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7490" windowHeight="7365" tabRatio="900" firstSheet="5" activeTab="14"/>
  </bookViews>
  <sheets>
    <sheet name="REPRODUCTION 3" sheetId="1" r:id="rId1"/>
    <sheet name="RUMINANTS 3" sheetId="2" r:id="rId2"/>
    <sheet name="PARASITOLOGIE 3" sheetId="3" r:id="rId3"/>
    <sheet name="INFECTIEUX 3" sheetId="4" r:id="rId4"/>
    <sheet name="CARNIVORES 3" sheetId="5" r:id="rId5"/>
    <sheet name="CHIRURGIE 3" sheetId="6" r:id="rId6"/>
    <sheet name="BIOCHIMIE 2" sheetId="7" r:id="rId7"/>
    <sheet name="HIDAOA 3" sheetId="8" r:id="rId8"/>
    <sheet name="ANA-PATH 2" sheetId="9" r:id="rId9"/>
    <sheet name="recap RATTRAPAGE" sheetId="12" r:id="rId10"/>
    <sheet name="CLINIQUE 3 " sheetId="10" r:id="rId11"/>
    <sheet name="recap juin" sheetId="11" r:id="rId12"/>
    <sheet name="relv " sheetId="14" r:id="rId13"/>
    <sheet name="Conge Academic" sheetId="15" r:id="rId14"/>
    <sheet name="resulta C1" sheetId="16" r:id="rId15"/>
  </sheets>
  <definedNames>
    <definedName name="_xlnm._FilterDatabase" localSheetId="11" hidden="1">'recap juin'!$A$7:$AL$283</definedName>
    <definedName name="_xlnm._FilterDatabase" localSheetId="9" hidden="1">'recap RATTRAPAGE'!$A$7:$AL$283</definedName>
    <definedName name="_xlnm.Print_Titles" localSheetId="2">'PARASITOLOGIE 3'!$1:$7</definedName>
    <definedName name="_xlnm.Print_Titles" localSheetId="9">'recap RATTRAPAGE'!$1:$7</definedName>
    <definedName name="_xlnm.Print_Area" localSheetId="2">'PARASITOLOGIE 3'!$A$1:$M$274</definedName>
    <definedName name="_xlnm.Print_Area" localSheetId="9">'recap RATTRAPAGE'!$A$1:$AA$283</definedName>
  </definedNames>
  <calcPr calcId="124519"/>
</workbook>
</file>

<file path=xl/calcChain.xml><?xml version="1.0" encoding="utf-8"?>
<calcChain xmlns="http://schemas.openxmlformats.org/spreadsheetml/2006/main">
  <c r="D9" i="12"/>
  <c r="E9"/>
  <c r="S9" s="1"/>
  <c r="F9"/>
  <c r="G9"/>
  <c r="H9"/>
  <c r="V9" s="1"/>
  <c r="I9"/>
  <c r="W9" s="1"/>
  <c r="J9"/>
  <c r="K9"/>
  <c r="L9"/>
  <c r="Z9" s="1"/>
  <c r="M9"/>
  <c r="AA9" s="1"/>
  <c r="T9"/>
  <c r="U9"/>
  <c r="X9"/>
  <c r="Y9"/>
  <c r="AB9"/>
  <c r="AC9"/>
  <c r="AD9"/>
  <c r="AE9"/>
  <c r="AF9"/>
  <c r="AG9"/>
  <c r="AH9"/>
  <c r="AI9"/>
  <c r="AJ9"/>
  <c r="AK9"/>
  <c r="D10"/>
  <c r="E10"/>
  <c r="F10"/>
  <c r="G10"/>
  <c r="U10" s="1"/>
  <c r="H10"/>
  <c r="I10"/>
  <c r="J10"/>
  <c r="X10" s="1"/>
  <c r="K10"/>
  <c r="Y10" s="1"/>
  <c r="L10"/>
  <c r="M10"/>
  <c r="N10"/>
  <c r="O10" s="1"/>
  <c r="R10"/>
  <c r="S10"/>
  <c r="V10"/>
  <c r="W10"/>
  <c r="Z10"/>
  <c r="AA10"/>
  <c r="AB10"/>
  <c r="AC10"/>
  <c r="Q10" s="1"/>
  <c r="AD10"/>
  <c r="AE10"/>
  <c r="AF10"/>
  <c r="AG10"/>
  <c r="AH10"/>
  <c r="AI10"/>
  <c r="AJ10"/>
  <c r="AK10"/>
  <c r="D11"/>
  <c r="E11"/>
  <c r="S11" s="1"/>
  <c r="F11"/>
  <c r="G11"/>
  <c r="H11"/>
  <c r="V11" s="1"/>
  <c r="I11"/>
  <c r="W11" s="1"/>
  <c r="J11"/>
  <c r="K11"/>
  <c r="L11"/>
  <c r="Z11" s="1"/>
  <c r="M11"/>
  <c r="AA11" s="1"/>
  <c r="T11"/>
  <c r="U11"/>
  <c r="X11"/>
  <c r="Y11"/>
  <c r="AB11"/>
  <c r="AC11"/>
  <c r="AD11"/>
  <c r="AE11"/>
  <c r="AF11"/>
  <c r="AG11"/>
  <c r="AH11"/>
  <c r="AI11"/>
  <c r="AJ11"/>
  <c r="AK11"/>
  <c r="D12"/>
  <c r="E12"/>
  <c r="F12"/>
  <c r="T12" s="1"/>
  <c r="G12"/>
  <c r="U12" s="1"/>
  <c r="H12"/>
  <c r="I12"/>
  <c r="J12"/>
  <c r="X12" s="1"/>
  <c r="K12"/>
  <c r="Y12" s="1"/>
  <c r="L12"/>
  <c r="M12"/>
  <c r="N12"/>
  <c r="O12" s="1"/>
  <c r="R12"/>
  <c r="S12"/>
  <c r="V12"/>
  <c r="W12"/>
  <c r="Z12"/>
  <c r="AA12"/>
  <c r="AB12"/>
  <c r="AC12"/>
  <c r="Q12" s="1"/>
  <c r="AD12"/>
  <c r="AE12"/>
  <c r="AF12"/>
  <c r="AG12"/>
  <c r="AH12"/>
  <c r="AI12"/>
  <c r="AJ12"/>
  <c r="AK12"/>
  <c r="D13"/>
  <c r="E13"/>
  <c r="S13" s="1"/>
  <c r="F13"/>
  <c r="G13"/>
  <c r="H13"/>
  <c r="V13" s="1"/>
  <c r="I13"/>
  <c r="W13" s="1"/>
  <c r="J13"/>
  <c r="K13"/>
  <c r="L13"/>
  <c r="Z13" s="1"/>
  <c r="M13"/>
  <c r="AA13" s="1"/>
  <c r="T13"/>
  <c r="U13"/>
  <c r="X13"/>
  <c r="Y13"/>
  <c r="AB13"/>
  <c r="AC13"/>
  <c r="AD13"/>
  <c r="AE13"/>
  <c r="AF13"/>
  <c r="AG13"/>
  <c r="AH13"/>
  <c r="AI13"/>
  <c r="AJ13"/>
  <c r="AK13"/>
  <c r="D14"/>
  <c r="E14"/>
  <c r="F14"/>
  <c r="T14" s="1"/>
  <c r="G14"/>
  <c r="U14" s="1"/>
  <c r="H14"/>
  <c r="I14"/>
  <c r="J14"/>
  <c r="X14" s="1"/>
  <c r="K14"/>
  <c r="Y14" s="1"/>
  <c r="L14"/>
  <c r="M14"/>
  <c r="N14"/>
  <c r="O14" s="1"/>
  <c r="R14"/>
  <c r="S14"/>
  <c r="V14"/>
  <c r="W14"/>
  <c r="Z14"/>
  <c r="AA14"/>
  <c r="AB14"/>
  <c r="AC14"/>
  <c r="Q14" s="1"/>
  <c r="AD14"/>
  <c r="AE14"/>
  <c r="AF14"/>
  <c r="AG14"/>
  <c r="AH14"/>
  <c r="AI14"/>
  <c r="AJ14"/>
  <c r="AK14"/>
  <c r="D15"/>
  <c r="E15"/>
  <c r="S15" s="1"/>
  <c r="F15"/>
  <c r="G15"/>
  <c r="H15"/>
  <c r="V15" s="1"/>
  <c r="I15"/>
  <c r="W15" s="1"/>
  <c r="J15"/>
  <c r="K15"/>
  <c r="L15"/>
  <c r="Z15" s="1"/>
  <c r="M15"/>
  <c r="AA15" s="1"/>
  <c r="T15"/>
  <c r="U15"/>
  <c r="X15"/>
  <c r="Y15"/>
  <c r="AB15"/>
  <c r="AC15"/>
  <c r="AD15"/>
  <c r="AE15"/>
  <c r="AF15"/>
  <c r="AG15"/>
  <c r="AH15"/>
  <c r="AI15"/>
  <c r="AJ15"/>
  <c r="AK15"/>
  <c r="D16"/>
  <c r="E16"/>
  <c r="F16"/>
  <c r="T16" s="1"/>
  <c r="G16"/>
  <c r="U16" s="1"/>
  <c r="H16"/>
  <c r="I16"/>
  <c r="J16"/>
  <c r="X16" s="1"/>
  <c r="K16"/>
  <c r="Y16" s="1"/>
  <c r="L16"/>
  <c r="M16"/>
  <c r="N16"/>
  <c r="O16" s="1"/>
  <c r="R16"/>
  <c r="S16"/>
  <c r="V16"/>
  <c r="W16"/>
  <c r="Z16"/>
  <c r="AA16"/>
  <c r="AB16"/>
  <c r="AC16"/>
  <c r="Q16" s="1"/>
  <c r="AD16"/>
  <c r="AE16"/>
  <c r="AF16"/>
  <c r="AG16"/>
  <c r="AH16"/>
  <c r="AI16"/>
  <c r="AJ16"/>
  <c r="AK16"/>
  <c r="D17"/>
  <c r="E17"/>
  <c r="S17" s="1"/>
  <c r="F17"/>
  <c r="G17"/>
  <c r="H17"/>
  <c r="V17" s="1"/>
  <c r="I17"/>
  <c r="W17" s="1"/>
  <c r="J17"/>
  <c r="K17"/>
  <c r="L17"/>
  <c r="Z17" s="1"/>
  <c r="M17"/>
  <c r="AA17" s="1"/>
  <c r="T17"/>
  <c r="U17"/>
  <c r="X17"/>
  <c r="Y17"/>
  <c r="AB17"/>
  <c r="AC17"/>
  <c r="AD17"/>
  <c r="AE17"/>
  <c r="AF17"/>
  <c r="AG17"/>
  <c r="AH17"/>
  <c r="AI17"/>
  <c r="AJ17"/>
  <c r="AK17"/>
  <c r="D18"/>
  <c r="E18"/>
  <c r="F18"/>
  <c r="T18" s="1"/>
  <c r="G18"/>
  <c r="U18" s="1"/>
  <c r="H18"/>
  <c r="I18"/>
  <c r="J18"/>
  <c r="X18" s="1"/>
  <c r="K18"/>
  <c r="Y18" s="1"/>
  <c r="L18"/>
  <c r="M18"/>
  <c r="N18"/>
  <c r="O18" s="1"/>
  <c r="R18"/>
  <c r="S18"/>
  <c r="V18"/>
  <c r="W18"/>
  <c r="Z18"/>
  <c r="AA18"/>
  <c r="AB18"/>
  <c r="AC18"/>
  <c r="Q18" s="1"/>
  <c r="AD18"/>
  <c r="AE18"/>
  <c r="AF18"/>
  <c r="AG18"/>
  <c r="AH18"/>
  <c r="AI18"/>
  <c r="AJ18"/>
  <c r="AK18"/>
  <c r="D19"/>
  <c r="E19"/>
  <c r="S19" s="1"/>
  <c r="F19"/>
  <c r="G19"/>
  <c r="H19"/>
  <c r="V19" s="1"/>
  <c r="I19"/>
  <c r="W19" s="1"/>
  <c r="J19"/>
  <c r="K19"/>
  <c r="L19"/>
  <c r="Z19" s="1"/>
  <c r="M19"/>
  <c r="AA19" s="1"/>
  <c r="T19"/>
  <c r="U19"/>
  <c r="X19"/>
  <c r="Y19"/>
  <c r="AB19"/>
  <c r="AC19"/>
  <c r="AD19"/>
  <c r="AE19"/>
  <c r="AF19"/>
  <c r="AG19"/>
  <c r="AH19"/>
  <c r="AI19"/>
  <c r="AJ19"/>
  <c r="AK19"/>
  <c r="D20"/>
  <c r="E20"/>
  <c r="F20"/>
  <c r="T20" s="1"/>
  <c r="G20"/>
  <c r="U20" s="1"/>
  <c r="H20"/>
  <c r="I20"/>
  <c r="J20"/>
  <c r="X20" s="1"/>
  <c r="K20"/>
  <c r="Y20" s="1"/>
  <c r="L20"/>
  <c r="M20"/>
  <c r="N20"/>
  <c r="O20" s="1"/>
  <c r="R20"/>
  <c r="S20"/>
  <c r="V20"/>
  <c r="W20"/>
  <c r="Z20"/>
  <c r="AA20"/>
  <c r="AB20"/>
  <c r="AC20"/>
  <c r="Q20" s="1"/>
  <c r="AD20"/>
  <c r="AE20"/>
  <c r="AF20"/>
  <c r="AG20"/>
  <c r="AH20"/>
  <c r="AI20"/>
  <c r="AJ20"/>
  <c r="AK20"/>
  <c r="D21"/>
  <c r="E21"/>
  <c r="S21" s="1"/>
  <c r="F21"/>
  <c r="G21"/>
  <c r="H21"/>
  <c r="V21" s="1"/>
  <c r="I21"/>
  <c r="W21" s="1"/>
  <c r="J21"/>
  <c r="K21"/>
  <c r="L21"/>
  <c r="Z21" s="1"/>
  <c r="M21"/>
  <c r="AA21" s="1"/>
  <c r="T21"/>
  <c r="U21"/>
  <c r="X21"/>
  <c r="Y21"/>
  <c r="AB21"/>
  <c r="AC21"/>
  <c r="AD21"/>
  <c r="AE21"/>
  <c r="AF21"/>
  <c r="AG21"/>
  <c r="AH21"/>
  <c r="AI21"/>
  <c r="AJ21"/>
  <c r="AK21"/>
  <c r="D22"/>
  <c r="E22"/>
  <c r="F22"/>
  <c r="T22" s="1"/>
  <c r="G22"/>
  <c r="U22" s="1"/>
  <c r="H22"/>
  <c r="I22"/>
  <c r="J22"/>
  <c r="X22" s="1"/>
  <c r="K22"/>
  <c r="Y22" s="1"/>
  <c r="L22"/>
  <c r="M22"/>
  <c r="N22"/>
  <c r="O22" s="1"/>
  <c r="R22"/>
  <c r="S22"/>
  <c r="V22"/>
  <c r="W22"/>
  <c r="Z22"/>
  <c r="AA22"/>
  <c r="AB22"/>
  <c r="AC22"/>
  <c r="Q22" s="1"/>
  <c r="AD22"/>
  <c r="AE22"/>
  <c r="AF22"/>
  <c r="AG22"/>
  <c r="AH22"/>
  <c r="AI22"/>
  <c r="AJ22"/>
  <c r="AK22"/>
  <c r="D23"/>
  <c r="E23"/>
  <c r="S23" s="1"/>
  <c r="F23"/>
  <c r="G23"/>
  <c r="H23"/>
  <c r="V23" s="1"/>
  <c r="I23"/>
  <c r="W23" s="1"/>
  <c r="J23"/>
  <c r="K23"/>
  <c r="L23"/>
  <c r="Z23" s="1"/>
  <c r="M23"/>
  <c r="AA23" s="1"/>
  <c r="T23"/>
  <c r="U23"/>
  <c r="X23"/>
  <c r="Y23"/>
  <c r="AB23"/>
  <c r="AC23"/>
  <c r="AD23"/>
  <c r="AE23"/>
  <c r="AF23"/>
  <c r="AG23"/>
  <c r="AH23"/>
  <c r="AI23"/>
  <c r="AJ23"/>
  <c r="AK23"/>
  <c r="D24"/>
  <c r="E24"/>
  <c r="F24"/>
  <c r="T24" s="1"/>
  <c r="G24"/>
  <c r="U24" s="1"/>
  <c r="H24"/>
  <c r="I24"/>
  <c r="J24"/>
  <c r="X24" s="1"/>
  <c r="K24"/>
  <c r="Y24" s="1"/>
  <c r="L24"/>
  <c r="M24"/>
  <c r="N24"/>
  <c r="O24" s="1"/>
  <c r="R24"/>
  <c r="S24"/>
  <c r="V24"/>
  <c r="W24"/>
  <c r="Z24"/>
  <c r="AA24"/>
  <c r="AB24"/>
  <c r="AC24"/>
  <c r="Q24" s="1"/>
  <c r="AD24"/>
  <c r="AE24"/>
  <c r="AF24"/>
  <c r="AG24"/>
  <c r="AH24"/>
  <c r="AI24"/>
  <c r="AJ24"/>
  <c r="AK24"/>
  <c r="D25"/>
  <c r="E25"/>
  <c r="S25" s="1"/>
  <c r="F25"/>
  <c r="G25"/>
  <c r="H25"/>
  <c r="V25" s="1"/>
  <c r="I25"/>
  <c r="W25" s="1"/>
  <c r="J25"/>
  <c r="K25"/>
  <c r="L25"/>
  <c r="Z25" s="1"/>
  <c r="M25"/>
  <c r="AA25" s="1"/>
  <c r="T25"/>
  <c r="U25"/>
  <c r="X25"/>
  <c r="Y25"/>
  <c r="AB25"/>
  <c r="AC25"/>
  <c r="AD25"/>
  <c r="AE25"/>
  <c r="AF25"/>
  <c r="AG25"/>
  <c r="AH25"/>
  <c r="AI25"/>
  <c r="AJ25"/>
  <c r="AK25"/>
  <c r="D26"/>
  <c r="E26"/>
  <c r="F26"/>
  <c r="T26" s="1"/>
  <c r="G26"/>
  <c r="U26" s="1"/>
  <c r="H26"/>
  <c r="I26"/>
  <c r="J26"/>
  <c r="X26" s="1"/>
  <c r="K26"/>
  <c r="Y26" s="1"/>
  <c r="L26"/>
  <c r="M26"/>
  <c r="N26"/>
  <c r="O26" s="1"/>
  <c r="R26"/>
  <c r="S26"/>
  <c r="V26"/>
  <c r="W26"/>
  <c r="Z26"/>
  <c r="AA26"/>
  <c r="AB26"/>
  <c r="AC26"/>
  <c r="Q26" s="1"/>
  <c r="AD26"/>
  <c r="AE26"/>
  <c r="AF26"/>
  <c r="AG26"/>
  <c r="AH26"/>
  <c r="AI26"/>
  <c r="AJ26"/>
  <c r="AK26"/>
  <c r="D27"/>
  <c r="E27"/>
  <c r="S27" s="1"/>
  <c r="F27"/>
  <c r="G27"/>
  <c r="H27"/>
  <c r="V27" s="1"/>
  <c r="I27"/>
  <c r="W27" s="1"/>
  <c r="J27"/>
  <c r="K27"/>
  <c r="L27"/>
  <c r="Z27" s="1"/>
  <c r="M27"/>
  <c r="AA27" s="1"/>
  <c r="T27"/>
  <c r="U27"/>
  <c r="X27"/>
  <c r="Y27"/>
  <c r="AB27"/>
  <c r="AC27"/>
  <c r="AD27"/>
  <c r="AE27"/>
  <c r="AF27"/>
  <c r="AG27"/>
  <c r="AH27"/>
  <c r="AI27"/>
  <c r="AJ27"/>
  <c r="AK27"/>
  <c r="D28"/>
  <c r="E28"/>
  <c r="F28"/>
  <c r="T28" s="1"/>
  <c r="G28"/>
  <c r="U28" s="1"/>
  <c r="H28"/>
  <c r="I28"/>
  <c r="J28"/>
  <c r="X28" s="1"/>
  <c r="K28"/>
  <c r="Y28" s="1"/>
  <c r="L28"/>
  <c r="M28"/>
  <c r="N28"/>
  <c r="O28" s="1"/>
  <c r="R28"/>
  <c r="S28"/>
  <c r="V28"/>
  <c r="W28"/>
  <c r="Z28"/>
  <c r="AA28"/>
  <c r="AB28"/>
  <c r="AC28"/>
  <c r="Q28" s="1"/>
  <c r="AD28"/>
  <c r="AE28"/>
  <c r="AF28"/>
  <c r="AG28"/>
  <c r="AH28"/>
  <c r="AI28"/>
  <c r="AJ28"/>
  <c r="AK28"/>
  <c r="D29"/>
  <c r="E29"/>
  <c r="S29" s="1"/>
  <c r="F29"/>
  <c r="G29"/>
  <c r="H29"/>
  <c r="V29" s="1"/>
  <c r="I29"/>
  <c r="W29" s="1"/>
  <c r="J29"/>
  <c r="K29"/>
  <c r="L29"/>
  <c r="Z29" s="1"/>
  <c r="M29"/>
  <c r="AA29" s="1"/>
  <c r="T29"/>
  <c r="U29"/>
  <c r="X29"/>
  <c r="Y29"/>
  <c r="AB29"/>
  <c r="AC29"/>
  <c r="AD29"/>
  <c r="AE29"/>
  <c r="AF29"/>
  <c r="AG29"/>
  <c r="AH29"/>
  <c r="AI29"/>
  <c r="AJ29"/>
  <c r="AK29"/>
  <c r="D30"/>
  <c r="E30"/>
  <c r="F30"/>
  <c r="T30" s="1"/>
  <c r="G30"/>
  <c r="U30" s="1"/>
  <c r="H30"/>
  <c r="I30"/>
  <c r="J30"/>
  <c r="X30" s="1"/>
  <c r="K30"/>
  <c r="Y30" s="1"/>
  <c r="L30"/>
  <c r="M30"/>
  <c r="N30"/>
  <c r="O30" s="1"/>
  <c r="R30"/>
  <c r="S30"/>
  <c r="V30"/>
  <c r="W30"/>
  <c r="Z30"/>
  <c r="AA30"/>
  <c r="AB30"/>
  <c r="AC30"/>
  <c r="Q30" s="1"/>
  <c r="AD30"/>
  <c r="AE30"/>
  <c r="AF30"/>
  <c r="AG30"/>
  <c r="AH30"/>
  <c r="AI30"/>
  <c r="AJ30"/>
  <c r="AK30"/>
  <c r="D31"/>
  <c r="E31"/>
  <c r="S31" s="1"/>
  <c r="F31"/>
  <c r="G31"/>
  <c r="H31"/>
  <c r="V31" s="1"/>
  <c r="I31"/>
  <c r="W31" s="1"/>
  <c r="J31"/>
  <c r="K31"/>
  <c r="L31"/>
  <c r="Z31" s="1"/>
  <c r="M31"/>
  <c r="AA31" s="1"/>
  <c r="T31"/>
  <c r="U31"/>
  <c r="X31"/>
  <c r="Y31"/>
  <c r="AB31"/>
  <c r="AC31"/>
  <c r="AD31"/>
  <c r="AE31"/>
  <c r="AF31"/>
  <c r="AG31"/>
  <c r="AH31"/>
  <c r="AI31"/>
  <c r="AJ31"/>
  <c r="AK31"/>
  <c r="D32"/>
  <c r="E32"/>
  <c r="F32"/>
  <c r="T32" s="1"/>
  <c r="G32"/>
  <c r="U32" s="1"/>
  <c r="H32"/>
  <c r="I32"/>
  <c r="J32"/>
  <c r="X32" s="1"/>
  <c r="K32"/>
  <c r="Y32" s="1"/>
  <c r="L32"/>
  <c r="M32"/>
  <c r="N32"/>
  <c r="O32" s="1"/>
  <c r="R32"/>
  <c r="S32"/>
  <c r="V32"/>
  <c r="W32"/>
  <c r="Z32"/>
  <c r="AA32"/>
  <c r="AB32"/>
  <c r="AC32"/>
  <c r="Q32" s="1"/>
  <c r="AD32"/>
  <c r="AE32"/>
  <c r="AF32"/>
  <c r="AG32"/>
  <c r="AH32"/>
  <c r="AI32"/>
  <c r="AJ32"/>
  <c r="AK32"/>
  <c r="D33"/>
  <c r="E33"/>
  <c r="S33" s="1"/>
  <c r="F33"/>
  <c r="G33"/>
  <c r="H33"/>
  <c r="V33" s="1"/>
  <c r="I33"/>
  <c r="W33" s="1"/>
  <c r="J33"/>
  <c r="K33"/>
  <c r="L33"/>
  <c r="Z33" s="1"/>
  <c r="M33"/>
  <c r="AA33" s="1"/>
  <c r="T33"/>
  <c r="U33"/>
  <c r="X33"/>
  <c r="Y33"/>
  <c r="AB33"/>
  <c r="AC33"/>
  <c r="AD33"/>
  <c r="AE33"/>
  <c r="AF33"/>
  <c r="AG33"/>
  <c r="AH33"/>
  <c r="AI33"/>
  <c r="AJ33"/>
  <c r="AK33"/>
  <c r="D34"/>
  <c r="E34"/>
  <c r="F34"/>
  <c r="T34" s="1"/>
  <c r="G34"/>
  <c r="U34" s="1"/>
  <c r="H34"/>
  <c r="I34"/>
  <c r="J34"/>
  <c r="X34" s="1"/>
  <c r="K34"/>
  <c r="Y34" s="1"/>
  <c r="L34"/>
  <c r="M34"/>
  <c r="N34"/>
  <c r="O34" s="1"/>
  <c r="R34"/>
  <c r="S34"/>
  <c r="V34"/>
  <c r="W34"/>
  <c r="Z34"/>
  <c r="AA34"/>
  <c r="AB34"/>
  <c r="AC34"/>
  <c r="Q34" s="1"/>
  <c r="AD34"/>
  <c r="AE34"/>
  <c r="AF34"/>
  <c r="AG34"/>
  <c r="AH34"/>
  <c r="AI34"/>
  <c r="AJ34"/>
  <c r="AK34"/>
  <c r="D35"/>
  <c r="E35"/>
  <c r="S35" s="1"/>
  <c r="F35"/>
  <c r="G35"/>
  <c r="H35"/>
  <c r="V35" s="1"/>
  <c r="I35"/>
  <c r="W35" s="1"/>
  <c r="J35"/>
  <c r="K35"/>
  <c r="L35"/>
  <c r="Z35" s="1"/>
  <c r="M35"/>
  <c r="AA35" s="1"/>
  <c r="T35"/>
  <c r="U35"/>
  <c r="X35"/>
  <c r="Y35"/>
  <c r="AB35"/>
  <c r="AC35"/>
  <c r="AD35"/>
  <c r="AE35"/>
  <c r="AF35"/>
  <c r="AG35"/>
  <c r="AH35"/>
  <c r="AI35"/>
  <c r="AJ35"/>
  <c r="AK35"/>
  <c r="D36"/>
  <c r="E36"/>
  <c r="F36"/>
  <c r="T36" s="1"/>
  <c r="G36"/>
  <c r="U36" s="1"/>
  <c r="H36"/>
  <c r="I36"/>
  <c r="J36"/>
  <c r="X36" s="1"/>
  <c r="K36"/>
  <c r="Y36" s="1"/>
  <c r="L36"/>
  <c r="M36"/>
  <c r="N36"/>
  <c r="O36" s="1"/>
  <c r="R36"/>
  <c r="S36"/>
  <c r="V36"/>
  <c r="W36"/>
  <c r="Z36"/>
  <c r="AA36"/>
  <c r="AB36"/>
  <c r="AC36"/>
  <c r="Q36" s="1"/>
  <c r="AD36"/>
  <c r="AE36"/>
  <c r="AF36"/>
  <c r="AG36"/>
  <c r="AH36"/>
  <c r="AI36"/>
  <c r="AJ36"/>
  <c r="AK36"/>
  <c r="D37"/>
  <c r="E37"/>
  <c r="S37" s="1"/>
  <c r="F37"/>
  <c r="G37"/>
  <c r="H37"/>
  <c r="V37" s="1"/>
  <c r="I37"/>
  <c r="W37" s="1"/>
  <c r="J37"/>
  <c r="K37"/>
  <c r="L37"/>
  <c r="Z37" s="1"/>
  <c r="M37"/>
  <c r="AA37" s="1"/>
  <c r="T37"/>
  <c r="U37"/>
  <c r="X37"/>
  <c r="Y37"/>
  <c r="AB37"/>
  <c r="AC37"/>
  <c r="AD37"/>
  <c r="AE37"/>
  <c r="AF37"/>
  <c r="AG37"/>
  <c r="AH37"/>
  <c r="AI37"/>
  <c r="AJ37"/>
  <c r="AK37"/>
  <c r="D38"/>
  <c r="E38"/>
  <c r="F38"/>
  <c r="T38" s="1"/>
  <c r="G38"/>
  <c r="U38" s="1"/>
  <c r="H38"/>
  <c r="I38"/>
  <c r="J38"/>
  <c r="X38" s="1"/>
  <c r="K38"/>
  <c r="Y38" s="1"/>
  <c r="L38"/>
  <c r="M38"/>
  <c r="N38"/>
  <c r="O38" s="1"/>
  <c r="R38"/>
  <c r="S38"/>
  <c r="V38"/>
  <c r="W38"/>
  <c r="Z38"/>
  <c r="AA38"/>
  <c r="AB38"/>
  <c r="AC38"/>
  <c r="Q38" s="1"/>
  <c r="AD38"/>
  <c r="AE38"/>
  <c r="AF38"/>
  <c r="AG38"/>
  <c r="AH38"/>
  <c r="AI38"/>
  <c r="AJ38"/>
  <c r="AK38"/>
  <c r="D39"/>
  <c r="E39"/>
  <c r="S39" s="1"/>
  <c r="F39"/>
  <c r="G39"/>
  <c r="H39"/>
  <c r="V39" s="1"/>
  <c r="I39"/>
  <c r="W39" s="1"/>
  <c r="J39"/>
  <c r="K39"/>
  <c r="L39"/>
  <c r="Z39" s="1"/>
  <c r="M39"/>
  <c r="AA39" s="1"/>
  <c r="T39"/>
  <c r="U39"/>
  <c r="X39"/>
  <c r="Y39"/>
  <c r="AB39"/>
  <c r="AC39"/>
  <c r="AD39"/>
  <c r="AE39"/>
  <c r="AF39"/>
  <c r="AG39"/>
  <c r="AH39"/>
  <c r="AI39"/>
  <c r="AJ39"/>
  <c r="AK39"/>
  <c r="D40"/>
  <c r="E40"/>
  <c r="F40"/>
  <c r="T40" s="1"/>
  <c r="G40"/>
  <c r="U40" s="1"/>
  <c r="H40"/>
  <c r="I40"/>
  <c r="J40"/>
  <c r="X40" s="1"/>
  <c r="K40"/>
  <c r="Y40" s="1"/>
  <c r="L40"/>
  <c r="M40"/>
  <c r="N40"/>
  <c r="O40" s="1"/>
  <c r="R40"/>
  <c r="S40"/>
  <c r="V40"/>
  <c r="W40"/>
  <c r="Z40"/>
  <c r="AA40"/>
  <c r="AB40"/>
  <c r="AC40"/>
  <c r="Q40" s="1"/>
  <c r="AD40"/>
  <c r="AE40"/>
  <c r="AF40"/>
  <c r="AG40"/>
  <c r="AH40"/>
  <c r="AI40"/>
  <c r="AJ40"/>
  <c r="AK40"/>
  <c r="D41"/>
  <c r="E41"/>
  <c r="S41" s="1"/>
  <c r="F41"/>
  <c r="G41"/>
  <c r="H41"/>
  <c r="V41" s="1"/>
  <c r="I41"/>
  <c r="W41" s="1"/>
  <c r="J41"/>
  <c r="K41"/>
  <c r="L41"/>
  <c r="Z41" s="1"/>
  <c r="M41"/>
  <c r="AA41" s="1"/>
  <c r="T41"/>
  <c r="U41"/>
  <c r="X41"/>
  <c r="Y41"/>
  <c r="AB41"/>
  <c r="AC41"/>
  <c r="AD41"/>
  <c r="AE41"/>
  <c r="AF41"/>
  <c r="AG41"/>
  <c r="AH41"/>
  <c r="AI41"/>
  <c r="AJ41"/>
  <c r="AK41"/>
  <c r="D42"/>
  <c r="E42"/>
  <c r="F42"/>
  <c r="T42" s="1"/>
  <c r="G42"/>
  <c r="U42" s="1"/>
  <c r="H42"/>
  <c r="I42"/>
  <c r="J42"/>
  <c r="X42" s="1"/>
  <c r="K42"/>
  <c r="Y42" s="1"/>
  <c r="L42"/>
  <c r="M42"/>
  <c r="N42"/>
  <c r="O42" s="1"/>
  <c r="R42"/>
  <c r="S42"/>
  <c r="V42"/>
  <c r="W42"/>
  <c r="Z42"/>
  <c r="AA42"/>
  <c r="AB42"/>
  <c r="AC42"/>
  <c r="Q42" s="1"/>
  <c r="AD42"/>
  <c r="AE42"/>
  <c r="AF42"/>
  <c r="AG42"/>
  <c r="AH42"/>
  <c r="AI42"/>
  <c r="AJ42"/>
  <c r="AK42"/>
  <c r="D43"/>
  <c r="E43"/>
  <c r="S43" s="1"/>
  <c r="F43"/>
  <c r="G43"/>
  <c r="H43"/>
  <c r="V43" s="1"/>
  <c r="I43"/>
  <c r="W43" s="1"/>
  <c r="J43"/>
  <c r="K43"/>
  <c r="L43"/>
  <c r="Z43" s="1"/>
  <c r="M43"/>
  <c r="AA43" s="1"/>
  <c r="T43"/>
  <c r="U43"/>
  <c r="X43"/>
  <c r="Y43"/>
  <c r="AB43"/>
  <c r="AC43"/>
  <c r="AD43"/>
  <c r="AE43"/>
  <c r="AF43"/>
  <c r="AG43"/>
  <c r="AH43"/>
  <c r="AI43"/>
  <c r="AJ43"/>
  <c r="AK43"/>
  <c r="D44"/>
  <c r="E44"/>
  <c r="F44"/>
  <c r="T44" s="1"/>
  <c r="G44"/>
  <c r="U44" s="1"/>
  <c r="H44"/>
  <c r="I44"/>
  <c r="J44"/>
  <c r="X44" s="1"/>
  <c r="K44"/>
  <c r="Y44" s="1"/>
  <c r="L44"/>
  <c r="M44"/>
  <c r="N44"/>
  <c r="O44" s="1"/>
  <c r="R44"/>
  <c r="S44"/>
  <c r="V44"/>
  <c r="W44"/>
  <c r="Z44"/>
  <c r="AA44"/>
  <c r="AB44"/>
  <c r="AC44"/>
  <c r="Q44" s="1"/>
  <c r="AD44"/>
  <c r="AE44"/>
  <c r="AF44"/>
  <c r="AG44"/>
  <c r="AH44"/>
  <c r="AI44"/>
  <c r="AJ44"/>
  <c r="AK44"/>
  <c r="D45"/>
  <c r="E45"/>
  <c r="S45" s="1"/>
  <c r="F45"/>
  <c r="G45"/>
  <c r="H45"/>
  <c r="V45" s="1"/>
  <c r="I45"/>
  <c r="W45" s="1"/>
  <c r="J45"/>
  <c r="K45"/>
  <c r="L45"/>
  <c r="Z45" s="1"/>
  <c r="M45"/>
  <c r="AA45" s="1"/>
  <c r="T45"/>
  <c r="U45"/>
  <c r="X45"/>
  <c r="Y45"/>
  <c r="AB45"/>
  <c r="AC45"/>
  <c r="AD45"/>
  <c r="AE45"/>
  <c r="AF45"/>
  <c r="AG45"/>
  <c r="AH45"/>
  <c r="AI45"/>
  <c r="AJ45"/>
  <c r="AK45"/>
  <c r="D46"/>
  <c r="E46"/>
  <c r="F46"/>
  <c r="T46" s="1"/>
  <c r="G46"/>
  <c r="U46" s="1"/>
  <c r="H46"/>
  <c r="I46"/>
  <c r="J46"/>
  <c r="X46" s="1"/>
  <c r="K46"/>
  <c r="Y46" s="1"/>
  <c r="L46"/>
  <c r="M46"/>
  <c r="N46"/>
  <c r="O46" s="1"/>
  <c r="R46"/>
  <c r="S46"/>
  <c r="V46"/>
  <c r="W46"/>
  <c r="Z46"/>
  <c r="AA46"/>
  <c r="AB46"/>
  <c r="AC46"/>
  <c r="AD46"/>
  <c r="AE46"/>
  <c r="AF46"/>
  <c r="AG46"/>
  <c r="AH46"/>
  <c r="AI46"/>
  <c r="AJ46"/>
  <c r="AK46"/>
  <c r="D47"/>
  <c r="E47"/>
  <c r="S47" s="1"/>
  <c r="F47"/>
  <c r="G47"/>
  <c r="H47"/>
  <c r="V47" s="1"/>
  <c r="I47"/>
  <c r="W47" s="1"/>
  <c r="J47"/>
  <c r="K47"/>
  <c r="L47"/>
  <c r="Z47" s="1"/>
  <c r="M47"/>
  <c r="AA47" s="1"/>
  <c r="T47"/>
  <c r="U47"/>
  <c r="X47"/>
  <c r="Y47"/>
  <c r="AB47"/>
  <c r="AC47"/>
  <c r="AD47"/>
  <c r="AE47"/>
  <c r="AF47"/>
  <c r="AG47"/>
  <c r="AH47"/>
  <c r="AI47"/>
  <c r="AJ47"/>
  <c r="AK47"/>
  <c r="D48"/>
  <c r="E48"/>
  <c r="F48"/>
  <c r="T48" s="1"/>
  <c r="G48"/>
  <c r="H48"/>
  <c r="I48"/>
  <c r="J48"/>
  <c r="X48" s="1"/>
  <c r="K48"/>
  <c r="Y48" s="1"/>
  <c r="L48"/>
  <c r="M48"/>
  <c r="AA48" s="1"/>
  <c r="R48"/>
  <c r="U48"/>
  <c r="V48"/>
  <c r="W48"/>
  <c r="Z48"/>
  <c r="AB48"/>
  <c r="AC48"/>
  <c r="Q48" s="1"/>
  <c r="AD48"/>
  <c r="AE48"/>
  <c r="AF48"/>
  <c r="AG48"/>
  <c r="AH48"/>
  <c r="AI48"/>
  <c r="AJ48"/>
  <c r="AK48"/>
  <c r="D49"/>
  <c r="E49"/>
  <c r="F49"/>
  <c r="G49"/>
  <c r="H49"/>
  <c r="V49" s="1"/>
  <c r="I49"/>
  <c r="J49"/>
  <c r="K49"/>
  <c r="L49"/>
  <c r="Z49" s="1"/>
  <c r="M49"/>
  <c r="S49"/>
  <c r="T49"/>
  <c r="U49"/>
  <c r="W49"/>
  <c r="X49"/>
  <c r="Y49"/>
  <c r="AA49"/>
  <c r="AB49"/>
  <c r="Q49" s="1"/>
  <c r="AC49"/>
  <c r="AD49"/>
  <c r="AE49"/>
  <c r="AF49"/>
  <c r="AG49"/>
  <c r="AH49"/>
  <c r="AI49"/>
  <c r="AJ49"/>
  <c r="AK49"/>
  <c r="D50"/>
  <c r="E50"/>
  <c r="F50"/>
  <c r="T50" s="1"/>
  <c r="G50"/>
  <c r="H50"/>
  <c r="I50"/>
  <c r="J50"/>
  <c r="X50" s="1"/>
  <c r="K50"/>
  <c r="L50"/>
  <c r="M50"/>
  <c r="N50"/>
  <c r="O50" s="1"/>
  <c r="R50"/>
  <c r="S50"/>
  <c r="U50"/>
  <c r="V50"/>
  <c r="W50"/>
  <c r="Y50"/>
  <c r="Z50"/>
  <c r="AA50"/>
  <c r="AB50"/>
  <c r="AC50"/>
  <c r="AD50"/>
  <c r="AE50"/>
  <c r="AF50"/>
  <c r="AG50"/>
  <c r="AH50"/>
  <c r="AI50"/>
  <c r="AJ50"/>
  <c r="AK50"/>
  <c r="D51"/>
  <c r="E51"/>
  <c r="F51"/>
  <c r="G51"/>
  <c r="H51"/>
  <c r="V51" s="1"/>
  <c r="I51"/>
  <c r="W51" s="1"/>
  <c r="J51"/>
  <c r="K51"/>
  <c r="Y51" s="1"/>
  <c r="L51"/>
  <c r="Z51" s="1"/>
  <c r="M51"/>
  <c r="S51"/>
  <c r="T51"/>
  <c r="U51"/>
  <c r="X51"/>
  <c r="AA51"/>
  <c r="AB51"/>
  <c r="Q51" s="1"/>
  <c r="AC51"/>
  <c r="AD51"/>
  <c r="AE51"/>
  <c r="AF51"/>
  <c r="AG51"/>
  <c r="AH51"/>
  <c r="AI51"/>
  <c r="AJ51"/>
  <c r="AK51"/>
  <c r="D52"/>
  <c r="E52"/>
  <c r="F52"/>
  <c r="T52" s="1"/>
  <c r="G52"/>
  <c r="H52"/>
  <c r="I52"/>
  <c r="J52"/>
  <c r="X52" s="1"/>
  <c r="K52"/>
  <c r="Y52" s="1"/>
  <c r="L52"/>
  <c r="M52"/>
  <c r="AA52" s="1"/>
  <c r="R52"/>
  <c r="U52"/>
  <c r="V52"/>
  <c r="W52"/>
  <c r="Z52"/>
  <c r="AB52"/>
  <c r="AC52"/>
  <c r="AD52"/>
  <c r="Q52" s="1"/>
  <c r="AE52"/>
  <c r="AF52"/>
  <c r="AG52"/>
  <c r="AH52"/>
  <c r="AI52"/>
  <c r="AJ52"/>
  <c r="AK52"/>
  <c r="D53"/>
  <c r="E53"/>
  <c r="F53"/>
  <c r="G53"/>
  <c r="H53"/>
  <c r="V53" s="1"/>
  <c r="I53"/>
  <c r="J53"/>
  <c r="K53"/>
  <c r="L53"/>
  <c r="Z53" s="1"/>
  <c r="M53"/>
  <c r="AA53" s="1"/>
  <c r="S53"/>
  <c r="T53"/>
  <c r="U53"/>
  <c r="W53"/>
  <c r="X53"/>
  <c r="Y53"/>
  <c r="AB53"/>
  <c r="Q53" s="1"/>
  <c r="AC53"/>
  <c r="AD53"/>
  <c r="AE53"/>
  <c r="AF53"/>
  <c r="AG53"/>
  <c r="AH53"/>
  <c r="AI53"/>
  <c r="AJ53"/>
  <c r="AK53"/>
  <c r="D54"/>
  <c r="E54"/>
  <c r="F54"/>
  <c r="T54" s="1"/>
  <c r="G54"/>
  <c r="H54"/>
  <c r="I54"/>
  <c r="J54"/>
  <c r="X54" s="1"/>
  <c r="K54"/>
  <c r="L54"/>
  <c r="M54"/>
  <c r="N54"/>
  <c r="O54" s="1"/>
  <c r="R54"/>
  <c r="S54"/>
  <c r="U54"/>
  <c r="V54"/>
  <c r="W54"/>
  <c r="Y54"/>
  <c r="Z54"/>
  <c r="AA54"/>
  <c r="AB54"/>
  <c r="AC54"/>
  <c r="AD54"/>
  <c r="AE54"/>
  <c r="Q54" s="1"/>
  <c r="AF54"/>
  <c r="AG54"/>
  <c r="AH54"/>
  <c r="AI54"/>
  <c r="AJ54"/>
  <c r="AK54"/>
  <c r="D55"/>
  <c r="E55"/>
  <c r="F55"/>
  <c r="G55"/>
  <c r="H55"/>
  <c r="V55" s="1"/>
  <c r="I55"/>
  <c r="W55" s="1"/>
  <c r="J55"/>
  <c r="K55"/>
  <c r="Y55" s="1"/>
  <c r="L55"/>
  <c r="Z55" s="1"/>
  <c r="M55"/>
  <c r="AA55" s="1"/>
  <c r="T55"/>
  <c r="U55"/>
  <c r="X55"/>
  <c r="AB55"/>
  <c r="AC55"/>
  <c r="AD55"/>
  <c r="AE55"/>
  <c r="AF55"/>
  <c r="AG55"/>
  <c r="AH55"/>
  <c r="AI55"/>
  <c r="AJ55"/>
  <c r="AK55"/>
  <c r="D56"/>
  <c r="E56"/>
  <c r="N56" s="1"/>
  <c r="O56" s="1"/>
  <c r="F56"/>
  <c r="T56" s="1"/>
  <c r="G56"/>
  <c r="H56"/>
  <c r="I56"/>
  <c r="J56"/>
  <c r="X56" s="1"/>
  <c r="K56"/>
  <c r="Y56" s="1"/>
  <c r="L56"/>
  <c r="M56"/>
  <c r="AA56" s="1"/>
  <c r="R56"/>
  <c r="U56"/>
  <c r="V56"/>
  <c r="W56"/>
  <c r="Z56"/>
  <c r="AB56"/>
  <c r="AC56"/>
  <c r="Q56" s="1"/>
  <c r="AD56"/>
  <c r="AE56"/>
  <c r="AF56"/>
  <c r="AG56"/>
  <c r="AH56"/>
  <c r="AI56"/>
  <c r="AJ56"/>
  <c r="AK56"/>
  <c r="D57"/>
  <c r="E57"/>
  <c r="F57"/>
  <c r="G57"/>
  <c r="H57"/>
  <c r="V57" s="1"/>
  <c r="I57"/>
  <c r="J57"/>
  <c r="K57"/>
  <c r="L57"/>
  <c r="Z57" s="1"/>
  <c r="M57"/>
  <c r="S57"/>
  <c r="T57"/>
  <c r="U57"/>
  <c r="W57"/>
  <c r="X57"/>
  <c r="Y57"/>
  <c r="AA57"/>
  <c r="AB57"/>
  <c r="Q57" s="1"/>
  <c r="AC57"/>
  <c r="AD57"/>
  <c r="AE57"/>
  <c r="AF57"/>
  <c r="AG57"/>
  <c r="AH57"/>
  <c r="AI57"/>
  <c r="AJ57"/>
  <c r="AK57"/>
  <c r="D58"/>
  <c r="E58"/>
  <c r="F58"/>
  <c r="T58" s="1"/>
  <c r="G58"/>
  <c r="H58"/>
  <c r="I58"/>
  <c r="J58"/>
  <c r="X58" s="1"/>
  <c r="K58"/>
  <c r="L58"/>
  <c r="M58"/>
  <c r="N58"/>
  <c r="O58" s="1"/>
  <c r="R58"/>
  <c r="S58"/>
  <c r="U58"/>
  <c r="V58"/>
  <c r="W58"/>
  <c r="Y58"/>
  <c r="Z58"/>
  <c r="AA58"/>
  <c r="AB58"/>
  <c r="AC58"/>
  <c r="AD58"/>
  <c r="AE58"/>
  <c r="AF58"/>
  <c r="AG58"/>
  <c r="AH58"/>
  <c r="AI58"/>
  <c r="AJ58"/>
  <c r="AK58"/>
  <c r="D59"/>
  <c r="E59"/>
  <c r="F59"/>
  <c r="G59"/>
  <c r="H59"/>
  <c r="V59" s="1"/>
  <c r="I59"/>
  <c r="W59" s="1"/>
  <c r="J59"/>
  <c r="K59"/>
  <c r="Y59" s="1"/>
  <c r="L59"/>
  <c r="Z59" s="1"/>
  <c r="M59"/>
  <c r="S59"/>
  <c r="T59"/>
  <c r="U59"/>
  <c r="X59"/>
  <c r="AA59"/>
  <c r="AB59"/>
  <c r="Q59" s="1"/>
  <c r="AC59"/>
  <c r="AD59"/>
  <c r="AE59"/>
  <c r="AF59"/>
  <c r="AG59"/>
  <c r="AH59"/>
  <c r="AI59"/>
  <c r="AJ59"/>
  <c r="AK59"/>
  <c r="D60"/>
  <c r="E60"/>
  <c r="F60"/>
  <c r="T60" s="1"/>
  <c r="G60"/>
  <c r="H60"/>
  <c r="I60"/>
  <c r="J60"/>
  <c r="X60" s="1"/>
  <c r="K60"/>
  <c r="Y60" s="1"/>
  <c r="L60"/>
  <c r="M60"/>
  <c r="AA60" s="1"/>
  <c r="R60"/>
  <c r="U60"/>
  <c r="V60"/>
  <c r="W60"/>
  <c r="Z60"/>
  <c r="AB60"/>
  <c r="AC60"/>
  <c r="AD60"/>
  <c r="Q60" s="1"/>
  <c r="AE60"/>
  <c r="AF60"/>
  <c r="AG60"/>
  <c r="AH60"/>
  <c r="AI60"/>
  <c r="AJ60"/>
  <c r="AK60"/>
  <c r="D61"/>
  <c r="E61"/>
  <c r="F61"/>
  <c r="G61"/>
  <c r="H61"/>
  <c r="V61" s="1"/>
  <c r="I61"/>
  <c r="J61"/>
  <c r="K61"/>
  <c r="L61"/>
  <c r="Z61" s="1"/>
  <c r="M61"/>
  <c r="AA61" s="1"/>
  <c r="S61"/>
  <c r="T61"/>
  <c r="U61"/>
  <c r="W61"/>
  <c r="X61"/>
  <c r="Y61"/>
  <c r="AB61"/>
  <c r="Q61" s="1"/>
  <c r="AC61"/>
  <c r="AD61"/>
  <c r="AE61"/>
  <c r="AF61"/>
  <c r="AG61"/>
  <c r="AH61"/>
  <c r="AI61"/>
  <c r="AJ61"/>
  <c r="AK61"/>
  <c r="D62"/>
  <c r="E62"/>
  <c r="F62"/>
  <c r="T62" s="1"/>
  <c r="G62"/>
  <c r="H62"/>
  <c r="I62"/>
  <c r="J62"/>
  <c r="X62" s="1"/>
  <c r="K62"/>
  <c r="L62"/>
  <c r="M62"/>
  <c r="N62"/>
  <c r="O62" s="1"/>
  <c r="R62"/>
  <c r="S62"/>
  <c r="U62"/>
  <c r="V62"/>
  <c r="W62"/>
  <c r="Y62"/>
  <c r="Z62"/>
  <c r="AA62"/>
  <c r="AB62"/>
  <c r="AC62"/>
  <c r="AD62"/>
  <c r="AE62"/>
  <c r="Q62" s="1"/>
  <c r="AF62"/>
  <c r="AG62"/>
  <c r="AH62"/>
  <c r="AI62"/>
  <c r="AJ62"/>
  <c r="AK62"/>
  <c r="D63"/>
  <c r="E63"/>
  <c r="F63"/>
  <c r="G63"/>
  <c r="H63"/>
  <c r="V63" s="1"/>
  <c r="I63"/>
  <c r="W63" s="1"/>
  <c r="J63"/>
  <c r="K63"/>
  <c r="Y63" s="1"/>
  <c r="L63"/>
  <c r="Z63" s="1"/>
  <c r="M63"/>
  <c r="AA63" s="1"/>
  <c r="S63"/>
  <c r="T63"/>
  <c r="U63"/>
  <c r="X63"/>
  <c r="AB63"/>
  <c r="Q63" s="1"/>
  <c r="AC63"/>
  <c r="AD63"/>
  <c r="AE63"/>
  <c r="AF63"/>
  <c r="AG63"/>
  <c r="AH63"/>
  <c r="AI63"/>
  <c r="AJ63"/>
  <c r="AK63"/>
  <c r="D64"/>
  <c r="E64"/>
  <c r="N64" s="1"/>
  <c r="F64"/>
  <c r="T64" s="1"/>
  <c r="G64"/>
  <c r="H64"/>
  <c r="I64"/>
  <c r="J64"/>
  <c r="X64" s="1"/>
  <c r="K64"/>
  <c r="Y64" s="1"/>
  <c r="L64"/>
  <c r="M64"/>
  <c r="AA64" s="1"/>
  <c r="O64"/>
  <c r="R64"/>
  <c r="U64"/>
  <c r="V64"/>
  <c r="W64"/>
  <c r="Z64"/>
  <c r="AB64"/>
  <c r="AC64"/>
  <c r="AD64"/>
  <c r="AE64"/>
  <c r="AF64"/>
  <c r="AG64"/>
  <c r="AH64"/>
  <c r="AI64"/>
  <c r="AJ64"/>
  <c r="AK64"/>
  <c r="D65"/>
  <c r="E65"/>
  <c r="F65"/>
  <c r="G65"/>
  <c r="H65"/>
  <c r="V65" s="1"/>
  <c r="I65"/>
  <c r="J65"/>
  <c r="K65"/>
  <c r="L65"/>
  <c r="Z65" s="1"/>
  <c r="M65"/>
  <c r="S65"/>
  <c r="T65"/>
  <c r="U65"/>
  <c r="W65"/>
  <c r="X65"/>
  <c r="Y65"/>
  <c r="AA65"/>
  <c r="AB65"/>
  <c r="Q65" s="1"/>
  <c r="AC65"/>
  <c r="AD65"/>
  <c r="AE65"/>
  <c r="AF65"/>
  <c r="AG65"/>
  <c r="AH65"/>
  <c r="AI65"/>
  <c r="AJ65"/>
  <c r="AK65"/>
  <c r="D66"/>
  <c r="E66"/>
  <c r="F66"/>
  <c r="T66" s="1"/>
  <c r="G66"/>
  <c r="H66"/>
  <c r="I66"/>
  <c r="J66"/>
  <c r="X66" s="1"/>
  <c r="K66"/>
  <c r="L66"/>
  <c r="M66"/>
  <c r="N66"/>
  <c r="O66" s="1"/>
  <c r="R66"/>
  <c r="S66"/>
  <c r="U66"/>
  <c r="V66"/>
  <c r="W66"/>
  <c r="Y66"/>
  <c r="Z66"/>
  <c r="AA66"/>
  <c r="AB66"/>
  <c r="AC66"/>
  <c r="AD66"/>
  <c r="AE66"/>
  <c r="AF66"/>
  <c r="AG66"/>
  <c r="AH66"/>
  <c r="AI66"/>
  <c r="AJ66"/>
  <c r="AK66"/>
  <c r="D67"/>
  <c r="E67"/>
  <c r="F67"/>
  <c r="G67"/>
  <c r="H67"/>
  <c r="V67" s="1"/>
  <c r="I67"/>
  <c r="W67" s="1"/>
  <c r="J67"/>
  <c r="K67"/>
  <c r="Y67" s="1"/>
  <c r="L67"/>
  <c r="Z67" s="1"/>
  <c r="M67"/>
  <c r="S67"/>
  <c r="T67"/>
  <c r="X67"/>
  <c r="AA67"/>
  <c r="AB67"/>
  <c r="AC67"/>
  <c r="AD67"/>
  <c r="AE67"/>
  <c r="AF67"/>
  <c r="AG67"/>
  <c r="AH67"/>
  <c r="AI67"/>
  <c r="AJ67"/>
  <c r="AK67"/>
  <c r="D68"/>
  <c r="E68"/>
  <c r="F68"/>
  <c r="T68" s="1"/>
  <c r="G68"/>
  <c r="H68"/>
  <c r="I68"/>
  <c r="J68"/>
  <c r="X68" s="1"/>
  <c r="K68"/>
  <c r="Y68" s="1"/>
  <c r="L68"/>
  <c r="M68"/>
  <c r="AA68" s="1"/>
  <c r="R68"/>
  <c r="U68"/>
  <c r="V68"/>
  <c r="W68"/>
  <c r="Z68"/>
  <c r="AB68"/>
  <c r="AC68"/>
  <c r="AD68"/>
  <c r="Q68" s="1"/>
  <c r="AE68"/>
  <c r="AF68"/>
  <c r="AG68"/>
  <c r="AH68"/>
  <c r="AI68"/>
  <c r="AJ68"/>
  <c r="AK68"/>
  <c r="D69"/>
  <c r="E69"/>
  <c r="F69"/>
  <c r="G69"/>
  <c r="H69"/>
  <c r="V69" s="1"/>
  <c r="I69"/>
  <c r="J69"/>
  <c r="K69"/>
  <c r="L69"/>
  <c r="Z69" s="1"/>
  <c r="M69"/>
  <c r="AA69" s="1"/>
  <c r="S69"/>
  <c r="T69"/>
  <c r="U69"/>
  <c r="W69"/>
  <c r="X69"/>
  <c r="Y69"/>
  <c r="AB69"/>
  <c r="Q69" s="1"/>
  <c r="AC69"/>
  <c r="AD69"/>
  <c r="AE69"/>
  <c r="AF69"/>
  <c r="AG69"/>
  <c r="AH69"/>
  <c r="AI69"/>
  <c r="AJ69"/>
  <c r="AK69"/>
  <c r="D70"/>
  <c r="E70"/>
  <c r="F70"/>
  <c r="T70" s="1"/>
  <c r="G70"/>
  <c r="H70"/>
  <c r="I70"/>
  <c r="J70"/>
  <c r="X70" s="1"/>
  <c r="K70"/>
  <c r="L70"/>
  <c r="M70"/>
  <c r="N70"/>
  <c r="O70" s="1"/>
  <c r="R70"/>
  <c r="S70"/>
  <c r="U70"/>
  <c r="V70"/>
  <c r="W70"/>
  <c r="Y70"/>
  <c r="Z70"/>
  <c r="AA70"/>
  <c r="AB70"/>
  <c r="AC70"/>
  <c r="AD70"/>
  <c r="AE70"/>
  <c r="Q70" s="1"/>
  <c r="AF70"/>
  <c r="AG70"/>
  <c r="AH70"/>
  <c r="AI70"/>
  <c r="AJ70"/>
  <c r="AK70"/>
  <c r="D71"/>
  <c r="E71"/>
  <c r="S71" s="1"/>
  <c r="F71"/>
  <c r="G71"/>
  <c r="H71"/>
  <c r="V71" s="1"/>
  <c r="I71"/>
  <c r="W71" s="1"/>
  <c r="J71"/>
  <c r="K71"/>
  <c r="Y71" s="1"/>
  <c r="L71"/>
  <c r="Z71" s="1"/>
  <c r="M71"/>
  <c r="AA71" s="1"/>
  <c r="T71"/>
  <c r="U71"/>
  <c r="X71"/>
  <c r="AB71"/>
  <c r="AC71"/>
  <c r="AD71"/>
  <c r="AE71"/>
  <c r="AF71"/>
  <c r="AG71"/>
  <c r="AH71"/>
  <c r="AI71"/>
  <c r="AJ71"/>
  <c r="AK71"/>
  <c r="D72"/>
  <c r="E72"/>
  <c r="F72"/>
  <c r="T72" s="1"/>
  <c r="G72"/>
  <c r="U72" s="1"/>
  <c r="H72"/>
  <c r="I72"/>
  <c r="J72"/>
  <c r="X72" s="1"/>
  <c r="K72"/>
  <c r="Y72" s="1"/>
  <c r="L72"/>
  <c r="M72"/>
  <c r="AA72" s="1"/>
  <c r="R72"/>
  <c r="V72"/>
  <c r="W72"/>
  <c r="Z72"/>
  <c r="AB72"/>
  <c r="AC72"/>
  <c r="Q72" s="1"/>
  <c r="AD72"/>
  <c r="AE72"/>
  <c r="AF72"/>
  <c r="AG72"/>
  <c r="AH72"/>
  <c r="AI72"/>
  <c r="AJ72"/>
  <c r="AK72"/>
  <c r="D73"/>
  <c r="E73"/>
  <c r="F73"/>
  <c r="G73"/>
  <c r="H73"/>
  <c r="V73" s="1"/>
  <c r="I73"/>
  <c r="J73"/>
  <c r="K73"/>
  <c r="L73"/>
  <c r="Z73" s="1"/>
  <c r="M73"/>
  <c r="S73"/>
  <c r="T73"/>
  <c r="U73"/>
  <c r="W73"/>
  <c r="X73"/>
  <c r="Y73"/>
  <c r="AA73"/>
  <c r="AB73"/>
  <c r="Q73" s="1"/>
  <c r="AC73"/>
  <c r="AD73"/>
  <c r="AE73"/>
  <c r="AF73"/>
  <c r="AG73"/>
  <c r="AH73"/>
  <c r="AI73"/>
  <c r="AJ73"/>
  <c r="AK73"/>
  <c r="D74"/>
  <c r="E74"/>
  <c r="F74"/>
  <c r="T74" s="1"/>
  <c r="G74"/>
  <c r="H74"/>
  <c r="I74"/>
  <c r="J74"/>
  <c r="X74" s="1"/>
  <c r="K74"/>
  <c r="L74"/>
  <c r="M74"/>
  <c r="N74"/>
  <c r="O74" s="1"/>
  <c r="R74"/>
  <c r="S74"/>
  <c r="U74"/>
  <c r="V74"/>
  <c r="W74"/>
  <c r="Y74"/>
  <c r="Z74"/>
  <c r="AA74"/>
  <c r="AB74"/>
  <c r="AC74"/>
  <c r="AD74"/>
  <c r="AE74"/>
  <c r="AF74"/>
  <c r="AG74"/>
  <c r="AH74"/>
  <c r="AI74"/>
  <c r="AJ74"/>
  <c r="AK74"/>
  <c r="D75"/>
  <c r="E75"/>
  <c r="F75"/>
  <c r="G75"/>
  <c r="U75" s="1"/>
  <c r="H75"/>
  <c r="V75" s="1"/>
  <c r="I75"/>
  <c r="W75" s="1"/>
  <c r="J75"/>
  <c r="K75"/>
  <c r="Y75" s="1"/>
  <c r="L75"/>
  <c r="Z75" s="1"/>
  <c r="M75"/>
  <c r="S75"/>
  <c r="T75"/>
  <c r="X75"/>
  <c r="AA75"/>
  <c r="AB75"/>
  <c r="Q75" s="1"/>
  <c r="AC75"/>
  <c r="AD75"/>
  <c r="AE75"/>
  <c r="AF75"/>
  <c r="AG75"/>
  <c r="AH75"/>
  <c r="AI75"/>
  <c r="AJ75"/>
  <c r="AK75"/>
  <c r="D76"/>
  <c r="E76"/>
  <c r="F76"/>
  <c r="T76" s="1"/>
  <c r="G76"/>
  <c r="H76"/>
  <c r="I76"/>
  <c r="J76"/>
  <c r="X76" s="1"/>
  <c r="K76"/>
  <c r="Y76" s="1"/>
  <c r="L76"/>
  <c r="M76"/>
  <c r="AA76" s="1"/>
  <c r="R76"/>
  <c r="U76"/>
  <c r="V76"/>
  <c r="W76"/>
  <c r="Z76"/>
  <c r="AB76"/>
  <c r="AC76"/>
  <c r="AD76"/>
  <c r="Q76" s="1"/>
  <c r="AE76"/>
  <c r="AF76"/>
  <c r="AG76"/>
  <c r="AH76"/>
  <c r="AI76"/>
  <c r="AJ76"/>
  <c r="AK76"/>
  <c r="D77"/>
  <c r="E77"/>
  <c r="F77"/>
  <c r="G77"/>
  <c r="H77"/>
  <c r="V77" s="1"/>
  <c r="I77"/>
  <c r="J77"/>
  <c r="K77"/>
  <c r="L77"/>
  <c r="Z77" s="1"/>
  <c r="M77"/>
  <c r="AA77" s="1"/>
  <c r="S77"/>
  <c r="T77"/>
  <c r="U77"/>
  <c r="W77"/>
  <c r="X77"/>
  <c r="Y77"/>
  <c r="AB77"/>
  <c r="Q77" s="1"/>
  <c r="AC77"/>
  <c r="AD77"/>
  <c r="AE77"/>
  <c r="AF77"/>
  <c r="AG77"/>
  <c r="AH77"/>
  <c r="AI77"/>
  <c r="AJ77"/>
  <c r="AK77"/>
  <c r="D78"/>
  <c r="E78"/>
  <c r="F78"/>
  <c r="T78" s="1"/>
  <c r="G78"/>
  <c r="H78"/>
  <c r="I78"/>
  <c r="J78"/>
  <c r="X78" s="1"/>
  <c r="K78"/>
  <c r="L78"/>
  <c r="M78"/>
  <c r="N78"/>
  <c r="O78" s="1"/>
  <c r="R78"/>
  <c r="S78"/>
  <c r="U78"/>
  <c r="V78"/>
  <c r="W78"/>
  <c r="Y78"/>
  <c r="Z78"/>
  <c r="AA78"/>
  <c r="AB78"/>
  <c r="AC78"/>
  <c r="AD78"/>
  <c r="AE78"/>
  <c r="Q78" s="1"/>
  <c r="AF78"/>
  <c r="AG78"/>
  <c r="AH78"/>
  <c r="AI78"/>
  <c r="AJ78"/>
  <c r="AK78"/>
  <c r="D79"/>
  <c r="E79"/>
  <c r="F79"/>
  <c r="G79"/>
  <c r="H79"/>
  <c r="V79" s="1"/>
  <c r="I79"/>
  <c r="W79" s="1"/>
  <c r="J79"/>
  <c r="K79"/>
  <c r="Y79" s="1"/>
  <c r="L79"/>
  <c r="Z79" s="1"/>
  <c r="M79"/>
  <c r="AA79" s="1"/>
  <c r="S79"/>
  <c r="T79"/>
  <c r="U79"/>
  <c r="X79"/>
  <c r="AB79"/>
  <c r="Q79" s="1"/>
  <c r="AC79"/>
  <c r="AD79"/>
  <c r="AE79"/>
  <c r="AF79"/>
  <c r="AG79"/>
  <c r="AH79"/>
  <c r="AI79"/>
  <c r="AJ79"/>
  <c r="AK79"/>
  <c r="D80"/>
  <c r="E80"/>
  <c r="F80"/>
  <c r="T80" s="1"/>
  <c r="G80"/>
  <c r="H80"/>
  <c r="I80"/>
  <c r="J80"/>
  <c r="X80" s="1"/>
  <c r="K80"/>
  <c r="Y80" s="1"/>
  <c r="L80"/>
  <c r="M80"/>
  <c r="AA80" s="1"/>
  <c r="R80"/>
  <c r="U80"/>
  <c r="V80"/>
  <c r="W80"/>
  <c r="Z80"/>
  <c r="AB80"/>
  <c r="AC80"/>
  <c r="AD80"/>
  <c r="AE80"/>
  <c r="AF80"/>
  <c r="AG80"/>
  <c r="AH80"/>
  <c r="AI80"/>
  <c r="AJ80"/>
  <c r="AK80"/>
  <c r="D81"/>
  <c r="E81"/>
  <c r="F81"/>
  <c r="G81"/>
  <c r="H81"/>
  <c r="V81" s="1"/>
  <c r="I81"/>
  <c r="J81"/>
  <c r="K81"/>
  <c r="L81"/>
  <c r="Z81" s="1"/>
  <c r="M81"/>
  <c r="S81"/>
  <c r="T81"/>
  <c r="U81"/>
  <c r="W81"/>
  <c r="X81"/>
  <c r="Y81"/>
  <c r="AA81"/>
  <c r="AB81"/>
  <c r="Q81" s="1"/>
  <c r="AC81"/>
  <c r="AD81"/>
  <c r="AE81"/>
  <c r="AF81"/>
  <c r="AG81"/>
  <c r="AH81"/>
  <c r="AI81"/>
  <c r="AJ81"/>
  <c r="AK81"/>
  <c r="D82"/>
  <c r="E82"/>
  <c r="S82" s="1"/>
  <c r="F82"/>
  <c r="G82"/>
  <c r="H82"/>
  <c r="I82"/>
  <c r="W82" s="1"/>
  <c r="J82"/>
  <c r="X82" s="1"/>
  <c r="K82"/>
  <c r="L82"/>
  <c r="M82"/>
  <c r="AA82" s="1"/>
  <c r="N82"/>
  <c r="O82" s="1"/>
  <c r="R82"/>
  <c r="U82"/>
  <c r="V82"/>
  <c r="Y82"/>
  <c r="Z82"/>
  <c r="AB82"/>
  <c r="AC82"/>
  <c r="AD82"/>
  <c r="AE82"/>
  <c r="AF82"/>
  <c r="AG82"/>
  <c r="AH82"/>
  <c r="AI82"/>
  <c r="AJ82"/>
  <c r="AK82"/>
  <c r="D83"/>
  <c r="E83"/>
  <c r="F83"/>
  <c r="G83"/>
  <c r="U83" s="1"/>
  <c r="H83"/>
  <c r="V83" s="1"/>
  <c r="I83"/>
  <c r="J83"/>
  <c r="X83" s="1"/>
  <c r="K83"/>
  <c r="Y83" s="1"/>
  <c r="L83"/>
  <c r="Z83" s="1"/>
  <c r="M83"/>
  <c r="R83"/>
  <c r="S83"/>
  <c r="T83"/>
  <c r="W83"/>
  <c r="AA83"/>
  <c r="AB83"/>
  <c r="AC83"/>
  <c r="AD83"/>
  <c r="AE83"/>
  <c r="AF83"/>
  <c r="AG83"/>
  <c r="AH83"/>
  <c r="AI83"/>
  <c r="AJ83"/>
  <c r="AK83"/>
  <c r="D84"/>
  <c r="E84"/>
  <c r="S84" s="1"/>
  <c r="F84"/>
  <c r="T84" s="1"/>
  <c r="G84"/>
  <c r="H84"/>
  <c r="V84" s="1"/>
  <c r="I84"/>
  <c r="W84" s="1"/>
  <c r="J84"/>
  <c r="X84" s="1"/>
  <c r="K84"/>
  <c r="L84"/>
  <c r="M84"/>
  <c r="AA84" s="1"/>
  <c r="N84"/>
  <c r="O84" s="1"/>
  <c r="R84"/>
  <c r="U84"/>
  <c r="Y84"/>
  <c r="Z84"/>
  <c r="AB84"/>
  <c r="AC84"/>
  <c r="AD84"/>
  <c r="AE84"/>
  <c r="AF84"/>
  <c r="AG84"/>
  <c r="AH84"/>
  <c r="AI84"/>
  <c r="AJ84"/>
  <c r="AK84"/>
  <c r="D85"/>
  <c r="N85" s="1"/>
  <c r="O85" s="1"/>
  <c r="E85"/>
  <c r="F85"/>
  <c r="G85"/>
  <c r="U85" s="1"/>
  <c r="H85"/>
  <c r="I85"/>
  <c r="J85"/>
  <c r="K85"/>
  <c r="Y85" s="1"/>
  <c r="L85"/>
  <c r="Z85" s="1"/>
  <c r="M85"/>
  <c r="R85"/>
  <c r="S85"/>
  <c r="T85"/>
  <c r="V85"/>
  <c r="W85"/>
  <c r="X85"/>
  <c r="AA85"/>
  <c r="AB85"/>
  <c r="AC85"/>
  <c r="AD85"/>
  <c r="AE85"/>
  <c r="AF85"/>
  <c r="AG85"/>
  <c r="AH85"/>
  <c r="AI85"/>
  <c r="AJ85"/>
  <c r="AK85"/>
  <c r="D86"/>
  <c r="E86"/>
  <c r="S86" s="1"/>
  <c r="F86"/>
  <c r="G86"/>
  <c r="H86"/>
  <c r="I86"/>
  <c r="W86" s="1"/>
  <c r="J86"/>
  <c r="X86" s="1"/>
  <c r="K86"/>
  <c r="L86"/>
  <c r="M86"/>
  <c r="AA86" s="1"/>
  <c r="N86"/>
  <c r="O86" s="1"/>
  <c r="R86"/>
  <c r="T86"/>
  <c r="U86"/>
  <c r="V86"/>
  <c r="P86" s="1"/>
  <c r="Y86"/>
  <c r="Z86"/>
  <c r="AB86"/>
  <c r="AC86"/>
  <c r="AD86"/>
  <c r="AE86"/>
  <c r="AF86"/>
  <c r="AG86"/>
  <c r="AH86"/>
  <c r="AI86"/>
  <c r="AJ86"/>
  <c r="AK86"/>
  <c r="D87"/>
  <c r="E87"/>
  <c r="F87"/>
  <c r="T87" s="1"/>
  <c r="G87"/>
  <c r="U87" s="1"/>
  <c r="H87"/>
  <c r="V87" s="1"/>
  <c r="I87"/>
  <c r="J87"/>
  <c r="X87" s="1"/>
  <c r="K87"/>
  <c r="Y87" s="1"/>
  <c r="L87"/>
  <c r="M87"/>
  <c r="N87"/>
  <c r="O87" s="1"/>
  <c r="R87"/>
  <c r="S87"/>
  <c r="W87"/>
  <c r="Z87"/>
  <c r="AA87"/>
  <c r="AB87"/>
  <c r="AC87"/>
  <c r="AD87"/>
  <c r="AE87"/>
  <c r="AF87"/>
  <c r="AG87"/>
  <c r="AH87"/>
  <c r="AI87"/>
  <c r="AJ87"/>
  <c r="AK87"/>
  <c r="D88"/>
  <c r="E88"/>
  <c r="S88" s="1"/>
  <c r="F88"/>
  <c r="T88" s="1"/>
  <c r="G88"/>
  <c r="H88"/>
  <c r="V88" s="1"/>
  <c r="I88"/>
  <c r="W88" s="1"/>
  <c r="J88"/>
  <c r="K88"/>
  <c r="L88"/>
  <c r="Z88" s="1"/>
  <c r="M88"/>
  <c r="AA88" s="1"/>
  <c r="U88"/>
  <c r="X88"/>
  <c r="Y88"/>
  <c r="AB88"/>
  <c r="AC88"/>
  <c r="AD88"/>
  <c r="AE88"/>
  <c r="AF88"/>
  <c r="AG88"/>
  <c r="AH88"/>
  <c r="AI88"/>
  <c r="AJ88"/>
  <c r="AK88"/>
  <c r="D89"/>
  <c r="E89"/>
  <c r="F89"/>
  <c r="G89"/>
  <c r="U89" s="1"/>
  <c r="H89"/>
  <c r="I89"/>
  <c r="J89"/>
  <c r="K89"/>
  <c r="Y89" s="1"/>
  <c r="L89"/>
  <c r="M89"/>
  <c r="N89"/>
  <c r="O89" s="1"/>
  <c r="R89"/>
  <c r="S89"/>
  <c r="T89"/>
  <c r="V89"/>
  <c r="P89" s="1"/>
  <c r="W89"/>
  <c r="X89"/>
  <c r="Z89"/>
  <c r="AA89"/>
  <c r="AB89"/>
  <c r="AC89"/>
  <c r="AD89"/>
  <c r="AE89"/>
  <c r="AF89"/>
  <c r="AG89"/>
  <c r="AH89"/>
  <c r="AI89"/>
  <c r="AJ89"/>
  <c r="AK89"/>
  <c r="D90"/>
  <c r="N90" s="1"/>
  <c r="O90" s="1"/>
  <c r="E90"/>
  <c r="S90" s="1"/>
  <c r="F90"/>
  <c r="G90"/>
  <c r="H90"/>
  <c r="I90"/>
  <c r="W90" s="1"/>
  <c r="J90"/>
  <c r="K90"/>
  <c r="L90"/>
  <c r="Z90" s="1"/>
  <c r="M90"/>
  <c r="AA90" s="1"/>
  <c r="R90"/>
  <c r="T90"/>
  <c r="U90"/>
  <c r="V90"/>
  <c r="X90"/>
  <c r="Y90"/>
  <c r="AB90"/>
  <c r="AC90"/>
  <c r="AD90"/>
  <c r="AE90"/>
  <c r="AF90"/>
  <c r="AG90"/>
  <c r="AH90"/>
  <c r="AI90"/>
  <c r="AJ90"/>
  <c r="AK90"/>
  <c r="D91"/>
  <c r="E91"/>
  <c r="F91"/>
  <c r="G91"/>
  <c r="U91" s="1"/>
  <c r="H91"/>
  <c r="V91" s="1"/>
  <c r="I91"/>
  <c r="J91"/>
  <c r="X91" s="1"/>
  <c r="K91"/>
  <c r="Y91" s="1"/>
  <c r="L91"/>
  <c r="Z91" s="1"/>
  <c r="M91"/>
  <c r="S91"/>
  <c r="T91"/>
  <c r="W91"/>
  <c r="AA91"/>
  <c r="AB91"/>
  <c r="AC91"/>
  <c r="AD91"/>
  <c r="AE91"/>
  <c r="AF91"/>
  <c r="AG91"/>
  <c r="AH91"/>
  <c r="AI91"/>
  <c r="AJ91"/>
  <c r="AK91"/>
  <c r="D92"/>
  <c r="E92"/>
  <c r="S92" s="1"/>
  <c r="F92"/>
  <c r="T92" s="1"/>
  <c r="G92"/>
  <c r="H92"/>
  <c r="V92" s="1"/>
  <c r="I92"/>
  <c r="W92" s="1"/>
  <c r="J92"/>
  <c r="X92" s="1"/>
  <c r="K92"/>
  <c r="L92"/>
  <c r="M92"/>
  <c r="AA92" s="1"/>
  <c r="N92"/>
  <c r="O92" s="1"/>
  <c r="R92"/>
  <c r="U92"/>
  <c r="Y92"/>
  <c r="Z92"/>
  <c r="AB92"/>
  <c r="AC92"/>
  <c r="AD92"/>
  <c r="AE92"/>
  <c r="AF92"/>
  <c r="AG92"/>
  <c r="AH92"/>
  <c r="AI92"/>
  <c r="AJ92"/>
  <c r="AK92"/>
  <c r="D93"/>
  <c r="N93" s="1"/>
  <c r="O93" s="1"/>
  <c r="E93"/>
  <c r="F93"/>
  <c r="G93"/>
  <c r="U93" s="1"/>
  <c r="H93"/>
  <c r="I93"/>
  <c r="J93"/>
  <c r="K93"/>
  <c r="Y93" s="1"/>
  <c r="L93"/>
  <c r="Z93" s="1"/>
  <c r="M93"/>
  <c r="R93"/>
  <c r="S93"/>
  <c r="T93"/>
  <c r="V93"/>
  <c r="W93"/>
  <c r="X93"/>
  <c r="AA93"/>
  <c r="AB93"/>
  <c r="AC93"/>
  <c r="AD93"/>
  <c r="AE93"/>
  <c r="AF93"/>
  <c r="AG93"/>
  <c r="AH93"/>
  <c r="AI93"/>
  <c r="AJ93"/>
  <c r="AK93"/>
  <c r="D94"/>
  <c r="E94"/>
  <c r="S94" s="1"/>
  <c r="F94"/>
  <c r="G94"/>
  <c r="H94"/>
  <c r="I94"/>
  <c r="W94" s="1"/>
  <c r="J94"/>
  <c r="X94" s="1"/>
  <c r="K94"/>
  <c r="L94"/>
  <c r="M94"/>
  <c r="AA94" s="1"/>
  <c r="N94"/>
  <c r="O94" s="1"/>
  <c r="R94"/>
  <c r="T94"/>
  <c r="U94"/>
  <c r="V94"/>
  <c r="P94" s="1"/>
  <c r="Y94"/>
  <c r="Z94"/>
  <c r="AB94"/>
  <c r="AC94"/>
  <c r="AD94"/>
  <c r="AE94"/>
  <c r="AF94"/>
  <c r="AG94"/>
  <c r="AH94"/>
  <c r="AI94"/>
  <c r="AJ94"/>
  <c r="AK94"/>
  <c r="D95"/>
  <c r="E95"/>
  <c r="F95"/>
  <c r="T95" s="1"/>
  <c r="G95"/>
  <c r="U95" s="1"/>
  <c r="H95"/>
  <c r="V95" s="1"/>
  <c r="I95"/>
  <c r="J95"/>
  <c r="X95" s="1"/>
  <c r="K95"/>
  <c r="Y95" s="1"/>
  <c r="L95"/>
  <c r="M95"/>
  <c r="N95"/>
  <c r="O95" s="1"/>
  <c r="R95"/>
  <c r="S95"/>
  <c r="W95"/>
  <c r="Z95"/>
  <c r="AA95"/>
  <c r="AB95"/>
  <c r="AC95"/>
  <c r="AD95"/>
  <c r="AE95"/>
  <c r="AF95"/>
  <c r="AG95"/>
  <c r="AH95"/>
  <c r="AI95"/>
  <c r="AJ95"/>
  <c r="AK95"/>
  <c r="D96"/>
  <c r="E96"/>
  <c r="S96" s="1"/>
  <c r="F96"/>
  <c r="T96" s="1"/>
  <c r="G96"/>
  <c r="H96"/>
  <c r="V96" s="1"/>
  <c r="I96"/>
  <c r="W96" s="1"/>
  <c r="J96"/>
  <c r="K96"/>
  <c r="L96"/>
  <c r="Z96" s="1"/>
  <c r="M96"/>
  <c r="AA96" s="1"/>
  <c r="U96"/>
  <c r="X96"/>
  <c r="Y96"/>
  <c r="AB96"/>
  <c r="AC96"/>
  <c r="AD96"/>
  <c r="AE96"/>
  <c r="AF96"/>
  <c r="AG96"/>
  <c r="AH96"/>
  <c r="AI96"/>
  <c r="AJ96"/>
  <c r="AK96"/>
  <c r="D97"/>
  <c r="E97"/>
  <c r="F97"/>
  <c r="G97"/>
  <c r="U97" s="1"/>
  <c r="H97"/>
  <c r="I97"/>
  <c r="J97"/>
  <c r="K97"/>
  <c r="Y97" s="1"/>
  <c r="L97"/>
  <c r="M97"/>
  <c r="N97"/>
  <c r="O97" s="1"/>
  <c r="R97"/>
  <c r="S97"/>
  <c r="T97"/>
  <c r="V97"/>
  <c r="P97" s="1"/>
  <c r="W97"/>
  <c r="X97"/>
  <c r="Z97"/>
  <c r="AA97"/>
  <c r="AB97"/>
  <c r="AC97"/>
  <c r="AD97"/>
  <c r="AE97"/>
  <c r="AF97"/>
  <c r="AG97"/>
  <c r="AH97"/>
  <c r="AI97"/>
  <c r="AJ97"/>
  <c r="AK97"/>
  <c r="D98"/>
  <c r="N98" s="1"/>
  <c r="O98" s="1"/>
  <c r="E98"/>
  <c r="S98" s="1"/>
  <c r="F98"/>
  <c r="G98"/>
  <c r="H98"/>
  <c r="I98"/>
  <c r="W98" s="1"/>
  <c r="J98"/>
  <c r="K98"/>
  <c r="L98"/>
  <c r="Z98" s="1"/>
  <c r="M98"/>
  <c r="AA98" s="1"/>
  <c r="R98"/>
  <c r="T98"/>
  <c r="U98"/>
  <c r="V98"/>
  <c r="X98"/>
  <c r="Y98"/>
  <c r="AB98"/>
  <c r="AC98"/>
  <c r="AD98"/>
  <c r="AE98"/>
  <c r="AF98"/>
  <c r="AG98"/>
  <c r="AH98"/>
  <c r="AI98"/>
  <c r="AJ98"/>
  <c r="AK98"/>
  <c r="D99"/>
  <c r="E99"/>
  <c r="F99"/>
  <c r="G99"/>
  <c r="U99" s="1"/>
  <c r="H99"/>
  <c r="V99" s="1"/>
  <c r="I99"/>
  <c r="J99"/>
  <c r="X99" s="1"/>
  <c r="K99"/>
  <c r="Y99" s="1"/>
  <c r="L99"/>
  <c r="Z99" s="1"/>
  <c r="M99"/>
  <c r="S99"/>
  <c r="T99"/>
  <c r="W99"/>
  <c r="AA99"/>
  <c r="AB99"/>
  <c r="AC99"/>
  <c r="AD99"/>
  <c r="AE99"/>
  <c r="AF99"/>
  <c r="AG99"/>
  <c r="AH99"/>
  <c r="AI99"/>
  <c r="AJ99"/>
  <c r="AK99"/>
  <c r="D100"/>
  <c r="E100"/>
  <c r="S100" s="1"/>
  <c r="F100"/>
  <c r="T100" s="1"/>
  <c r="G100"/>
  <c r="H100"/>
  <c r="V100" s="1"/>
  <c r="I100"/>
  <c r="W100" s="1"/>
  <c r="J100"/>
  <c r="X100" s="1"/>
  <c r="K100"/>
  <c r="L100"/>
  <c r="M100"/>
  <c r="AA100" s="1"/>
  <c r="N100"/>
  <c r="O100" s="1"/>
  <c r="R100"/>
  <c r="U100"/>
  <c r="Y100"/>
  <c r="Z100"/>
  <c r="AB100"/>
  <c r="AC100"/>
  <c r="AD100"/>
  <c r="AE100"/>
  <c r="AF100"/>
  <c r="AG100"/>
  <c r="AH100"/>
  <c r="AI100"/>
  <c r="AJ100"/>
  <c r="AK100"/>
  <c r="D101"/>
  <c r="N101" s="1"/>
  <c r="O101" s="1"/>
  <c r="E101"/>
  <c r="F101"/>
  <c r="G101"/>
  <c r="U101" s="1"/>
  <c r="H101"/>
  <c r="I101"/>
  <c r="J101"/>
  <c r="K101"/>
  <c r="Y101" s="1"/>
  <c r="L101"/>
  <c r="Z101" s="1"/>
  <c r="M101"/>
  <c r="R101"/>
  <c r="S101"/>
  <c r="T101"/>
  <c r="V101"/>
  <c r="W101"/>
  <c r="X101"/>
  <c r="AA101"/>
  <c r="AB101"/>
  <c r="AC101"/>
  <c r="AD101"/>
  <c r="AE101"/>
  <c r="AF101"/>
  <c r="AG101"/>
  <c r="AH101"/>
  <c r="AI101"/>
  <c r="AJ101"/>
  <c r="AK101"/>
  <c r="D102"/>
  <c r="E102"/>
  <c r="S102" s="1"/>
  <c r="F102"/>
  <c r="G102"/>
  <c r="H102"/>
  <c r="I102"/>
  <c r="W102" s="1"/>
  <c r="J102"/>
  <c r="X102" s="1"/>
  <c r="K102"/>
  <c r="L102"/>
  <c r="M102"/>
  <c r="AA102" s="1"/>
  <c r="N102"/>
  <c r="O102" s="1"/>
  <c r="R102"/>
  <c r="T102"/>
  <c r="U102"/>
  <c r="V102"/>
  <c r="P102" s="1"/>
  <c r="Y102"/>
  <c r="Z102"/>
  <c r="AB102"/>
  <c r="AC102"/>
  <c r="AD102"/>
  <c r="AE102"/>
  <c r="AF102"/>
  <c r="AG102"/>
  <c r="AH102"/>
  <c r="AI102"/>
  <c r="AJ102"/>
  <c r="AK102"/>
  <c r="D103"/>
  <c r="E103"/>
  <c r="F103"/>
  <c r="T103" s="1"/>
  <c r="G103"/>
  <c r="U103" s="1"/>
  <c r="H103"/>
  <c r="V103" s="1"/>
  <c r="I103"/>
  <c r="J103"/>
  <c r="X103" s="1"/>
  <c r="K103"/>
  <c r="Y103" s="1"/>
  <c r="L103"/>
  <c r="M103"/>
  <c r="N103"/>
  <c r="O103" s="1"/>
  <c r="R103"/>
  <c r="S103"/>
  <c r="W103"/>
  <c r="Z103"/>
  <c r="AA103"/>
  <c r="AB103"/>
  <c r="AC103"/>
  <c r="AD103"/>
  <c r="AE103"/>
  <c r="AF103"/>
  <c r="AG103"/>
  <c r="AH103"/>
  <c r="AI103"/>
  <c r="AJ103"/>
  <c r="AK103"/>
  <c r="D104"/>
  <c r="E104"/>
  <c r="S104" s="1"/>
  <c r="F104"/>
  <c r="T104" s="1"/>
  <c r="G104"/>
  <c r="H104"/>
  <c r="V104" s="1"/>
  <c r="I104"/>
  <c r="W104" s="1"/>
  <c r="J104"/>
  <c r="K104"/>
  <c r="L104"/>
  <c r="Z104" s="1"/>
  <c r="M104"/>
  <c r="AA104" s="1"/>
  <c r="U104"/>
  <c r="X104"/>
  <c r="Y104"/>
  <c r="AB104"/>
  <c r="AC104"/>
  <c r="AD104"/>
  <c r="AE104"/>
  <c r="AF104"/>
  <c r="AG104"/>
  <c r="AH104"/>
  <c r="AI104"/>
  <c r="AJ104"/>
  <c r="AK104"/>
  <c r="D105"/>
  <c r="E105"/>
  <c r="F105"/>
  <c r="G105"/>
  <c r="U105" s="1"/>
  <c r="H105"/>
  <c r="I105"/>
  <c r="J105"/>
  <c r="K105"/>
  <c r="Y105" s="1"/>
  <c r="L105"/>
  <c r="M105"/>
  <c r="N105"/>
  <c r="O105" s="1"/>
  <c r="R105"/>
  <c r="S105"/>
  <c r="T105"/>
  <c r="V105"/>
  <c r="P105" s="1"/>
  <c r="W105"/>
  <c r="X105"/>
  <c r="Z105"/>
  <c r="AA105"/>
  <c r="AB105"/>
  <c r="AC105"/>
  <c r="AD105"/>
  <c r="AE105"/>
  <c r="AF105"/>
  <c r="AG105"/>
  <c r="AH105"/>
  <c r="AI105"/>
  <c r="AJ105"/>
  <c r="AK105"/>
  <c r="D106"/>
  <c r="N106" s="1"/>
  <c r="O106" s="1"/>
  <c r="E106"/>
  <c r="S106" s="1"/>
  <c r="F106"/>
  <c r="G106"/>
  <c r="H106"/>
  <c r="I106"/>
  <c r="W106" s="1"/>
  <c r="J106"/>
  <c r="K106"/>
  <c r="L106"/>
  <c r="Z106" s="1"/>
  <c r="M106"/>
  <c r="AA106" s="1"/>
  <c r="R106"/>
  <c r="T106"/>
  <c r="U106"/>
  <c r="V106"/>
  <c r="X106"/>
  <c r="Y106"/>
  <c r="AB106"/>
  <c r="AC106"/>
  <c r="AD106"/>
  <c r="AE106"/>
  <c r="AF106"/>
  <c r="AG106"/>
  <c r="AH106"/>
  <c r="AI106"/>
  <c r="AJ106"/>
  <c r="AK106"/>
  <c r="D107"/>
  <c r="E107"/>
  <c r="F107"/>
  <c r="G107"/>
  <c r="U107" s="1"/>
  <c r="H107"/>
  <c r="V107" s="1"/>
  <c r="I107"/>
  <c r="J107"/>
  <c r="X107" s="1"/>
  <c r="K107"/>
  <c r="Y107" s="1"/>
  <c r="L107"/>
  <c r="Z107" s="1"/>
  <c r="M107"/>
  <c r="S107"/>
  <c r="T107"/>
  <c r="W107"/>
  <c r="AA107"/>
  <c r="AB107"/>
  <c r="AC107"/>
  <c r="AD107"/>
  <c r="AE107"/>
  <c r="AF107"/>
  <c r="AG107"/>
  <c r="AH107"/>
  <c r="AI107"/>
  <c r="AJ107"/>
  <c r="AK107"/>
  <c r="D108"/>
  <c r="E108"/>
  <c r="S108" s="1"/>
  <c r="F108"/>
  <c r="T108" s="1"/>
  <c r="G108"/>
  <c r="H108"/>
  <c r="V108" s="1"/>
  <c r="I108"/>
  <c r="W108" s="1"/>
  <c r="J108"/>
  <c r="X108" s="1"/>
  <c r="K108"/>
  <c r="L108"/>
  <c r="M108"/>
  <c r="AA108" s="1"/>
  <c r="N108"/>
  <c r="O108" s="1"/>
  <c r="R108"/>
  <c r="U108"/>
  <c r="Y108"/>
  <c r="Z108"/>
  <c r="AB108"/>
  <c r="AC108"/>
  <c r="AD108"/>
  <c r="AE108"/>
  <c r="AF108"/>
  <c r="AG108"/>
  <c r="AH108"/>
  <c r="AI108"/>
  <c r="AJ108"/>
  <c r="AK108"/>
  <c r="D109"/>
  <c r="N109" s="1"/>
  <c r="O109" s="1"/>
  <c r="E109"/>
  <c r="F109"/>
  <c r="G109"/>
  <c r="U109" s="1"/>
  <c r="H109"/>
  <c r="I109"/>
  <c r="J109"/>
  <c r="K109"/>
  <c r="Y109" s="1"/>
  <c r="L109"/>
  <c r="Z109" s="1"/>
  <c r="M109"/>
  <c r="R109"/>
  <c r="S109"/>
  <c r="T109"/>
  <c r="V109"/>
  <c r="W109"/>
  <c r="X109"/>
  <c r="AA109"/>
  <c r="AB109"/>
  <c r="AC109"/>
  <c r="AD109"/>
  <c r="AE109"/>
  <c r="AF109"/>
  <c r="AG109"/>
  <c r="AH109"/>
  <c r="AI109"/>
  <c r="AJ109"/>
  <c r="AK109"/>
  <c r="D110"/>
  <c r="E110"/>
  <c r="S110" s="1"/>
  <c r="F110"/>
  <c r="G110"/>
  <c r="H110"/>
  <c r="I110"/>
  <c r="W110" s="1"/>
  <c r="J110"/>
  <c r="X110" s="1"/>
  <c r="K110"/>
  <c r="L110"/>
  <c r="M110"/>
  <c r="AA110" s="1"/>
  <c r="N110"/>
  <c r="O110" s="1"/>
  <c r="R110"/>
  <c r="T110"/>
  <c r="U110"/>
  <c r="V110"/>
  <c r="P110" s="1"/>
  <c r="Y110"/>
  <c r="Z110"/>
  <c r="AB110"/>
  <c r="AC110"/>
  <c r="AD110"/>
  <c r="AE110"/>
  <c r="AF110"/>
  <c r="AG110"/>
  <c r="AH110"/>
  <c r="AI110"/>
  <c r="AJ110"/>
  <c r="AK110"/>
  <c r="D111"/>
  <c r="E111"/>
  <c r="F111"/>
  <c r="T111" s="1"/>
  <c r="G111"/>
  <c r="U111" s="1"/>
  <c r="H111"/>
  <c r="V111" s="1"/>
  <c r="I111"/>
  <c r="J111"/>
  <c r="X111" s="1"/>
  <c r="K111"/>
  <c r="Y111" s="1"/>
  <c r="L111"/>
  <c r="M111"/>
  <c r="N111"/>
  <c r="O111" s="1"/>
  <c r="R111"/>
  <c r="S111"/>
  <c r="W111"/>
  <c r="Z111"/>
  <c r="AA111"/>
  <c r="AB111"/>
  <c r="AC111"/>
  <c r="AD111"/>
  <c r="AE111"/>
  <c r="AF111"/>
  <c r="AG111"/>
  <c r="AH111"/>
  <c r="AI111"/>
  <c r="AJ111"/>
  <c r="AK111"/>
  <c r="D112"/>
  <c r="E112"/>
  <c r="S112" s="1"/>
  <c r="F112"/>
  <c r="T112" s="1"/>
  <c r="G112"/>
  <c r="H112"/>
  <c r="V112" s="1"/>
  <c r="I112"/>
  <c r="W112" s="1"/>
  <c r="J112"/>
  <c r="K112"/>
  <c r="L112"/>
  <c r="Z112" s="1"/>
  <c r="M112"/>
  <c r="AA112" s="1"/>
  <c r="U112"/>
  <c r="X112"/>
  <c r="Y112"/>
  <c r="AB112"/>
  <c r="AC112"/>
  <c r="AD112"/>
  <c r="AE112"/>
  <c r="AF112"/>
  <c r="AG112"/>
  <c r="AH112"/>
  <c r="AI112"/>
  <c r="AJ112"/>
  <c r="AK112"/>
  <c r="D113"/>
  <c r="E113"/>
  <c r="F113"/>
  <c r="G113"/>
  <c r="U113" s="1"/>
  <c r="H113"/>
  <c r="I113"/>
  <c r="J113"/>
  <c r="K113"/>
  <c r="Y113" s="1"/>
  <c r="L113"/>
  <c r="M113"/>
  <c r="N113"/>
  <c r="O113" s="1"/>
  <c r="R113"/>
  <c r="S113"/>
  <c r="T113"/>
  <c r="V113"/>
  <c r="P113" s="1"/>
  <c r="W113"/>
  <c r="X113"/>
  <c r="Z113"/>
  <c r="AA113"/>
  <c r="AB113"/>
  <c r="AC113"/>
  <c r="AD113"/>
  <c r="AE113"/>
  <c r="AF113"/>
  <c r="AG113"/>
  <c r="AH113"/>
  <c r="AI113"/>
  <c r="AJ113"/>
  <c r="AK113"/>
  <c r="D114"/>
  <c r="N114" s="1"/>
  <c r="O114" s="1"/>
  <c r="E114"/>
  <c r="S114" s="1"/>
  <c r="F114"/>
  <c r="G114"/>
  <c r="H114"/>
  <c r="I114"/>
  <c r="W114" s="1"/>
  <c r="J114"/>
  <c r="K114"/>
  <c r="L114"/>
  <c r="Z114" s="1"/>
  <c r="M114"/>
  <c r="AA114" s="1"/>
  <c r="R114"/>
  <c r="T114"/>
  <c r="U114"/>
  <c r="V114"/>
  <c r="X114"/>
  <c r="Y114"/>
  <c r="AB114"/>
  <c r="AC114"/>
  <c r="AD114"/>
  <c r="AE114"/>
  <c r="AF114"/>
  <c r="AG114"/>
  <c r="AH114"/>
  <c r="AI114"/>
  <c r="AJ114"/>
  <c r="AK114"/>
  <c r="D115"/>
  <c r="E115"/>
  <c r="F115"/>
  <c r="G115"/>
  <c r="U115" s="1"/>
  <c r="H115"/>
  <c r="V115" s="1"/>
  <c r="I115"/>
  <c r="J115"/>
  <c r="X115" s="1"/>
  <c r="K115"/>
  <c r="Y115" s="1"/>
  <c r="L115"/>
  <c r="Z115" s="1"/>
  <c r="M115"/>
  <c r="S115"/>
  <c r="T115"/>
  <c r="W115"/>
  <c r="AA115"/>
  <c r="AB115"/>
  <c r="AC115"/>
  <c r="AD115"/>
  <c r="AE115"/>
  <c r="AF115"/>
  <c r="AG115"/>
  <c r="AH115"/>
  <c r="AI115"/>
  <c r="AJ115"/>
  <c r="AK115"/>
  <c r="D116"/>
  <c r="E116"/>
  <c r="S116" s="1"/>
  <c r="F116"/>
  <c r="T116" s="1"/>
  <c r="G116"/>
  <c r="H116"/>
  <c r="V116" s="1"/>
  <c r="I116"/>
  <c r="W116" s="1"/>
  <c r="J116"/>
  <c r="X116" s="1"/>
  <c r="K116"/>
  <c r="L116"/>
  <c r="M116"/>
  <c r="AA116" s="1"/>
  <c r="N116"/>
  <c r="O116" s="1"/>
  <c r="R116"/>
  <c r="U116"/>
  <c r="Y116"/>
  <c r="Z116"/>
  <c r="AB116"/>
  <c r="AC116"/>
  <c r="AD116"/>
  <c r="AE116"/>
  <c r="AF116"/>
  <c r="AG116"/>
  <c r="AH116"/>
  <c r="AI116"/>
  <c r="AJ116"/>
  <c r="AK116"/>
  <c r="D117"/>
  <c r="N117" s="1"/>
  <c r="O117" s="1"/>
  <c r="E117"/>
  <c r="F117"/>
  <c r="G117"/>
  <c r="U117" s="1"/>
  <c r="H117"/>
  <c r="I117"/>
  <c r="J117"/>
  <c r="K117"/>
  <c r="Y117" s="1"/>
  <c r="L117"/>
  <c r="Z117" s="1"/>
  <c r="M117"/>
  <c r="R117"/>
  <c r="S117"/>
  <c r="T117"/>
  <c r="V117"/>
  <c r="W117"/>
  <c r="X117"/>
  <c r="AA117"/>
  <c r="AB117"/>
  <c r="AC117"/>
  <c r="AD117"/>
  <c r="AE117"/>
  <c r="AF117"/>
  <c r="AG117"/>
  <c r="AH117"/>
  <c r="AI117"/>
  <c r="AJ117"/>
  <c r="AK117"/>
  <c r="D118"/>
  <c r="E118"/>
  <c r="S118" s="1"/>
  <c r="F118"/>
  <c r="G118"/>
  <c r="H118"/>
  <c r="I118"/>
  <c r="W118" s="1"/>
  <c r="J118"/>
  <c r="X118" s="1"/>
  <c r="K118"/>
  <c r="L118"/>
  <c r="M118"/>
  <c r="AA118" s="1"/>
  <c r="N118"/>
  <c r="O118" s="1"/>
  <c r="R118"/>
  <c r="T118"/>
  <c r="U118"/>
  <c r="V118"/>
  <c r="P118" s="1"/>
  <c r="Y118"/>
  <c r="Z118"/>
  <c r="AB118"/>
  <c r="AC118"/>
  <c r="AD118"/>
  <c r="AE118"/>
  <c r="AF118"/>
  <c r="AG118"/>
  <c r="AH118"/>
  <c r="AI118"/>
  <c r="AJ118"/>
  <c r="AK118"/>
  <c r="D119"/>
  <c r="E119"/>
  <c r="F119"/>
  <c r="T119" s="1"/>
  <c r="G119"/>
  <c r="U119" s="1"/>
  <c r="H119"/>
  <c r="V119" s="1"/>
  <c r="I119"/>
  <c r="J119"/>
  <c r="X119" s="1"/>
  <c r="K119"/>
  <c r="Y119" s="1"/>
  <c r="L119"/>
  <c r="M119"/>
  <c r="N119"/>
  <c r="O119" s="1"/>
  <c r="R119"/>
  <c r="S119"/>
  <c r="W119"/>
  <c r="Z119"/>
  <c r="AA119"/>
  <c r="AB119"/>
  <c r="AC119"/>
  <c r="AD119"/>
  <c r="AE119"/>
  <c r="AF119"/>
  <c r="AG119"/>
  <c r="AH119"/>
  <c r="AI119"/>
  <c r="AJ119"/>
  <c r="AK119"/>
  <c r="D120"/>
  <c r="E120"/>
  <c r="S120" s="1"/>
  <c r="F120"/>
  <c r="T120" s="1"/>
  <c r="G120"/>
  <c r="H120"/>
  <c r="V120" s="1"/>
  <c r="I120"/>
  <c r="W120" s="1"/>
  <c r="J120"/>
  <c r="K120"/>
  <c r="L120"/>
  <c r="Z120" s="1"/>
  <c r="M120"/>
  <c r="AA120" s="1"/>
  <c r="U120"/>
  <c r="X120"/>
  <c r="Y120"/>
  <c r="AB120"/>
  <c r="AC120"/>
  <c r="AD120"/>
  <c r="AE120"/>
  <c r="AF120"/>
  <c r="AG120"/>
  <c r="AH120"/>
  <c r="AI120"/>
  <c r="AJ120"/>
  <c r="AK120"/>
  <c r="D121"/>
  <c r="E121"/>
  <c r="F121"/>
  <c r="G121"/>
  <c r="U121" s="1"/>
  <c r="H121"/>
  <c r="I121"/>
  <c r="J121"/>
  <c r="K121"/>
  <c r="Y121" s="1"/>
  <c r="L121"/>
  <c r="M121"/>
  <c r="N121"/>
  <c r="O121" s="1"/>
  <c r="R121"/>
  <c r="S121"/>
  <c r="T121"/>
  <c r="V121"/>
  <c r="P121" s="1"/>
  <c r="W121"/>
  <c r="X121"/>
  <c r="Z121"/>
  <c r="AA121"/>
  <c r="AB121"/>
  <c r="AC121"/>
  <c r="AD121"/>
  <c r="AE121"/>
  <c r="AF121"/>
  <c r="AG121"/>
  <c r="AH121"/>
  <c r="AI121"/>
  <c r="AJ121"/>
  <c r="AK121"/>
  <c r="D122"/>
  <c r="N122" s="1"/>
  <c r="O122" s="1"/>
  <c r="E122"/>
  <c r="S122" s="1"/>
  <c r="F122"/>
  <c r="G122"/>
  <c r="H122"/>
  <c r="I122"/>
  <c r="W122" s="1"/>
  <c r="J122"/>
  <c r="K122"/>
  <c r="L122"/>
  <c r="Z122" s="1"/>
  <c r="M122"/>
  <c r="AA122" s="1"/>
  <c r="R122"/>
  <c r="T122"/>
  <c r="U122"/>
  <c r="V122"/>
  <c r="X122"/>
  <c r="Y122"/>
  <c r="AB122"/>
  <c r="AC122"/>
  <c r="AD122"/>
  <c r="AE122"/>
  <c r="AF122"/>
  <c r="AG122"/>
  <c r="AH122"/>
  <c r="AI122"/>
  <c r="AJ122"/>
  <c r="AK122"/>
  <c r="D123"/>
  <c r="E123"/>
  <c r="F123"/>
  <c r="G123"/>
  <c r="U123" s="1"/>
  <c r="H123"/>
  <c r="V123" s="1"/>
  <c r="I123"/>
  <c r="J123"/>
  <c r="X123" s="1"/>
  <c r="K123"/>
  <c r="Y123" s="1"/>
  <c r="L123"/>
  <c r="Z123" s="1"/>
  <c r="M123"/>
  <c r="S123"/>
  <c r="T123"/>
  <c r="W123"/>
  <c r="AA123"/>
  <c r="AB123"/>
  <c r="AC123"/>
  <c r="AD123"/>
  <c r="AE123"/>
  <c r="AF123"/>
  <c r="AG123"/>
  <c r="AH123"/>
  <c r="AI123"/>
  <c r="AJ123"/>
  <c r="AK123"/>
  <c r="D124"/>
  <c r="E124"/>
  <c r="S124" s="1"/>
  <c r="F124"/>
  <c r="T124" s="1"/>
  <c r="G124"/>
  <c r="H124"/>
  <c r="V124" s="1"/>
  <c r="I124"/>
  <c r="W124" s="1"/>
  <c r="J124"/>
  <c r="X124" s="1"/>
  <c r="K124"/>
  <c r="L124"/>
  <c r="M124"/>
  <c r="AA124" s="1"/>
  <c r="N124"/>
  <c r="O124" s="1"/>
  <c r="R124"/>
  <c r="U124"/>
  <c r="Y124"/>
  <c r="Z124"/>
  <c r="AB124"/>
  <c r="AC124"/>
  <c r="AD124"/>
  <c r="AE124"/>
  <c r="AF124"/>
  <c r="AG124"/>
  <c r="AH124"/>
  <c r="AI124"/>
  <c r="AJ124"/>
  <c r="AK124"/>
  <c r="D125"/>
  <c r="N125" s="1"/>
  <c r="O125" s="1"/>
  <c r="E125"/>
  <c r="F125"/>
  <c r="G125"/>
  <c r="U125" s="1"/>
  <c r="H125"/>
  <c r="I125"/>
  <c r="J125"/>
  <c r="K125"/>
  <c r="Y125" s="1"/>
  <c r="L125"/>
  <c r="Z125" s="1"/>
  <c r="M125"/>
  <c r="R125"/>
  <c r="S125"/>
  <c r="T125"/>
  <c r="V125"/>
  <c r="W125"/>
  <c r="X125"/>
  <c r="AA125"/>
  <c r="AB125"/>
  <c r="AC125"/>
  <c r="AD125"/>
  <c r="AE125"/>
  <c r="AF125"/>
  <c r="AG125"/>
  <c r="AH125"/>
  <c r="AI125"/>
  <c r="AJ125"/>
  <c r="AK125"/>
  <c r="D126"/>
  <c r="E126"/>
  <c r="S126" s="1"/>
  <c r="F126"/>
  <c r="G126"/>
  <c r="H126"/>
  <c r="I126"/>
  <c r="W126" s="1"/>
  <c r="J126"/>
  <c r="X126" s="1"/>
  <c r="K126"/>
  <c r="L126"/>
  <c r="M126"/>
  <c r="AA126" s="1"/>
  <c r="N126"/>
  <c r="O126" s="1"/>
  <c r="R126"/>
  <c r="T126"/>
  <c r="U126"/>
  <c r="V126"/>
  <c r="P126" s="1"/>
  <c r="Y126"/>
  <c r="Z126"/>
  <c r="AB126"/>
  <c r="AC126"/>
  <c r="AD126"/>
  <c r="AE126"/>
  <c r="AF126"/>
  <c r="AG126"/>
  <c r="AH126"/>
  <c r="AI126"/>
  <c r="AJ126"/>
  <c r="AK126"/>
  <c r="D127"/>
  <c r="E127"/>
  <c r="F127"/>
  <c r="T127" s="1"/>
  <c r="G127"/>
  <c r="U127" s="1"/>
  <c r="H127"/>
  <c r="V127" s="1"/>
  <c r="I127"/>
  <c r="J127"/>
  <c r="X127" s="1"/>
  <c r="K127"/>
  <c r="Y127" s="1"/>
  <c r="L127"/>
  <c r="M127"/>
  <c r="N127"/>
  <c r="O127" s="1"/>
  <c r="R127"/>
  <c r="S127"/>
  <c r="W127"/>
  <c r="Z127"/>
  <c r="AA127"/>
  <c r="AB127"/>
  <c r="AC127"/>
  <c r="AD127"/>
  <c r="AE127"/>
  <c r="AF127"/>
  <c r="AG127"/>
  <c r="AH127"/>
  <c r="AI127"/>
  <c r="AJ127"/>
  <c r="AK127"/>
  <c r="D128"/>
  <c r="E128"/>
  <c r="S128" s="1"/>
  <c r="F128"/>
  <c r="T128" s="1"/>
  <c r="G128"/>
  <c r="H128"/>
  <c r="V128" s="1"/>
  <c r="I128"/>
  <c r="W128" s="1"/>
  <c r="J128"/>
  <c r="K128"/>
  <c r="L128"/>
  <c r="Z128" s="1"/>
  <c r="M128"/>
  <c r="AA128" s="1"/>
  <c r="U128"/>
  <c r="X128"/>
  <c r="Y128"/>
  <c r="AB128"/>
  <c r="AC128"/>
  <c r="AD128"/>
  <c r="AE128"/>
  <c r="AF128"/>
  <c r="AG128"/>
  <c r="AH128"/>
  <c r="AI128"/>
  <c r="AJ128"/>
  <c r="AK128"/>
  <c r="D129"/>
  <c r="E129"/>
  <c r="F129"/>
  <c r="G129"/>
  <c r="U129" s="1"/>
  <c r="H129"/>
  <c r="I129"/>
  <c r="J129"/>
  <c r="K129"/>
  <c r="Y129" s="1"/>
  <c r="L129"/>
  <c r="M129"/>
  <c r="N129"/>
  <c r="O129" s="1"/>
  <c r="R129"/>
  <c r="S129"/>
  <c r="T129"/>
  <c r="V129"/>
  <c r="P129" s="1"/>
  <c r="W129"/>
  <c r="X129"/>
  <c r="Z129"/>
  <c r="AA129"/>
  <c r="AB129"/>
  <c r="AC129"/>
  <c r="AD129"/>
  <c r="AE129"/>
  <c r="AF129"/>
  <c r="AG129"/>
  <c r="AH129"/>
  <c r="AI129"/>
  <c r="AJ129"/>
  <c r="AK129"/>
  <c r="D130"/>
  <c r="N130" s="1"/>
  <c r="O130" s="1"/>
  <c r="E130"/>
  <c r="S130" s="1"/>
  <c r="F130"/>
  <c r="G130"/>
  <c r="H130"/>
  <c r="I130"/>
  <c r="W130" s="1"/>
  <c r="J130"/>
  <c r="K130"/>
  <c r="L130"/>
  <c r="Z130" s="1"/>
  <c r="M130"/>
  <c r="AA130" s="1"/>
  <c r="R130"/>
  <c r="T130"/>
  <c r="U130"/>
  <c r="V130"/>
  <c r="X130"/>
  <c r="Y130"/>
  <c r="AB130"/>
  <c r="AC130"/>
  <c r="AD130"/>
  <c r="AE130"/>
  <c r="AF130"/>
  <c r="AG130"/>
  <c r="AH130"/>
  <c r="AI130"/>
  <c r="AJ130"/>
  <c r="AK130"/>
  <c r="D131"/>
  <c r="E131"/>
  <c r="F131"/>
  <c r="G131"/>
  <c r="U131" s="1"/>
  <c r="H131"/>
  <c r="V131" s="1"/>
  <c r="I131"/>
  <c r="J131"/>
  <c r="X131" s="1"/>
  <c r="K131"/>
  <c r="Y131" s="1"/>
  <c r="L131"/>
  <c r="Z131" s="1"/>
  <c r="M131"/>
  <c r="S131"/>
  <c r="T131"/>
  <c r="W131"/>
  <c r="AA131"/>
  <c r="AB131"/>
  <c r="AC131"/>
  <c r="AD131"/>
  <c r="AE131"/>
  <c r="AF131"/>
  <c r="AG131"/>
  <c r="AH131"/>
  <c r="AI131"/>
  <c r="AJ131"/>
  <c r="AK131"/>
  <c r="D132"/>
  <c r="E132"/>
  <c r="S132" s="1"/>
  <c r="F132"/>
  <c r="T132" s="1"/>
  <c r="G132"/>
  <c r="H132"/>
  <c r="V132" s="1"/>
  <c r="I132"/>
  <c r="W132" s="1"/>
  <c r="J132"/>
  <c r="X132" s="1"/>
  <c r="K132"/>
  <c r="L132"/>
  <c r="M132"/>
  <c r="AA132" s="1"/>
  <c r="N132"/>
  <c r="O132" s="1"/>
  <c r="R132"/>
  <c r="U132"/>
  <c r="Y132"/>
  <c r="Z132"/>
  <c r="AB132"/>
  <c r="AC132"/>
  <c r="AD132"/>
  <c r="AE132"/>
  <c r="AF132"/>
  <c r="AG132"/>
  <c r="AH132"/>
  <c r="AI132"/>
  <c r="AJ132"/>
  <c r="AK132"/>
  <c r="D133"/>
  <c r="N133" s="1"/>
  <c r="O133" s="1"/>
  <c r="E133"/>
  <c r="F133"/>
  <c r="G133"/>
  <c r="U133" s="1"/>
  <c r="H133"/>
  <c r="I133"/>
  <c r="J133"/>
  <c r="K133"/>
  <c r="Y133" s="1"/>
  <c r="L133"/>
  <c r="M133"/>
  <c r="R133"/>
  <c r="S133"/>
  <c r="T133"/>
  <c r="V133"/>
  <c r="W133"/>
  <c r="X133"/>
  <c r="Z133"/>
  <c r="AA133"/>
  <c r="AB133"/>
  <c r="AC133"/>
  <c r="AD133"/>
  <c r="AE133"/>
  <c r="AF133"/>
  <c r="AG133"/>
  <c r="AH133"/>
  <c r="AI133"/>
  <c r="AJ133"/>
  <c r="AK133"/>
  <c r="D134"/>
  <c r="E134"/>
  <c r="S134" s="1"/>
  <c r="F134"/>
  <c r="G134"/>
  <c r="H134"/>
  <c r="I134"/>
  <c r="W134" s="1"/>
  <c r="J134"/>
  <c r="X134" s="1"/>
  <c r="K134"/>
  <c r="L134"/>
  <c r="Z134" s="1"/>
  <c r="M134"/>
  <c r="AA134" s="1"/>
  <c r="N134"/>
  <c r="O134" s="1"/>
  <c r="T134"/>
  <c r="U134"/>
  <c r="V134"/>
  <c r="Y134"/>
  <c r="AB134"/>
  <c r="Q134" s="1"/>
  <c r="AC134"/>
  <c r="AD134"/>
  <c r="AE134"/>
  <c r="AF134"/>
  <c r="AG134"/>
  <c r="AH134"/>
  <c r="AI134"/>
  <c r="AJ134"/>
  <c r="AK134"/>
  <c r="D135"/>
  <c r="E135"/>
  <c r="F135"/>
  <c r="T135" s="1"/>
  <c r="G135"/>
  <c r="U135" s="1"/>
  <c r="H135"/>
  <c r="I135"/>
  <c r="J135"/>
  <c r="K135"/>
  <c r="Y135" s="1"/>
  <c r="L135"/>
  <c r="Z135" s="1"/>
  <c r="M135"/>
  <c r="S135"/>
  <c r="V135"/>
  <c r="W135"/>
  <c r="X135"/>
  <c r="AA135"/>
  <c r="AB135"/>
  <c r="AC135"/>
  <c r="AD135"/>
  <c r="AE135"/>
  <c r="AF135"/>
  <c r="AG135"/>
  <c r="AH135"/>
  <c r="AI135"/>
  <c r="AJ135"/>
  <c r="AK135"/>
  <c r="D136"/>
  <c r="N136" s="1"/>
  <c r="O136" s="1"/>
  <c r="E136"/>
  <c r="F136"/>
  <c r="G136"/>
  <c r="H136"/>
  <c r="I136"/>
  <c r="W136" s="1"/>
  <c r="J136"/>
  <c r="K136"/>
  <c r="L136"/>
  <c r="M136"/>
  <c r="AA136" s="1"/>
  <c r="R136"/>
  <c r="T136"/>
  <c r="U136"/>
  <c r="V136"/>
  <c r="X136"/>
  <c r="Y136"/>
  <c r="Z136"/>
  <c r="AB136"/>
  <c r="AC136"/>
  <c r="AD136"/>
  <c r="AE136"/>
  <c r="AF136"/>
  <c r="AG136"/>
  <c r="AH136"/>
  <c r="AI136"/>
  <c r="AJ136"/>
  <c r="AK136"/>
  <c r="D137"/>
  <c r="E137"/>
  <c r="F137"/>
  <c r="G137"/>
  <c r="H137"/>
  <c r="I137"/>
  <c r="J137"/>
  <c r="K137"/>
  <c r="Y137" s="1"/>
  <c r="L137"/>
  <c r="M137"/>
  <c r="R137"/>
  <c r="S137"/>
  <c r="T137"/>
  <c r="V137"/>
  <c r="W137"/>
  <c r="X137"/>
  <c r="Z137"/>
  <c r="AA137"/>
  <c r="AB137"/>
  <c r="AC137"/>
  <c r="AD137"/>
  <c r="AE137"/>
  <c r="AF137"/>
  <c r="AG137"/>
  <c r="AH137"/>
  <c r="AI137"/>
  <c r="AJ137"/>
  <c r="AK137"/>
  <c r="D138"/>
  <c r="E138"/>
  <c r="S138" s="1"/>
  <c r="F138"/>
  <c r="G138"/>
  <c r="H138"/>
  <c r="V138" s="1"/>
  <c r="I138"/>
  <c r="W138" s="1"/>
  <c r="J138"/>
  <c r="X138" s="1"/>
  <c r="K138"/>
  <c r="L138"/>
  <c r="Z138" s="1"/>
  <c r="M138"/>
  <c r="AA138" s="1"/>
  <c r="Q138"/>
  <c r="T138"/>
  <c r="U138"/>
  <c r="Y138"/>
  <c r="AB138"/>
  <c r="AC138"/>
  <c r="AD138"/>
  <c r="AE138"/>
  <c r="AF138"/>
  <c r="AG138"/>
  <c r="AH138"/>
  <c r="AI138"/>
  <c r="AJ138"/>
  <c r="AK138"/>
  <c r="D139"/>
  <c r="R139" s="1"/>
  <c r="E139"/>
  <c r="F139"/>
  <c r="G139"/>
  <c r="U139" s="1"/>
  <c r="H139"/>
  <c r="I139"/>
  <c r="J139"/>
  <c r="K139"/>
  <c r="Y139" s="1"/>
  <c r="L139"/>
  <c r="Z139" s="1"/>
  <c r="M139"/>
  <c r="N139"/>
  <c r="O139" s="1"/>
  <c r="S139"/>
  <c r="V139"/>
  <c r="W139"/>
  <c r="X139"/>
  <c r="AA139"/>
  <c r="AB139"/>
  <c r="AC139"/>
  <c r="AD139"/>
  <c r="AE139"/>
  <c r="AF139"/>
  <c r="AG139"/>
  <c r="AH139"/>
  <c r="AI139"/>
  <c r="AJ139"/>
  <c r="AK139"/>
  <c r="D140"/>
  <c r="E140"/>
  <c r="S140" s="1"/>
  <c r="F140"/>
  <c r="G140"/>
  <c r="H140"/>
  <c r="I140"/>
  <c r="W140" s="1"/>
  <c r="J140"/>
  <c r="K140"/>
  <c r="L140"/>
  <c r="M140"/>
  <c r="AA140" s="1"/>
  <c r="R140"/>
  <c r="T140"/>
  <c r="U140"/>
  <c r="V140"/>
  <c r="X140"/>
  <c r="Y140"/>
  <c r="Z140"/>
  <c r="AB140"/>
  <c r="Q140" s="1"/>
  <c r="AC140"/>
  <c r="AD140"/>
  <c r="AE140"/>
  <c r="AF140"/>
  <c r="AG140"/>
  <c r="AH140"/>
  <c r="AI140"/>
  <c r="AJ140"/>
  <c r="AK140"/>
  <c r="D141"/>
  <c r="N141" s="1"/>
  <c r="O141" s="1"/>
  <c r="E141"/>
  <c r="F141"/>
  <c r="G141"/>
  <c r="U141" s="1"/>
  <c r="H141"/>
  <c r="I141"/>
  <c r="J141"/>
  <c r="K141"/>
  <c r="Y141" s="1"/>
  <c r="L141"/>
  <c r="M141"/>
  <c r="R141"/>
  <c r="S141"/>
  <c r="T141"/>
  <c r="V141"/>
  <c r="W141"/>
  <c r="X141"/>
  <c r="Z141"/>
  <c r="AA141"/>
  <c r="AB141"/>
  <c r="AC141"/>
  <c r="AD141"/>
  <c r="AE141"/>
  <c r="AF141"/>
  <c r="AG141"/>
  <c r="AH141"/>
  <c r="AI141"/>
  <c r="AJ141"/>
  <c r="AK141"/>
  <c r="D142"/>
  <c r="E142"/>
  <c r="S142" s="1"/>
  <c r="F142"/>
  <c r="G142"/>
  <c r="H142"/>
  <c r="I142"/>
  <c r="W142" s="1"/>
  <c r="J142"/>
  <c r="X142" s="1"/>
  <c r="K142"/>
  <c r="L142"/>
  <c r="Z142" s="1"/>
  <c r="M142"/>
  <c r="AA142" s="1"/>
  <c r="N142"/>
  <c r="O142" s="1"/>
  <c r="T142"/>
  <c r="U142"/>
  <c r="V142"/>
  <c r="Y142"/>
  <c r="AB142"/>
  <c r="AC142"/>
  <c r="AD142"/>
  <c r="AE142"/>
  <c r="AF142"/>
  <c r="AG142"/>
  <c r="AH142"/>
  <c r="AI142"/>
  <c r="AJ142"/>
  <c r="AK142"/>
  <c r="D143"/>
  <c r="E143"/>
  <c r="F143"/>
  <c r="T143" s="1"/>
  <c r="G143"/>
  <c r="U143" s="1"/>
  <c r="H143"/>
  <c r="I143"/>
  <c r="J143"/>
  <c r="K143"/>
  <c r="Y143" s="1"/>
  <c r="L143"/>
  <c r="Z143" s="1"/>
  <c r="M143"/>
  <c r="S143"/>
  <c r="V143"/>
  <c r="W143"/>
  <c r="X143"/>
  <c r="AA143"/>
  <c r="AB143"/>
  <c r="AC143"/>
  <c r="AD143"/>
  <c r="AE143"/>
  <c r="AF143"/>
  <c r="AG143"/>
  <c r="AH143"/>
  <c r="AI143"/>
  <c r="AJ143"/>
  <c r="AK143"/>
  <c r="D144"/>
  <c r="N144" s="1"/>
  <c r="O144" s="1"/>
  <c r="E144"/>
  <c r="F144"/>
  <c r="G144"/>
  <c r="H144"/>
  <c r="I144"/>
  <c r="W144" s="1"/>
  <c r="J144"/>
  <c r="K144"/>
  <c r="L144"/>
  <c r="M144"/>
  <c r="AA144" s="1"/>
  <c r="R144"/>
  <c r="T144"/>
  <c r="U144"/>
  <c r="V144"/>
  <c r="X144"/>
  <c r="Y144"/>
  <c r="Z144"/>
  <c r="AB144"/>
  <c r="AC144"/>
  <c r="AD144"/>
  <c r="AE144"/>
  <c r="AF144"/>
  <c r="AG144"/>
  <c r="AH144"/>
  <c r="AI144"/>
  <c r="AJ144"/>
  <c r="AK144"/>
  <c r="D145"/>
  <c r="E145"/>
  <c r="F145"/>
  <c r="G145"/>
  <c r="H145"/>
  <c r="I145"/>
  <c r="J145"/>
  <c r="K145"/>
  <c r="Y145" s="1"/>
  <c r="L145"/>
  <c r="M145"/>
  <c r="R145"/>
  <c r="S145"/>
  <c r="T145"/>
  <c r="V145"/>
  <c r="W145"/>
  <c r="X145"/>
  <c r="Z145"/>
  <c r="AA145"/>
  <c r="AB145"/>
  <c r="AC145"/>
  <c r="AD145"/>
  <c r="AE145"/>
  <c r="AF145"/>
  <c r="AG145"/>
  <c r="AH145"/>
  <c r="AI145"/>
  <c r="AJ145"/>
  <c r="AK145"/>
  <c r="D146"/>
  <c r="E146"/>
  <c r="S146" s="1"/>
  <c r="F146"/>
  <c r="G146"/>
  <c r="H146"/>
  <c r="V146" s="1"/>
  <c r="I146"/>
  <c r="W146" s="1"/>
  <c r="J146"/>
  <c r="X146" s="1"/>
  <c r="K146"/>
  <c r="L146"/>
  <c r="Z146" s="1"/>
  <c r="M146"/>
  <c r="AA146" s="1"/>
  <c r="Q146"/>
  <c r="T146"/>
  <c r="U146"/>
  <c r="Y146"/>
  <c r="AB146"/>
  <c r="AC146"/>
  <c r="AD146"/>
  <c r="AE146"/>
  <c r="AF146"/>
  <c r="AG146"/>
  <c r="AH146"/>
  <c r="AI146"/>
  <c r="AJ146"/>
  <c r="AK146"/>
  <c r="D147"/>
  <c r="R147" s="1"/>
  <c r="E147"/>
  <c r="F147"/>
  <c r="G147"/>
  <c r="U147" s="1"/>
  <c r="H147"/>
  <c r="I147"/>
  <c r="J147"/>
  <c r="K147"/>
  <c r="Y147" s="1"/>
  <c r="L147"/>
  <c r="Z147" s="1"/>
  <c r="M147"/>
  <c r="N147"/>
  <c r="O147" s="1"/>
  <c r="S147"/>
  <c r="V147"/>
  <c r="W147"/>
  <c r="X147"/>
  <c r="AA147"/>
  <c r="AB147"/>
  <c r="AC147"/>
  <c r="AD147"/>
  <c r="AE147"/>
  <c r="AF147"/>
  <c r="AG147"/>
  <c r="AH147"/>
  <c r="AI147"/>
  <c r="AJ147"/>
  <c r="AK147"/>
  <c r="D148"/>
  <c r="E148"/>
  <c r="S148" s="1"/>
  <c r="F148"/>
  <c r="G148"/>
  <c r="H148"/>
  <c r="I148"/>
  <c r="W148" s="1"/>
  <c r="J148"/>
  <c r="K148"/>
  <c r="L148"/>
  <c r="M148"/>
  <c r="AA148" s="1"/>
  <c r="R148"/>
  <c r="T148"/>
  <c r="U148"/>
  <c r="V148"/>
  <c r="X148"/>
  <c r="Y148"/>
  <c r="Z148"/>
  <c r="AB148"/>
  <c r="Q148" s="1"/>
  <c r="AC148"/>
  <c r="AD148"/>
  <c r="AE148"/>
  <c r="AF148"/>
  <c r="AG148"/>
  <c r="AH148"/>
  <c r="AI148"/>
  <c r="AJ148"/>
  <c r="AK148"/>
  <c r="D149"/>
  <c r="N149" s="1"/>
  <c r="O149" s="1"/>
  <c r="E149"/>
  <c r="F149"/>
  <c r="G149"/>
  <c r="U149" s="1"/>
  <c r="H149"/>
  <c r="I149"/>
  <c r="J149"/>
  <c r="K149"/>
  <c r="Y149" s="1"/>
  <c r="L149"/>
  <c r="M149"/>
  <c r="R149"/>
  <c r="S149"/>
  <c r="T149"/>
  <c r="V149"/>
  <c r="W149"/>
  <c r="X149"/>
  <c r="Z149"/>
  <c r="AA149"/>
  <c r="AB149"/>
  <c r="AC149"/>
  <c r="AD149"/>
  <c r="AE149"/>
  <c r="AF149"/>
  <c r="AG149"/>
  <c r="AH149"/>
  <c r="AI149"/>
  <c r="AJ149"/>
  <c r="AK149"/>
  <c r="D150"/>
  <c r="E150"/>
  <c r="S150" s="1"/>
  <c r="F150"/>
  <c r="G150"/>
  <c r="H150"/>
  <c r="I150"/>
  <c r="W150" s="1"/>
  <c r="J150"/>
  <c r="X150" s="1"/>
  <c r="K150"/>
  <c r="L150"/>
  <c r="Z150" s="1"/>
  <c r="M150"/>
  <c r="AA150" s="1"/>
  <c r="N150"/>
  <c r="O150" s="1"/>
  <c r="T150"/>
  <c r="U150"/>
  <c r="V150"/>
  <c r="Y150"/>
  <c r="AB150"/>
  <c r="Q150" s="1"/>
  <c r="AC150"/>
  <c r="AD150"/>
  <c r="AE150"/>
  <c r="AF150"/>
  <c r="AG150"/>
  <c r="AH150"/>
  <c r="AI150"/>
  <c r="AJ150"/>
  <c r="AK150"/>
  <c r="D151"/>
  <c r="E151"/>
  <c r="F151"/>
  <c r="T151" s="1"/>
  <c r="G151"/>
  <c r="U151" s="1"/>
  <c r="H151"/>
  <c r="I151"/>
  <c r="J151"/>
  <c r="K151"/>
  <c r="Y151" s="1"/>
  <c r="L151"/>
  <c r="Z151" s="1"/>
  <c r="M151"/>
  <c r="S151"/>
  <c r="V151"/>
  <c r="W151"/>
  <c r="X151"/>
  <c r="AA151"/>
  <c r="AB151"/>
  <c r="AC151"/>
  <c r="AD151"/>
  <c r="AE151"/>
  <c r="AF151"/>
  <c r="AG151"/>
  <c r="AH151"/>
  <c r="AI151"/>
  <c r="AJ151"/>
  <c r="AK151"/>
  <c r="D152"/>
  <c r="N152" s="1"/>
  <c r="O152" s="1"/>
  <c r="E152"/>
  <c r="F152"/>
  <c r="G152"/>
  <c r="H152"/>
  <c r="I152"/>
  <c r="W152" s="1"/>
  <c r="J152"/>
  <c r="K152"/>
  <c r="L152"/>
  <c r="M152"/>
  <c r="AA152" s="1"/>
  <c r="R152"/>
  <c r="T152"/>
  <c r="U152"/>
  <c r="V152"/>
  <c r="X152"/>
  <c r="Y152"/>
  <c r="Z152"/>
  <c r="AB152"/>
  <c r="AC152"/>
  <c r="AD152"/>
  <c r="AE152"/>
  <c r="AF152"/>
  <c r="AG152"/>
  <c r="AH152"/>
  <c r="AI152"/>
  <c r="AJ152"/>
  <c r="AK152"/>
  <c r="D153"/>
  <c r="E153"/>
  <c r="F153"/>
  <c r="G153"/>
  <c r="H153"/>
  <c r="I153"/>
  <c r="J153"/>
  <c r="K153"/>
  <c r="Y153" s="1"/>
  <c r="L153"/>
  <c r="M153"/>
  <c r="R153"/>
  <c r="S153"/>
  <c r="T153"/>
  <c r="V153"/>
  <c r="W153"/>
  <c r="X153"/>
  <c r="Z153"/>
  <c r="AA153"/>
  <c r="AB153"/>
  <c r="AC153"/>
  <c r="AD153"/>
  <c r="AE153"/>
  <c r="AF153"/>
  <c r="AG153"/>
  <c r="AH153"/>
  <c r="AI153"/>
  <c r="AJ153"/>
  <c r="AK153"/>
  <c r="D154"/>
  <c r="E154"/>
  <c r="S154" s="1"/>
  <c r="F154"/>
  <c r="G154"/>
  <c r="H154"/>
  <c r="V154" s="1"/>
  <c r="I154"/>
  <c r="W154" s="1"/>
  <c r="J154"/>
  <c r="X154" s="1"/>
  <c r="K154"/>
  <c r="L154"/>
  <c r="Z154" s="1"/>
  <c r="M154"/>
  <c r="AA154" s="1"/>
  <c r="Q154"/>
  <c r="T154"/>
  <c r="U154"/>
  <c r="Y154"/>
  <c r="AB154"/>
  <c r="AC154"/>
  <c r="AD154"/>
  <c r="AE154"/>
  <c r="AF154"/>
  <c r="AG154"/>
  <c r="AH154"/>
  <c r="AI154"/>
  <c r="AJ154"/>
  <c r="AK154"/>
  <c r="D155"/>
  <c r="R155" s="1"/>
  <c r="E155"/>
  <c r="F155"/>
  <c r="G155"/>
  <c r="U155" s="1"/>
  <c r="H155"/>
  <c r="I155"/>
  <c r="J155"/>
  <c r="K155"/>
  <c r="Y155" s="1"/>
  <c r="L155"/>
  <c r="Z155" s="1"/>
  <c r="M155"/>
  <c r="N155"/>
  <c r="O155" s="1"/>
  <c r="S155"/>
  <c r="V155"/>
  <c r="W155"/>
  <c r="X155"/>
  <c r="AA155"/>
  <c r="AB155"/>
  <c r="AC155"/>
  <c r="AD155"/>
  <c r="AE155"/>
  <c r="AF155"/>
  <c r="AG155"/>
  <c r="AH155"/>
  <c r="AI155"/>
  <c r="AJ155"/>
  <c r="AK155"/>
  <c r="D156"/>
  <c r="E156"/>
  <c r="S156" s="1"/>
  <c r="F156"/>
  <c r="G156"/>
  <c r="H156"/>
  <c r="I156"/>
  <c r="W156" s="1"/>
  <c r="J156"/>
  <c r="K156"/>
  <c r="L156"/>
  <c r="M156"/>
  <c r="AA156" s="1"/>
  <c r="R156"/>
  <c r="T156"/>
  <c r="U156"/>
  <c r="V156"/>
  <c r="X156"/>
  <c r="Y156"/>
  <c r="Z156"/>
  <c r="AB156"/>
  <c r="Q156" s="1"/>
  <c r="AC156"/>
  <c r="AD156"/>
  <c r="AE156"/>
  <c r="AF156"/>
  <c r="AG156"/>
  <c r="AH156"/>
  <c r="AI156"/>
  <c r="AJ156"/>
  <c r="AK156"/>
  <c r="D157"/>
  <c r="N157" s="1"/>
  <c r="O157" s="1"/>
  <c r="E157"/>
  <c r="F157"/>
  <c r="G157"/>
  <c r="U157" s="1"/>
  <c r="H157"/>
  <c r="I157"/>
  <c r="J157"/>
  <c r="K157"/>
  <c r="Y157" s="1"/>
  <c r="L157"/>
  <c r="M157"/>
  <c r="R157"/>
  <c r="S157"/>
  <c r="T157"/>
  <c r="V157"/>
  <c r="W157"/>
  <c r="X157"/>
  <c r="Z157"/>
  <c r="AA157"/>
  <c r="AB157"/>
  <c r="AC157"/>
  <c r="AD157"/>
  <c r="AE157"/>
  <c r="AF157"/>
  <c r="AG157"/>
  <c r="AH157"/>
  <c r="AI157"/>
  <c r="AJ157"/>
  <c r="AK157"/>
  <c r="D158"/>
  <c r="E158"/>
  <c r="S158" s="1"/>
  <c r="F158"/>
  <c r="G158"/>
  <c r="H158"/>
  <c r="I158"/>
  <c r="W158" s="1"/>
  <c r="J158"/>
  <c r="X158" s="1"/>
  <c r="K158"/>
  <c r="L158"/>
  <c r="Z158" s="1"/>
  <c r="M158"/>
  <c r="AA158" s="1"/>
  <c r="N158"/>
  <c r="O158" s="1"/>
  <c r="T158"/>
  <c r="U158"/>
  <c r="V158"/>
  <c r="Y158"/>
  <c r="AB158"/>
  <c r="AC158"/>
  <c r="AD158"/>
  <c r="AE158"/>
  <c r="AF158"/>
  <c r="AG158"/>
  <c r="AH158"/>
  <c r="AI158"/>
  <c r="AJ158"/>
  <c r="AK158"/>
  <c r="D159"/>
  <c r="E159"/>
  <c r="F159"/>
  <c r="T159" s="1"/>
  <c r="G159"/>
  <c r="U159" s="1"/>
  <c r="H159"/>
  <c r="I159"/>
  <c r="J159"/>
  <c r="K159"/>
  <c r="Y159" s="1"/>
  <c r="L159"/>
  <c r="Z159" s="1"/>
  <c r="M159"/>
  <c r="S159"/>
  <c r="V159"/>
  <c r="W159"/>
  <c r="X159"/>
  <c r="AA159"/>
  <c r="AB159"/>
  <c r="AC159"/>
  <c r="AD159"/>
  <c r="AE159"/>
  <c r="AF159"/>
  <c r="AG159"/>
  <c r="AH159"/>
  <c r="AI159"/>
  <c r="AJ159"/>
  <c r="AK159"/>
  <c r="D160"/>
  <c r="N160" s="1"/>
  <c r="O160" s="1"/>
  <c r="E160"/>
  <c r="F160"/>
  <c r="G160"/>
  <c r="H160"/>
  <c r="I160"/>
  <c r="W160" s="1"/>
  <c r="J160"/>
  <c r="K160"/>
  <c r="L160"/>
  <c r="M160"/>
  <c r="AA160" s="1"/>
  <c r="R160"/>
  <c r="T160"/>
  <c r="U160"/>
  <c r="V160"/>
  <c r="X160"/>
  <c r="Y160"/>
  <c r="Z160"/>
  <c r="AB160"/>
  <c r="AC160"/>
  <c r="AD160"/>
  <c r="AE160"/>
  <c r="AF160"/>
  <c r="AG160"/>
  <c r="AH160"/>
  <c r="AI160"/>
  <c r="AJ160"/>
  <c r="AK160"/>
  <c r="D161"/>
  <c r="E161"/>
  <c r="F161"/>
  <c r="G161"/>
  <c r="H161"/>
  <c r="I161"/>
  <c r="J161"/>
  <c r="K161"/>
  <c r="Y161" s="1"/>
  <c r="L161"/>
  <c r="M161"/>
  <c r="R161"/>
  <c r="S161"/>
  <c r="T161"/>
  <c r="V161"/>
  <c r="W161"/>
  <c r="X161"/>
  <c r="Z161"/>
  <c r="AA161"/>
  <c r="AB161"/>
  <c r="AC161"/>
  <c r="AD161"/>
  <c r="AE161"/>
  <c r="AF161"/>
  <c r="AG161"/>
  <c r="AH161"/>
  <c r="AI161"/>
  <c r="AJ161"/>
  <c r="AK161"/>
  <c r="D162"/>
  <c r="E162"/>
  <c r="S162" s="1"/>
  <c r="F162"/>
  <c r="G162"/>
  <c r="H162"/>
  <c r="V162" s="1"/>
  <c r="I162"/>
  <c r="W162" s="1"/>
  <c r="J162"/>
  <c r="X162" s="1"/>
  <c r="K162"/>
  <c r="L162"/>
  <c r="Z162" s="1"/>
  <c r="M162"/>
  <c r="AA162" s="1"/>
  <c r="Q162"/>
  <c r="T162"/>
  <c r="U162"/>
  <c r="Y162"/>
  <c r="AB162"/>
  <c r="AC162"/>
  <c r="AD162"/>
  <c r="AE162"/>
  <c r="AF162"/>
  <c r="AG162"/>
  <c r="AH162"/>
  <c r="AI162"/>
  <c r="AJ162"/>
  <c r="AK162"/>
  <c r="D163"/>
  <c r="R163" s="1"/>
  <c r="E163"/>
  <c r="F163"/>
  <c r="G163"/>
  <c r="U163" s="1"/>
  <c r="H163"/>
  <c r="I163"/>
  <c r="J163"/>
  <c r="K163"/>
  <c r="Y163" s="1"/>
  <c r="L163"/>
  <c r="Z163" s="1"/>
  <c r="M163"/>
  <c r="N163"/>
  <c r="O163" s="1"/>
  <c r="S163"/>
  <c r="V163"/>
  <c r="W163"/>
  <c r="X163"/>
  <c r="AA163"/>
  <c r="AB163"/>
  <c r="AC163"/>
  <c r="AD163"/>
  <c r="AE163"/>
  <c r="AF163"/>
  <c r="AG163"/>
  <c r="AH163"/>
  <c r="AI163"/>
  <c r="AJ163"/>
  <c r="AK163"/>
  <c r="D164"/>
  <c r="E164"/>
  <c r="S164" s="1"/>
  <c r="F164"/>
  <c r="G164"/>
  <c r="H164"/>
  <c r="I164"/>
  <c r="W164" s="1"/>
  <c r="J164"/>
  <c r="K164"/>
  <c r="L164"/>
  <c r="M164"/>
  <c r="AA164" s="1"/>
  <c r="R164"/>
  <c r="T164"/>
  <c r="U164"/>
  <c r="V164"/>
  <c r="X164"/>
  <c r="Y164"/>
  <c r="Z164"/>
  <c r="AB164"/>
  <c r="Q164" s="1"/>
  <c r="AC164"/>
  <c r="AD164"/>
  <c r="AE164"/>
  <c r="AF164"/>
  <c r="AG164"/>
  <c r="AH164"/>
  <c r="AI164"/>
  <c r="AJ164"/>
  <c r="AK164"/>
  <c r="D165"/>
  <c r="N165" s="1"/>
  <c r="O165" s="1"/>
  <c r="E165"/>
  <c r="F165"/>
  <c r="G165"/>
  <c r="U165" s="1"/>
  <c r="H165"/>
  <c r="I165"/>
  <c r="J165"/>
  <c r="K165"/>
  <c r="Y165" s="1"/>
  <c r="L165"/>
  <c r="M165"/>
  <c r="R165"/>
  <c r="S165"/>
  <c r="T165"/>
  <c r="V165"/>
  <c r="W165"/>
  <c r="X165"/>
  <c r="Z165"/>
  <c r="AA165"/>
  <c r="AB165"/>
  <c r="AC165"/>
  <c r="AD165"/>
  <c r="AE165"/>
  <c r="AF165"/>
  <c r="AG165"/>
  <c r="AH165"/>
  <c r="AI165"/>
  <c r="AJ165"/>
  <c r="AK165"/>
  <c r="D166"/>
  <c r="E166"/>
  <c r="S166" s="1"/>
  <c r="F166"/>
  <c r="G166"/>
  <c r="H166"/>
  <c r="I166"/>
  <c r="W166" s="1"/>
  <c r="J166"/>
  <c r="X166" s="1"/>
  <c r="K166"/>
  <c r="L166"/>
  <c r="Z166" s="1"/>
  <c r="M166"/>
  <c r="AA166" s="1"/>
  <c r="N166"/>
  <c r="O166" s="1"/>
  <c r="T166"/>
  <c r="U166"/>
  <c r="V166"/>
  <c r="Y166"/>
  <c r="AB166"/>
  <c r="Q166" s="1"/>
  <c r="AC166"/>
  <c r="AD166"/>
  <c r="AE166"/>
  <c r="AF166"/>
  <c r="AG166"/>
  <c r="AH166"/>
  <c r="AI166"/>
  <c r="AJ166"/>
  <c r="AK166"/>
  <c r="D167"/>
  <c r="E167"/>
  <c r="F167"/>
  <c r="T167" s="1"/>
  <c r="G167"/>
  <c r="U167" s="1"/>
  <c r="H167"/>
  <c r="I167"/>
  <c r="J167"/>
  <c r="K167"/>
  <c r="Y167" s="1"/>
  <c r="L167"/>
  <c r="Z167" s="1"/>
  <c r="M167"/>
  <c r="S167"/>
  <c r="V167"/>
  <c r="W167"/>
  <c r="X167"/>
  <c r="AA167"/>
  <c r="AB167"/>
  <c r="AC167"/>
  <c r="AD167"/>
  <c r="AE167"/>
  <c r="AF167"/>
  <c r="AG167"/>
  <c r="AH167"/>
  <c r="AI167"/>
  <c r="AJ167"/>
  <c r="AK167"/>
  <c r="D168"/>
  <c r="N168" s="1"/>
  <c r="O168" s="1"/>
  <c r="E168"/>
  <c r="F168"/>
  <c r="G168"/>
  <c r="H168"/>
  <c r="I168"/>
  <c r="W168" s="1"/>
  <c r="J168"/>
  <c r="K168"/>
  <c r="L168"/>
  <c r="M168"/>
  <c r="AA168" s="1"/>
  <c r="R168"/>
  <c r="T168"/>
  <c r="U168"/>
  <c r="V168"/>
  <c r="X168"/>
  <c r="Y168"/>
  <c r="Z168"/>
  <c r="AB168"/>
  <c r="AC168"/>
  <c r="AD168"/>
  <c r="AE168"/>
  <c r="AF168"/>
  <c r="AG168"/>
  <c r="AH168"/>
  <c r="AI168"/>
  <c r="AJ168"/>
  <c r="AK168"/>
  <c r="D169"/>
  <c r="E169"/>
  <c r="F169"/>
  <c r="G169"/>
  <c r="H169"/>
  <c r="I169"/>
  <c r="J169"/>
  <c r="K169"/>
  <c r="Y169" s="1"/>
  <c r="L169"/>
  <c r="M169"/>
  <c r="R169"/>
  <c r="S169"/>
  <c r="T169"/>
  <c r="V169"/>
  <c r="W169"/>
  <c r="X169"/>
  <c r="Z169"/>
  <c r="AA169"/>
  <c r="AB169"/>
  <c r="AC169"/>
  <c r="AD169"/>
  <c r="AE169"/>
  <c r="AF169"/>
  <c r="AG169"/>
  <c r="AH169"/>
  <c r="AI169"/>
  <c r="AJ169"/>
  <c r="AK169"/>
  <c r="D170"/>
  <c r="E170"/>
  <c r="S170" s="1"/>
  <c r="F170"/>
  <c r="G170"/>
  <c r="H170"/>
  <c r="V170" s="1"/>
  <c r="I170"/>
  <c r="W170" s="1"/>
  <c r="J170"/>
  <c r="X170" s="1"/>
  <c r="K170"/>
  <c r="L170"/>
  <c r="Z170" s="1"/>
  <c r="M170"/>
  <c r="AA170" s="1"/>
  <c r="Q170"/>
  <c r="T170"/>
  <c r="U170"/>
  <c r="Y170"/>
  <c r="AB170"/>
  <c r="AC170"/>
  <c r="AD170"/>
  <c r="AE170"/>
  <c r="AF170"/>
  <c r="AG170"/>
  <c r="AH170"/>
  <c r="AI170"/>
  <c r="AJ170"/>
  <c r="AK170"/>
  <c r="D171"/>
  <c r="R171" s="1"/>
  <c r="E171"/>
  <c r="F171"/>
  <c r="G171"/>
  <c r="U171" s="1"/>
  <c r="H171"/>
  <c r="I171"/>
  <c r="J171"/>
  <c r="K171"/>
  <c r="Y171" s="1"/>
  <c r="L171"/>
  <c r="Z171" s="1"/>
  <c r="M171"/>
  <c r="N171"/>
  <c r="O171" s="1"/>
  <c r="S171"/>
  <c r="V171"/>
  <c r="W171"/>
  <c r="X171"/>
  <c r="AA171"/>
  <c r="AB171"/>
  <c r="AC171"/>
  <c r="AD171"/>
  <c r="AE171"/>
  <c r="AF171"/>
  <c r="AG171"/>
  <c r="AH171"/>
  <c r="AI171"/>
  <c r="AJ171"/>
  <c r="AK171"/>
  <c r="D172"/>
  <c r="E172"/>
  <c r="S172" s="1"/>
  <c r="F172"/>
  <c r="G172"/>
  <c r="H172"/>
  <c r="I172"/>
  <c r="W172" s="1"/>
  <c r="J172"/>
  <c r="K172"/>
  <c r="L172"/>
  <c r="M172"/>
  <c r="AA172" s="1"/>
  <c r="R172"/>
  <c r="T172"/>
  <c r="U172"/>
  <c r="V172"/>
  <c r="X172"/>
  <c r="Y172"/>
  <c r="Z172"/>
  <c r="AB172"/>
  <c r="Q172" s="1"/>
  <c r="AC172"/>
  <c r="AD172"/>
  <c r="AE172"/>
  <c r="AF172"/>
  <c r="AG172"/>
  <c r="AH172"/>
  <c r="AI172"/>
  <c r="AJ172"/>
  <c r="AK172"/>
  <c r="D173"/>
  <c r="N173" s="1"/>
  <c r="O173" s="1"/>
  <c r="E173"/>
  <c r="F173"/>
  <c r="G173"/>
  <c r="U173" s="1"/>
  <c r="H173"/>
  <c r="I173"/>
  <c r="J173"/>
  <c r="K173"/>
  <c r="Y173" s="1"/>
  <c r="L173"/>
  <c r="M173"/>
  <c r="R173"/>
  <c r="S173"/>
  <c r="T173"/>
  <c r="V173"/>
  <c r="W173"/>
  <c r="X173"/>
  <c r="Z173"/>
  <c r="AA173"/>
  <c r="AB173"/>
  <c r="AC173"/>
  <c r="AD173"/>
  <c r="AE173"/>
  <c r="AF173"/>
  <c r="AG173"/>
  <c r="AH173"/>
  <c r="AI173"/>
  <c r="AJ173"/>
  <c r="AK173"/>
  <c r="D174"/>
  <c r="E174"/>
  <c r="S174" s="1"/>
  <c r="F174"/>
  <c r="G174"/>
  <c r="H174"/>
  <c r="I174"/>
  <c r="W174" s="1"/>
  <c r="J174"/>
  <c r="X174" s="1"/>
  <c r="K174"/>
  <c r="L174"/>
  <c r="Z174" s="1"/>
  <c r="M174"/>
  <c r="AA174" s="1"/>
  <c r="N174"/>
  <c r="O174" s="1"/>
  <c r="T174"/>
  <c r="U174"/>
  <c r="V174"/>
  <c r="Y174"/>
  <c r="AB174"/>
  <c r="AC174"/>
  <c r="AD174"/>
  <c r="AE174"/>
  <c r="AF174"/>
  <c r="AG174"/>
  <c r="AH174"/>
  <c r="AI174"/>
  <c r="AJ174"/>
  <c r="AK174"/>
  <c r="D175"/>
  <c r="E175"/>
  <c r="F175"/>
  <c r="T175" s="1"/>
  <c r="G175"/>
  <c r="U175" s="1"/>
  <c r="H175"/>
  <c r="I175"/>
  <c r="J175"/>
  <c r="K175"/>
  <c r="Y175" s="1"/>
  <c r="L175"/>
  <c r="Z175" s="1"/>
  <c r="M175"/>
  <c r="S175"/>
  <c r="V175"/>
  <c r="W175"/>
  <c r="X175"/>
  <c r="AA175"/>
  <c r="AB175"/>
  <c r="AC175"/>
  <c r="AD175"/>
  <c r="AE175"/>
  <c r="AF175"/>
  <c r="AG175"/>
  <c r="AH175"/>
  <c r="AI175"/>
  <c r="AJ175"/>
  <c r="AK175"/>
  <c r="D176"/>
  <c r="N176" s="1"/>
  <c r="O176" s="1"/>
  <c r="E176"/>
  <c r="F176"/>
  <c r="G176"/>
  <c r="H176"/>
  <c r="I176"/>
  <c r="W176" s="1"/>
  <c r="J176"/>
  <c r="K176"/>
  <c r="L176"/>
  <c r="M176"/>
  <c r="AA176" s="1"/>
  <c r="R176"/>
  <c r="T176"/>
  <c r="U176"/>
  <c r="V176"/>
  <c r="X176"/>
  <c r="Y176"/>
  <c r="Z176"/>
  <c r="AB176"/>
  <c r="AC176"/>
  <c r="AD176"/>
  <c r="AE176"/>
  <c r="AF176"/>
  <c r="AG176"/>
  <c r="AH176"/>
  <c r="AI176"/>
  <c r="AJ176"/>
  <c r="AK176"/>
  <c r="D177"/>
  <c r="E177"/>
  <c r="F177"/>
  <c r="G177"/>
  <c r="H177"/>
  <c r="I177"/>
  <c r="J177"/>
  <c r="K177"/>
  <c r="Y177" s="1"/>
  <c r="L177"/>
  <c r="M177"/>
  <c r="R177"/>
  <c r="S177"/>
  <c r="T177"/>
  <c r="V177"/>
  <c r="W177"/>
  <c r="X177"/>
  <c r="Z177"/>
  <c r="AA177"/>
  <c r="AB177"/>
  <c r="AC177"/>
  <c r="AD177"/>
  <c r="AE177"/>
  <c r="AF177"/>
  <c r="AG177"/>
  <c r="AH177"/>
  <c r="AI177"/>
  <c r="AJ177"/>
  <c r="AK177"/>
  <c r="D178"/>
  <c r="E178"/>
  <c r="S178" s="1"/>
  <c r="F178"/>
  <c r="G178"/>
  <c r="H178"/>
  <c r="V178" s="1"/>
  <c r="I178"/>
  <c r="W178" s="1"/>
  <c r="J178"/>
  <c r="X178" s="1"/>
  <c r="K178"/>
  <c r="L178"/>
  <c r="Z178" s="1"/>
  <c r="M178"/>
  <c r="AA178" s="1"/>
  <c r="Q178"/>
  <c r="T178"/>
  <c r="U178"/>
  <c r="Y178"/>
  <c r="AB178"/>
  <c r="AC178"/>
  <c r="AD178"/>
  <c r="AE178"/>
  <c r="AF178"/>
  <c r="AG178"/>
  <c r="AH178"/>
  <c r="AI178"/>
  <c r="AJ178"/>
  <c r="AK178"/>
  <c r="D179"/>
  <c r="R179" s="1"/>
  <c r="E179"/>
  <c r="F179"/>
  <c r="G179"/>
  <c r="U179" s="1"/>
  <c r="H179"/>
  <c r="I179"/>
  <c r="J179"/>
  <c r="K179"/>
  <c r="Y179" s="1"/>
  <c r="L179"/>
  <c r="Z179" s="1"/>
  <c r="M179"/>
  <c r="N179"/>
  <c r="O179" s="1"/>
  <c r="S179"/>
  <c r="V179"/>
  <c r="W179"/>
  <c r="X179"/>
  <c r="AA179"/>
  <c r="AB179"/>
  <c r="AC179"/>
  <c r="AD179"/>
  <c r="AE179"/>
  <c r="AF179"/>
  <c r="AG179"/>
  <c r="AH179"/>
  <c r="AI179"/>
  <c r="AJ179"/>
  <c r="AK179"/>
  <c r="D180"/>
  <c r="E180"/>
  <c r="S180" s="1"/>
  <c r="F180"/>
  <c r="G180"/>
  <c r="H180"/>
  <c r="I180"/>
  <c r="W180" s="1"/>
  <c r="J180"/>
  <c r="K180"/>
  <c r="L180"/>
  <c r="M180"/>
  <c r="AA180" s="1"/>
  <c r="R180"/>
  <c r="T180"/>
  <c r="U180"/>
  <c r="V180"/>
  <c r="X180"/>
  <c r="Y180"/>
  <c r="Z180"/>
  <c r="AB180"/>
  <c r="Q180" s="1"/>
  <c r="AC180"/>
  <c r="AD180"/>
  <c r="AE180"/>
  <c r="AF180"/>
  <c r="AG180"/>
  <c r="AH180"/>
  <c r="AI180"/>
  <c r="AJ180"/>
  <c r="AK180"/>
  <c r="D181"/>
  <c r="N181" s="1"/>
  <c r="O181" s="1"/>
  <c r="E181"/>
  <c r="F181"/>
  <c r="G181"/>
  <c r="U181" s="1"/>
  <c r="H181"/>
  <c r="I181"/>
  <c r="J181"/>
  <c r="K181"/>
  <c r="Y181" s="1"/>
  <c r="L181"/>
  <c r="M181"/>
  <c r="R181"/>
  <c r="S181"/>
  <c r="T181"/>
  <c r="V181"/>
  <c r="W181"/>
  <c r="X181"/>
  <c r="Z181"/>
  <c r="AA181"/>
  <c r="AB181"/>
  <c r="AC181"/>
  <c r="AD181"/>
  <c r="AE181"/>
  <c r="AF181"/>
  <c r="AG181"/>
  <c r="AH181"/>
  <c r="AI181"/>
  <c r="AJ181"/>
  <c r="AK181"/>
  <c r="D182"/>
  <c r="E182"/>
  <c r="S182" s="1"/>
  <c r="F182"/>
  <c r="G182"/>
  <c r="H182"/>
  <c r="I182"/>
  <c r="W182" s="1"/>
  <c r="J182"/>
  <c r="X182" s="1"/>
  <c r="K182"/>
  <c r="L182"/>
  <c r="Z182" s="1"/>
  <c r="M182"/>
  <c r="AA182" s="1"/>
  <c r="N182"/>
  <c r="O182" s="1"/>
  <c r="T182"/>
  <c r="U182"/>
  <c r="V182"/>
  <c r="Y182"/>
  <c r="AB182"/>
  <c r="Q182" s="1"/>
  <c r="AC182"/>
  <c r="AD182"/>
  <c r="AE182"/>
  <c r="AF182"/>
  <c r="AG182"/>
  <c r="AH182"/>
  <c r="AI182"/>
  <c r="AJ182"/>
  <c r="AK182"/>
  <c r="D183"/>
  <c r="E183"/>
  <c r="F183"/>
  <c r="T183" s="1"/>
  <c r="G183"/>
  <c r="U183" s="1"/>
  <c r="H183"/>
  <c r="I183"/>
  <c r="J183"/>
  <c r="K183"/>
  <c r="Y183" s="1"/>
  <c r="L183"/>
  <c r="Z183" s="1"/>
  <c r="M183"/>
  <c r="S183"/>
  <c r="V183"/>
  <c r="W183"/>
  <c r="X183"/>
  <c r="AA183"/>
  <c r="AB183"/>
  <c r="AC183"/>
  <c r="AD183"/>
  <c r="AE183"/>
  <c r="AF183"/>
  <c r="AG183"/>
  <c r="AH183"/>
  <c r="AI183"/>
  <c r="AJ183"/>
  <c r="AK183"/>
  <c r="D184"/>
  <c r="N184" s="1"/>
  <c r="O184" s="1"/>
  <c r="E184"/>
  <c r="F184"/>
  <c r="G184"/>
  <c r="H184"/>
  <c r="I184"/>
  <c r="W184" s="1"/>
  <c r="J184"/>
  <c r="K184"/>
  <c r="L184"/>
  <c r="M184"/>
  <c r="AA184" s="1"/>
  <c r="R184"/>
  <c r="T184"/>
  <c r="U184"/>
  <c r="V184"/>
  <c r="X184"/>
  <c r="Y184"/>
  <c r="Z184"/>
  <c r="AB184"/>
  <c r="AC184"/>
  <c r="AD184"/>
  <c r="AE184"/>
  <c r="AF184"/>
  <c r="AG184"/>
  <c r="AH184"/>
  <c r="AI184"/>
  <c r="AJ184"/>
  <c r="AK184"/>
  <c r="D185"/>
  <c r="E185"/>
  <c r="F185"/>
  <c r="G185"/>
  <c r="H185"/>
  <c r="I185"/>
  <c r="J185"/>
  <c r="K185"/>
  <c r="Y185" s="1"/>
  <c r="L185"/>
  <c r="M185"/>
  <c r="R185"/>
  <c r="S185"/>
  <c r="T185"/>
  <c r="V185"/>
  <c r="W185"/>
  <c r="X185"/>
  <c r="Z185"/>
  <c r="AA185"/>
  <c r="AB185"/>
  <c r="AC185"/>
  <c r="AD185"/>
  <c r="AE185"/>
  <c r="AF185"/>
  <c r="AG185"/>
  <c r="AH185"/>
  <c r="AI185"/>
  <c r="AJ185"/>
  <c r="AK185"/>
  <c r="D186"/>
  <c r="E186"/>
  <c r="S186" s="1"/>
  <c r="F186"/>
  <c r="G186"/>
  <c r="H186"/>
  <c r="V186" s="1"/>
  <c r="I186"/>
  <c r="W186" s="1"/>
  <c r="J186"/>
  <c r="X186" s="1"/>
  <c r="K186"/>
  <c r="L186"/>
  <c r="Z186" s="1"/>
  <c r="M186"/>
  <c r="AA186" s="1"/>
  <c r="Q186"/>
  <c r="T186"/>
  <c r="U186"/>
  <c r="Y186"/>
  <c r="AB186"/>
  <c r="AC186"/>
  <c r="AD186"/>
  <c r="AE186"/>
  <c r="AF186"/>
  <c r="AG186"/>
  <c r="AH186"/>
  <c r="AI186"/>
  <c r="AJ186"/>
  <c r="AK186"/>
  <c r="D187"/>
  <c r="R187" s="1"/>
  <c r="E187"/>
  <c r="F187"/>
  <c r="G187"/>
  <c r="U187" s="1"/>
  <c r="H187"/>
  <c r="I187"/>
  <c r="J187"/>
  <c r="K187"/>
  <c r="Y187" s="1"/>
  <c r="L187"/>
  <c r="Z187" s="1"/>
  <c r="M187"/>
  <c r="N187"/>
  <c r="O187" s="1"/>
  <c r="S187"/>
  <c r="V187"/>
  <c r="W187"/>
  <c r="X187"/>
  <c r="AA187"/>
  <c r="AB187"/>
  <c r="AC187"/>
  <c r="AD187"/>
  <c r="AE187"/>
  <c r="AF187"/>
  <c r="AG187"/>
  <c r="AH187"/>
  <c r="AI187"/>
  <c r="AJ187"/>
  <c r="AK187"/>
  <c r="D188"/>
  <c r="E188"/>
  <c r="S188" s="1"/>
  <c r="F188"/>
  <c r="G188"/>
  <c r="H188"/>
  <c r="I188"/>
  <c r="W188" s="1"/>
  <c r="J188"/>
  <c r="K188"/>
  <c r="L188"/>
  <c r="M188"/>
  <c r="AA188" s="1"/>
  <c r="R188"/>
  <c r="T188"/>
  <c r="U188"/>
  <c r="V188"/>
  <c r="X188"/>
  <c r="Y188"/>
  <c r="Z188"/>
  <c r="AB188"/>
  <c r="Q188" s="1"/>
  <c r="AC188"/>
  <c r="AD188"/>
  <c r="AE188"/>
  <c r="AF188"/>
  <c r="AG188"/>
  <c r="AH188"/>
  <c r="AI188"/>
  <c r="AJ188"/>
  <c r="AK188"/>
  <c r="D189"/>
  <c r="N189" s="1"/>
  <c r="O189" s="1"/>
  <c r="E189"/>
  <c r="F189"/>
  <c r="G189"/>
  <c r="U189" s="1"/>
  <c r="H189"/>
  <c r="I189"/>
  <c r="J189"/>
  <c r="K189"/>
  <c r="Y189" s="1"/>
  <c r="L189"/>
  <c r="M189"/>
  <c r="R189"/>
  <c r="S189"/>
  <c r="T189"/>
  <c r="V189"/>
  <c r="W189"/>
  <c r="X189"/>
  <c r="Z189"/>
  <c r="AA189"/>
  <c r="AB189"/>
  <c r="AC189"/>
  <c r="AD189"/>
  <c r="AE189"/>
  <c r="AF189"/>
  <c r="AG189"/>
  <c r="AH189"/>
  <c r="AI189"/>
  <c r="AJ189"/>
  <c r="AK189"/>
  <c r="D190"/>
  <c r="E190"/>
  <c r="S190" s="1"/>
  <c r="F190"/>
  <c r="G190"/>
  <c r="H190"/>
  <c r="I190"/>
  <c r="W190" s="1"/>
  <c r="J190"/>
  <c r="X190" s="1"/>
  <c r="K190"/>
  <c r="L190"/>
  <c r="Z190" s="1"/>
  <c r="M190"/>
  <c r="AA190" s="1"/>
  <c r="N190"/>
  <c r="O190" s="1"/>
  <c r="T190"/>
  <c r="U190"/>
  <c r="V190"/>
  <c r="Y190"/>
  <c r="AB190"/>
  <c r="AC190"/>
  <c r="AD190"/>
  <c r="AE190"/>
  <c r="AF190"/>
  <c r="AG190"/>
  <c r="AH190"/>
  <c r="AI190"/>
  <c r="AJ190"/>
  <c r="AK190"/>
  <c r="D191"/>
  <c r="E191"/>
  <c r="F191"/>
  <c r="T191" s="1"/>
  <c r="G191"/>
  <c r="U191" s="1"/>
  <c r="H191"/>
  <c r="I191"/>
  <c r="J191"/>
  <c r="K191"/>
  <c r="Y191" s="1"/>
  <c r="L191"/>
  <c r="Z191" s="1"/>
  <c r="M191"/>
  <c r="S191"/>
  <c r="V191"/>
  <c r="W191"/>
  <c r="X191"/>
  <c r="AA191"/>
  <c r="AB191"/>
  <c r="AC191"/>
  <c r="AD191"/>
  <c r="AE191"/>
  <c r="AF191"/>
  <c r="AG191"/>
  <c r="AH191"/>
  <c r="AI191"/>
  <c r="AJ191"/>
  <c r="AK191"/>
  <c r="D192"/>
  <c r="N192" s="1"/>
  <c r="O192" s="1"/>
  <c r="E192"/>
  <c r="F192"/>
  <c r="G192"/>
  <c r="H192"/>
  <c r="I192"/>
  <c r="W192" s="1"/>
  <c r="J192"/>
  <c r="K192"/>
  <c r="L192"/>
  <c r="M192"/>
  <c r="AA192" s="1"/>
  <c r="R192"/>
  <c r="T192"/>
  <c r="U192"/>
  <c r="V192"/>
  <c r="X192"/>
  <c r="Y192"/>
  <c r="Z192"/>
  <c r="AB192"/>
  <c r="AC192"/>
  <c r="AD192"/>
  <c r="AE192"/>
  <c r="AF192"/>
  <c r="AG192"/>
  <c r="AH192"/>
  <c r="AI192"/>
  <c r="AJ192"/>
  <c r="AK192"/>
  <c r="D193"/>
  <c r="E193"/>
  <c r="F193"/>
  <c r="G193"/>
  <c r="H193"/>
  <c r="I193"/>
  <c r="J193"/>
  <c r="K193"/>
  <c r="Y193" s="1"/>
  <c r="L193"/>
  <c r="M193"/>
  <c r="R193"/>
  <c r="S193"/>
  <c r="T193"/>
  <c r="V193"/>
  <c r="W193"/>
  <c r="X193"/>
  <c r="Z193"/>
  <c r="AA193"/>
  <c r="AB193"/>
  <c r="AC193"/>
  <c r="AD193"/>
  <c r="AE193"/>
  <c r="AF193"/>
  <c r="AG193"/>
  <c r="AH193"/>
  <c r="AI193"/>
  <c r="AJ193"/>
  <c r="AK193"/>
  <c r="D194"/>
  <c r="E194"/>
  <c r="S194" s="1"/>
  <c r="F194"/>
  <c r="G194"/>
  <c r="H194"/>
  <c r="V194" s="1"/>
  <c r="I194"/>
  <c r="W194" s="1"/>
  <c r="J194"/>
  <c r="X194" s="1"/>
  <c r="K194"/>
  <c r="L194"/>
  <c r="Z194" s="1"/>
  <c r="M194"/>
  <c r="AA194" s="1"/>
  <c r="Q194"/>
  <c r="T194"/>
  <c r="U194"/>
  <c r="Y194"/>
  <c r="AB194"/>
  <c r="AC194"/>
  <c r="AD194"/>
  <c r="AE194"/>
  <c r="AF194"/>
  <c r="AG194"/>
  <c r="AH194"/>
  <c r="AI194"/>
  <c r="AJ194"/>
  <c r="AK194"/>
  <c r="D195"/>
  <c r="R195" s="1"/>
  <c r="E195"/>
  <c r="F195"/>
  <c r="G195"/>
  <c r="U195" s="1"/>
  <c r="H195"/>
  <c r="I195"/>
  <c r="J195"/>
  <c r="K195"/>
  <c r="Y195" s="1"/>
  <c r="L195"/>
  <c r="Z195" s="1"/>
  <c r="M195"/>
  <c r="N195"/>
  <c r="O195" s="1"/>
  <c r="S195"/>
  <c r="V195"/>
  <c r="W195"/>
  <c r="X195"/>
  <c r="AA195"/>
  <c r="AB195"/>
  <c r="AC195"/>
  <c r="AD195"/>
  <c r="AE195"/>
  <c r="AF195"/>
  <c r="AG195"/>
  <c r="AH195"/>
  <c r="AI195"/>
  <c r="AJ195"/>
  <c r="AK195"/>
  <c r="D196"/>
  <c r="E196"/>
  <c r="S196" s="1"/>
  <c r="F196"/>
  <c r="G196"/>
  <c r="H196"/>
  <c r="I196"/>
  <c r="W196" s="1"/>
  <c r="J196"/>
  <c r="K196"/>
  <c r="L196"/>
  <c r="M196"/>
  <c r="AA196" s="1"/>
  <c r="R196"/>
  <c r="T196"/>
  <c r="U196"/>
  <c r="V196"/>
  <c r="X196"/>
  <c r="Y196"/>
  <c r="Z196"/>
  <c r="AB196"/>
  <c r="Q196" s="1"/>
  <c r="AC196"/>
  <c r="AD196"/>
  <c r="AE196"/>
  <c r="AF196"/>
  <c r="AG196"/>
  <c r="AH196"/>
  <c r="AI196"/>
  <c r="AJ196"/>
  <c r="AK196"/>
  <c r="D197"/>
  <c r="N197" s="1"/>
  <c r="O197" s="1"/>
  <c r="E197"/>
  <c r="F197"/>
  <c r="G197"/>
  <c r="U197" s="1"/>
  <c r="H197"/>
  <c r="I197"/>
  <c r="J197"/>
  <c r="K197"/>
  <c r="Y197" s="1"/>
  <c r="L197"/>
  <c r="M197"/>
  <c r="R197"/>
  <c r="S197"/>
  <c r="T197"/>
  <c r="V197"/>
  <c r="W197"/>
  <c r="X197"/>
  <c r="Z197"/>
  <c r="AA197"/>
  <c r="AB197"/>
  <c r="AC197"/>
  <c r="AD197"/>
  <c r="AE197"/>
  <c r="AF197"/>
  <c r="AG197"/>
  <c r="AH197"/>
  <c r="AI197"/>
  <c r="AJ197"/>
  <c r="AK197"/>
  <c r="D198"/>
  <c r="E198"/>
  <c r="S198" s="1"/>
  <c r="F198"/>
  <c r="G198"/>
  <c r="H198"/>
  <c r="I198"/>
  <c r="W198" s="1"/>
  <c r="J198"/>
  <c r="X198" s="1"/>
  <c r="K198"/>
  <c r="L198"/>
  <c r="Z198" s="1"/>
  <c r="M198"/>
  <c r="AA198" s="1"/>
  <c r="N198"/>
  <c r="O198" s="1"/>
  <c r="T198"/>
  <c r="U198"/>
  <c r="V198"/>
  <c r="Y198"/>
  <c r="AB198"/>
  <c r="Q198" s="1"/>
  <c r="AC198"/>
  <c r="AD198"/>
  <c r="AE198"/>
  <c r="AF198"/>
  <c r="AG198"/>
  <c r="AH198"/>
  <c r="AI198"/>
  <c r="AJ198"/>
  <c r="AK198"/>
  <c r="D199"/>
  <c r="E199"/>
  <c r="F199"/>
  <c r="T199" s="1"/>
  <c r="G199"/>
  <c r="U199" s="1"/>
  <c r="H199"/>
  <c r="I199"/>
  <c r="J199"/>
  <c r="K199"/>
  <c r="Y199" s="1"/>
  <c r="L199"/>
  <c r="Z199" s="1"/>
  <c r="M199"/>
  <c r="S199"/>
  <c r="V199"/>
  <c r="W199"/>
  <c r="X199"/>
  <c r="AA199"/>
  <c r="AB199"/>
  <c r="AC199"/>
  <c r="AD199"/>
  <c r="AE199"/>
  <c r="AF199"/>
  <c r="AG199"/>
  <c r="AH199"/>
  <c r="AI199"/>
  <c r="AJ199"/>
  <c r="AK199"/>
  <c r="D200"/>
  <c r="N200" s="1"/>
  <c r="O200" s="1"/>
  <c r="E200"/>
  <c r="F200"/>
  <c r="G200"/>
  <c r="H200"/>
  <c r="I200"/>
  <c r="W200" s="1"/>
  <c r="J200"/>
  <c r="K200"/>
  <c r="L200"/>
  <c r="M200"/>
  <c r="AA200" s="1"/>
  <c r="R200"/>
  <c r="T200"/>
  <c r="U200"/>
  <c r="V200"/>
  <c r="X200"/>
  <c r="Y200"/>
  <c r="Z200"/>
  <c r="AB200"/>
  <c r="AC200"/>
  <c r="AD200"/>
  <c r="AE200"/>
  <c r="AF200"/>
  <c r="AG200"/>
  <c r="AH200"/>
  <c r="AI200"/>
  <c r="AJ200"/>
  <c r="AK200"/>
  <c r="D201"/>
  <c r="E201"/>
  <c r="F201"/>
  <c r="G201"/>
  <c r="H201"/>
  <c r="I201"/>
  <c r="J201"/>
  <c r="K201"/>
  <c r="Y201" s="1"/>
  <c r="L201"/>
  <c r="M201"/>
  <c r="R201"/>
  <c r="S201"/>
  <c r="T201"/>
  <c r="V201"/>
  <c r="W201"/>
  <c r="X201"/>
  <c r="Z201"/>
  <c r="AA201"/>
  <c r="AB201"/>
  <c r="AC201"/>
  <c r="AD201"/>
  <c r="AE201"/>
  <c r="AF201"/>
  <c r="AG201"/>
  <c r="AH201"/>
  <c r="AI201"/>
  <c r="AJ201"/>
  <c r="AK201"/>
  <c r="D202"/>
  <c r="E202"/>
  <c r="F202"/>
  <c r="G202"/>
  <c r="U202" s="1"/>
  <c r="H202"/>
  <c r="V202" s="1"/>
  <c r="I202"/>
  <c r="J202"/>
  <c r="K202"/>
  <c r="Y202" s="1"/>
  <c r="L202"/>
  <c r="Z202" s="1"/>
  <c r="M202"/>
  <c r="S202"/>
  <c r="T202"/>
  <c r="W202"/>
  <c r="X202"/>
  <c r="AA202"/>
  <c r="AB202"/>
  <c r="AC202"/>
  <c r="AD202"/>
  <c r="AE202"/>
  <c r="AF202"/>
  <c r="AG202"/>
  <c r="AH202"/>
  <c r="AI202"/>
  <c r="AJ202"/>
  <c r="AK202"/>
  <c r="D203"/>
  <c r="E203"/>
  <c r="S203" s="1"/>
  <c r="F203"/>
  <c r="G203"/>
  <c r="H203"/>
  <c r="I203"/>
  <c r="W203" s="1"/>
  <c r="J203"/>
  <c r="X203" s="1"/>
  <c r="K203"/>
  <c r="L203"/>
  <c r="M203"/>
  <c r="AA203" s="1"/>
  <c r="N203"/>
  <c r="O203" s="1"/>
  <c r="R203"/>
  <c r="U203"/>
  <c r="V203"/>
  <c r="Y203"/>
  <c r="Z203"/>
  <c r="AB203"/>
  <c r="AC203"/>
  <c r="AD203"/>
  <c r="AE203"/>
  <c r="AF203"/>
  <c r="AG203"/>
  <c r="AH203"/>
  <c r="AI203"/>
  <c r="AJ203"/>
  <c r="AK203"/>
  <c r="D204"/>
  <c r="E204"/>
  <c r="F204"/>
  <c r="G204"/>
  <c r="U204" s="1"/>
  <c r="H204"/>
  <c r="V204" s="1"/>
  <c r="I204"/>
  <c r="J204"/>
  <c r="K204"/>
  <c r="Y204" s="1"/>
  <c r="L204"/>
  <c r="Z204" s="1"/>
  <c r="M204"/>
  <c r="S204"/>
  <c r="T204"/>
  <c r="W204"/>
  <c r="X204"/>
  <c r="AA204"/>
  <c r="AB204"/>
  <c r="AC204"/>
  <c r="AD204"/>
  <c r="AE204"/>
  <c r="AF204"/>
  <c r="AG204"/>
  <c r="AH204"/>
  <c r="AI204"/>
  <c r="AJ204"/>
  <c r="AK204"/>
  <c r="D205"/>
  <c r="E205"/>
  <c r="S205" s="1"/>
  <c r="F205"/>
  <c r="G205"/>
  <c r="H205"/>
  <c r="I205"/>
  <c r="W205" s="1"/>
  <c r="J205"/>
  <c r="X205" s="1"/>
  <c r="K205"/>
  <c r="L205"/>
  <c r="M205"/>
  <c r="AA205" s="1"/>
  <c r="N205"/>
  <c r="O205" s="1"/>
  <c r="R205"/>
  <c r="U205"/>
  <c r="V205"/>
  <c r="Y205"/>
  <c r="Z205"/>
  <c r="AB205"/>
  <c r="AC205"/>
  <c r="AD205"/>
  <c r="AE205"/>
  <c r="AF205"/>
  <c r="AG205"/>
  <c r="AH205"/>
  <c r="AI205"/>
  <c r="AJ205"/>
  <c r="AK205"/>
  <c r="D206"/>
  <c r="E206"/>
  <c r="F206"/>
  <c r="G206"/>
  <c r="U206" s="1"/>
  <c r="H206"/>
  <c r="V206" s="1"/>
  <c r="I206"/>
  <c r="J206"/>
  <c r="K206"/>
  <c r="Y206" s="1"/>
  <c r="L206"/>
  <c r="Z206" s="1"/>
  <c r="M206"/>
  <c r="S206"/>
  <c r="T206"/>
  <c r="W206"/>
  <c r="X206"/>
  <c r="AA206"/>
  <c r="AB206"/>
  <c r="AC206"/>
  <c r="AD206"/>
  <c r="AE206"/>
  <c r="AF206"/>
  <c r="AG206"/>
  <c r="AH206"/>
  <c r="AI206"/>
  <c r="AJ206"/>
  <c r="AK206"/>
  <c r="D207"/>
  <c r="E207"/>
  <c r="F207"/>
  <c r="T207" s="1"/>
  <c r="G207"/>
  <c r="H207"/>
  <c r="I207"/>
  <c r="W207" s="1"/>
  <c r="J207"/>
  <c r="X207" s="1"/>
  <c r="K207"/>
  <c r="L207"/>
  <c r="M207"/>
  <c r="AA207" s="1"/>
  <c r="N207"/>
  <c r="O207" s="1"/>
  <c r="R207"/>
  <c r="U207"/>
  <c r="V207"/>
  <c r="Y207"/>
  <c r="Z207"/>
  <c r="AB207"/>
  <c r="AC207"/>
  <c r="AD207"/>
  <c r="AE207"/>
  <c r="AF207"/>
  <c r="AG207"/>
  <c r="AH207"/>
  <c r="AI207"/>
  <c r="AJ207"/>
  <c r="AK207"/>
  <c r="D208"/>
  <c r="E208"/>
  <c r="F208"/>
  <c r="G208"/>
  <c r="U208" s="1"/>
  <c r="H208"/>
  <c r="V208" s="1"/>
  <c r="I208"/>
  <c r="J208"/>
  <c r="K208"/>
  <c r="Y208" s="1"/>
  <c r="L208"/>
  <c r="Z208" s="1"/>
  <c r="M208"/>
  <c r="S208"/>
  <c r="T208"/>
  <c r="W208"/>
  <c r="X208"/>
  <c r="AA208"/>
  <c r="AB208"/>
  <c r="AC208"/>
  <c r="AD208"/>
  <c r="AE208"/>
  <c r="AF208"/>
  <c r="AG208"/>
  <c r="AH208"/>
  <c r="AI208"/>
  <c r="AJ208"/>
  <c r="AK208"/>
  <c r="D209"/>
  <c r="E209"/>
  <c r="F209"/>
  <c r="T209" s="1"/>
  <c r="G209"/>
  <c r="H209"/>
  <c r="I209"/>
  <c r="W209" s="1"/>
  <c r="J209"/>
  <c r="X209" s="1"/>
  <c r="K209"/>
  <c r="L209"/>
  <c r="M209"/>
  <c r="AA209" s="1"/>
  <c r="N209"/>
  <c r="O209" s="1"/>
  <c r="R209"/>
  <c r="U209"/>
  <c r="V209"/>
  <c r="Y209"/>
  <c r="Z209"/>
  <c r="AB209"/>
  <c r="AC209"/>
  <c r="AD209"/>
  <c r="AE209"/>
  <c r="AF209"/>
  <c r="AG209"/>
  <c r="AH209"/>
  <c r="AI209"/>
  <c r="AJ209"/>
  <c r="AK209"/>
  <c r="D210"/>
  <c r="E210"/>
  <c r="F210"/>
  <c r="G210"/>
  <c r="U210" s="1"/>
  <c r="H210"/>
  <c r="V210" s="1"/>
  <c r="I210"/>
  <c r="J210"/>
  <c r="K210"/>
  <c r="Y210" s="1"/>
  <c r="L210"/>
  <c r="Z210" s="1"/>
  <c r="M210"/>
  <c r="S210"/>
  <c r="T210"/>
  <c r="W210"/>
  <c r="X210"/>
  <c r="AA210"/>
  <c r="AB210"/>
  <c r="AC210"/>
  <c r="AD210"/>
  <c r="AE210"/>
  <c r="AF210"/>
  <c r="AG210"/>
  <c r="AH210"/>
  <c r="AI210"/>
  <c r="AJ210"/>
  <c r="AK210"/>
  <c r="D211"/>
  <c r="E211"/>
  <c r="F211"/>
  <c r="T211" s="1"/>
  <c r="G211"/>
  <c r="H211"/>
  <c r="I211"/>
  <c r="W211" s="1"/>
  <c r="J211"/>
  <c r="X211" s="1"/>
  <c r="K211"/>
  <c r="L211"/>
  <c r="M211"/>
  <c r="AA211" s="1"/>
  <c r="N211"/>
  <c r="O211" s="1"/>
  <c r="R211"/>
  <c r="U211"/>
  <c r="V211"/>
  <c r="Y211"/>
  <c r="Z211"/>
  <c r="AB211"/>
  <c r="AC211"/>
  <c r="AD211"/>
  <c r="AE211"/>
  <c r="AF211"/>
  <c r="AG211"/>
  <c r="AH211"/>
  <c r="AI211"/>
  <c r="AJ211"/>
  <c r="AK211"/>
  <c r="D212"/>
  <c r="E212"/>
  <c r="F212"/>
  <c r="G212"/>
  <c r="U212" s="1"/>
  <c r="H212"/>
  <c r="V212" s="1"/>
  <c r="I212"/>
  <c r="J212"/>
  <c r="K212"/>
  <c r="Y212" s="1"/>
  <c r="L212"/>
  <c r="Z212" s="1"/>
  <c r="M212"/>
  <c r="S212"/>
  <c r="T212"/>
  <c r="W212"/>
  <c r="X212"/>
  <c r="AA212"/>
  <c r="AB212"/>
  <c r="AC212"/>
  <c r="AD212"/>
  <c r="AE212"/>
  <c r="AF212"/>
  <c r="AG212"/>
  <c r="AH212"/>
  <c r="AI212"/>
  <c r="AJ212"/>
  <c r="AK212"/>
  <c r="D213"/>
  <c r="E213"/>
  <c r="F213"/>
  <c r="T213" s="1"/>
  <c r="G213"/>
  <c r="H213"/>
  <c r="I213"/>
  <c r="W213" s="1"/>
  <c r="J213"/>
  <c r="X213" s="1"/>
  <c r="K213"/>
  <c r="L213"/>
  <c r="M213"/>
  <c r="AA213" s="1"/>
  <c r="N213"/>
  <c r="O213" s="1"/>
  <c r="R213"/>
  <c r="U213"/>
  <c r="V213"/>
  <c r="Y213"/>
  <c r="Z213"/>
  <c r="AB213"/>
  <c r="AC213"/>
  <c r="AD213"/>
  <c r="AE213"/>
  <c r="AF213"/>
  <c r="AG213"/>
  <c r="AH213"/>
  <c r="AI213"/>
  <c r="AJ213"/>
  <c r="AK213"/>
  <c r="D214"/>
  <c r="E214"/>
  <c r="F214"/>
  <c r="G214"/>
  <c r="U214" s="1"/>
  <c r="H214"/>
  <c r="V214" s="1"/>
  <c r="I214"/>
  <c r="J214"/>
  <c r="K214"/>
  <c r="Y214" s="1"/>
  <c r="L214"/>
  <c r="Z214" s="1"/>
  <c r="M214"/>
  <c r="S214"/>
  <c r="T214"/>
  <c r="W214"/>
  <c r="X214"/>
  <c r="AA214"/>
  <c r="AB214"/>
  <c r="AC214"/>
  <c r="AD214"/>
  <c r="AE214"/>
  <c r="AF214"/>
  <c r="AG214"/>
  <c r="AH214"/>
  <c r="AI214"/>
  <c r="AJ214"/>
  <c r="AK214"/>
  <c r="D215"/>
  <c r="E215"/>
  <c r="F215"/>
  <c r="T215" s="1"/>
  <c r="G215"/>
  <c r="H215"/>
  <c r="I215"/>
  <c r="W215" s="1"/>
  <c r="J215"/>
  <c r="X215" s="1"/>
  <c r="K215"/>
  <c r="L215"/>
  <c r="M215"/>
  <c r="AA215" s="1"/>
  <c r="N215"/>
  <c r="O215" s="1"/>
  <c r="R215"/>
  <c r="U215"/>
  <c r="V215"/>
  <c r="Y215"/>
  <c r="Z215"/>
  <c r="AB215"/>
  <c r="AC215"/>
  <c r="AD215"/>
  <c r="AE215"/>
  <c r="AF215"/>
  <c r="AG215"/>
  <c r="AH215"/>
  <c r="AI215"/>
  <c r="AJ215"/>
  <c r="AK215"/>
  <c r="D216"/>
  <c r="E216"/>
  <c r="F216"/>
  <c r="G216"/>
  <c r="U216" s="1"/>
  <c r="H216"/>
  <c r="V216" s="1"/>
  <c r="I216"/>
  <c r="J216"/>
  <c r="K216"/>
  <c r="Y216" s="1"/>
  <c r="L216"/>
  <c r="Z216" s="1"/>
  <c r="M216"/>
  <c r="S216"/>
  <c r="T216"/>
  <c r="W216"/>
  <c r="X216"/>
  <c r="AA216"/>
  <c r="AB216"/>
  <c r="AC216"/>
  <c r="AD216"/>
  <c r="AE216"/>
  <c r="AF216"/>
  <c r="AG216"/>
  <c r="AH216"/>
  <c r="AI216"/>
  <c r="AJ216"/>
  <c r="AK216"/>
  <c r="D217"/>
  <c r="E217"/>
  <c r="F217"/>
  <c r="T217" s="1"/>
  <c r="G217"/>
  <c r="H217"/>
  <c r="I217"/>
  <c r="W217" s="1"/>
  <c r="J217"/>
  <c r="X217" s="1"/>
  <c r="K217"/>
  <c r="L217"/>
  <c r="M217"/>
  <c r="AA217" s="1"/>
  <c r="N217"/>
  <c r="O217" s="1"/>
  <c r="R217"/>
  <c r="U217"/>
  <c r="V217"/>
  <c r="Y217"/>
  <c r="Z217"/>
  <c r="AB217"/>
  <c r="AC217"/>
  <c r="AD217"/>
  <c r="AE217"/>
  <c r="AF217"/>
  <c r="AG217"/>
  <c r="AH217"/>
  <c r="AI217"/>
  <c r="AJ217"/>
  <c r="AK217"/>
  <c r="D218"/>
  <c r="E218"/>
  <c r="F218"/>
  <c r="G218"/>
  <c r="U218" s="1"/>
  <c r="H218"/>
  <c r="V218" s="1"/>
  <c r="I218"/>
  <c r="J218"/>
  <c r="K218"/>
  <c r="Y218" s="1"/>
  <c r="L218"/>
  <c r="Z218" s="1"/>
  <c r="M218"/>
  <c r="S218"/>
  <c r="T218"/>
  <c r="W218"/>
  <c r="X218"/>
  <c r="AA218"/>
  <c r="AB218"/>
  <c r="AC218"/>
  <c r="AD218"/>
  <c r="AE218"/>
  <c r="AF218"/>
  <c r="AG218"/>
  <c r="AH218"/>
  <c r="AI218"/>
  <c r="AJ218"/>
  <c r="AK218"/>
  <c r="D219"/>
  <c r="E219"/>
  <c r="F219"/>
  <c r="T219" s="1"/>
  <c r="G219"/>
  <c r="H219"/>
  <c r="I219"/>
  <c r="W219" s="1"/>
  <c r="J219"/>
  <c r="X219" s="1"/>
  <c r="K219"/>
  <c r="L219"/>
  <c r="M219"/>
  <c r="AA219" s="1"/>
  <c r="N219"/>
  <c r="O219" s="1"/>
  <c r="R219"/>
  <c r="U219"/>
  <c r="V219"/>
  <c r="Y219"/>
  <c r="Z219"/>
  <c r="AB219"/>
  <c r="AC219"/>
  <c r="AD219"/>
  <c r="AE219"/>
  <c r="AF219"/>
  <c r="AG219"/>
  <c r="AH219"/>
  <c r="AI219"/>
  <c r="AJ219"/>
  <c r="AK219"/>
  <c r="D220"/>
  <c r="E220"/>
  <c r="F220"/>
  <c r="G220"/>
  <c r="U220" s="1"/>
  <c r="H220"/>
  <c r="V220" s="1"/>
  <c r="I220"/>
  <c r="J220"/>
  <c r="K220"/>
  <c r="Y220" s="1"/>
  <c r="L220"/>
  <c r="Z220" s="1"/>
  <c r="M220"/>
  <c r="S220"/>
  <c r="T220"/>
  <c r="W220"/>
  <c r="X220"/>
  <c r="AA220"/>
  <c r="AB220"/>
  <c r="AC220"/>
  <c r="AD220"/>
  <c r="AE220"/>
  <c r="AF220"/>
  <c r="AG220"/>
  <c r="AH220"/>
  <c r="AI220"/>
  <c r="AJ220"/>
  <c r="AK220"/>
  <c r="D221"/>
  <c r="E221"/>
  <c r="F221"/>
  <c r="T221" s="1"/>
  <c r="G221"/>
  <c r="H221"/>
  <c r="I221"/>
  <c r="W221" s="1"/>
  <c r="J221"/>
  <c r="X221" s="1"/>
  <c r="K221"/>
  <c r="L221"/>
  <c r="M221"/>
  <c r="AA221" s="1"/>
  <c r="N221"/>
  <c r="O221" s="1"/>
  <c r="R221"/>
  <c r="U221"/>
  <c r="V221"/>
  <c r="Y221"/>
  <c r="Z221"/>
  <c r="AB221"/>
  <c r="AC221"/>
  <c r="AD221"/>
  <c r="AE221"/>
  <c r="AF221"/>
  <c r="AG221"/>
  <c r="AH221"/>
  <c r="AI221"/>
  <c r="AJ221"/>
  <c r="AK221"/>
  <c r="D222"/>
  <c r="E222"/>
  <c r="F222"/>
  <c r="G222"/>
  <c r="U222" s="1"/>
  <c r="H222"/>
  <c r="V222" s="1"/>
  <c r="I222"/>
  <c r="J222"/>
  <c r="K222"/>
  <c r="Y222" s="1"/>
  <c r="L222"/>
  <c r="Z222" s="1"/>
  <c r="M222"/>
  <c r="S222"/>
  <c r="T222"/>
  <c r="W222"/>
  <c r="X222"/>
  <c r="AA222"/>
  <c r="AB222"/>
  <c r="AC222"/>
  <c r="AD222"/>
  <c r="AE222"/>
  <c r="AF222"/>
  <c r="AG222"/>
  <c r="AH222"/>
  <c r="AI222"/>
  <c r="AJ222"/>
  <c r="AK222"/>
  <c r="D223"/>
  <c r="E223"/>
  <c r="F223"/>
  <c r="T223" s="1"/>
  <c r="G223"/>
  <c r="H223"/>
  <c r="I223"/>
  <c r="W223" s="1"/>
  <c r="J223"/>
  <c r="X223" s="1"/>
  <c r="K223"/>
  <c r="L223"/>
  <c r="M223"/>
  <c r="AA223" s="1"/>
  <c r="N223"/>
  <c r="O223" s="1"/>
  <c r="R223"/>
  <c r="U223"/>
  <c r="V223"/>
  <c r="Y223"/>
  <c r="Z223"/>
  <c r="AB223"/>
  <c r="AC223"/>
  <c r="AD223"/>
  <c r="AE223"/>
  <c r="AF223"/>
  <c r="AG223"/>
  <c r="AH223"/>
  <c r="AI223"/>
  <c r="AJ223"/>
  <c r="AK223"/>
  <c r="D224"/>
  <c r="E224"/>
  <c r="F224"/>
  <c r="G224"/>
  <c r="U224" s="1"/>
  <c r="H224"/>
  <c r="V224" s="1"/>
  <c r="I224"/>
  <c r="J224"/>
  <c r="K224"/>
  <c r="Y224" s="1"/>
  <c r="L224"/>
  <c r="Z224" s="1"/>
  <c r="M224"/>
  <c r="S224"/>
  <c r="T224"/>
  <c r="W224"/>
  <c r="X224"/>
  <c r="AA224"/>
  <c r="AB224"/>
  <c r="AC224"/>
  <c r="AD224"/>
  <c r="AE224"/>
  <c r="AF224"/>
  <c r="AG224"/>
  <c r="AH224"/>
  <c r="AI224"/>
  <c r="AJ224"/>
  <c r="AK224"/>
  <c r="D225"/>
  <c r="E225"/>
  <c r="F225"/>
  <c r="T225" s="1"/>
  <c r="G225"/>
  <c r="H225"/>
  <c r="I225"/>
  <c r="W225" s="1"/>
  <c r="J225"/>
  <c r="X225" s="1"/>
  <c r="K225"/>
  <c r="L225"/>
  <c r="M225"/>
  <c r="AA225" s="1"/>
  <c r="N225"/>
  <c r="O225" s="1"/>
  <c r="R225"/>
  <c r="U225"/>
  <c r="V225"/>
  <c r="Y225"/>
  <c r="Z225"/>
  <c r="AB225"/>
  <c r="AC225"/>
  <c r="AD225"/>
  <c r="AE225"/>
  <c r="AF225"/>
  <c r="AG225"/>
  <c r="AH225"/>
  <c r="AI225"/>
  <c r="AJ225"/>
  <c r="AK225"/>
  <c r="D226"/>
  <c r="E226"/>
  <c r="F226"/>
  <c r="G226"/>
  <c r="U226" s="1"/>
  <c r="H226"/>
  <c r="V226" s="1"/>
  <c r="I226"/>
  <c r="J226"/>
  <c r="K226"/>
  <c r="Y226" s="1"/>
  <c r="L226"/>
  <c r="Z226" s="1"/>
  <c r="M226"/>
  <c r="S226"/>
  <c r="T226"/>
  <c r="W226"/>
  <c r="X226"/>
  <c r="AA226"/>
  <c r="AB226"/>
  <c r="AC226"/>
  <c r="AD226"/>
  <c r="AE226"/>
  <c r="AF226"/>
  <c r="AG226"/>
  <c r="AH226"/>
  <c r="AI226"/>
  <c r="AJ226"/>
  <c r="AK226"/>
  <c r="D227"/>
  <c r="E227"/>
  <c r="F227"/>
  <c r="T227" s="1"/>
  <c r="G227"/>
  <c r="H227"/>
  <c r="I227"/>
  <c r="W227" s="1"/>
  <c r="J227"/>
  <c r="X227" s="1"/>
  <c r="K227"/>
  <c r="L227"/>
  <c r="M227"/>
  <c r="AA227" s="1"/>
  <c r="N227"/>
  <c r="O227" s="1"/>
  <c r="R227"/>
  <c r="U227"/>
  <c r="V227"/>
  <c r="Y227"/>
  <c r="Z227"/>
  <c r="AB227"/>
  <c r="AC227"/>
  <c r="Q227" s="1"/>
  <c r="AD227"/>
  <c r="AE227"/>
  <c r="AF227"/>
  <c r="AG227"/>
  <c r="AH227"/>
  <c r="AI227"/>
  <c r="AJ227"/>
  <c r="AK227"/>
  <c r="D228"/>
  <c r="E228"/>
  <c r="F228"/>
  <c r="G228"/>
  <c r="U228" s="1"/>
  <c r="H228"/>
  <c r="V228" s="1"/>
  <c r="I228"/>
  <c r="J228"/>
  <c r="K228"/>
  <c r="Y228" s="1"/>
  <c r="L228"/>
  <c r="Z228" s="1"/>
  <c r="M228"/>
  <c r="S228"/>
  <c r="T228"/>
  <c r="W228"/>
  <c r="X228"/>
  <c r="AA228"/>
  <c r="AB228"/>
  <c r="AC228"/>
  <c r="AD228"/>
  <c r="AE228"/>
  <c r="AF228"/>
  <c r="AG228"/>
  <c r="AH228"/>
  <c r="AI228"/>
  <c r="AJ228"/>
  <c r="AK228"/>
  <c r="D229"/>
  <c r="E229"/>
  <c r="F229"/>
  <c r="T229" s="1"/>
  <c r="G229"/>
  <c r="H229"/>
  <c r="I229"/>
  <c r="W229" s="1"/>
  <c r="J229"/>
  <c r="X229" s="1"/>
  <c r="K229"/>
  <c r="L229"/>
  <c r="M229"/>
  <c r="AA229" s="1"/>
  <c r="N229"/>
  <c r="O229" s="1"/>
  <c r="R229"/>
  <c r="U229"/>
  <c r="V229"/>
  <c r="Y229"/>
  <c r="Z229"/>
  <c r="AB229"/>
  <c r="AC229"/>
  <c r="Q229" s="1"/>
  <c r="AD229"/>
  <c r="AE229"/>
  <c r="AF229"/>
  <c r="AG229"/>
  <c r="AH229"/>
  <c r="AI229"/>
  <c r="AJ229"/>
  <c r="AK229"/>
  <c r="D230"/>
  <c r="E230"/>
  <c r="F230"/>
  <c r="G230"/>
  <c r="U230" s="1"/>
  <c r="H230"/>
  <c r="V230" s="1"/>
  <c r="I230"/>
  <c r="J230"/>
  <c r="K230"/>
  <c r="Y230" s="1"/>
  <c r="L230"/>
  <c r="Z230" s="1"/>
  <c r="M230"/>
  <c r="S230"/>
  <c r="T230"/>
  <c r="W230"/>
  <c r="X230"/>
  <c r="AA230"/>
  <c r="AB230"/>
  <c r="AC230"/>
  <c r="AD230"/>
  <c r="AE230"/>
  <c r="AF230"/>
  <c r="AG230"/>
  <c r="AH230"/>
  <c r="AI230"/>
  <c r="AJ230"/>
  <c r="AK230"/>
  <c r="D231"/>
  <c r="E231"/>
  <c r="F231"/>
  <c r="T231" s="1"/>
  <c r="G231"/>
  <c r="H231"/>
  <c r="I231"/>
  <c r="W231" s="1"/>
  <c r="J231"/>
  <c r="X231" s="1"/>
  <c r="K231"/>
  <c r="L231"/>
  <c r="M231"/>
  <c r="AA231" s="1"/>
  <c r="N231"/>
  <c r="O231" s="1"/>
  <c r="R231"/>
  <c r="U231"/>
  <c r="V231"/>
  <c r="Y231"/>
  <c r="Z231"/>
  <c r="AB231"/>
  <c r="AC231"/>
  <c r="Q231" s="1"/>
  <c r="AD231"/>
  <c r="AE231"/>
  <c r="AF231"/>
  <c r="AG231"/>
  <c r="AH231"/>
  <c r="AI231"/>
  <c r="AJ231"/>
  <c r="AK231"/>
  <c r="D232"/>
  <c r="E232"/>
  <c r="F232"/>
  <c r="G232"/>
  <c r="U232" s="1"/>
  <c r="H232"/>
  <c r="V232" s="1"/>
  <c r="I232"/>
  <c r="J232"/>
  <c r="K232"/>
  <c r="Y232" s="1"/>
  <c r="L232"/>
  <c r="Z232" s="1"/>
  <c r="M232"/>
  <c r="S232"/>
  <c r="T232"/>
  <c r="W232"/>
  <c r="X232"/>
  <c r="AA232"/>
  <c r="AB232"/>
  <c r="AC232"/>
  <c r="AD232"/>
  <c r="AE232"/>
  <c r="AF232"/>
  <c r="AG232"/>
  <c r="AH232"/>
  <c r="AI232"/>
  <c r="AJ232"/>
  <c r="AK232"/>
  <c r="D233"/>
  <c r="E233"/>
  <c r="F233"/>
  <c r="T233" s="1"/>
  <c r="G233"/>
  <c r="H233"/>
  <c r="I233"/>
  <c r="W233" s="1"/>
  <c r="J233"/>
  <c r="X233" s="1"/>
  <c r="K233"/>
  <c r="L233"/>
  <c r="M233"/>
  <c r="AA233" s="1"/>
  <c r="N233"/>
  <c r="O233" s="1"/>
  <c r="R233"/>
  <c r="U233"/>
  <c r="V233"/>
  <c r="Y233"/>
  <c r="Z233"/>
  <c r="AB233"/>
  <c r="AC233"/>
  <c r="Q233" s="1"/>
  <c r="AD233"/>
  <c r="AE233"/>
  <c r="AF233"/>
  <c r="AG233"/>
  <c r="AH233"/>
  <c r="AI233"/>
  <c r="AJ233"/>
  <c r="AK233"/>
  <c r="D234"/>
  <c r="E234"/>
  <c r="F234"/>
  <c r="G234"/>
  <c r="U234" s="1"/>
  <c r="H234"/>
  <c r="V234" s="1"/>
  <c r="I234"/>
  <c r="J234"/>
  <c r="K234"/>
  <c r="Y234" s="1"/>
  <c r="L234"/>
  <c r="Z234" s="1"/>
  <c r="M234"/>
  <c r="S234"/>
  <c r="T234"/>
  <c r="W234"/>
  <c r="X234"/>
  <c r="AA234"/>
  <c r="AB234"/>
  <c r="AC234"/>
  <c r="AD234"/>
  <c r="AE234"/>
  <c r="AF234"/>
  <c r="AG234"/>
  <c r="AH234"/>
  <c r="AI234"/>
  <c r="AJ234"/>
  <c r="AK234"/>
  <c r="D235"/>
  <c r="E235"/>
  <c r="F235"/>
  <c r="T235" s="1"/>
  <c r="G235"/>
  <c r="H235"/>
  <c r="I235"/>
  <c r="W235" s="1"/>
  <c r="J235"/>
  <c r="X235" s="1"/>
  <c r="K235"/>
  <c r="L235"/>
  <c r="M235"/>
  <c r="AA235" s="1"/>
  <c r="R235"/>
  <c r="U235"/>
  <c r="V235"/>
  <c r="Y235"/>
  <c r="Z235"/>
  <c r="AB235"/>
  <c r="AC235"/>
  <c r="Q235" s="1"/>
  <c r="AD235"/>
  <c r="AE235"/>
  <c r="AF235"/>
  <c r="AG235"/>
  <c r="AH235"/>
  <c r="AI235"/>
  <c r="AJ235"/>
  <c r="AK235"/>
  <c r="D236"/>
  <c r="E236"/>
  <c r="F236"/>
  <c r="G236"/>
  <c r="U236" s="1"/>
  <c r="H236"/>
  <c r="V236" s="1"/>
  <c r="I236"/>
  <c r="J236"/>
  <c r="K236"/>
  <c r="Y236" s="1"/>
  <c r="L236"/>
  <c r="Z236" s="1"/>
  <c r="M236"/>
  <c r="S236"/>
  <c r="T236"/>
  <c r="W236"/>
  <c r="X236"/>
  <c r="AA236"/>
  <c r="AB236"/>
  <c r="AC236"/>
  <c r="AD236"/>
  <c r="AE236"/>
  <c r="AF236"/>
  <c r="AG236"/>
  <c r="AH236"/>
  <c r="AI236"/>
  <c r="AJ236"/>
  <c r="AK236"/>
  <c r="D237"/>
  <c r="E237"/>
  <c r="F237"/>
  <c r="T237" s="1"/>
  <c r="G237"/>
  <c r="H237"/>
  <c r="I237"/>
  <c r="W237" s="1"/>
  <c r="J237"/>
  <c r="X237" s="1"/>
  <c r="K237"/>
  <c r="L237"/>
  <c r="M237"/>
  <c r="AA237" s="1"/>
  <c r="N237"/>
  <c r="O237" s="1"/>
  <c r="R237"/>
  <c r="U237"/>
  <c r="V237"/>
  <c r="Y237"/>
  <c r="Z237"/>
  <c r="AB237"/>
  <c r="AC237"/>
  <c r="Q237" s="1"/>
  <c r="AD237"/>
  <c r="AE237"/>
  <c r="AF237"/>
  <c r="AG237"/>
  <c r="AH237"/>
  <c r="AI237"/>
  <c r="AJ237"/>
  <c r="AK237"/>
  <c r="D238"/>
  <c r="N238" s="1"/>
  <c r="O238" s="1"/>
  <c r="E238"/>
  <c r="F238"/>
  <c r="G238"/>
  <c r="U238" s="1"/>
  <c r="H238"/>
  <c r="I238"/>
  <c r="J238"/>
  <c r="K238"/>
  <c r="Y238" s="1"/>
  <c r="L238"/>
  <c r="M238"/>
  <c r="R238"/>
  <c r="S238"/>
  <c r="T238"/>
  <c r="V238"/>
  <c r="W238"/>
  <c r="X238"/>
  <c r="Z238"/>
  <c r="AA238"/>
  <c r="AB238"/>
  <c r="Q238" s="1"/>
  <c r="AC238"/>
  <c r="AD238"/>
  <c r="AE238"/>
  <c r="AF238"/>
  <c r="AG238"/>
  <c r="AH238"/>
  <c r="AI238"/>
  <c r="AJ238"/>
  <c r="AK238"/>
  <c r="D239"/>
  <c r="E239"/>
  <c r="S239" s="1"/>
  <c r="F239"/>
  <c r="G239"/>
  <c r="H239"/>
  <c r="I239"/>
  <c r="W239" s="1"/>
  <c r="J239"/>
  <c r="X239" s="1"/>
  <c r="K239"/>
  <c r="L239"/>
  <c r="Z239" s="1"/>
  <c r="M239"/>
  <c r="AA239" s="1"/>
  <c r="N239"/>
  <c r="O239" s="1"/>
  <c r="T239"/>
  <c r="U239"/>
  <c r="V239"/>
  <c r="Y239"/>
  <c r="AB239"/>
  <c r="Q239" s="1"/>
  <c r="AC239"/>
  <c r="AD239"/>
  <c r="AE239"/>
  <c r="AF239"/>
  <c r="AG239"/>
  <c r="AH239"/>
  <c r="AI239"/>
  <c r="AJ239"/>
  <c r="AK239"/>
  <c r="D240"/>
  <c r="N240" s="1"/>
  <c r="O240" s="1"/>
  <c r="E240"/>
  <c r="F240"/>
  <c r="T240" s="1"/>
  <c r="G240"/>
  <c r="U240" s="1"/>
  <c r="H240"/>
  <c r="I240"/>
  <c r="J240"/>
  <c r="K240"/>
  <c r="Y240" s="1"/>
  <c r="L240"/>
  <c r="Z240" s="1"/>
  <c r="M240"/>
  <c r="S240"/>
  <c r="V240"/>
  <c r="W240"/>
  <c r="X240"/>
  <c r="AA240"/>
  <c r="AB240"/>
  <c r="AC240"/>
  <c r="AD240"/>
  <c r="AE240"/>
  <c r="AF240"/>
  <c r="AG240"/>
  <c r="AH240"/>
  <c r="AI240"/>
  <c r="AJ240"/>
  <c r="AK240"/>
  <c r="D241"/>
  <c r="N241" s="1"/>
  <c r="O241" s="1"/>
  <c r="E241"/>
  <c r="S241" s="1"/>
  <c r="F241"/>
  <c r="G241"/>
  <c r="H241"/>
  <c r="I241"/>
  <c r="W241" s="1"/>
  <c r="J241"/>
  <c r="K241"/>
  <c r="L241"/>
  <c r="M241"/>
  <c r="AA241" s="1"/>
  <c r="R241"/>
  <c r="T241"/>
  <c r="U241"/>
  <c r="V241"/>
  <c r="X241"/>
  <c r="Y241"/>
  <c r="Z241"/>
  <c r="AB241"/>
  <c r="Q241" s="1"/>
  <c r="AC241"/>
  <c r="AD241"/>
  <c r="AE241"/>
  <c r="AF241"/>
  <c r="AG241"/>
  <c r="AH241"/>
  <c r="AI241"/>
  <c r="AJ241"/>
  <c r="AK241"/>
  <c r="D242"/>
  <c r="E242"/>
  <c r="F242"/>
  <c r="G242"/>
  <c r="U242" s="1"/>
  <c r="H242"/>
  <c r="I242"/>
  <c r="J242"/>
  <c r="K242"/>
  <c r="Y242" s="1"/>
  <c r="L242"/>
  <c r="M242"/>
  <c r="R242"/>
  <c r="S242"/>
  <c r="T242"/>
  <c r="V242"/>
  <c r="W242"/>
  <c r="X242"/>
  <c r="Z242"/>
  <c r="AA242"/>
  <c r="AB242"/>
  <c r="AC242"/>
  <c r="AD242"/>
  <c r="AE242"/>
  <c r="AF242"/>
  <c r="AG242"/>
  <c r="AH242"/>
  <c r="AI242"/>
  <c r="AJ242"/>
  <c r="AK242"/>
  <c r="D243"/>
  <c r="N243" s="1"/>
  <c r="O243" s="1"/>
  <c r="E243"/>
  <c r="S243" s="1"/>
  <c r="F243"/>
  <c r="G243"/>
  <c r="H243"/>
  <c r="I243"/>
  <c r="W243" s="1"/>
  <c r="J243"/>
  <c r="X243" s="1"/>
  <c r="K243"/>
  <c r="L243"/>
  <c r="Z243" s="1"/>
  <c r="M243"/>
  <c r="AA243" s="1"/>
  <c r="T243"/>
  <c r="U243"/>
  <c r="V243"/>
  <c r="Y243"/>
  <c r="AB243"/>
  <c r="Q243" s="1"/>
  <c r="AC243"/>
  <c r="AD243"/>
  <c r="AE243"/>
  <c r="AF243"/>
  <c r="AG243"/>
  <c r="AH243"/>
  <c r="AI243"/>
  <c r="AJ243"/>
  <c r="AK243"/>
  <c r="D244"/>
  <c r="R244" s="1"/>
  <c r="E244"/>
  <c r="F244"/>
  <c r="G244"/>
  <c r="U244" s="1"/>
  <c r="H244"/>
  <c r="I244"/>
  <c r="J244"/>
  <c r="K244"/>
  <c r="Y244" s="1"/>
  <c r="L244"/>
  <c r="Z244" s="1"/>
  <c r="M244"/>
  <c r="N244"/>
  <c r="O244" s="1"/>
  <c r="S244"/>
  <c r="V244"/>
  <c r="W244"/>
  <c r="X244"/>
  <c r="AA244"/>
  <c r="AB244"/>
  <c r="AC244"/>
  <c r="AD244"/>
  <c r="AE244"/>
  <c r="AF244"/>
  <c r="AG244"/>
  <c r="AH244"/>
  <c r="AI244"/>
  <c r="AJ244"/>
  <c r="AK244"/>
  <c r="D245"/>
  <c r="E245"/>
  <c r="S245" s="1"/>
  <c r="F245"/>
  <c r="G245"/>
  <c r="H245"/>
  <c r="I245"/>
  <c r="W245" s="1"/>
  <c r="J245"/>
  <c r="K245"/>
  <c r="L245"/>
  <c r="M245"/>
  <c r="AA245" s="1"/>
  <c r="R245"/>
  <c r="T245"/>
  <c r="U245"/>
  <c r="V245"/>
  <c r="X245"/>
  <c r="Y245"/>
  <c r="Z245"/>
  <c r="AB245"/>
  <c r="Q245" s="1"/>
  <c r="AC245"/>
  <c r="AD245"/>
  <c r="AE245"/>
  <c r="AF245"/>
  <c r="AG245"/>
  <c r="AH245"/>
  <c r="AI245"/>
  <c r="AJ245"/>
  <c r="AK245"/>
  <c r="D246"/>
  <c r="N246" s="1"/>
  <c r="O246" s="1"/>
  <c r="E246"/>
  <c r="F246"/>
  <c r="G246"/>
  <c r="U246" s="1"/>
  <c r="H246"/>
  <c r="I246"/>
  <c r="J246"/>
  <c r="K246"/>
  <c r="Y246" s="1"/>
  <c r="L246"/>
  <c r="M246"/>
  <c r="R246"/>
  <c r="S246"/>
  <c r="T246"/>
  <c r="V246"/>
  <c r="W246"/>
  <c r="X246"/>
  <c r="Z246"/>
  <c r="AA246"/>
  <c r="AB246"/>
  <c r="Q246" s="1"/>
  <c r="AC246"/>
  <c r="AD246"/>
  <c r="AE246"/>
  <c r="AF246"/>
  <c r="AG246"/>
  <c r="AH246"/>
  <c r="AI246"/>
  <c r="AJ246"/>
  <c r="AK246"/>
  <c r="D247"/>
  <c r="E247"/>
  <c r="S247" s="1"/>
  <c r="F247"/>
  <c r="G247"/>
  <c r="H247"/>
  <c r="I247"/>
  <c r="W247" s="1"/>
  <c r="J247"/>
  <c r="X247" s="1"/>
  <c r="K247"/>
  <c r="L247"/>
  <c r="Z247" s="1"/>
  <c r="M247"/>
  <c r="AA247" s="1"/>
  <c r="N247"/>
  <c r="O247" s="1"/>
  <c r="T247"/>
  <c r="U247"/>
  <c r="V247"/>
  <c r="Y247"/>
  <c r="AB247"/>
  <c r="Q247" s="1"/>
  <c r="AC247"/>
  <c r="AD247"/>
  <c r="AE247"/>
  <c r="AF247"/>
  <c r="AG247"/>
  <c r="AH247"/>
  <c r="AI247"/>
  <c r="AJ247"/>
  <c r="AK247"/>
  <c r="D248"/>
  <c r="N248" s="1"/>
  <c r="O248" s="1"/>
  <c r="E248"/>
  <c r="F248"/>
  <c r="T248" s="1"/>
  <c r="G248"/>
  <c r="U248" s="1"/>
  <c r="H248"/>
  <c r="I248"/>
  <c r="J248"/>
  <c r="K248"/>
  <c r="Y248" s="1"/>
  <c r="L248"/>
  <c r="Z248" s="1"/>
  <c r="M248"/>
  <c r="S248"/>
  <c r="V248"/>
  <c r="W248"/>
  <c r="X248"/>
  <c r="AA248"/>
  <c r="AB248"/>
  <c r="AC248"/>
  <c r="AD248"/>
  <c r="AE248"/>
  <c r="AF248"/>
  <c r="AG248"/>
  <c r="AH248"/>
  <c r="AI248"/>
  <c r="AJ248"/>
  <c r="AK248"/>
  <c r="D249"/>
  <c r="N249" s="1"/>
  <c r="O249" s="1"/>
  <c r="E249"/>
  <c r="S249" s="1"/>
  <c r="F249"/>
  <c r="G249"/>
  <c r="H249"/>
  <c r="I249"/>
  <c r="W249" s="1"/>
  <c r="J249"/>
  <c r="K249"/>
  <c r="L249"/>
  <c r="M249"/>
  <c r="AA249" s="1"/>
  <c r="R249"/>
  <c r="T249"/>
  <c r="U249"/>
  <c r="V249"/>
  <c r="X249"/>
  <c r="Y249"/>
  <c r="Z249"/>
  <c r="AB249"/>
  <c r="Q249" s="1"/>
  <c r="AC249"/>
  <c r="AD249"/>
  <c r="AE249"/>
  <c r="AF249"/>
  <c r="AG249"/>
  <c r="AH249"/>
  <c r="AI249"/>
  <c r="AJ249"/>
  <c r="AK249"/>
  <c r="D250"/>
  <c r="E250"/>
  <c r="F250"/>
  <c r="G250"/>
  <c r="U250" s="1"/>
  <c r="H250"/>
  <c r="I250"/>
  <c r="J250"/>
  <c r="K250"/>
  <c r="Y250" s="1"/>
  <c r="L250"/>
  <c r="M250"/>
  <c r="R250"/>
  <c r="S250"/>
  <c r="T250"/>
  <c r="V250"/>
  <c r="W250"/>
  <c r="X250"/>
  <c r="Z250"/>
  <c r="AA250"/>
  <c r="AB250"/>
  <c r="AC250"/>
  <c r="AD250"/>
  <c r="AE250"/>
  <c r="AF250"/>
  <c r="AG250"/>
  <c r="AH250"/>
  <c r="AI250"/>
  <c r="AJ250"/>
  <c r="AK250"/>
  <c r="D251"/>
  <c r="N251" s="1"/>
  <c r="O251" s="1"/>
  <c r="E251"/>
  <c r="S251" s="1"/>
  <c r="F251"/>
  <c r="G251"/>
  <c r="H251"/>
  <c r="I251"/>
  <c r="W251" s="1"/>
  <c r="J251"/>
  <c r="X251" s="1"/>
  <c r="K251"/>
  <c r="L251"/>
  <c r="Z251" s="1"/>
  <c r="M251"/>
  <c r="AA251" s="1"/>
  <c r="Q251"/>
  <c r="T251"/>
  <c r="U251"/>
  <c r="V251"/>
  <c r="Y251"/>
  <c r="AB251"/>
  <c r="AC251"/>
  <c r="AD251"/>
  <c r="AE251"/>
  <c r="AF251"/>
  <c r="AG251"/>
  <c r="AH251"/>
  <c r="AI251"/>
  <c r="AJ251"/>
  <c r="AK251"/>
  <c r="D252"/>
  <c r="R252" s="1"/>
  <c r="E252"/>
  <c r="F252"/>
  <c r="G252"/>
  <c r="U252" s="1"/>
  <c r="H252"/>
  <c r="I252"/>
  <c r="J252"/>
  <c r="K252"/>
  <c r="Y252" s="1"/>
  <c r="L252"/>
  <c r="Z252" s="1"/>
  <c r="M252"/>
  <c r="N252"/>
  <c r="O252" s="1"/>
  <c r="S252"/>
  <c r="V252"/>
  <c r="W252"/>
  <c r="X252"/>
  <c r="AA252"/>
  <c r="AB252"/>
  <c r="AC252"/>
  <c r="AD252"/>
  <c r="AE252"/>
  <c r="AF252"/>
  <c r="AG252"/>
  <c r="AH252"/>
  <c r="AI252"/>
  <c r="AJ252"/>
  <c r="AK252"/>
  <c r="D253"/>
  <c r="E253"/>
  <c r="S253" s="1"/>
  <c r="F253"/>
  <c r="G253"/>
  <c r="H253"/>
  <c r="I253"/>
  <c r="W253" s="1"/>
  <c r="J253"/>
  <c r="K253"/>
  <c r="L253"/>
  <c r="M253"/>
  <c r="AA253" s="1"/>
  <c r="R253"/>
  <c r="T253"/>
  <c r="U253"/>
  <c r="V253"/>
  <c r="X253"/>
  <c r="Y253"/>
  <c r="Z253"/>
  <c r="AB253"/>
  <c r="Q253" s="1"/>
  <c r="AC253"/>
  <c r="AD253"/>
  <c r="AE253"/>
  <c r="AF253"/>
  <c r="AG253"/>
  <c r="AH253"/>
  <c r="AI253"/>
  <c r="AJ253"/>
  <c r="AK253"/>
  <c r="D254"/>
  <c r="N254" s="1"/>
  <c r="O254" s="1"/>
  <c r="E254"/>
  <c r="F254"/>
  <c r="G254"/>
  <c r="U254" s="1"/>
  <c r="H254"/>
  <c r="I254"/>
  <c r="J254"/>
  <c r="K254"/>
  <c r="Y254" s="1"/>
  <c r="L254"/>
  <c r="M254"/>
  <c r="R254"/>
  <c r="S254"/>
  <c r="T254"/>
  <c r="V254"/>
  <c r="W254"/>
  <c r="X254"/>
  <c r="Z254"/>
  <c r="AA254"/>
  <c r="AB254"/>
  <c r="Q254" s="1"/>
  <c r="AC254"/>
  <c r="AD254"/>
  <c r="AE254"/>
  <c r="AF254"/>
  <c r="AG254"/>
  <c r="AH254"/>
  <c r="AI254"/>
  <c r="AJ254"/>
  <c r="AK254"/>
  <c r="D255"/>
  <c r="E255"/>
  <c r="S255" s="1"/>
  <c r="F255"/>
  <c r="G255"/>
  <c r="H255"/>
  <c r="I255"/>
  <c r="W255" s="1"/>
  <c r="J255"/>
  <c r="X255" s="1"/>
  <c r="K255"/>
  <c r="L255"/>
  <c r="Z255" s="1"/>
  <c r="M255"/>
  <c r="AA255" s="1"/>
  <c r="N255"/>
  <c r="O255" s="1"/>
  <c r="T255"/>
  <c r="U255"/>
  <c r="V255"/>
  <c r="Y255"/>
  <c r="AB255"/>
  <c r="Q255" s="1"/>
  <c r="AC255"/>
  <c r="AD255"/>
  <c r="AE255"/>
  <c r="AF255"/>
  <c r="AG255"/>
  <c r="AH255"/>
  <c r="AI255"/>
  <c r="AJ255"/>
  <c r="AK255"/>
  <c r="D256"/>
  <c r="N256" s="1"/>
  <c r="O256" s="1"/>
  <c r="E256"/>
  <c r="F256"/>
  <c r="T256" s="1"/>
  <c r="G256"/>
  <c r="U256" s="1"/>
  <c r="H256"/>
  <c r="I256"/>
  <c r="J256"/>
  <c r="K256"/>
  <c r="Y256" s="1"/>
  <c r="L256"/>
  <c r="Z256" s="1"/>
  <c r="M256"/>
  <c r="S256"/>
  <c r="V256"/>
  <c r="W256"/>
  <c r="X256"/>
  <c r="AA256"/>
  <c r="AB256"/>
  <c r="AC256"/>
  <c r="AD256"/>
  <c r="AE256"/>
  <c r="AF256"/>
  <c r="AG256"/>
  <c r="AH256"/>
  <c r="AI256"/>
  <c r="AJ256"/>
  <c r="AK256"/>
  <c r="D257"/>
  <c r="N257" s="1"/>
  <c r="O257" s="1"/>
  <c r="E257"/>
  <c r="S257" s="1"/>
  <c r="F257"/>
  <c r="G257"/>
  <c r="H257"/>
  <c r="I257"/>
  <c r="W257" s="1"/>
  <c r="J257"/>
  <c r="K257"/>
  <c r="L257"/>
  <c r="M257"/>
  <c r="AA257" s="1"/>
  <c r="R257"/>
  <c r="T257"/>
  <c r="U257"/>
  <c r="V257"/>
  <c r="X257"/>
  <c r="Y257"/>
  <c r="Z257"/>
  <c r="AB257"/>
  <c r="Q257" s="1"/>
  <c r="AC257"/>
  <c r="AD257"/>
  <c r="AE257"/>
  <c r="AF257"/>
  <c r="AG257"/>
  <c r="AH257"/>
  <c r="AI257"/>
  <c r="AJ257"/>
  <c r="AK257"/>
  <c r="D258"/>
  <c r="E258"/>
  <c r="F258"/>
  <c r="G258"/>
  <c r="U258" s="1"/>
  <c r="H258"/>
  <c r="I258"/>
  <c r="J258"/>
  <c r="K258"/>
  <c r="Y258" s="1"/>
  <c r="L258"/>
  <c r="M258"/>
  <c r="R258"/>
  <c r="S258"/>
  <c r="T258"/>
  <c r="V258"/>
  <c r="W258"/>
  <c r="X258"/>
  <c r="Z258"/>
  <c r="AA258"/>
  <c r="AB258"/>
  <c r="AC258"/>
  <c r="AD258"/>
  <c r="AE258"/>
  <c r="AF258"/>
  <c r="AG258"/>
  <c r="AH258"/>
  <c r="AI258"/>
  <c r="AJ258"/>
  <c r="AK258"/>
  <c r="D259"/>
  <c r="N259" s="1"/>
  <c r="O259" s="1"/>
  <c r="E259"/>
  <c r="S259" s="1"/>
  <c r="F259"/>
  <c r="G259"/>
  <c r="H259"/>
  <c r="I259"/>
  <c r="W259" s="1"/>
  <c r="J259"/>
  <c r="X259" s="1"/>
  <c r="K259"/>
  <c r="L259"/>
  <c r="Z259" s="1"/>
  <c r="M259"/>
  <c r="AA259" s="1"/>
  <c r="Q259"/>
  <c r="T259"/>
  <c r="U259"/>
  <c r="V259"/>
  <c r="Y259"/>
  <c r="AB259"/>
  <c r="AC259"/>
  <c r="AD259"/>
  <c r="AE259"/>
  <c r="AF259"/>
  <c r="AG259"/>
  <c r="AH259"/>
  <c r="AI259"/>
  <c r="AJ259"/>
  <c r="AK259"/>
  <c r="D260"/>
  <c r="R260" s="1"/>
  <c r="E260"/>
  <c r="F260"/>
  <c r="G260"/>
  <c r="U260" s="1"/>
  <c r="H260"/>
  <c r="I260"/>
  <c r="J260"/>
  <c r="N260" s="1"/>
  <c r="O260" s="1"/>
  <c r="K260"/>
  <c r="Y260" s="1"/>
  <c r="L260"/>
  <c r="Z260" s="1"/>
  <c r="M260"/>
  <c r="S260"/>
  <c r="V260"/>
  <c r="W260"/>
  <c r="X260"/>
  <c r="AA260"/>
  <c r="AB260"/>
  <c r="AC260"/>
  <c r="AD260"/>
  <c r="AE260"/>
  <c r="AF260"/>
  <c r="AG260"/>
  <c r="AH260"/>
  <c r="AI260"/>
  <c r="AJ260"/>
  <c r="AK260"/>
  <c r="D261"/>
  <c r="E261"/>
  <c r="S261" s="1"/>
  <c r="F261"/>
  <c r="G261"/>
  <c r="H261"/>
  <c r="I261"/>
  <c r="W261" s="1"/>
  <c r="J261"/>
  <c r="K261"/>
  <c r="L261"/>
  <c r="M261"/>
  <c r="AA261" s="1"/>
  <c r="R261"/>
  <c r="T261"/>
  <c r="U261"/>
  <c r="V261"/>
  <c r="X261"/>
  <c r="Y261"/>
  <c r="Z261"/>
  <c r="AB261"/>
  <c r="Q261" s="1"/>
  <c r="AC261"/>
  <c r="AD261"/>
  <c r="AE261"/>
  <c r="AF261"/>
  <c r="AG261"/>
  <c r="AH261"/>
  <c r="AI261"/>
  <c r="AJ261"/>
  <c r="AK261"/>
  <c r="D262"/>
  <c r="N262" s="1"/>
  <c r="O262" s="1"/>
  <c r="E262"/>
  <c r="F262"/>
  <c r="G262"/>
  <c r="U262" s="1"/>
  <c r="H262"/>
  <c r="I262"/>
  <c r="J262"/>
  <c r="K262"/>
  <c r="Y262" s="1"/>
  <c r="L262"/>
  <c r="M262"/>
  <c r="R262"/>
  <c r="S262"/>
  <c r="T262"/>
  <c r="V262"/>
  <c r="W262"/>
  <c r="X262"/>
  <c r="Z262"/>
  <c r="AA262"/>
  <c r="AB262"/>
  <c r="Q262" s="1"/>
  <c r="AC262"/>
  <c r="AD262"/>
  <c r="AE262"/>
  <c r="AF262"/>
  <c r="AG262"/>
  <c r="AH262"/>
  <c r="AI262"/>
  <c r="AJ262"/>
  <c r="AK262"/>
  <c r="D263"/>
  <c r="E263"/>
  <c r="S263" s="1"/>
  <c r="F263"/>
  <c r="G263"/>
  <c r="H263"/>
  <c r="I263"/>
  <c r="W263" s="1"/>
  <c r="J263"/>
  <c r="X263" s="1"/>
  <c r="K263"/>
  <c r="L263"/>
  <c r="Z263" s="1"/>
  <c r="M263"/>
  <c r="AA263" s="1"/>
  <c r="N263"/>
  <c r="O263" s="1"/>
  <c r="T263"/>
  <c r="U263"/>
  <c r="V263"/>
  <c r="Y263"/>
  <c r="AB263"/>
  <c r="Q263" s="1"/>
  <c r="AC263"/>
  <c r="AD263"/>
  <c r="AE263"/>
  <c r="AF263"/>
  <c r="AG263"/>
  <c r="AH263"/>
  <c r="AI263"/>
  <c r="AJ263"/>
  <c r="AK263"/>
  <c r="D264"/>
  <c r="N264" s="1"/>
  <c r="O264" s="1"/>
  <c r="E264"/>
  <c r="F264"/>
  <c r="T264" s="1"/>
  <c r="G264"/>
  <c r="U264" s="1"/>
  <c r="H264"/>
  <c r="I264"/>
  <c r="J264"/>
  <c r="K264"/>
  <c r="Y264" s="1"/>
  <c r="L264"/>
  <c r="Z264" s="1"/>
  <c r="M264"/>
  <c r="S264"/>
  <c r="V264"/>
  <c r="W264"/>
  <c r="X264"/>
  <c r="AA264"/>
  <c r="AB264"/>
  <c r="AC264"/>
  <c r="AD264"/>
  <c r="AE264"/>
  <c r="AF264"/>
  <c r="AG264"/>
  <c r="AH264"/>
  <c r="AI264"/>
  <c r="AJ264"/>
  <c r="AK264"/>
  <c r="D265"/>
  <c r="N265" s="1"/>
  <c r="O265" s="1"/>
  <c r="E265"/>
  <c r="S265" s="1"/>
  <c r="F265"/>
  <c r="G265"/>
  <c r="H265"/>
  <c r="I265"/>
  <c r="W265" s="1"/>
  <c r="J265"/>
  <c r="K265"/>
  <c r="L265"/>
  <c r="M265"/>
  <c r="AA265" s="1"/>
  <c r="R265"/>
  <c r="T265"/>
  <c r="U265"/>
  <c r="V265"/>
  <c r="X265"/>
  <c r="Y265"/>
  <c r="Z265"/>
  <c r="AB265"/>
  <c r="Q265" s="1"/>
  <c r="AC265"/>
  <c r="AD265"/>
  <c r="AE265"/>
  <c r="AF265"/>
  <c r="AG265"/>
  <c r="AH265"/>
  <c r="AI265"/>
  <c r="AJ265"/>
  <c r="AK265"/>
  <c r="D266"/>
  <c r="E266"/>
  <c r="F266"/>
  <c r="G266"/>
  <c r="U266" s="1"/>
  <c r="H266"/>
  <c r="I266"/>
  <c r="J266"/>
  <c r="K266"/>
  <c r="Y266" s="1"/>
  <c r="L266"/>
  <c r="M266"/>
  <c r="R266"/>
  <c r="S266"/>
  <c r="T266"/>
  <c r="V266"/>
  <c r="W266"/>
  <c r="X266"/>
  <c r="Z266"/>
  <c r="AA266"/>
  <c r="AB266"/>
  <c r="AC266"/>
  <c r="AD266"/>
  <c r="AE266"/>
  <c r="AF266"/>
  <c r="AG266"/>
  <c r="AH266"/>
  <c r="AI266"/>
  <c r="AJ266"/>
  <c r="AK266"/>
  <c r="D267"/>
  <c r="N267" s="1"/>
  <c r="O267" s="1"/>
  <c r="E267"/>
  <c r="S267" s="1"/>
  <c r="F267"/>
  <c r="G267"/>
  <c r="H267"/>
  <c r="I267"/>
  <c r="W267" s="1"/>
  <c r="J267"/>
  <c r="X267" s="1"/>
  <c r="K267"/>
  <c r="L267"/>
  <c r="Z267" s="1"/>
  <c r="M267"/>
  <c r="AA267" s="1"/>
  <c r="Q267"/>
  <c r="T267"/>
  <c r="U267"/>
  <c r="V267"/>
  <c r="Y267"/>
  <c r="AB267"/>
  <c r="AC267"/>
  <c r="AD267"/>
  <c r="AE267"/>
  <c r="AF267"/>
  <c r="AG267"/>
  <c r="AH267"/>
  <c r="AI267"/>
  <c r="AJ267"/>
  <c r="AK267"/>
  <c r="D268"/>
  <c r="R268" s="1"/>
  <c r="E268"/>
  <c r="F268"/>
  <c r="G268"/>
  <c r="U268" s="1"/>
  <c r="H268"/>
  <c r="I268"/>
  <c r="J268"/>
  <c r="K268"/>
  <c r="Y268" s="1"/>
  <c r="L268"/>
  <c r="Z268" s="1"/>
  <c r="M268"/>
  <c r="N268"/>
  <c r="O268" s="1"/>
  <c r="S268"/>
  <c r="V268"/>
  <c r="W268"/>
  <c r="X268"/>
  <c r="AA268"/>
  <c r="AB268"/>
  <c r="AC268"/>
  <c r="AD268"/>
  <c r="AE268"/>
  <c r="AF268"/>
  <c r="AG268"/>
  <c r="AH268"/>
  <c r="AI268"/>
  <c r="AJ268"/>
  <c r="AK268"/>
  <c r="D269"/>
  <c r="E269"/>
  <c r="S269" s="1"/>
  <c r="F269"/>
  <c r="G269"/>
  <c r="H269"/>
  <c r="I269"/>
  <c r="W269" s="1"/>
  <c r="J269"/>
  <c r="K269"/>
  <c r="L269"/>
  <c r="M269"/>
  <c r="AA269" s="1"/>
  <c r="R269"/>
  <c r="T269"/>
  <c r="U269"/>
  <c r="V269"/>
  <c r="X269"/>
  <c r="Y269"/>
  <c r="Z269"/>
  <c r="AB269"/>
  <c r="Q269" s="1"/>
  <c r="AC269"/>
  <c r="AD269"/>
  <c r="AE269"/>
  <c r="AF269"/>
  <c r="AG269"/>
  <c r="AH269"/>
  <c r="AI269"/>
  <c r="AJ269"/>
  <c r="AK269"/>
  <c r="D270"/>
  <c r="N270" s="1"/>
  <c r="O270" s="1"/>
  <c r="E270"/>
  <c r="F270"/>
  <c r="G270"/>
  <c r="U270" s="1"/>
  <c r="H270"/>
  <c r="I270"/>
  <c r="J270"/>
  <c r="K270"/>
  <c r="Y270" s="1"/>
  <c r="L270"/>
  <c r="M270"/>
  <c r="R270"/>
  <c r="S270"/>
  <c r="T270"/>
  <c r="V270"/>
  <c r="W270"/>
  <c r="X270"/>
  <c r="Z270"/>
  <c r="AA270"/>
  <c r="AB270"/>
  <c r="Q270" s="1"/>
  <c r="AC270"/>
  <c r="AD270"/>
  <c r="AE270"/>
  <c r="AF270"/>
  <c r="AG270"/>
  <c r="AH270"/>
  <c r="AI270"/>
  <c r="AJ270"/>
  <c r="AK270"/>
  <c r="D271"/>
  <c r="E271"/>
  <c r="S271" s="1"/>
  <c r="F271"/>
  <c r="G271"/>
  <c r="H271"/>
  <c r="I271"/>
  <c r="W271" s="1"/>
  <c r="J271"/>
  <c r="X271" s="1"/>
  <c r="K271"/>
  <c r="L271"/>
  <c r="Z271" s="1"/>
  <c r="M271"/>
  <c r="AA271" s="1"/>
  <c r="N271"/>
  <c r="O271" s="1"/>
  <c r="T271"/>
  <c r="U271"/>
  <c r="V271"/>
  <c r="Y271"/>
  <c r="AB271"/>
  <c r="Q271" s="1"/>
  <c r="AC271"/>
  <c r="AD271"/>
  <c r="AE271"/>
  <c r="AF271"/>
  <c r="AG271"/>
  <c r="AH271"/>
  <c r="AI271"/>
  <c r="AJ271"/>
  <c r="AK271"/>
  <c r="D272"/>
  <c r="E272"/>
  <c r="F272"/>
  <c r="T272" s="1"/>
  <c r="G272"/>
  <c r="U272" s="1"/>
  <c r="H272"/>
  <c r="J272"/>
  <c r="K272"/>
  <c r="Y272" s="1"/>
  <c r="L272"/>
  <c r="Z272" s="1"/>
  <c r="M272"/>
  <c r="S272"/>
  <c r="V272"/>
  <c r="X272"/>
  <c r="AA272"/>
  <c r="AB272"/>
  <c r="AC272"/>
  <c r="AD272"/>
  <c r="AE272"/>
  <c r="AF272"/>
  <c r="AG272"/>
  <c r="AH272"/>
  <c r="AI272"/>
  <c r="AJ272"/>
  <c r="AK272"/>
  <c r="D273"/>
  <c r="N273" s="1"/>
  <c r="O273" s="1"/>
  <c r="E273"/>
  <c r="S273" s="1"/>
  <c r="F273"/>
  <c r="G273"/>
  <c r="H273"/>
  <c r="I273"/>
  <c r="W273" s="1"/>
  <c r="J273"/>
  <c r="K273"/>
  <c r="L273"/>
  <c r="M273"/>
  <c r="AA273" s="1"/>
  <c r="R273"/>
  <c r="T273"/>
  <c r="U273"/>
  <c r="V273"/>
  <c r="X273"/>
  <c r="Y273"/>
  <c r="Z273"/>
  <c r="AB273"/>
  <c r="Q273" s="1"/>
  <c r="AC273"/>
  <c r="AD273"/>
  <c r="AE273"/>
  <c r="AF273"/>
  <c r="AG273"/>
  <c r="AH273"/>
  <c r="AI273"/>
  <c r="AJ273"/>
  <c r="AK273"/>
  <c r="D274"/>
  <c r="E274"/>
  <c r="F274"/>
  <c r="G274"/>
  <c r="U274" s="1"/>
  <c r="H274"/>
  <c r="I274"/>
  <c r="J274"/>
  <c r="K274"/>
  <c r="Y274" s="1"/>
  <c r="L274"/>
  <c r="M274"/>
  <c r="R274"/>
  <c r="S274"/>
  <c r="T274"/>
  <c r="V274"/>
  <c r="W274"/>
  <c r="X274"/>
  <c r="Z274"/>
  <c r="AA274"/>
  <c r="AB274"/>
  <c r="AC274"/>
  <c r="AD274"/>
  <c r="AE274"/>
  <c r="AF274"/>
  <c r="AG274"/>
  <c r="AH274"/>
  <c r="AI274"/>
  <c r="AJ274"/>
  <c r="AK274"/>
  <c r="D275"/>
  <c r="N275" s="1"/>
  <c r="O275" s="1"/>
  <c r="E275"/>
  <c r="S275" s="1"/>
  <c r="F275"/>
  <c r="G275"/>
  <c r="H275"/>
  <c r="I275"/>
  <c r="W275" s="1"/>
  <c r="J275"/>
  <c r="X275" s="1"/>
  <c r="K275"/>
  <c r="L275"/>
  <c r="Z275" s="1"/>
  <c r="M275"/>
  <c r="AA275" s="1"/>
  <c r="Q275"/>
  <c r="T275"/>
  <c r="U275"/>
  <c r="V275"/>
  <c r="Y275"/>
  <c r="AB275"/>
  <c r="AC275"/>
  <c r="AD275"/>
  <c r="AE275"/>
  <c r="AF275"/>
  <c r="AG275"/>
  <c r="AH275"/>
  <c r="AI275"/>
  <c r="AJ275"/>
  <c r="AK275"/>
  <c r="D276"/>
  <c r="R276" s="1"/>
  <c r="E276"/>
  <c r="F276"/>
  <c r="G276"/>
  <c r="U276" s="1"/>
  <c r="H276"/>
  <c r="I276"/>
  <c r="J276"/>
  <c r="K276"/>
  <c r="Y276" s="1"/>
  <c r="L276"/>
  <c r="Z276" s="1"/>
  <c r="M276"/>
  <c r="N276"/>
  <c r="O276" s="1"/>
  <c r="S276"/>
  <c r="V276"/>
  <c r="W276"/>
  <c r="X276"/>
  <c r="AA276"/>
  <c r="AB276"/>
  <c r="AC276"/>
  <c r="AD276"/>
  <c r="AE276"/>
  <c r="AF276"/>
  <c r="AG276"/>
  <c r="AH276"/>
  <c r="AI276"/>
  <c r="AJ276"/>
  <c r="AK276"/>
  <c r="D277"/>
  <c r="E277"/>
  <c r="S277" s="1"/>
  <c r="F277"/>
  <c r="G277"/>
  <c r="H277"/>
  <c r="I277"/>
  <c r="W277" s="1"/>
  <c r="J277"/>
  <c r="K277"/>
  <c r="L277"/>
  <c r="M277"/>
  <c r="AA277" s="1"/>
  <c r="R277"/>
  <c r="T277"/>
  <c r="U277"/>
  <c r="V277"/>
  <c r="X277"/>
  <c r="Y277"/>
  <c r="Z277"/>
  <c r="AB277"/>
  <c r="Q277" s="1"/>
  <c r="AC277"/>
  <c r="AD277"/>
  <c r="AE277"/>
  <c r="AF277"/>
  <c r="AG277"/>
  <c r="AH277"/>
  <c r="AI277"/>
  <c r="AJ277"/>
  <c r="AK277"/>
  <c r="D278"/>
  <c r="N278" s="1"/>
  <c r="O278" s="1"/>
  <c r="E278"/>
  <c r="F278"/>
  <c r="G278"/>
  <c r="U278" s="1"/>
  <c r="H278"/>
  <c r="I278"/>
  <c r="J278"/>
  <c r="K278"/>
  <c r="Y278" s="1"/>
  <c r="L278"/>
  <c r="M278"/>
  <c r="R278"/>
  <c r="S278"/>
  <c r="T278"/>
  <c r="V278"/>
  <c r="W278"/>
  <c r="X278"/>
  <c r="Z278"/>
  <c r="AA278"/>
  <c r="AB278"/>
  <c r="Q278" s="1"/>
  <c r="AC278"/>
  <c r="AD278"/>
  <c r="AE278"/>
  <c r="AF278"/>
  <c r="AG278"/>
  <c r="AH278"/>
  <c r="AI278"/>
  <c r="AJ278"/>
  <c r="AK278"/>
  <c r="D279"/>
  <c r="E279"/>
  <c r="S279" s="1"/>
  <c r="F279"/>
  <c r="G279"/>
  <c r="H279"/>
  <c r="I279"/>
  <c r="W279" s="1"/>
  <c r="J279"/>
  <c r="X279" s="1"/>
  <c r="K279"/>
  <c r="L279"/>
  <c r="Z279" s="1"/>
  <c r="M279"/>
  <c r="AA279" s="1"/>
  <c r="N279"/>
  <c r="O279" s="1"/>
  <c r="T279"/>
  <c r="U279"/>
  <c r="V279"/>
  <c r="Y279"/>
  <c r="AB279"/>
  <c r="Q279" s="1"/>
  <c r="AC279"/>
  <c r="AD279"/>
  <c r="AE279"/>
  <c r="AF279"/>
  <c r="AG279"/>
  <c r="AH279"/>
  <c r="AI279"/>
  <c r="AJ279"/>
  <c r="AK279"/>
  <c r="D280"/>
  <c r="N280" s="1"/>
  <c r="O280" s="1"/>
  <c r="E280"/>
  <c r="F280"/>
  <c r="T280" s="1"/>
  <c r="G280"/>
  <c r="U280" s="1"/>
  <c r="H280"/>
  <c r="I280"/>
  <c r="J280"/>
  <c r="K280"/>
  <c r="Y280" s="1"/>
  <c r="L280"/>
  <c r="Z280" s="1"/>
  <c r="M280"/>
  <c r="S280"/>
  <c r="V280"/>
  <c r="W280"/>
  <c r="X280"/>
  <c r="AA280"/>
  <c r="AB280"/>
  <c r="AC280"/>
  <c r="AD280"/>
  <c r="AE280"/>
  <c r="AF280"/>
  <c r="AG280"/>
  <c r="AH280"/>
  <c r="AI280"/>
  <c r="AJ280"/>
  <c r="AK280"/>
  <c r="D281"/>
  <c r="N281" s="1"/>
  <c r="O281" s="1"/>
  <c r="E281"/>
  <c r="S281" s="1"/>
  <c r="F281"/>
  <c r="G281"/>
  <c r="H281"/>
  <c r="I281"/>
  <c r="W281" s="1"/>
  <c r="J281"/>
  <c r="K281"/>
  <c r="L281"/>
  <c r="M281"/>
  <c r="AA281" s="1"/>
  <c r="R281"/>
  <c r="T281"/>
  <c r="U281"/>
  <c r="V281"/>
  <c r="X281"/>
  <c r="Y281"/>
  <c r="Z281"/>
  <c r="AB281"/>
  <c r="Q281" s="1"/>
  <c r="AC281"/>
  <c r="AD281"/>
  <c r="AE281"/>
  <c r="AF281"/>
  <c r="AG281"/>
  <c r="AH281"/>
  <c r="AI281"/>
  <c r="AJ281"/>
  <c r="AK281"/>
  <c r="D282"/>
  <c r="E282"/>
  <c r="F282"/>
  <c r="G282"/>
  <c r="U282" s="1"/>
  <c r="H282"/>
  <c r="I282"/>
  <c r="J282"/>
  <c r="K282"/>
  <c r="Y282" s="1"/>
  <c r="L282"/>
  <c r="M282"/>
  <c r="R282"/>
  <c r="S282"/>
  <c r="T282"/>
  <c r="V282"/>
  <c r="W282"/>
  <c r="X282"/>
  <c r="Z282"/>
  <c r="AA282"/>
  <c r="AB282"/>
  <c r="AC282"/>
  <c r="AD282"/>
  <c r="AE282"/>
  <c r="AF282"/>
  <c r="AG282"/>
  <c r="AH282"/>
  <c r="AI282"/>
  <c r="AJ282"/>
  <c r="AK282"/>
  <c r="D283"/>
  <c r="N283" s="1"/>
  <c r="O283" s="1"/>
  <c r="E283"/>
  <c r="S283" s="1"/>
  <c r="F283"/>
  <c r="G283"/>
  <c r="H283"/>
  <c r="I283"/>
  <c r="W283" s="1"/>
  <c r="J283"/>
  <c r="X283" s="1"/>
  <c r="K283"/>
  <c r="L283"/>
  <c r="Z283" s="1"/>
  <c r="M283"/>
  <c r="AA283" s="1"/>
  <c r="T283"/>
  <c r="U283"/>
  <c r="V283"/>
  <c r="Y283"/>
  <c r="AB283"/>
  <c r="Q283" s="1"/>
  <c r="AC283"/>
  <c r="AD283"/>
  <c r="AE283"/>
  <c r="AF283"/>
  <c r="AG283"/>
  <c r="AH283"/>
  <c r="AI283"/>
  <c r="AJ283"/>
  <c r="AK283"/>
  <c r="D9" i="11"/>
  <c r="E9"/>
  <c r="F9"/>
  <c r="G9"/>
  <c r="H9"/>
  <c r="I9"/>
  <c r="J9"/>
  <c r="X9" s="1"/>
  <c r="K9"/>
  <c r="L9"/>
  <c r="M9"/>
  <c r="N9"/>
  <c r="O9" s="1"/>
  <c r="R9"/>
  <c r="S9"/>
  <c r="U9"/>
  <c r="V9"/>
  <c r="W9"/>
  <c r="Y9"/>
  <c r="Z9"/>
  <c r="AA9"/>
  <c r="AB9"/>
  <c r="AC9"/>
  <c r="Q9" s="1"/>
  <c r="AD9"/>
  <c r="AE9"/>
  <c r="AF9"/>
  <c r="AG9"/>
  <c r="AH9"/>
  <c r="AI9"/>
  <c r="AJ9"/>
  <c r="AK9"/>
  <c r="D10"/>
  <c r="E10"/>
  <c r="F10"/>
  <c r="G10"/>
  <c r="U10" s="1"/>
  <c r="H10"/>
  <c r="V10" s="1"/>
  <c r="I10"/>
  <c r="J10"/>
  <c r="K10"/>
  <c r="Y10" s="1"/>
  <c r="L10"/>
  <c r="Z10" s="1"/>
  <c r="M10"/>
  <c r="S10"/>
  <c r="T10"/>
  <c r="W10"/>
  <c r="X10"/>
  <c r="AA10"/>
  <c r="AB10"/>
  <c r="AC10"/>
  <c r="AD10"/>
  <c r="AE10"/>
  <c r="AF10"/>
  <c r="AG10"/>
  <c r="AH10"/>
  <c r="AI10"/>
  <c r="AJ10"/>
  <c r="AK10"/>
  <c r="D11"/>
  <c r="E11"/>
  <c r="S11" s="1"/>
  <c r="F11"/>
  <c r="T11" s="1"/>
  <c r="G11"/>
  <c r="H11"/>
  <c r="I11"/>
  <c r="W11" s="1"/>
  <c r="J11"/>
  <c r="X11" s="1"/>
  <c r="K11"/>
  <c r="L11"/>
  <c r="M11"/>
  <c r="AA11" s="1"/>
  <c r="N11"/>
  <c r="O11" s="1"/>
  <c r="R11"/>
  <c r="U11"/>
  <c r="V11"/>
  <c r="Y11"/>
  <c r="Z11"/>
  <c r="AB11"/>
  <c r="AC11"/>
  <c r="Q11" s="1"/>
  <c r="AD11"/>
  <c r="AE11"/>
  <c r="AF11"/>
  <c r="AG11"/>
  <c r="AH11"/>
  <c r="AI11"/>
  <c r="AJ11"/>
  <c r="AK11"/>
  <c r="D12"/>
  <c r="E12"/>
  <c r="F12"/>
  <c r="G12"/>
  <c r="U12" s="1"/>
  <c r="H12"/>
  <c r="V12" s="1"/>
  <c r="I12"/>
  <c r="J12"/>
  <c r="K12"/>
  <c r="Y12" s="1"/>
  <c r="L12"/>
  <c r="Z12" s="1"/>
  <c r="M12"/>
  <c r="S12"/>
  <c r="T12"/>
  <c r="W12"/>
  <c r="X12"/>
  <c r="AA12"/>
  <c r="AB12"/>
  <c r="AC12"/>
  <c r="AD12"/>
  <c r="AE12"/>
  <c r="AF12"/>
  <c r="AG12"/>
  <c r="AH12"/>
  <c r="AI12"/>
  <c r="AJ12"/>
  <c r="AK12"/>
  <c r="D13"/>
  <c r="E13"/>
  <c r="S13" s="1"/>
  <c r="F13"/>
  <c r="T13" s="1"/>
  <c r="G13"/>
  <c r="H13"/>
  <c r="I13"/>
  <c r="W13" s="1"/>
  <c r="J13"/>
  <c r="X13" s="1"/>
  <c r="K13"/>
  <c r="L13"/>
  <c r="M13"/>
  <c r="AA13" s="1"/>
  <c r="N13"/>
  <c r="O13" s="1"/>
  <c r="R13"/>
  <c r="U13"/>
  <c r="V13"/>
  <c r="Y13"/>
  <c r="Z13"/>
  <c r="AB13"/>
  <c r="AC13"/>
  <c r="Q13" s="1"/>
  <c r="AD13"/>
  <c r="AE13"/>
  <c r="AF13"/>
  <c r="AG13"/>
  <c r="AH13"/>
  <c r="AI13"/>
  <c r="AJ13"/>
  <c r="AK13"/>
  <c r="D14"/>
  <c r="E14"/>
  <c r="F14"/>
  <c r="G14"/>
  <c r="U14" s="1"/>
  <c r="H14"/>
  <c r="V14" s="1"/>
  <c r="I14"/>
  <c r="J14"/>
  <c r="K14"/>
  <c r="Y14" s="1"/>
  <c r="L14"/>
  <c r="Z14" s="1"/>
  <c r="M14"/>
  <c r="S14"/>
  <c r="T14"/>
  <c r="W14"/>
  <c r="X14"/>
  <c r="AA14"/>
  <c r="AB14"/>
  <c r="AC14"/>
  <c r="AD14"/>
  <c r="AE14"/>
  <c r="AF14"/>
  <c r="AG14"/>
  <c r="AH14"/>
  <c r="AI14"/>
  <c r="AJ14"/>
  <c r="AK14"/>
  <c r="D15"/>
  <c r="E15"/>
  <c r="S15" s="1"/>
  <c r="F15"/>
  <c r="T15" s="1"/>
  <c r="G15"/>
  <c r="H15"/>
  <c r="I15"/>
  <c r="W15" s="1"/>
  <c r="J15"/>
  <c r="X15" s="1"/>
  <c r="K15"/>
  <c r="L15"/>
  <c r="M15"/>
  <c r="AA15" s="1"/>
  <c r="N15"/>
  <c r="O15" s="1"/>
  <c r="R15"/>
  <c r="U15"/>
  <c r="V15"/>
  <c r="Y15"/>
  <c r="Z15"/>
  <c r="AB15"/>
  <c r="AC15"/>
  <c r="Q15" s="1"/>
  <c r="AD15"/>
  <c r="AE15"/>
  <c r="AF15"/>
  <c r="AG15"/>
  <c r="AH15"/>
  <c r="AI15"/>
  <c r="AJ15"/>
  <c r="AK15"/>
  <c r="D16"/>
  <c r="E16"/>
  <c r="F16"/>
  <c r="G16"/>
  <c r="U16" s="1"/>
  <c r="H16"/>
  <c r="V16" s="1"/>
  <c r="I16"/>
  <c r="J16"/>
  <c r="K16"/>
  <c r="Y16" s="1"/>
  <c r="L16"/>
  <c r="Z16" s="1"/>
  <c r="M16"/>
  <c r="S16"/>
  <c r="T16"/>
  <c r="W16"/>
  <c r="X16"/>
  <c r="AA16"/>
  <c r="AB16"/>
  <c r="AC16"/>
  <c r="AD16"/>
  <c r="AE16"/>
  <c r="AF16"/>
  <c r="AG16"/>
  <c r="AH16"/>
  <c r="AI16"/>
  <c r="AJ16"/>
  <c r="AK16"/>
  <c r="D17"/>
  <c r="E17"/>
  <c r="S17" s="1"/>
  <c r="F17"/>
  <c r="T17" s="1"/>
  <c r="G17"/>
  <c r="H17"/>
  <c r="I17"/>
  <c r="W17" s="1"/>
  <c r="J17"/>
  <c r="X17" s="1"/>
  <c r="K17"/>
  <c r="L17"/>
  <c r="M17"/>
  <c r="AA17" s="1"/>
  <c r="N17"/>
  <c r="O17" s="1"/>
  <c r="R17"/>
  <c r="U17"/>
  <c r="V17"/>
  <c r="Y17"/>
  <c r="Z17"/>
  <c r="AB17"/>
  <c r="AC17"/>
  <c r="Q17" s="1"/>
  <c r="AD17"/>
  <c r="AE17"/>
  <c r="AF17"/>
  <c r="AG17"/>
  <c r="AH17"/>
  <c r="AI17"/>
  <c r="AJ17"/>
  <c r="AK17"/>
  <c r="D18"/>
  <c r="E18"/>
  <c r="F18"/>
  <c r="G18"/>
  <c r="U18" s="1"/>
  <c r="H18"/>
  <c r="V18" s="1"/>
  <c r="I18"/>
  <c r="J18"/>
  <c r="K18"/>
  <c r="Y18" s="1"/>
  <c r="L18"/>
  <c r="Z18" s="1"/>
  <c r="M18"/>
  <c r="S18"/>
  <c r="T18"/>
  <c r="W18"/>
  <c r="X18"/>
  <c r="AA18"/>
  <c r="AB18"/>
  <c r="AC18"/>
  <c r="AD18"/>
  <c r="AE18"/>
  <c r="AF18"/>
  <c r="AG18"/>
  <c r="AH18"/>
  <c r="AI18"/>
  <c r="AJ18"/>
  <c r="AK18"/>
  <c r="D19"/>
  <c r="E19"/>
  <c r="S19" s="1"/>
  <c r="F19"/>
  <c r="T19" s="1"/>
  <c r="G19"/>
  <c r="H19"/>
  <c r="I19"/>
  <c r="W19" s="1"/>
  <c r="J19"/>
  <c r="X19" s="1"/>
  <c r="K19"/>
  <c r="L19"/>
  <c r="M19"/>
  <c r="AA19" s="1"/>
  <c r="N19"/>
  <c r="O19" s="1"/>
  <c r="R19"/>
  <c r="U19"/>
  <c r="V19"/>
  <c r="Y19"/>
  <c r="Z19"/>
  <c r="AB19"/>
  <c r="AC19"/>
  <c r="Q19" s="1"/>
  <c r="AD19"/>
  <c r="AE19"/>
  <c r="AF19"/>
  <c r="AG19"/>
  <c r="AH19"/>
  <c r="AI19"/>
  <c r="AJ19"/>
  <c r="AK19"/>
  <c r="D20"/>
  <c r="E20"/>
  <c r="F20"/>
  <c r="G20"/>
  <c r="U20" s="1"/>
  <c r="H20"/>
  <c r="V20" s="1"/>
  <c r="I20"/>
  <c r="J20"/>
  <c r="K20"/>
  <c r="Y20" s="1"/>
  <c r="L20"/>
  <c r="Z20" s="1"/>
  <c r="M20"/>
  <c r="S20"/>
  <c r="T20"/>
  <c r="W20"/>
  <c r="X20"/>
  <c r="AA20"/>
  <c r="AB20"/>
  <c r="AC20"/>
  <c r="AD20"/>
  <c r="AE20"/>
  <c r="AF20"/>
  <c r="AG20"/>
  <c r="AH20"/>
  <c r="AI20"/>
  <c r="AJ20"/>
  <c r="AK20"/>
  <c r="D21"/>
  <c r="E21"/>
  <c r="S21" s="1"/>
  <c r="F21"/>
  <c r="T21" s="1"/>
  <c r="G21"/>
  <c r="H21"/>
  <c r="I21"/>
  <c r="W21" s="1"/>
  <c r="J21"/>
  <c r="X21" s="1"/>
  <c r="K21"/>
  <c r="L21"/>
  <c r="M21"/>
  <c r="AA21" s="1"/>
  <c r="N21"/>
  <c r="O21" s="1"/>
  <c r="R21"/>
  <c r="U21"/>
  <c r="V21"/>
  <c r="Y21"/>
  <c r="Z21"/>
  <c r="AB21"/>
  <c r="AC21"/>
  <c r="Q21" s="1"/>
  <c r="AD21"/>
  <c r="AE21"/>
  <c r="AF21"/>
  <c r="AG21"/>
  <c r="AH21"/>
  <c r="AI21"/>
  <c r="AJ21"/>
  <c r="AK21"/>
  <c r="D22"/>
  <c r="E22"/>
  <c r="F22"/>
  <c r="G22"/>
  <c r="U22" s="1"/>
  <c r="H22"/>
  <c r="V22" s="1"/>
  <c r="I22"/>
  <c r="J22"/>
  <c r="K22"/>
  <c r="Y22" s="1"/>
  <c r="L22"/>
  <c r="Z22" s="1"/>
  <c r="M22"/>
  <c r="S22"/>
  <c r="T22"/>
  <c r="W22"/>
  <c r="X22"/>
  <c r="AA22"/>
  <c r="AB22"/>
  <c r="AC22"/>
  <c r="AD22"/>
  <c r="AE22"/>
  <c r="AF22"/>
  <c r="AG22"/>
  <c r="AH22"/>
  <c r="AI22"/>
  <c r="AJ22"/>
  <c r="AK22"/>
  <c r="D23"/>
  <c r="E23"/>
  <c r="S23" s="1"/>
  <c r="F23"/>
  <c r="T23" s="1"/>
  <c r="G23"/>
  <c r="H23"/>
  <c r="I23"/>
  <c r="W23" s="1"/>
  <c r="J23"/>
  <c r="X23" s="1"/>
  <c r="K23"/>
  <c r="L23"/>
  <c r="M23"/>
  <c r="AA23" s="1"/>
  <c r="N23"/>
  <c r="O23" s="1"/>
  <c r="R23"/>
  <c r="U23"/>
  <c r="V23"/>
  <c r="Y23"/>
  <c r="Z23"/>
  <c r="AB23"/>
  <c r="AC23"/>
  <c r="Q23" s="1"/>
  <c r="AD23"/>
  <c r="AE23"/>
  <c r="AF23"/>
  <c r="AG23"/>
  <c r="AH23"/>
  <c r="AI23"/>
  <c r="AJ23"/>
  <c r="AK23"/>
  <c r="D24"/>
  <c r="E24"/>
  <c r="F24"/>
  <c r="G24"/>
  <c r="U24" s="1"/>
  <c r="H24"/>
  <c r="V24" s="1"/>
  <c r="I24"/>
  <c r="J24"/>
  <c r="K24"/>
  <c r="Y24" s="1"/>
  <c r="L24"/>
  <c r="Z24" s="1"/>
  <c r="M24"/>
  <c r="S24"/>
  <c r="T24"/>
  <c r="W24"/>
  <c r="X24"/>
  <c r="AA24"/>
  <c r="AB24"/>
  <c r="AC24"/>
  <c r="AD24"/>
  <c r="AE24"/>
  <c r="AF24"/>
  <c r="AG24"/>
  <c r="AH24"/>
  <c r="AI24"/>
  <c r="AJ24"/>
  <c r="AK24"/>
  <c r="D25"/>
  <c r="E25"/>
  <c r="S25" s="1"/>
  <c r="F25"/>
  <c r="T25" s="1"/>
  <c r="G25"/>
  <c r="H25"/>
  <c r="I25"/>
  <c r="W25" s="1"/>
  <c r="J25"/>
  <c r="X25" s="1"/>
  <c r="K25"/>
  <c r="L25"/>
  <c r="M25"/>
  <c r="AA25" s="1"/>
  <c r="N25"/>
  <c r="O25" s="1"/>
  <c r="R25"/>
  <c r="U25"/>
  <c r="V25"/>
  <c r="Y25"/>
  <c r="Z25"/>
  <c r="AB25"/>
  <c r="AC25"/>
  <c r="Q25" s="1"/>
  <c r="AD25"/>
  <c r="AE25"/>
  <c r="AF25"/>
  <c r="AG25"/>
  <c r="AH25"/>
  <c r="AI25"/>
  <c r="AJ25"/>
  <c r="AK25"/>
  <c r="D26"/>
  <c r="E26"/>
  <c r="F26"/>
  <c r="G26"/>
  <c r="U26" s="1"/>
  <c r="H26"/>
  <c r="V26" s="1"/>
  <c r="I26"/>
  <c r="J26"/>
  <c r="K26"/>
  <c r="Y26" s="1"/>
  <c r="L26"/>
  <c r="Z26" s="1"/>
  <c r="M26"/>
  <c r="S26"/>
  <c r="T26"/>
  <c r="W26"/>
  <c r="X26"/>
  <c r="AA26"/>
  <c r="AB26"/>
  <c r="AC26"/>
  <c r="AD26"/>
  <c r="AE26"/>
  <c r="AF26"/>
  <c r="AG26"/>
  <c r="AH26"/>
  <c r="AI26"/>
  <c r="AJ26"/>
  <c r="AK26"/>
  <c r="D27"/>
  <c r="E27"/>
  <c r="S27" s="1"/>
  <c r="F27"/>
  <c r="T27" s="1"/>
  <c r="G27"/>
  <c r="H27"/>
  <c r="I27"/>
  <c r="W27" s="1"/>
  <c r="J27"/>
  <c r="X27" s="1"/>
  <c r="K27"/>
  <c r="L27"/>
  <c r="M27"/>
  <c r="AA27" s="1"/>
  <c r="N27"/>
  <c r="O27" s="1"/>
  <c r="R27"/>
  <c r="U27"/>
  <c r="V27"/>
  <c r="Y27"/>
  <c r="Z27"/>
  <c r="AB27"/>
  <c r="AC27"/>
  <c r="Q27" s="1"/>
  <c r="AD27"/>
  <c r="AE27"/>
  <c r="AF27"/>
  <c r="AG27"/>
  <c r="AH27"/>
  <c r="AI27"/>
  <c r="AJ27"/>
  <c r="AK27"/>
  <c r="D28"/>
  <c r="E28"/>
  <c r="F28"/>
  <c r="G28"/>
  <c r="U28" s="1"/>
  <c r="H28"/>
  <c r="V28" s="1"/>
  <c r="I28"/>
  <c r="J28"/>
  <c r="K28"/>
  <c r="Y28" s="1"/>
  <c r="L28"/>
  <c r="Z28" s="1"/>
  <c r="M28"/>
  <c r="S28"/>
  <c r="T28"/>
  <c r="W28"/>
  <c r="X28"/>
  <c r="AA28"/>
  <c r="AB28"/>
  <c r="AC28"/>
  <c r="AD28"/>
  <c r="AE28"/>
  <c r="AF28"/>
  <c r="AG28"/>
  <c r="AH28"/>
  <c r="AI28"/>
  <c r="AJ28"/>
  <c r="AK28"/>
  <c r="D29"/>
  <c r="E29"/>
  <c r="S29" s="1"/>
  <c r="F29"/>
  <c r="T29" s="1"/>
  <c r="G29"/>
  <c r="H29"/>
  <c r="I29"/>
  <c r="W29" s="1"/>
  <c r="J29"/>
  <c r="X29" s="1"/>
  <c r="K29"/>
  <c r="L29"/>
  <c r="M29"/>
  <c r="AA29" s="1"/>
  <c r="N29"/>
  <c r="O29" s="1"/>
  <c r="R29"/>
  <c r="U29"/>
  <c r="V29"/>
  <c r="Y29"/>
  <c r="Z29"/>
  <c r="AB29"/>
  <c r="AC29"/>
  <c r="Q29" s="1"/>
  <c r="AD29"/>
  <c r="AE29"/>
  <c r="AF29"/>
  <c r="AG29"/>
  <c r="AH29"/>
  <c r="AI29"/>
  <c r="AJ29"/>
  <c r="AK29"/>
  <c r="D30"/>
  <c r="E30"/>
  <c r="F30"/>
  <c r="G30"/>
  <c r="U30" s="1"/>
  <c r="H30"/>
  <c r="V30" s="1"/>
  <c r="I30"/>
  <c r="J30"/>
  <c r="K30"/>
  <c r="Y30" s="1"/>
  <c r="L30"/>
  <c r="Z30" s="1"/>
  <c r="M30"/>
  <c r="S30"/>
  <c r="T30"/>
  <c r="W30"/>
  <c r="X30"/>
  <c r="AA30"/>
  <c r="AB30"/>
  <c r="AC30"/>
  <c r="AD30"/>
  <c r="AE30"/>
  <c r="AF30"/>
  <c r="AG30"/>
  <c r="AH30"/>
  <c r="AI30"/>
  <c r="AJ30"/>
  <c r="AK30"/>
  <c r="D31"/>
  <c r="E31"/>
  <c r="S31" s="1"/>
  <c r="F31"/>
  <c r="T31" s="1"/>
  <c r="G31"/>
  <c r="H31"/>
  <c r="I31"/>
  <c r="W31" s="1"/>
  <c r="J31"/>
  <c r="X31" s="1"/>
  <c r="K31"/>
  <c r="L31"/>
  <c r="M31"/>
  <c r="AA31" s="1"/>
  <c r="N31"/>
  <c r="O31" s="1"/>
  <c r="R31"/>
  <c r="U31"/>
  <c r="V31"/>
  <c r="Y31"/>
  <c r="Z31"/>
  <c r="AB31"/>
  <c r="AC31"/>
  <c r="Q31" s="1"/>
  <c r="AD31"/>
  <c r="AE31"/>
  <c r="AF31"/>
  <c r="AG31"/>
  <c r="AH31"/>
  <c r="AI31"/>
  <c r="AJ31"/>
  <c r="AK31"/>
  <c r="D32"/>
  <c r="E32"/>
  <c r="F32"/>
  <c r="G32"/>
  <c r="U32" s="1"/>
  <c r="H32"/>
  <c r="V32" s="1"/>
  <c r="I32"/>
  <c r="J32"/>
  <c r="K32"/>
  <c r="Y32" s="1"/>
  <c r="L32"/>
  <c r="Z32" s="1"/>
  <c r="M32"/>
  <c r="S32"/>
  <c r="T32"/>
  <c r="W32"/>
  <c r="X32"/>
  <c r="AA32"/>
  <c r="AB32"/>
  <c r="AC32"/>
  <c r="AD32"/>
  <c r="AE32"/>
  <c r="AF32"/>
  <c r="AG32"/>
  <c r="AH32"/>
  <c r="AI32"/>
  <c r="AJ32"/>
  <c r="AK32"/>
  <c r="D33"/>
  <c r="E33"/>
  <c r="S33" s="1"/>
  <c r="F33"/>
  <c r="T33" s="1"/>
  <c r="G33"/>
  <c r="H33"/>
  <c r="I33"/>
  <c r="W33" s="1"/>
  <c r="J33"/>
  <c r="X33" s="1"/>
  <c r="K33"/>
  <c r="L33"/>
  <c r="M33"/>
  <c r="AA33" s="1"/>
  <c r="N33"/>
  <c r="O33" s="1"/>
  <c r="R33"/>
  <c r="U33"/>
  <c r="V33"/>
  <c r="Y33"/>
  <c r="Z33"/>
  <c r="AB33"/>
  <c r="AC33"/>
  <c r="Q33" s="1"/>
  <c r="AD33"/>
  <c r="AE33"/>
  <c r="AF33"/>
  <c r="AG33"/>
  <c r="AH33"/>
  <c r="AI33"/>
  <c r="AJ33"/>
  <c r="AK33"/>
  <c r="D34"/>
  <c r="E34"/>
  <c r="F34"/>
  <c r="G34"/>
  <c r="U34" s="1"/>
  <c r="H34"/>
  <c r="V34" s="1"/>
  <c r="I34"/>
  <c r="J34"/>
  <c r="K34"/>
  <c r="Y34" s="1"/>
  <c r="L34"/>
  <c r="Z34" s="1"/>
  <c r="M34"/>
  <c r="S34"/>
  <c r="T34"/>
  <c r="W34"/>
  <c r="X34"/>
  <c r="AA34"/>
  <c r="AB34"/>
  <c r="AC34"/>
  <c r="AD34"/>
  <c r="AE34"/>
  <c r="AF34"/>
  <c r="AG34"/>
  <c r="AH34"/>
  <c r="AI34"/>
  <c r="AJ34"/>
  <c r="AK34"/>
  <c r="D35"/>
  <c r="E35"/>
  <c r="S35" s="1"/>
  <c r="F35"/>
  <c r="T35" s="1"/>
  <c r="G35"/>
  <c r="H35"/>
  <c r="I35"/>
  <c r="W35" s="1"/>
  <c r="J35"/>
  <c r="X35" s="1"/>
  <c r="K35"/>
  <c r="L35"/>
  <c r="M35"/>
  <c r="AA35" s="1"/>
  <c r="N35"/>
  <c r="O35" s="1"/>
  <c r="R35"/>
  <c r="U35"/>
  <c r="V35"/>
  <c r="Y35"/>
  <c r="Z35"/>
  <c r="AB35"/>
  <c r="AC35"/>
  <c r="Q35" s="1"/>
  <c r="AD35"/>
  <c r="AE35"/>
  <c r="AF35"/>
  <c r="AG35"/>
  <c r="AH35"/>
  <c r="AI35"/>
  <c r="AJ35"/>
  <c r="AK35"/>
  <c r="D36"/>
  <c r="E36"/>
  <c r="F36"/>
  <c r="G36"/>
  <c r="U36" s="1"/>
  <c r="H36"/>
  <c r="V36" s="1"/>
  <c r="I36"/>
  <c r="J36"/>
  <c r="K36"/>
  <c r="Y36" s="1"/>
  <c r="L36"/>
  <c r="Z36" s="1"/>
  <c r="M36"/>
  <c r="S36"/>
  <c r="T36"/>
  <c r="W36"/>
  <c r="X36"/>
  <c r="AA36"/>
  <c r="AB36"/>
  <c r="AC36"/>
  <c r="AD36"/>
  <c r="AE36"/>
  <c r="AF36"/>
  <c r="AG36"/>
  <c r="AH36"/>
  <c r="AI36"/>
  <c r="AJ36"/>
  <c r="AK36"/>
  <c r="D37"/>
  <c r="E37"/>
  <c r="S37" s="1"/>
  <c r="F37"/>
  <c r="T37" s="1"/>
  <c r="G37"/>
  <c r="H37"/>
  <c r="I37"/>
  <c r="W37" s="1"/>
  <c r="J37"/>
  <c r="X37" s="1"/>
  <c r="K37"/>
  <c r="L37"/>
  <c r="M37"/>
  <c r="AA37" s="1"/>
  <c r="N37"/>
  <c r="O37" s="1"/>
  <c r="R37"/>
  <c r="U37"/>
  <c r="V37"/>
  <c r="Y37"/>
  <c r="Z37"/>
  <c r="AB37"/>
  <c r="AC37"/>
  <c r="Q37" s="1"/>
  <c r="AD37"/>
  <c r="AE37"/>
  <c r="AF37"/>
  <c r="AG37"/>
  <c r="AH37"/>
  <c r="AI37"/>
  <c r="AJ37"/>
  <c r="AK37"/>
  <c r="D38"/>
  <c r="E38"/>
  <c r="F38"/>
  <c r="G38"/>
  <c r="U38" s="1"/>
  <c r="H38"/>
  <c r="V38" s="1"/>
  <c r="I38"/>
  <c r="J38"/>
  <c r="K38"/>
  <c r="Y38" s="1"/>
  <c r="L38"/>
  <c r="Z38" s="1"/>
  <c r="M38"/>
  <c r="S38"/>
  <c r="T38"/>
  <c r="W38"/>
  <c r="X38"/>
  <c r="AA38"/>
  <c r="AB38"/>
  <c r="AC38"/>
  <c r="AD38"/>
  <c r="AE38"/>
  <c r="AF38"/>
  <c r="AG38"/>
  <c r="AH38"/>
  <c r="AI38"/>
  <c r="AJ38"/>
  <c r="AK38"/>
  <c r="D39"/>
  <c r="E39"/>
  <c r="S39" s="1"/>
  <c r="F39"/>
  <c r="T39" s="1"/>
  <c r="G39"/>
  <c r="H39"/>
  <c r="I39"/>
  <c r="W39" s="1"/>
  <c r="J39"/>
  <c r="X39" s="1"/>
  <c r="K39"/>
  <c r="L39"/>
  <c r="M39"/>
  <c r="AA39" s="1"/>
  <c r="N39"/>
  <c r="O39" s="1"/>
  <c r="R39"/>
  <c r="U39"/>
  <c r="V39"/>
  <c r="Y39"/>
  <c r="Z39"/>
  <c r="AB39"/>
  <c r="AC39"/>
  <c r="Q39" s="1"/>
  <c r="AD39"/>
  <c r="AE39"/>
  <c r="AF39"/>
  <c r="AG39"/>
  <c r="AH39"/>
  <c r="AI39"/>
  <c r="AJ39"/>
  <c r="AK39"/>
  <c r="D40"/>
  <c r="E40"/>
  <c r="F40"/>
  <c r="G40"/>
  <c r="U40" s="1"/>
  <c r="H40"/>
  <c r="V40" s="1"/>
  <c r="I40"/>
  <c r="J40"/>
  <c r="K40"/>
  <c r="Y40" s="1"/>
  <c r="L40"/>
  <c r="Z40" s="1"/>
  <c r="M40"/>
  <c r="S40"/>
  <c r="T40"/>
  <c r="W40"/>
  <c r="X40"/>
  <c r="AA40"/>
  <c r="AB40"/>
  <c r="AC40"/>
  <c r="AD40"/>
  <c r="AE40"/>
  <c r="AF40"/>
  <c r="AG40"/>
  <c r="AH40"/>
  <c r="AI40"/>
  <c r="AJ40"/>
  <c r="AK40"/>
  <c r="D41"/>
  <c r="E41"/>
  <c r="S41" s="1"/>
  <c r="F41"/>
  <c r="T41" s="1"/>
  <c r="G41"/>
  <c r="H41"/>
  <c r="I41"/>
  <c r="W41" s="1"/>
  <c r="J41"/>
  <c r="X41" s="1"/>
  <c r="K41"/>
  <c r="L41"/>
  <c r="M41"/>
  <c r="AA41" s="1"/>
  <c r="N41"/>
  <c r="O41" s="1"/>
  <c r="R41"/>
  <c r="U41"/>
  <c r="V41"/>
  <c r="Y41"/>
  <c r="Z41"/>
  <c r="AB41"/>
  <c r="AC41"/>
  <c r="Q41" s="1"/>
  <c r="AD41"/>
  <c r="AE41"/>
  <c r="AF41"/>
  <c r="AG41"/>
  <c r="AH41"/>
  <c r="AI41"/>
  <c r="AJ41"/>
  <c r="AK41"/>
  <c r="D42"/>
  <c r="E42"/>
  <c r="F42"/>
  <c r="G42"/>
  <c r="U42" s="1"/>
  <c r="H42"/>
  <c r="V42" s="1"/>
  <c r="I42"/>
  <c r="J42"/>
  <c r="K42"/>
  <c r="Y42" s="1"/>
  <c r="L42"/>
  <c r="Z42" s="1"/>
  <c r="M42"/>
  <c r="S42"/>
  <c r="T42"/>
  <c r="W42"/>
  <c r="X42"/>
  <c r="AA42"/>
  <c r="AB42"/>
  <c r="AC42"/>
  <c r="AD42"/>
  <c r="AE42"/>
  <c r="AF42"/>
  <c r="AG42"/>
  <c r="AH42"/>
  <c r="AI42"/>
  <c r="AJ42"/>
  <c r="AK42"/>
  <c r="D43"/>
  <c r="E43"/>
  <c r="S43" s="1"/>
  <c r="F43"/>
  <c r="T43" s="1"/>
  <c r="G43"/>
  <c r="H43"/>
  <c r="I43"/>
  <c r="W43" s="1"/>
  <c r="J43"/>
  <c r="X43" s="1"/>
  <c r="K43"/>
  <c r="L43"/>
  <c r="M43"/>
  <c r="AA43" s="1"/>
  <c r="N43"/>
  <c r="O43" s="1"/>
  <c r="R43"/>
  <c r="U43"/>
  <c r="V43"/>
  <c r="Y43"/>
  <c r="Z43"/>
  <c r="AB43"/>
  <c r="AC43"/>
  <c r="Q43" s="1"/>
  <c r="AD43"/>
  <c r="AE43"/>
  <c r="AF43"/>
  <c r="AG43"/>
  <c r="AH43"/>
  <c r="AI43"/>
  <c r="AJ43"/>
  <c r="AK43"/>
  <c r="D44"/>
  <c r="E44"/>
  <c r="F44"/>
  <c r="G44"/>
  <c r="U44" s="1"/>
  <c r="H44"/>
  <c r="V44" s="1"/>
  <c r="I44"/>
  <c r="J44"/>
  <c r="K44"/>
  <c r="Y44" s="1"/>
  <c r="L44"/>
  <c r="Z44" s="1"/>
  <c r="M44"/>
  <c r="S44"/>
  <c r="T44"/>
  <c r="W44"/>
  <c r="X44"/>
  <c r="AA44"/>
  <c r="AB44"/>
  <c r="AC44"/>
  <c r="AD44"/>
  <c r="AE44"/>
  <c r="AF44"/>
  <c r="AG44"/>
  <c r="AH44"/>
  <c r="AI44"/>
  <c r="AJ44"/>
  <c r="AK44"/>
  <c r="D45"/>
  <c r="E45"/>
  <c r="S45" s="1"/>
  <c r="F45"/>
  <c r="T45" s="1"/>
  <c r="G45"/>
  <c r="H45"/>
  <c r="I45"/>
  <c r="W45" s="1"/>
  <c r="J45"/>
  <c r="X45" s="1"/>
  <c r="K45"/>
  <c r="L45"/>
  <c r="M45"/>
  <c r="AA45" s="1"/>
  <c r="N45"/>
  <c r="O45" s="1"/>
  <c r="R45"/>
  <c r="U45"/>
  <c r="V45"/>
  <c r="Y45"/>
  <c r="Z45"/>
  <c r="AB45"/>
  <c r="AC45"/>
  <c r="Q45" s="1"/>
  <c r="AD45"/>
  <c r="AE45"/>
  <c r="AF45"/>
  <c r="AG45"/>
  <c r="AH45"/>
  <c r="AI45"/>
  <c r="AJ45"/>
  <c r="AK45"/>
  <c r="D46"/>
  <c r="E46"/>
  <c r="F46"/>
  <c r="G46"/>
  <c r="U46" s="1"/>
  <c r="H46"/>
  <c r="V46" s="1"/>
  <c r="I46"/>
  <c r="J46"/>
  <c r="K46"/>
  <c r="Y46" s="1"/>
  <c r="L46"/>
  <c r="Z46" s="1"/>
  <c r="M46"/>
  <c r="S46"/>
  <c r="T46"/>
  <c r="W46"/>
  <c r="X46"/>
  <c r="AA46"/>
  <c r="AB46"/>
  <c r="AC46"/>
  <c r="AD46"/>
  <c r="AE46"/>
  <c r="AF46"/>
  <c r="AG46"/>
  <c r="AH46"/>
  <c r="AI46"/>
  <c r="AJ46"/>
  <c r="AK46"/>
  <c r="D47"/>
  <c r="E47"/>
  <c r="S47" s="1"/>
  <c r="F47"/>
  <c r="T47" s="1"/>
  <c r="G47"/>
  <c r="H47"/>
  <c r="I47"/>
  <c r="W47" s="1"/>
  <c r="J47"/>
  <c r="X47" s="1"/>
  <c r="K47"/>
  <c r="L47"/>
  <c r="M47"/>
  <c r="AA47" s="1"/>
  <c r="N47"/>
  <c r="O47" s="1"/>
  <c r="R47"/>
  <c r="U47"/>
  <c r="V47"/>
  <c r="Y47"/>
  <c r="Z47"/>
  <c r="AB47"/>
  <c r="AC47"/>
  <c r="Q47" s="1"/>
  <c r="AD47"/>
  <c r="AE47"/>
  <c r="AF47"/>
  <c r="AG47"/>
  <c r="AH47"/>
  <c r="AI47"/>
  <c r="AJ47"/>
  <c r="AK47"/>
  <c r="D48"/>
  <c r="E48"/>
  <c r="F48"/>
  <c r="G48"/>
  <c r="U48" s="1"/>
  <c r="H48"/>
  <c r="V48" s="1"/>
  <c r="I48"/>
  <c r="J48"/>
  <c r="K48"/>
  <c r="Y48" s="1"/>
  <c r="L48"/>
  <c r="Z48" s="1"/>
  <c r="M48"/>
  <c r="S48"/>
  <c r="T48"/>
  <c r="W48"/>
  <c r="X48"/>
  <c r="AA48"/>
  <c r="AB48"/>
  <c r="AC48"/>
  <c r="AD48"/>
  <c r="AE48"/>
  <c r="AF48"/>
  <c r="AG48"/>
  <c r="AH48"/>
  <c r="AI48"/>
  <c r="AJ48"/>
  <c r="AK48"/>
  <c r="D49"/>
  <c r="E49"/>
  <c r="S49" s="1"/>
  <c r="F49"/>
  <c r="T49" s="1"/>
  <c r="G49"/>
  <c r="H49"/>
  <c r="I49"/>
  <c r="W49" s="1"/>
  <c r="J49"/>
  <c r="X49" s="1"/>
  <c r="K49"/>
  <c r="L49"/>
  <c r="M49"/>
  <c r="AA49" s="1"/>
  <c r="N49"/>
  <c r="O49" s="1"/>
  <c r="R49"/>
  <c r="U49"/>
  <c r="V49"/>
  <c r="Y49"/>
  <c r="Z49"/>
  <c r="AB49"/>
  <c r="AC49"/>
  <c r="Q49" s="1"/>
  <c r="AD49"/>
  <c r="AE49"/>
  <c r="AF49"/>
  <c r="AG49"/>
  <c r="AH49"/>
  <c r="AI49"/>
  <c r="AJ49"/>
  <c r="AK49"/>
  <c r="D50"/>
  <c r="E50"/>
  <c r="F50"/>
  <c r="G50"/>
  <c r="U50" s="1"/>
  <c r="H50"/>
  <c r="V50" s="1"/>
  <c r="I50"/>
  <c r="J50"/>
  <c r="K50"/>
  <c r="Y50" s="1"/>
  <c r="L50"/>
  <c r="Z50" s="1"/>
  <c r="M50"/>
  <c r="S50"/>
  <c r="T50"/>
  <c r="W50"/>
  <c r="X50"/>
  <c r="AA50"/>
  <c r="AB50"/>
  <c r="AC50"/>
  <c r="AD50"/>
  <c r="AE50"/>
  <c r="AF50"/>
  <c r="AG50"/>
  <c r="AH50"/>
  <c r="AI50"/>
  <c r="AJ50"/>
  <c r="AK50"/>
  <c r="D51"/>
  <c r="E51"/>
  <c r="S51" s="1"/>
  <c r="F51"/>
  <c r="T51" s="1"/>
  <c r="G51"/>
  <c r="H51"/>
  <c r="I51"/>
  <c r="W51" s="1"/>
  <c r="J51"/>
  <c r="X51" s="1"/>
  <c r="K51"/>
  <c r="L51"/>
  <c r="M51"/>
  <c r="AA51" s="1"/>
  <c r="N51"/>
  <c r="O51" s="1"/>
  <c r="R51"/>
  <c r="U51"/>
  <c r="V51"/>
  <c r="Y51"/>
  <c r="Z51"/>
  <c r="AB51"/>
  <c r="AC51"/>
  <c r="Q51" s="1"/>
  <c r="AD51"/>
  <c r="AE51"/>
  <c r="AF51"/>
  <c r="AG51"/>
  <c r="AH51"/>
  <c r="AI51"/>
  <c r="AJ51"/>
  <c r="AK51"/>
  <c r="D52"/>
  <c r="E52"/>
  <c r="F52"/>
  <c r="G52"/>
  <c r="U52" s="1"/>
  <c r="H52"/>
  <c r="V52" s="1"/>
  <c r="I52"/>
  <c r="J52"/>
  <c r="K52"/>
  <c r="Y52" s="1"/>
  <c r="L52"/>
  <c r="Z52" s="1"/>
  <c r="M52"/>
  <c r="S52"/>
  <c r="T52"/>
  <c r="W52"/>
  <c r="X52"/>
  <c r="AA52"/>
  <c r="AB52"/>
  <c r="AC52"/>
  <c r="AD52"/>
  <c r="AE52"/>
  <c r="AF52"/>
  <c r="AG52"/>
  <c r="AH52"/>
  <c r="AI52"/>
  <c r="AJ52"/>
  <c r="AK52"/>
  <c r="D53"/>
  <c r="E53"/>
  <c r="S53" s="1"/>
  <c r="F53"/>
  <c r="T53" s="1"/>
  <c r="G53"/>
  <c r="H53"/>
  <c r="I53"/>
  <c r="W53" s="1"/>
  <c r="J53"/>
  <c r="X53" s="1"/>
  <c r="K53"/>
  <c r="L53"/>
  <c r="M53"/>
  <c r="AA53" s="1"/>
  <c r="N53"/>
  <c r="O53" s="1"/>
  <c r="R53"/>
  <c r="U53"/>
  <c r="V53"/>
  <c r="Y53"/>
  <c r="Z53"/>
  <c r="AB53"/>
  <c r="AC53"/>
  <c r="Q53" s="1"/>
  <c r="AD53"/>
  <c r="AE53"/>
  <c r="AF53"/>
  <c r="AG53"/>
  <c r="AH53"/>
  <c r="AI53"/>
  <c r="AJ53"/>
  <c r="AK53"/>
  <c r="D54"/>
  <c r="E54"/>
  <c r="F54"/>
  <c r="G54"/>
  <c r="U54" s="1"/>
  <c r="H54"/>
  <c r="V54" s="1"/>
  <c r="I54"/>
  <c r="J54"/>
  <c r="K54"/>
  <c r="Y54" s="1"/>
  <c r="L54"/>
  <c r="Z54" s="1"/>
  <c r="M54"/>
  <c r="S54"/>
  <c r="T54"/>
  <c r="W54"/>
  <c r="X54"/>
  <c r="AA54"/>
  <c r="AB54"/>
  <c r="AC54"/>
  <c r="AD54"/>
  <c r="AE54"/>
  <c r="AF54"/>
  <c r="AG54"/>
  <c r="AH54"/>
  <c r="AI54"/>
  <c r="AJ54"/>
  <c r="AK54"/>
  <c r="D55"/>
  <c r="E55"/>
  <c r="S55" s="1"/>
  <c r="F55"/>
  <c r="T55" s="1"/>
  <c r="G55"/>
  <c r="H55"/>
  <c r="I55"/>
  <c r="W55" s="1"/>
  <c r="J55"/>
  <c r="X55" s="1"/>
  <c r="K55"/>
  <c r="L55"/>
  <c r="M55"/>
  <c r="AA55" s="1"/>
  <c r="N55"/>
  <c r="O55" s="1"/>
  <c r="R55"/>
  <c r="U55"/>
  <c r="V55"/>
  <c r="Y55"/>
  <c r="Z55"/>
  <c r="AB55"/>
  <c r="AC55"/>
  <c r="Q55" s="1"/>
  <c r="AD55"/>
  <c r="AE55"/>
  <c r="AF55"/>
  <c r="AG55"/>
  <c r="AH55"/>
  <c r="AI55"/>
  <c r="AJ55"/>
  <c r="AK55"/>
  <c r="D56"/>
  <c r="E56"/>
  <c r="F56"/>
  <c r="G56"/>
  <c r="U56" s="1"/>
  <c r="H56"/>
  <c r="V56" s="1"/>
  <c r="I56"/>
  <c r="J56"/>
  <c r="K56"/>
  <c r="Y56" s="1"/>
  <c r="L56"/>
  <c r="Z56" s="1"/>
  <c r="M56"/>
  <c r="S56"/>
  <c r="T56"/>
  <c r="W56"/>
  <c r="X56"/>
  <c r="AA56"/>
  <c r="AB56"/>
  <c r="AC56"/>
  <c r="AD56"/>
  <c r="AE56"/>
  <c r="AF56"/>
  <c r="AG56"/>
  <c r="AH56"/>
  <c r="AI56"/>
  <c r="AJ56"/>
  <c r="AK56"/>
  <c r="D57"/>
  <c r="E57"/>
  <c r="S57" s="1"/>
  <c r="F57"/>
  <c r="T57" s="1"/>
  <c r="G57"/>
  <c r="H57"/>
  <c r="I57"/>
  <c r="W57" s="1"/>
  <c r="J57"/>
  <c r="X57" s="1"/>
  <c r="K57"/>
  <c r="L57"/>
  <c r="M57"/>
  <c r="AA57" s="1"/>
  <c r="N57"/>
  <c r="O57" s="1"/>
  <c r="R57"/>
  <c r="U57"/>
  <c r="V57"/>
  <c r="Y57"/>
  <c r="Z57"/>
  <c r="AB57"/>
  <c r="AC57"/>
  <c r="Q57" s="1"/>
  <c r="AD57"/>
  <c r="AE57"/>
  <c r="AF57"/>
  <c r="AG57"/>
  <c r="AH57"/>
  <c r="AI57"/>
  <c r="AJ57"/>
  <c r="AK57"/>
  <c r="D58"/>
  <c r="E58"/>
  <c r="F58"/>
  <c r="G58"/>
  <c r="U58" s="1"/>
  <c r="H58"/>
  <c r="V58" s="1"/>
  <c r="I58"/>
  <c r="J58"/>
  <c r="K58"/>
  <c r="Y58" s="1"/>
  <c r="L58"/>
  <c r="Z58" s="1"/>
  <c r="M58"/>
  <c r="S58"/>
  <c r="T58"/>
  <c r="W58"/>
  <c r="X58"/>
  <c r="AA58"/>
  <c r="AB58"/>
  <c r="AC58"/>
  <c r="AD58"/>
  <c r="AE58"/>
  <c r="AF58"/>
  <c r="AG58"/>
  <c r="AH58"/>
  <c r="AI58"/>
  <c r="AJ58"/>
  <c r="AK58"/>
  <c r="D59"/>
  <c r="E59"/>
  <c r="S59" s="1"/>
  <c r="F59"/>
  <c r="T59" s="1"/>
  <c r="G59"/>
  <c r="H59"/>
  <c r="I59"/>
  <c r="W59" s="1"/>
  <c r="J59"/>
  <c r="X59" s="1"/>
  <c r="K59"/>
  <c r="L59"/>
  <c r="M59"/>
  <c r="AA59" s="1"/>
  <c r="N59"/>
  <c r="O59" s="1"/>
  <c r="R59"/>
  <c r="U59"/>
  <c r="V59"/>
  <c r="Y59"/>
  <c r="Z59"/>
  <c r="AB59"/>
  <c r="AC59"/>
  <c r="Q59" s="1"/>
  <c r="AD59"/>
  <c r="AE59"/>
  <c r="AF59"/>
  <c r="AG59"/>
  <c r="AH59"/>
  <c r="AI59"/>
  <c r="AJ59"/>
  <c r="AK59"/>
  <c r="D60"/>
  <c r="E60"/>
  <c r="F60"/>
  <c r="G60"/>
  <c r="U60" s="1"/>
  <c r="H60"/>
  <c r="V60" s="1"/>
  <c r="I60"/>
  <c r="J60"/>
  <c r="K60"/>
  <c r="Y60" s="1"/>
  <c r="L60"/>
  <c r="Z60" s="1"/>
  <c r="M60"/>
  <c r="S60"/>
  <c r="T60"/>
  <c r="W60"/>
  <c r="X60"/>
  <c r="AA60"/>
  <c r="AB60"/>
  <c r="AC60"/>
  <c r="AD60"/>
  <c r="AE60"/>
  <c r="AF60"/>
  <c r="AG60"/>
  <c r="AH60"/>
  <c r="AI60"/>
  <c r="AJ60"/>
  <c r="AK60"/>
  <c r="D61"/>
  <c r="E61"/>
  <c r="S61" s="1"/>
  <c r="F61"/>
  <c r="T61" s="1"/>
  <c r="G61"/>
  <c r="H61"/>
  <c r="I61"/>
  <c r="W61" s="1"/>
  <c r="J61"/>
  <c r="X61" s="1"/>
  <c r="K61"/>
  <c r="L61"/>
  <c r="M61"/>
  <c r="AA61" s="1"/>
  <c r="N61"/>
  <c r="O61" s="1"/>
  <c r="R61"/>
  <c r="U61"/>
  <c r="V61"/>
  <c r="Y61"/>
  <c r="Z61"/>
  <c r="AB61"/>
  <c r="AC61"/>
  <c r="Q61" s="1"/>
  <c r="AD61"/>
  <c r="AE61"/>
  <c r="AF61"/>
  <c r="AG61"/>
  <c r="AH61"/>
  <c r="AI61"/>
  <c r="AJ61"/>
  <c r="AK61"/>
  <c r="D62"/>
  <c r="E62"/>
  <c r="F62"/>
  <c r="G62"/>
  <c r="U62" s="1"/>
  <c r="H62"/>
  <c r="V62" s="1"/>
  <c r="I62"/>
  <c r="J62"/>
  <c r="K62"/>
  <c r="Y62" s="1"/>
  <c r="L62"/>
  <c r="Z62" s="1"/>
  <c r="M62"/>
  <c r="S62"/>
  <c r="T62"/>
  <c r="W62"/>
  <c r="X62"/>
  <c r="AA62"/>
  <c r="AB62"/>
  <c r="AC62"/>
  <c r="AD62"/>
  <c r="AE62"/>
  <c r="AF62"/>
  <c r="AG62"/>
  <c r="AH62"/>
  <c r="AI62"/>
  <c r="AJ62"/>
  <c r="AK62"/>
  <c r="D63"/>
  <c r="E63"/>
  <c r="S63" s="1"/>
  <c r="F63"/>
  <c r="T63" s="1"/>
  <c r="G63"/>
  <c r="H63"/>
  <c r="I63"/>
  <c r="W63" s="1"/>
  <c r="J63"/>
  <c r="X63" s="1"/>
  <c r="K63"/>
  <c r="L63"/>
  <c r="M63"/>
  <c r="AA63" s="1"/>
  <c r="N63"/>
  <c r="O63" s="1"/>
  <c r="R63"/>
  <c r="U63"/>
  <c r="V63"/>
  <c r="Y63"/>
  <c r="Z63"/>
  <c r="AB63"/>
  <c r="AC63"/>
  <c r="Q63" s="1"/>
  <c r="AD63"/>
  <c r="AE63"/>
  <c r="AF63"/>
  <c r="AG63"/>
  <c r="AH63"/>
  <c r="AI63"/>
  <c r="AJ63"/>
  <c r="AK63"/>
  <c r="D64"/>
  <c r="E64"/>
  <c r="F64"/>
  <c r="G64"/>
  <c r="U64" s="1"/>
  <c r="H64"/>
  <c r="V64" s="1"/>
  <c r="I64"/>
  <c r="J64"/>
  <c r="K64"/>
  <c r="Y64" s="1"/>
  <c r="L64"/>
  <c r="Z64" s="1"/>
  <c r="M64"/>
  <c r="S64"/>
  <c r="T64"/>
  <c r="W64"/>
  <c r="X64"/>
  <c r="AA64"/>
  <c r="AB64"/>
  <c r="AC64"/>
  <c r="AD64"/>
  <c r="AE64"/>
  <c r="AF64"/>
  <c r="AG64"/>
  <c r="AH64"/>
  <c r="AI64"/>
  <c r="AJ64"/>
  <c r="AK64"/>
  <c r="D65"/>
  <c r="E65"/>
  <c r="S65" s="1"/>
  <c r="F65"/>
  <c r="T65" s="1"/>
  <c r="G65"/>
  <c r="H65"/>
  <c r="I65"/>
  <c r="W65" s="1"/>
  <c r="J65"/>
  <c r="X65" s="1"/>
  <c r="K65"/>
  <c r="L65"/>
  <c r="M65"/>
  <c r="AA65" s="1"/>
  <c r="N65"/>
  <c r="O65" s="1"/>
  <c r="R65"/>
  <c r="U65"/>
  <c r="V65"/>
  <c r="Y65"/>
  <c r="Z65"/>
  <c r="AB65"/>
  <c r="AC65"/>
  <c r="AD65"/>
  <c r="Q65" s="1"/>
  <c r="AE65"/>
  <c r="AF65"/>
  <c r="AG65"/>
  <c r="AH65"/>
  <c r="AI65"/>
  <c r="AJ65"/>
  <c r="AK65"/>
  <c r="D66"/>
  <c r="E66"/>
  <c r="F66"/>
  <c r="G66"/>
  <c r="U66" s="1"/>
  <c r="H66"/>
  <c r="V66" s="1"/>
  <c r="I66"/>
  <c r="J66"/>
  <c r="K66"/>
  <c r="Y66" s="1"/>
  <c r="L66"/>
  <c r="Z66" s="1"/>
  <c r="M66"/>
  <c r="S66"/>
  <c r="T66"/>
  <c r="W66"/>
  <c r="X66"/>
  <c r="AA66"/>
  <c r="AB66"/>
  <c r="AC66"/>
  <c r="AD66"/>
  <c r="AE66"/>
  <c r="AF66"/>
  <c r="AG66"/>
  <c r="AH66"/>
  <c r="AI66"/>
  <c r="AJ66"/>
  <c r="AK66"/>
  <c r="D67"/>
  <c r="E67"/>
  <c r="F67"/>
  <c r="T67" s="1"/>
  <c r="G67"/>
  <c r="H67"/>
  <c r="I67"/>
  <c r="W67" s="1"/>
  <c r="J67"/>
  <c r="X67" s="1"/>
  <c r="K67"/>
  <c r="L67"/>
  <c r="M67"/>
  <c r="AA67" s="1"/>
  <c r="R67"/>
  <c r="U67"/>
  <c r="V67"/>
  <c r="Y67"/>
  <c r="Z67"/>
  <c r="AB67"/>
  <c r="AC67"/>
  <c r="AD67"/>
  <c r="Q67" s="1"/>
  <c r="AE67"/>
  <c r="AF67"/>
  <c r="AG67"/>
  <c r="AH67"/>
  <c r="AI67"/>
  <c r="AJ67"/>
  <c r="AK67"/>
  <c r="D68"/>
  <c r="E68"/>
  <c r="F68"/>
  <c r="G68"/>
  <c r="U68" s="1"/>
  <c r="H68"/>
  <c r="V68" s="1"/>
  <c r="I68"/>
  <c r="J68"/>
  <c r="K68"/>
  <c r="Y68" s="1"/>
  <c r="L68"/>
  <c r="Z68" s="1"/>
  <c r="M68"/>
  <c r="S68"/>
  <c r="T68"/>
  <c r="W68"/>
  <c r="X68"/>
  <c r="AA68"/>
  <c r="AB68"/>
  <c r="AC68"/>
  <c r="AD68"/>
  <c r="AE68"/>
  <c r="AF68"/>
  <c r="AG68"/>
  <c r="AH68"/>
  <c r="AI68"/>
  <c r="AJ68"/>
  <c r="AK68"/>
  <c r="D69"/>
  <c r="E69"/>
  <c r="F69"/>
  <c r="T69" s="1"/>
  <c r="G69"/>
  <c r="H69"/>
  <c r="I69"/>
  <c r="W69" s="1"/>
  <c r="J69"/>
  <c r="X69" s="1"/>
  <c r="K69"/>
  <c r="L69"/>
  <c r="M69"/>
  <c r="AA69" s="1"/>
  <c r="R69"/>
  <c r="U69"/>
  <c r="V69"/>
  <c r="Y69"/>
  <c r="Z69"/>
  <c r="AB69"/>
  <c r="AC69"/>
  <c r="AD69"/>
  <c r="Q69" s="1"/>
  <c r="AE69"/>
  <c r="AF69"/>
  <c r="AG69"/>
  <c r="AH69"/>
  <c r="AI69"/>
  <c r="AJ69"/>
  <c r="AK69"/>
  <c r="D70"/>
  <c r="E70"/>
  <c r="F70"/>
  <c r="G70"/>
  <c r="U70" s="1"/>
  <c r="H70"/>
  <c r="V70" s="1"/>
  <c r="I70"/>
  <c r="J70"/>
  <c r="K70"/>
  <c r="Y70" s="1"/>
  <c r="L70"/>
  <c r="Z70" s="1"/>
  <c r="M70"/>
  <c r="S70"/>
  <c r="T70"/>
  <c r="W70"/>
  <c r="X70"/>
  <c r="AA70"/>
  <c r="AB70"/>
  <c r="AC70"/>
  <c r="AD70"/>
  <c r="AE70"/>
  <c r="AF70"/>
  <c r="AG70"/>
  <c r="AH70"/>
  <c r="AI70"/>
  <c r="AJ70"/>
  <c r="AK70"/>
  <c r="D71"/>
  <c r="E71"/>
  <c r="F71"/>
  <c r="T71" s="1"/>
  <c r="G71"/>
  <c r="H71"/>
  <c r="I71"/>
  <c r="W71" s="1"/>
  <c r="J71"/>
  <c r="X71" s="1"/>
  <c r="K71"/>
  <c r="L71"/>
  <c r="M71"/>
  <c r="AA71" s="1"/>
  <c r="R71"/>
  <c r="U71"/>
  <c r="V71"/>
  <c r="Y71"/>
  <c r="Z71"/>
  <c r="AB71"/>
  <c r="AC71"/>
  <c r="AD71"/>
  <c r="Q71" s="1"/>
  <c r="AE71"/>
  <c r="AF71"/>
  <c r="AG71"/>
  <c r="AH71"/>
  <c r="AI71"/>
  <c r="AJ71"/>
  <c r="AK71"/>
  <c r="D72"/>
  <c r="E72"/>
  <c r="F72"/>
  <c r="G72"/>
  <c r="U72" s="1"/>
  <c r="H72"/>
  <c r="V72" s="1"/>
  <c r="I72"/>
  <c r="J72"/>
  <c r="K72"/>
  <c r="Y72" s="1"/>
  <c r="L72"/>
  <c r="Z72" s="1"/>
  <c r="M72"/>
  <c r="S72"/>
  <c r="T72"/>
  <c r="W72"/>
  <c r="X72"/>
  <c r="AA72"/>
  <c r="AB72"/>
  <c r="AC72"/>
  <c r="AD72"/>
  <c r="AE72"/>
  <c r="AF72"/>
  <c r="AG72"/>
  <c r="AH72"/>
  <c r="AI72"/>
  <c r="AJ72"/>
  <c r="AK72"/>
  <c r="D73"/>
  <c r="E73"/>
  <c r="F73"/>
  <c r="T73" s="1"/>
  <c r="G73"/>
  <c r="H73"/>
  <c r="I73"/>
  <c r="W73" s="1"/>
  <c r="J73"/>
  <c r="X73" s="1"/>
  <c r="K73"/>
  <c r="L73"/>
  <c r="M73"/>
  <c r="AA73" s="1"/>
  <c r="R73"/>
  <c r="U73"/>
  <c r="V73"/>
  <c r="Y73"/>
  <c r="Z73"/>
  <c r="AB73"/>
  <c r="AC73"/>
  <c r="AD73"/>
  <c r="Q73" s="1"/>
  <c r="AE73"/>
  <c r="AF73"/>
  <c r="AG73"/>
  <c r="AH73"/>
  <c r="AI73"/>
  <c r="AJ73"/>
  <c r="AK73"/>
  <c r="D74"/>
  <c r="E74"/>
  <c r="F74"/>
  <c r="G74"/>
  <c r="U74" s="1"/>
  <c r="H74"/>
  <c r="V74" s="1"/>
  <c r="I74"/>
  <c r="J74"/>
  <c r="K74"/>
  <c r="Y74" s="1"/>
  <c r="L74"/>
  <c r="Z74" s="1"/>
  <c r="M74"/>
  <c r="S74"/>
  <c r="T74"/>
  <c r="W74"/>
  <c r="X74"/>
  <c r="AA74"/>
  <c r="AB74"/>
  <c r="AC74"/>
  <c r="AD74"/>
  <c r="AE74"/>
  <c r="AF74"/>
  <c r="AG74"/>
  <c r="AH74"/>
  <c r="AI74"/>
  <c r="AJ74"/>
  <c r="AK74"/>
  <c r="D75"/>
  <c r="E75"/>
  <c r="F75"/>
  <c r="T75" s="1"/>
  <c r="G75"/>
  <c r="H75"/>
  <c r="I75"/>
  <c r="W75" s="1"/>
  <c r="J75"/>
  <c r="X75" s="1"/>
  <c r="K75"/>
  <c r="L75"/>
  <c r="M75"/>
  <c r="AA75" s="1"/>
  <c r="R75"/>
  <c r="U75"/>
  <c r="V75"/>
  <c r="Y75"/>
  <c r="Z75"/>
  <c r="AB75"/>
  <c r="AC75"/>
  <c r="AD75"/>
  <c r="Q75" s="1"/>
  <c r="AE75"/>
  <c r="AF75"/>
  <c r="AG75"/>
  <c r="AH75"/>
  <c r="AI75"/>
  <c r="AJ75"/>
  <c r="AK75"/>
  <c r="D76"/>
  <c r="E76"/>
  <c r="F76"/>
  <c r="G76"/>
  <c r="U76" s="1"/>
  <c r="H76"/>
  <c r="V76" s="1"/>
  <c r="I76"/>
  <c r="J76"/>
  <c r="K76"/>
  <c r="Y76" s="1"/>
  <c r="L76"/>
  <c r="Z76" s="1"/>
  <c r="M76"/>
  <c r="S76"/>
  <c r="T76"/>
  <c r="W76"/>
  <c r="X76"/>
  <c r="AA76"/>
  <c r="AB76"/>
  <c r="AC76"/>
  <c r="AD76"/>
  <c r="AE76"/>
  <c r="AF76"/>
  <c r="AG76"/>
  <c r="AH76"/>
  <c r="AI76"/>
  <c r="AJ76"/>
  <c r="AK76"/>
  <c r="D77"/>
  <c r="E77"/>
  <c r="F77"/>
  <c r="T77" s="1"/>
  <c r="G77"/>
  <c r="H77"/>
  <c r="I77"/>
  <c r="W77" s="1"/>
  <c r="J77"/>
  <c r="X77" s="1"/>
  <c r="K77"/>
  <c r="L77"/>
  <c r="M77"/>
  <c r="AA77" s="1"/>
  <c r="R77"/>
  <c r="U77"/>
  <c r="V77"/>
  <c r="Y77"/>
  <c r="Z77"/>
  <c r="AB77"/>
  <c r="AC77"/>
  <c r="AD77"/>
  <c r="Q77" s="1"/>
  <c r="AE77"/>
  <c r="AF77"/>
  <c r="AG77"/>
  <c r="AH77"/>
  <c r="AI77"/>
  <c r="AJ77"/>
  <c r="AK77"/>
  <c r="D78"/>
  <c r="E78"/>
  <c r="F78"/>
  <c r="G78"/>
  <c r="U78" s="1"/>
  <c r="H78"/>
  <c r="V78" s="1"/>
  <c r="I78"/>
  <c r="J78"/>
  <c r="K78"/>
  <c r="Y78" s="1"/>
  <c r="L78"/>
  <c r="Z78" s="1"/>
  <c r="M78"/>
  <c r="S78"/>
  <c r="T78"/>
  <c r="W78"/>
  <c r="X78"/>
  <c r="AA78"/>
  <c r="AB78"/>
  <c r="AC78"/>
  <c r="AD78"/>
  <c r="AE78"/>
  <c r="AF78"/>
  <c r="AG78"/>
  <c r="AH78"/>
  <c r="AI78"/>
  <c r="AJ78"/>
  <c r="AK78"/>
  <c r="D79"/>
  <c r="E79"/>
  <c r="F79"/>
  <c r="T79" s="1"/>
  <c r="G79"/>
  <c r="H79"/>
  <c r="I79"/>
  <c r="W79" s="1"/>
  <c r="J79"/>
  <c r="X79" s="1"/>
  <c r="K79"/>
  <c r="L79"/>
  <c r="M79"/>
  <c r="AA79" s="1"/>
  <c r="R79"/>
  <c r="U79"/>
  <c r="V79"/>
  <c r="Y79"/>
  <c r="Z79"/>
  <c r="AB79"/>
  <c r="AC79"/>
  <c r="AD79"/>
  <c r="Q79" s="1"/>
  <c r="AE79"/>
  <c r="AF79"/>
  <c r="AG79"/>
  <c r="AH79"/>
  <c r="AI79"/>
  <c r="AJ79"/>
  <c r="AK79"/>
  <c r="D80"/>
  <c r="E80"/>
  <c r="F80"/>
  <c r="G80"/>
  <c r="U80" s="1"/>
  <c r="H80"/>
  <c r="V80" s="1"/>
  <c r="I80"/>
  <c r="J80"/>
  <c r="K80"/>
  <c r="Y80" s="1"/>
  <c r="L80"/>
  <c r="Z80" s="1"/>
  <c r="M80"/>
  <c r="S80"/>
  <c r="T80"/>
  <c r="W80"/>
  <c r="X80"/>
  <c r="AA80"/>
  <c r="AB80"/>
  <c r="AC80"/>
  <c r="AD80"/>
  <c r="AE80"/>
  <c r="AF80"/>
  <c r="AG80"/>
  <c r="AH80"/>
  <c r="AI80"/>
  <c r="AJ80"/>
  <c r="AK80"/>
  <c r="D81"/>
  <c r="E81"/>
  <c r="S81" s="1"/>
  <c r="F81"/>
  <c r="G81"/>
  <c r="H81"/>
  <c r="I81"/>
  <c r="W81" s="1"/>
  <c r="J81"/>
  <c r="K81"/>
  <c r="L81"/>
  <c r="M81"/>
  <c r="AA81" s="1"/>
  <c r="R81"/>
  <c r="T81"/>
  <c r="U81"/>
  <c r="V81"/>
  <c r="X81"/>
  <c r="Y81"/>
  <c r="Z81"/>
  <c r="AB81"/>
  <c r="Q81" s="1"/>
  <c r="AC81"/>
  <c r="AD81"/>
  <c r="AE81"/>
  <c r="AF81"/>
  <c r="AG81"/>
  <c r="AH81"/>
  <c r="AI81"/>
  <c r="AJ81"/>
  <c r="AK81"/>
  <c r="D82"/>
  <c r="N82" s="1"/>
  <c r="O82" s="1"/>
  <c r="E82"/>
  <c r="F82"/>
  <c r="G82"/>
  <c r="U82" s="1"/>
  <c r="H82"/>
  <c r="I82"/>
  <c r="J82"/>
  <c r="K82"/>
  <c r="Y82" s="1"/>
  <c r="L82"/>
  <c r="M82"/>
  <c r="R82"/>
  <c r="S82"/>
  <c r="T82"/>
  <c r="V82"/>
  <c r="W82"/>
  <c r="X82"/>
  <c r="Z82"/>
  <c r="AA82"/>
  <c r="AB82"/>
  <c r="AC82"/>
  <c r="AD82"/>
  <c r="AE82"/>
  <c r="AF82"/>
  <c r="AG82"/>
  <c r="AH82"/>
  <c r="AI82"/>
  <c r="AJ82"/>
  <c r="AK82"/>
  <c r="D83"/>
  <c r="E83"/>
  <c r="S83" s="1"/>
  <c r="F83"/>
  <c r="G83"/>
  <c r="H83"/>
  <c r="I83"/>
  <c r="W83" s="1"/>
  <c r="J83"/>
  <c r="X83" s="1"/>
  <c r="K83"/>
  <c r="L83"/>
  <c r="M83"/>
  <c r="AA83" s="1"/>
  <c r="N83"/>
  <c r="O83" s="1"/>
  <c r="R83"/>
  <c r="U83"/>
  <c r="V83"/>
  <c r="Y83"/>
  <c r="Z83"/>
  <c r="AB83"/>
  <c r="AC83"/>
  <c r="AD83"/>
  <c r="AE83"/>
  <c r="AF83"/>
  <c r="AG83"/>
  <c r="AH83"/>
  <c r="AI83"/>
  <c r="AJ83"/>
  <c r="AK83"/>
  <c r="D84"/>
  <c r="E84"/>
  <c r="F84"/>
  <c r="G84"/>
  <c r="U84" s="1"/>
  <c r="H84"/>
  <c r="V84" s="1"/>
  <c r="I84"/>
  <c r="J84"/>
  <c r="K84"/>
  <c r="Y84" s="1"/>
  <c r="L84"/>
  <c r="Z84" s="1"/>
  <c r="M84"/>
  <c r="S84"/>
  <c r="T84"/>
  <c r="W84"/>
  <c r="X84"/>
  <c r="AA84"/>
  <c r="AB84"/>
  <c r="AC84"/>
  <c r="AD84"/>
  <c r="AE84"/>
  <c r="AF84"/>
  <c r="AG84"/>
  <c r="AH84"/>
  <c r="AI84"/>
  <c r="AJ84"/>
  <c r="AK84"/>
  <c r="D85"/>
  <c r="E85"/>
  <c r="S85" s="1"/>
  <c r="F85"/>
  <c r="G85"/>
  <c r="H85"/>
  <c r="I85"/>
  <c r="W85" s="1"/>
  <c r="J85"/>
  <c r="X85" s="1"/>
  <c r="K85"/>
  <c r="L85"/>
  <c r="M85"/>
  <c r="AA85" s="1"/>
  <c r="N85"/>
  <c r="O85" s="1"/>
  <c r="R85"/>
  <c r="U85"/>
  <c r="V85"/>
  <c r="Y85"/>
  <c r="Z85"/>
  <c r="AB85"/>
  <c r="AC85"/>
  <c r="AD85"/>
  <c r="AE85"/>
  <c r="AF85"/>
  <c r="AG85"/>
  <c r="AH85"/>
  <c r="AI85"/>
  <c r="AJ85"/>
  <c r="AK85"/>
  <c r="D86"/>
  <c r="E86"/>
  <c r="F86"/>
  <c r="G86"/>
  <c r="U86" s="1"/>
  <c r="H86"/>
  <c r="V86" s="1"/>
  <c r="I86"/>
  <c r="J86"/>
  <c r="K86"/>
  <c r="Y86" s="1"/>
  <c r="L86"/>
  <c r="Z86" s="1"/>
  <c r="M86"/>
  <c r="S86"/>
  <c r="T86"/>
  <c r="W86"/>
  <c r="X86"/>
  <c r="AA86"/>
  <c r="AB86"/>
  <c r="AC86"/>
  <c r="AD86"/>
  <c r="AE86"/>
  <c r="AF86"/>
  <c r="AG86"/>
  <c r="AH86"/>
  <c r="AI86"/>
  <c r="AJ86"/>
  <c r="AK86"/>
  <c r="D87"/>
  <c r="E87"/>
  <c r="S87" s="1"/>
  <c r="F87"/>
  <c r="G87"/>
  <c r="H87"/>
  <c r="I87"/>
  <c r="W87" s="1"/>
  <c r="J87"/>
  <c r="X87" s="1"/>
  <c r="K87"/>
  <c r="L87"/>
  <c r="M87"/>
  <c r="AA87" s="1"/>
  <c r="N87"/>
  <c r="O87" s="1"/>
  <c r="R87"/>
  <c r="U87"/>
  <c r="V87"/>
  <c r="Y87"/>
  <c r="Z87"/>
  <c r="AB87"/>
  <c r="AC87"/>
  <c r="AD87"/>
  <c r="AE87"/>
  <c r="AF87"/>
  <c r="AG87"/>
  <c r="AH87"/>
  <c r="AI87"/>
  <c r="AJ87"/>
  <c r="AK87"/>
  <c r="D88"/>
  <c r="E88"/>
  <c r="F88"/>
  <c r="G88"/>
  <c r="U88" s="1"/>
  <c r="H88"/>
  <c r="V88" s="1"/>
  <c r="I88"/>
  <c r="J88"/>
  <c r="K88"/>
  <c r="Y88" s="1"/>
  <c r="L88"/>
  <c r="Z88" s="1"/>
  <c r="M88"/>
  <c r="S88"/>
  <c r="T88"/>
  <c r="W88"/>
  <c r="X88"/>
  <c r="AA88"/>
  <c r="AB88"/>
  <c r="AC88"/>
  <c r="AD88"/>
  <c r="AE88"/>
  <c r="AF88"/>
  <c r="AG88"/>
  <c r="AH88"/>
  <c r="AI88"/>
  <c r="AJ88"/>
  <c r="AK88"/>
  <c r="D89"/>
  <c r="E89"/>
  <c r="S89" s="1"/>
  <c r="F89"/>
  <c r="G89"/>
  <c r="H89"/>
  <c r="I89"/>
  <c r="W89" s="1"/>
  <c r="J89"/>
  <c r="X89" s="1"/>
  <c r="K89"/>
  <c r="L89"/>
  <c r="M89"/>
  <c r="AA89" s="1"/>
  <c r="N89"/>
  <c r="O89" s="1"/>
  <c r="R89"/>
  <c r="U89"/>
  <c r="V89"/>
  <c r="Y89"/>
  <c r="Z89"/>
  <c r="AB89"/>
  <c r="AC89"/>
  <c r="AD89"/>
  <c r="AE89"/>
  <c r="AF89"/>
  <c r="AG89"/>
  <c r="AH89"/>
  <c r="AI89"/>
  <c r="AJ89"/>
  <c r="AK89"/>
  <c r="D90"/>
  <c r="E90"/>
  <c r="F90"/>
  <c r="G90"/>
  <c r="U90" s="1"/>
  <c r="H90"/>
  <c r="V90" s="1"/>
  <c r="I90"/>
  <c r="J90"/>
  <c r="K90"/>
  <c r="Y90" s="1"/>
  <c r="L90"/>
  <c r="Z90" s="1"/>
  <c r="M90"/>
  <c r="S90"/>
  <c r="T90"/>
  <c r="W90"/>
  <c r="X90"/>
  <c r="AA90"/>
  <c r="AB90"/>
  <c r="AC90"/>
  <c r="AD90"/>
  <c r="AE90"/>
  <c r="AF90"/>
  <c r="AG90"/>
  <c r="AH90"/>
  <c r="AI90"/>
  <c r="AJ90"/>
  <c r="AK90"/>
  <c r="D91"/>
  <c r="E91"/>
  <c r="S91" s="1"/>
  <c r="F91"/>
  <c r="G91"/>
  <c r="H91"/>
  <c r="I91"/>
  <c r="W91" s="1"/>
  <c r="J91"/>
  <c r="X91" s="1"/>
  <c r="K91"/>
  <c r="L91"/>
  <c r="M91"/>
  <c r="AA91" s="1"/>
  <c r="N91"/>
  <c r="O91" s="1"/>
  <c r="R91"/>
  <c r="U91"/>
  <c r="V91"/>
  <c r="Y91"/>
  <c r="Z91"/>
  <c r="AB91"/>
  <c r="AC91"/>
  <c r="AD91"/>
  <c r="AE91"/>
  <c r="AF91"/>
  <c r="AG91"/>
  <c r="AH91"/>
  <c r="AI91"/>
  <c r="AJ91"/>
  <c r="AK91"/>
  <c r="D92"/>
  <c r="E92"/>
  <c r="F92"/>
  <c r="G92"/>
  <c r="U92" s="1"/>
  <c r="H92"/>
  <c r="V92" s="1"/>
  <c r="I92"/>
  <c r="J92"/>
  <c r="K92"/>
  <c r="Y92" s="1"/>
  <c r="L92"/>
  <c r="Z92" s="1"/>
  <c r="M92"/>
  <c r="S92"/>
  <c r="T92"/>
  <c r="W92"/>
  <c r="X92"/>
  <c r="AA92"/>
  <c r="AB92"/>
  <c r="AC92"/>
  <c r="AD92"/>
  <c r="AE92"/>
  <c r="AF92"/>
  <c r="AG92"/>
  <c r="AH92"/>
  <c r="AI92"/>
  <c r="AJ92"/>
  <c r="AK92"/>
  <c r="D93"/>
  <c r="E93"/>
  <c r="S93" s="1"/>
  <c r="F93"/>
  <c r="G93"/>
  <c r="H93"/>
  <c r="I93"/>
  <c r="W93" s="1"/>
  <c r="J93"/>
  <c r="X93" s="1"/>
  <c r="K93"/>
  <c r="L93"/>
  <c r="M93"/>
  <c r="AA93" s="1"/>
  <c r="N93"/>
  <c r="O93" s="1"/>
  <c r="R93"/>
  <c r="U93"/>
  <c r="V93"/>
  <c r="Y93"/>
  <c r="Z93"/>
  <c r="AB93"/>
  <c r="AC93"/>
  <c r="AD93"/>
  <c r="AE93"/>
  <c r="AF93"/>
  <c r="AG93"/>
  <c r="AH93"/>
  <c r="AI93"/>
  <c r="AJ93"/>
  <c r="AK93"/>
  <c r="D94"/>
  <c r="E94"/>
  <c r="F94"/>
  <c r="G94"/>
  <c r="U94" s="1"/>
  <c r="H94"/>
  <c r="V94" s="1"/>
  <c r="I94"/>
  <c r="J94"/>
  <c r="K94"/>
  <c r="Y94" s="1"/>
  <c r="L94"/>
  <c r="Z94" s="1"/>
  <c r="M94"/>
  <c r="S94"/>
  <c r="T94"/>
  <c r="W94"/>
  <c r="X94"/>
  <c r="AA94"/>
  <c r="AB94"/>
  <c r="AC94"/>
  <c r="AD94"/>
  <c r="AE94"/>
  <c r="AF94"/>
  <c r="AG94"/>
  <c r="AH94"/>
  <c r="AI94"/>
  <c r="AJ94"/>
  <c r="AK94"/>
  <c r="D95"/>
  <c r="E95"/>
  <c r="S95" s="1"/>
  <c r="F95"/>
  <c r="G95"/>
  <c r="H95"/>
  <c r="I95"/>
  <c r="W95" s="1"/>
  <c r="J95"/>
  <c r="X95" s="1"/>
  <c r="K95"/>
  <c r="L95"/>
  <c r="M95"/>
  <c r="AA95" s="1"/>
  <c r="N95"/>
  <c r="O95" s="1"/>
  <c r="R95"/>
  <c r="U95"/>
  <c r="V95"/>
  <c r="Y95"/>
  <c r="Z95"/>
  <c r="AB95"/>
  <c r="AC95"/>
  <c r="AD95"/>
  <c r="AE95"/>
  <c r="AF95"/>
  <c r="AG95"/>
  <c r="AH95"/>
  <c r="AI95"/>
  <c r="AJ95"/>
  <c r="AK95"/>
  <c r="D96"/>
  <c r="E96"/>
  <c r="F96"/>
  <c r="G96"/>
  <c r="U96" s="1"/>
  <c r="H96"/>
  <c r="V96" s="1"/>
  <c r="I96"/>
  <c r="J96"/>
  <c r="K96"/>
  <c r="Y96" s="1"/>
  <c r="L96"/>
  <c r="Z96" s="1"/>
  <c r="M96"/>
  <c r="S96"/>
  <c r="T96"/>
  <c r="W96"/>
  <c r="X96"/>
  <c r="AA96"/>
  <c r="AB96"/>
  <c r="AC96"/>
  <c r="AD96"/>
  <c r="AE96"/>
  <c r="AF96"/>
  <c r="AG96"/>
  <c r="AH96"/>
  <c r="AI96"/>
  <c r="AJ96"/>
  <c r="AK96"/>
  <c r="D97"/>
  <c r="E97"/>
  <c r="S97" s="1"/>
  <c r="F97"/>
  <c r="G97"/>
  <c r="H97"/>
  <c r="I97"/>
  <c r="W97" s="1"/>
  <c r="J97"/>
  <c r="X97" s="1"/>
  <c r="K97"/>
  <c r="L97"/>
  <c r="M97"/>
  <c r="AA97" s="1"/>
  <c r="N97"/>
  <c r="O97" s="1"/>
  <c r="R97"/>
  <c r="U97"/>
  <c r="V97"/>
  <c r="Y97"/>
  <c r="Z97"/>
  <c r="AB97"/>
  <c r="AC97"/>
  <c r="Q97" s="1"/>
  <c r="AD97"/>
  <c r="AE97"/>
  <c r="AF97"/>
  <c r="AG97"/>
  <c r="AH97"/>
  <c r="AI97"/>
  <c r="AJ97"/>
  <c r="AK97"/>
  <c r="D98"/>
  <c r="E98"/>
  <c r="F98"/>
  <c r="G98"/>
  <c r="U98" s="1"/>
  <c r="H98"/>
  <c r="V98" s="1"/>
  <c r="I98"/>
  <c r="J98"/>
  <c r="K98"/>
  <c r="Y98" s="1"/>
  <c r="L98"/>
  <c r="Z98" s="1"/>
  <c r="M98"/>
  <c r="S98"/>
  <c r="T98"/>
  <c r="W98"/>
  <c r="X98"/>
  <c r="AA98"/>
  <c r="AB98"/>
  <c r="AC98"/>
  <c r="AD98"/>
  <c r="AE98"/>
  <c r="AF98"/>
  <c r="AG98"/>
  <c r="AH98"/>
  <c r="AI98"/>
  <c r="AJ98"/>
  <c r="AK98"/>
  <c r="D99"/>
  <c r="E99"/>
  <c r="S99" s="1"/>
  <c r="F99"/>
  <c r="T99" s="1"/>
  <c r="G99"/>
  <c r="H99"/>
  <c r="I99"/>
  <c r="W99" s="1"/>
  <c r="J99"/>
  <c r="X99" s="1"/>
  <c r="K99"/>
  <c r="L99"/>
  <c r="M99"/>
  <c r="AA99" s="1"/>
  <c r="N99"/>
  <c r="O99" s="1"/>
  <c r="R99"/>
  <c r="U99"/>
  <c r="V99"/>
  <c r="Y99"/>
  <c r="Z99"/>
  <c r="AB99"/>
  <c r="AC99"/>
  <c r="Q99" s="1"/>
  <c r="AD99"/>
  <c r="AE99"/>
  <c r="AF99"/>
  <c r="AG99"/>
  <c r="AH99"/>
  <c r="AI99"/>
  <c r="AJ99"/>
  <c r="AK99"/>
  <c r="D100"/>
  <c r="E100"/>
  <c r="F100"/>
  <c r="G100"/>
  <c r="U100" s="1"/>
  <c r="H100"/>
  <c r="V100" s="1"/>
  <c r="I100"/>
  <c r="J100"/>
  <c r="K100"/>
  <c r="Y100" s="1"/>
  <c r="L100"/>
  <c r="Z100" s="1"/>
  <c r="M100"/>
  <c r="S100"/>
  <c r="T100"/>
  <c r="W100"/>
  <c r="X100"/>
  <c r="AA100"/>
  <c r="AB100"/>
  <c r="AC100"/>
  <c r="AD100"/>
  <c r="AE100"/>
  <c r="AF100"/>
  <c r="AG100"/>
  <c r="AH100"/>
  <c r="AI100"/>
  <c r="AJ100"/>
  <c r="AK100"/>
  <c r="D101"/>
  <c r="E101"/>
  <c r="S101" s="1"/>
  <c r="F101"/>
  <c r="T101" s="1"/>
  <c r="G101"/>
  <c r="H101"/>
  <c r="I101"/>
  <c r="W101" s="1"/>
  <c r="J101"/>
  <c r="X101" s="1"/>
  <c r="K101"/>
  <c r="L101"/>
  <c r="M101"/>
  <c r="AA101" s="1"/>
  <c r="N101"/>
  <c r="O101" s="1"/>
  <c r="R101"/>
  <c r="U101"/>
  <c r="V101"/>
  <c r="Y101"/>
  <c r="Z101"/>
  <c r="AB101"/>
  <c r="AC101"/>
  <c r="Q101" s="1"/>
  <c r="AD101"/>
  <c r="AE101"/>
  <c r="AF101"/>
  <c r="AG101"/>
  <c r="AH101"/>
  <c r="AI101"/>
  <c r="AJ101"/>
  <c r="AK101"/>
  <c r="D102"/>
  <c r="E102"/>
  <c r="F102"/>
  <c r="G102"/>
  <c r="U102" s="1"/>
  <c r="H102"/>
  <c r="V102" s="1"/>
  <c r="I102"/>
  <c r="J102"/>
  <c r="K102"/>
  <c r="Y102" s="1"/>
  <c r="L102"/>
  <c r="Z102" s="1"/>
  <c r="M102"/>
  <c r="S102"/>
  <c r="T102"/>
  <c r="W102"/>
  <c r="X102"/>
  <c r="AA102"/>
  <c r="AB102"/>
  <c r="AC102"/>
  <c r="AD102"/>
  <c r="AE102"/>
  <c r="AF102"/>
  <c r="AG102"/>
  <c r="AH102"/>
  <c r="AI102"/>
  <c r="AJ102"/>
  <c r="AK102"/>
  <c r="D103"/>
  <c r="E103"/>
  <c r="S103" s="1"/>
  <c r="F103"/>
  <c r="T103" s="1"/>
  <c r="G103"/>
  <c r="H103"/>
  <c r="I103"/>
  <c r="W103" s="1"/>
  <c r="J103"/>
  <c r="X103" s="1"/>
  <c r="K103"/>
  <c r="L103"/>
  <c r="M103"/>
  <c r="AA103" s="1"/>
  <c r="N103"/>
  <c r="O103" s="1"/>
  <c r="R103"/>
  <c r="U103"/>
  <c r="V103"/>
  <c r="Y103"/>
  <c r="Z103"/>
  <c r="AB103"/>
  <c r="AC103"/>
  <c r="Q103" s="1"/>
  <c r="AD103"/>
  <c r="AE103"/>
  <c r="AF103"/>
  <c r="AG103"/>
  <c r="AH103"/>
  <c r="AI103"/>
  <c r="AJ103"/>
  <c r="AK103"/>
  <c r="D104"/>
  <c r="E104"/>
  <c r="F104"/>
  <c r="G104"/>
  <c r="U104" s="1"/>
  <c r="H104"/>
  <c r="V104" s="1"/>
  <c r="I104"/>
  <c r="J104"/>
  <c r="K104"/>
  <c r="Y104" s="1"/>
  <c r="L104"/>
  <c r="Z104" s="1"/>
  <c r="M104"/>
  <c r="S104"/>
  <c r="T104"/>
  <c r="W104"/>
  <c r="X104"/>
  <c r="AA104"/>
  <c r="AB104"/>
  <c r="AC104"/>
  <c r="AD104"/>
  <c r="AE104"/>
  <c r="AF104"/>
  <c r="AG104"/>
  <c r="AH104"/>
  <c r="AI104"/>
  <c r="AJ104"/>
  <c r="AK104"/>
  <c r="D105"/>
  <c r="E105"/>
  <c r="S105" s="1"/>
  <c r="F105"/>
  <c r="T105" s="1"/>
  <c r="G105"/>
  <c r="H105"/>
  <c r="I105"/>
  <c r="W105" s="1"/>
  <c r="J105"/>
  <c r="X105" s="1"/>
  <c r="K105"/>
  <c r="L105"/>
  <c r="M105"/>
  <c r="AA105" s="1"/>
  <c r="N105"/>
  <c r="O105" s="1"/>
  <c r="R105"/>
  <c r="U105"/>
  <c r="V105"/>
  <c r="Y105"/>
  <c r="Z105"/>
  <c r="AB105"/>
  <c r="AC105"/>
  <c r="Q105" s="1"/>
  <c r="AD105"/>
  <c r="AE105"/>
  <c r="AF105"/>
  <c r="AG105"/>
  <c r="AH105"/>
  <c r="AI105"/>
  <c r="AJ105"/>
  <c r="AK105"/>
  <c r="D106"/>
  <c r="E106"/>
  <c r="F106"/>
  <c r="G106"/>
  <c r="U106" s="1"/>
  <c r="H106"/>
  <c r="V106" s="1"/>
  <c r="I106"/>
  <c r="J106"/>
  <c r="K106"/>
  <c r="Y106" s="1"/>
  <c r="L106"/>
  <c r="Z106" s="1"/>
  <c r="M106"/>
  <c r="S106"/>
  <c r="T106"/>
  <c r="W106"/>
  <c r="X106"/>
  <c r="AA106"/>
  <c r="AB106"/>
  <c r="AC106"/>
  <c r="AD106"/>
  <c r="AE106"/>
  <c r="AF106"/>
  <c r="AG106"/>
  <c r="AH106"/>
  <c r="AI106"/>
  <c r="AJ106"/>
  <c r="AK106"/>
  <c r="D107"/>
  <c r="E107"/>
  <c r="S107" s="1"/>
  <c r="F107"/>
  <c r="T107" s="1"/>
  <c r="G107"/>
  <c r="H107"/>
  <c r="I107"/>
  <c r="W107" s="1"/>
  <c r="J107"/>
  <c r="X107" s="1"/>
  <c r="K107"/>
  <c r="L107"/>
  <c r="M107"/>
  <c r="AA107" s="1"/>
  <c r="N107"/>
  <c r="O107" s="1"/>
  <c r="R107"/>
  <c r="U107"/>
  <c r="V107"/>
  <c r="Y107"/>
  <c r="Z107"/>
  <c r="AB107"/>
  <c r="AC107"/>
  <c r="Q107" s="1"/>
  <c r="AD107"/>
  <c r="AE107"/>
  <c r="AF107"/>
  <c r="AG107"/>
  <c r="AH107"/>
  <c r="AI107"/>
  <c r="AJ107"/>
  <c r="AK107"/>
  <c r="D108"/>
  <c r="E108"/>
  <c r="F108"/>
  <c r="G108"/>
  <c r="U108" s="1"/>
  <c r="H108"/>
  <c r="V108" s="1"/>
  <c r="I108"/>
  <c r="J108"/>
  <c r="K108"/>
  <c r="Y108" s="1"/>
  <c r="L108"/>
  <c r="Z108" s="1"/>
  <c r="M108"/>
  <c r="S108"/>
  <c r="T108"/>
  <c r="W108"/>
  <c r="X108"/>
  <c r="AA108"/>
  <c r="AB108"/>
  <c r="AC108"/>
  <c r="AD108"/>
  <c r="AE108"/>
  <c r="AF108"/>
  <c r="AG108"/>
  <c r="AH108"/>
  <c r="AI108"/>
  <c r="AJ108"/>
  <c r="AK108"/>
  <c r="D109"/>
  <c r="E109"/>
  <c r="S109" s="1"/>
  <c r="F109"/>
  <c r="T109" s="1"/>
  <c r="G109"/>
  <c r="H109"/>
  <c r="I109"/>
  <c r="W109" s="1"/>
  <c r="J109"/>
  <c r="X109" s="1"/>
  <c r="K109"/>
  <c r="L109"/>
  <c r="M109"/>
  <c r="AA109" s="1"/>
  <c r="N109"/>
  <c r="O109" s="1"/>
  <c r="R109"/>
  <c r="U109"/>
  <c r="V109"/>
  <c r="Y109"/>
  <c r="Z109"/>
  <c r="AB109"/>
  <c r="AC109"/>
  <c r="AD109"/>
  <c r="AE109"/>
  <c r="AF109"/>
  <c r="AG109"/>
  <c r="AH109"/>
  <c r="AI109"/>
  <c r="AJ109"/>
  <c r="AK109"/>
  <c r="D110"/>
  <c r="E110"/>
  <c r="F110"/>
  <c r="G110"/>
  <c r="U110" s="1"/>
  <c r="H110"/>
  <c r="V110" s="1"/>
  <c r="I110"/>
  <c r="J110"/>
  <c r="K110"/>
  <c r="Y110" s="1"/>
  <c r="L110"/>
  <c r="Z110" s="1"/>
  <c r="M110"/>
  <c r="S110"/>
  <c r="T110"/>
  <c r="W110"/>
  <c r="X110"/>
  <c r="AA110"/>
  <c r="AB110"/>
  <c r="AC110"/>
  <c r="AD110"/>
  <c r="AE110"/>
  <c r="AF110"/>
  <c r="AG110"/>
  <c r="AH110"/>
  <c r="AI110"/>
  <c r="AJ110"/>
  <c r="AK110"/>
  <c r="D111"/>
  <c r="E111"/>
  <c r="F111"/>
  <c r="T111" s="1"/>
  <c r="G111"/>
  <c r="H111"/>
  <c r="I111"/>
  <c r="W111" s="1"/>
  <c r="J111"/>
  <c r="X111" s="1"/>
  <c r="K111"/>
  <c r="L111"/>
  <c r="M111"/>
  <c r="AA111" s="1"/>
  <c r="R111"/>
  <c r="U111"/>
  <c r="V111"/>
  <c r="Y111"/>
  <c r="Z111"/>
  <c r="AB111"/>
  <c r="AC111"/>
  <c r="AD111"/>
  <c r="Q111" s="1"/>
  <c r="AE111"/>
  <c r="AF111"/>
  <c r="AG111"/>
  <c r="AH111"/>
  <c r="AI111"/>
  <c r="AJ111"/>
  <c r="AK111"/>
  <c r="D112"/>
  <c r="E112"/>
  <c r="F112"/>
  <c r="G112"/>
  <c r="U112" s="1"/>
  <c r="H112"/>
  <c r="V112" s="1"/>
  <c r="I112"/>
  <c r="J112"/>
  <c r="K112"/>
  <c r="Y112" s="1"/>
  <c r="L112"/>
  <c r="Z112" s="1"/>
  <c r="M112"/>
  <c r="S112"/>
  <c r="T112"/>
  <c r="W112"/>
  <c r="X112"/>
  <c r="AA112"/>
  <c r="AB112"/>
  <c r="AC112"/>
  <c r="AD112"/>
  <c r="AE112"/>
  <c r="AF112"/>
  <c r="AG112"/>
  <c r="AH112"/>
  <c r="AI112"/>
  <c r="AJ112"/>
  <c r="AK112"/>
  <c r="D113"/>
  <c r="E113"/>
  <c r="F113"/>
  <c r="T113" s="1"/>
  <c r="G113"/>
  <c r="H113"/>
  <c r="I113"/>
  <c r="W113" s="1"/>
  <c r="J113"/>
  <c r="X113" s="1"/>
  <c r="K113"/>
  <c r="L113"/>
  <c r="M113"/>
  <c r="AA113" s="1"/>
  <c r="N113"/>
  <c r="O113" s="1"/>
  <c r="R113"/>
  <c r="U113"/>
  <c r="V113"/>
  <c r="Y113"/>
  <c r="Z113"/>
  <c r="AB113"/>
  <c r="AC113"/>
  <c r="AD113"/>
  <c r="AE113"/>
  <c r="AF113"/>
  <c r="AG113"/>
  <c r="AH113"/>
  <c r="AI113"/>
  <c r="AJ113"/>
  <c r="AK113"/>
  <c r="D114"/>
  <c r="E114"/>
  <c r="F114"/>
  <c r="G114"/>
  <c r="U114" s="1"/>
  <c r="H114"/>
  <c r="V114" s="1"/>
  <c r="I114"/>
  <c r="J114"/>
  <c r="K114"/>
  <c r="Y114" s="1"/>
  <c r="L114"/>
  <c r="Z114" s="1"/>
  <c r="M114"/>
  <c r="S114"/>
  <c r="T114"/>
  <c r="W114"/>
  <c r="X114"/>
  <c r="AA114"/>
  <c r="AB114"/>
  <c r="AC114"/>
  <c r="AD114"/>
  <c r="AE114"/>
  <c r="AF114"/>
  <c r="AG114"/>
  <c r="AH114"/>
  <c r="AI114"/>
  <c r="AJ114"/>
  <c r="AK114"/>
  <c r="D115"/>
  <c r="E115"/>
  <c r="S115" s="1"/>
  <c r="F115"/>
  <c r="G115"/>
  <c r="H115"/>
  <c r="I115"/>
  <c r="W115" s="1"/>
  <c r="J115"/>
  <c r="K115"/>
  <c r="L115"/>
  <c r="Z115" s="1"/>
  <c r="M115"/>
  <c r="AA115" s="1"/>
  <c r="T115"/>
  <c r="U115"/>
  <c r="V115"/>
  <c r="X115"/>
  <c r="Y115"/>
  <c r="AB115"/>
  <c r="Q115" s="1"/>
  <c r="AC115"/>
  <c r="AD115"/>
  <c r="AE115"/>
  <c r="AF115"/>
  <c r="AG115"/>
  <c r="AH115"/>
  <c r="AI115"/>
  <c r="AJ115"/>
  <c r="AK115"/>
  <c r="D116"/>
  <c r="E116"/>
  <c r="F116"/>
  <c r="G116"/>
  <c r="U116" s="1"/>
  <c r="H116"/>
  <c r="I116"/>
  <c r="J116"/>
  <c r="K116"/>
  <c r="Y116" s="1"/>
  <c r="L116"/>
  <c r="M116"/>
  <c r="N116"/>
  <c r="O116" s="1"/>
  <c r="R116"/>
  <c r="S116"/>
  <c r="V116"/>
  <c r="W116"/>
  <c r="X116"/>
  <c r="Z116"/>
  <c r="AA116"/>
  <c r="AB116"/>
  <c r="AC116"/>
  <c r="AD116"/>
  <c r="AE116"/>
  <c r="AF116"/>
  <c r="AG116"/>
  <c r="AH116"/>
  <c r="AI116"/>
  <c r="AJ116"/>
  <c r="AK116"/>
  <c r="D117"/>
  <c r="R117" s="1"/>
  <c r="E117"/>
  <c r="S117" s="1"/>
  <c r="F117"/>
  <c r="G117"/>
  <c r="H117"/>
  <c r="I117"/>
  <c r="W117" s="1"/>
  <c r="J117"/>
  <c r="X117" s="1"/>
  <c r="K117"/>
  <c r="L117"/>
  <c r="M117"/>
  <c r="AA117" s="1"/>
  <c r="T117"/>
  <c r="U117"/>
  <c r="V117"/>
  <c r="Y117"/>
  <c r="Z117"/>
  <c r="AB117"/>
  <c r="Q117" s="1"/>
  <c r="AC117"/>
  <c r="AD117"/>
  <c r="AE117"/>
  <c r="AF117"/>
  <c r="AG117"/>
  <c r="AH117"/>
  <c r="AI117"/>
  <c r="AJ117"/>
  <c r="AK117"/>
  <c r="D118"/>
  <c r="E118"/>
  <c r="F118"/>
  <c r="T118" s="1"/>
  <c r="G118"/>
  <c r="U118" s="1"/>
  <c r="H118"/>
  <c r="I118"/>
  <c r="J118"/>
  <c r="K118"/>
  <c r="Y118" s="1"/>
  <c r="L118"/>
  <c r="Z118" s="1"/>
  <c r="M118"/>
  <c r="N118"/>
  <c r="O118" s="1"/>
  <c r="R118"/>
  <c r="S118"/>
  <c r="V118"/>
  <c r="W118"/>
  <c r="X118"/>
  <c r="AA118"/>
  <c r="AB118"/>
  <c r="AC118"/>
  <c r="AD118"/>
  <c r="AE118"/>
  <c r="AF118"/>
  <c r="AG118"/>
  <c r="AH118"/>
  <c r="AI118"/>
  <c r="AJ118"/>
  <c r="AK118"/>
  <c r="D119"/>
  <c r="E119"/>
  <c r="S119" s="1"/>
  <c r="F119"/>
  <c r="G119"/>
  <c r="H119"/>
  <c r="I119"/>
  <c r="W119" s="1"/>
  <c r="J119"/>
  <c r="X119" s="1"/>
  <c r="K119"/>
  <c r="L119"/>
  <c r="M119"/>
  <c r="AA119" s="1"/>
  <c r="N119"/>
  <c r="O119" s="1"/>
  <c r="R119"/>
  <c r="U119"/>
  <c r="V119"/>
  <c r="Y119"/>
  <c r="Z119"/>
  <c r="AB119"/>
  <c r="Q119" s="1"/>
  <c r="AC119"/>
  <c r="AD119"/>
  <c r="AE119"/>
  <c r="AF119"/>
  <c r="AG119"/>
  <c r="AH119"/>
  <c r="AI119"/>
  <c r="AJ119"/>
  <c r="AK119"/>
  <c r="D120"/>
  <c r="E120"/>
  <c r="F120"/>
  <c r="G120"/>
  <c r="U120" s="1"/>
  <c r="H120"/>
  <c r="I120"/>
  <c r="J120"/>
  <c r="K120"/>
  <c r="Y120" s="1"/>
  <c r="L120"/>
  <c r="Z120" s="1"/>
  <c r="M120"/>
  <c r="S120"/>
  <c r="T120"/>
  <c r="V120"/>
  <c r="W120"/>
  <c r="X120"/>
  <c r="AA120"/>
  <c r="AB120"/>
  <c r="AC120"/>
  <c r="AD120"/>
  <c r="AE120"/>
  <c r="AF120"/>
  <c r="AG120"/>
  <c r="AH120"/>
  <c r="AI120"/>
  <c r="AJ120"/>
  <c r="AK120"/>
  <c r="D121"/>
  <c r="E121"/>
  <c r="F121"/>
  <c r="G121"/>
  <c r="H121"/>
  <c r="I121"/>
  <c r="W121" s="1"/>
  <c r="J121"/>
  <c r="K121"/>
  <c r="L121"/>
  <c r="Z121" s="1"/>
  <c r="M121"/>
  <c r="AA121" s="1"/>
  <c r="R121"/>
  <c r="T121"/>
  <c r="U121"/>
  <c r="V121"/>
  <c r="X121"/>
  <c r="Y121"/>
  <c r="AB121"/>
  <c r="Q121" s="1"/>
  <c r="AC121"/>
  <c r="AD121"/>
  <c r="AE121"/>
  <c r="AF121"/>
  <c r="AG121"/>
  <c r="AH121"/>
  <c r="AI121"/>
  <c r="AJ121"/>
  <c r="AK121"/>
  <c r="D122"/>
  <c r="R122" s="1"/>
  <c r="E122"/>
  <c r="F122"/>
  <c r="G122"/>
  <c r="H122"/>
  <c r="I122"/>
  <c r="J122"/>
  <c r="K122"/>
  <c r="Y122" s="1"/>
  <c r="L122"/>
  <c r="M122"/>
  <c r="S122"/>
  <c r="T122"/>
  <c r="V122"/>
  <c r="W122"/>
  <c r="X122"/>
  <c r="Z122"/>
  <c r="AA122"/>
  <c r="AB122"/>
  <c r="AC122"/>
  <c r="AD122"/>
  <c r="AE122"/>
  <c r="AF122"/>
  <c r="AG122"/>
  <c r="AH122"/>
  <c r="AI122"/>
  <c r="AJ122"/>
  <c r="AK122"/>
  <c r="D123"/>
  <c r="E123"/>
  <c r="S123" s="1"/>
  <c r="F123"/>
  <c r="G123"/>
  <c r="H123"/>
  <c r="I123"/>
  <c r="W123" s="1"/>
  <c r="J123"/>
  <c r="K123"/>
  <c r="L123"/>
  <c r="Z123" s="1"/>
  <c r="M123"/>
  <c r="AA123" s="1"/>
  <c r="Q123"/>
  <c r="T123"/>
  <c r="U123"/>
  <c r="V123"/>
  <c r="X123"/>
  <c r="Y123"/>
  <c r="AB123"/>
  <c r="AC123"/>
  <c r="AD123"/>
  <c r="AE123"/>
  <c r="AF123"/>
  <c r="AG123"/>
  <c r="AH123"/>
  <c r="AI123"/>
  <c r="AJ123"/>
  <c r="AK123"/>
  <c r="D124"/>
  <c r="E124"/>
  <c r="F124"/>
  <c r="G124"/>
  <c r="U124" s="1"/>
  <c r="H124"/>
  <c r="I124"/>
  <c r="J124"/>
  <c r="K124"/>
  <c r="Y124" s="1"/>
  <c r="L124"/>
  <c r="M124"/>
  <c r="N124"/>
  <c r="O124" s="1"/>
  <c r="R124"/>
  <c r="S124"/>
  <c r="V124"/>
  <c r="W124"/>
  <c r="X124"/>
  <c r="Z124"/>
  <c r="AA124"/>
  <c r="AB124"/>
  <c r="AC124"/>
  <c r="AD124"/>
  <c r="AE124"/>
  <c r="AF124"/>
  <c r="AG124"/>
  <c r="AH124"/>
  <c r="AI124"/>
  <c r="AJ124"/>
  <c r="AK124"/>
  <c r="D125"/>
  <c r="R125" s="1"/>
  <c r="E125"/>
  <c r="S125" s="1"/>
  <c r="F125"/>
  <c r="G125"/>
  <c r="H125"/>
  <c r="I125"/>
  <c r="W125" s="1"/>
  <c r="J125"/>
  <c r="X125" s="1"/>
  <c r="K125"/>
  <c r="L125"/>
  <c r="M125"/>
  <c r="AA125" s="1"/>
  <c r="T125"/>
  <c r="U125"/>
  <c r="V125"/>
  <c r="Y125"/>
  <c r="Z125"/>
  <c r="AB125"/>
  <c r="Q125" s="1"/>
  <c r="AC125"/>
  <c r="AD125"/>
  <c r="AE125"/>
  <c r="AF125"/>
  <c r="AG125"/>
  <c r="AH125"/>
  <c r="AI125"/>
  <c r="AJ125"/>
  <c r="AK125"/>
  <c r="D126"/>
  <c r="E126"/>
  <c r="F126"/>
  <c r="T126" s="1"/>
  <c r="G126"/>
  <c r="U126" s="1"/>
  <c r="H126"/>
  <c r="I126"/>
  <c r="J126"/>
  <c r="K126"/>
  <c r="Y126" s="1"/>
  <c r="L126"/>
  <c r="Z126" s="1"/>
  <c r="M126"/>
  <c r="N126"/>
  <c r="O126" s="1"/>
  <c r="R126"/>
  <c r="S126"/>
  <c r="V126"/>
  <c r="W126"/>
  <c r="X126"/>
  <c r="AA126"/>
  <c r="AB126"/>
  <c r="AC126"/>
  <c r="AD126"/>
  <c r="AE126"/>
  <c r="AF126"/>
  <c r="AG126"/>
  <c r="AH126"/>
  <c r="AI126"/>
  <c r="AJ126"/>
  <c r="AK126"/>
  <c r="D127"/>
  <c r="E127"/>
  <c r="S127" s="1"/>
  <c r="F127"/>
  <c r="G127"/>
  <c r="H127"/>
  <c r="I127"/>
  <c r="W127" s="1"/>
  <c r="J127"/>
  <c r="X127" s="1"/>
  <c r="K127"/>
  <c r="L127"/>
  <c r="M127"/>
  <c r="AA127" s="1"/>
  <c r="N127"/>
  <c r="O127" s="1"/>
  <c r="R127"/>
  <c r="U127"/>
  <c r="V127"/>
  <c r="Y127"/>
  <c r="Z127"/>
  <c r="AB127"/>
  <c r="AC127"/>
  <c r="AD127"/>
  <c r="AE127"/>
  <c r="AF127"/>
  <c r="AG127"/>
  <c r="AH127"/>
  <c r="AI127"/>
  <c r="AJ127"/>
  <c r="AK127"/>
  <c r="D128"/>
  <c r="E128"/>
  <c r="F128"/>
  <c r="G128"/>
  <c r="U128" s="1"/>
  <c r="H128"/>
  <c r="V128" s="1"/>
  <c r="I128"/>
  <c r="J128"/>
  <c r="K128"/>
  <c r="Y128" s="1"/>
  <c r="L128"/>
  <c r="Z128" s="1"/>
  <c r="M128"/>
  <c r="S128"/>
  <c r="T128"/>
  <c r="W128"/>
  <c r="X128"/>
  <c r="AA128"/>
  <c r="AB128"/>
  <c r="AC128"/>
  <c r="AD128"/>
  <c r="AE128"/>
  <c r="AF128"/>
  <c r="AG128"/>
  <c r="AH128"/>
  <c r="AI128"/>
  <c r="AJ128"/>
  <c r="AK128"/>
  <c r="D129"/>
  <c r="E129"/>
  <c r="F129"/>
  <c r="G129"/>
  <c r="H129"/>
  <c r="I129"/>
  <c r="W129" s="1"/>
  <c r="J129"/>
  <c r="K129"/>
  <c r="L129"/>
  <c r="Z129" s="1"/>
  <c r="M129"/>
  <c r="AA129" s="1"/>
  <c r="R129"/>
  <c r="T129"/>
  <c r="U129"/>
  <c r="V129"/>
  <c r="X129"/>
  <c r="Y129"/>
  <c r="AB129"/>
  <c r="AC129"/>
  <c r="AD129"/>
  <c r="AE129"/>
  <c r="AF129"/>
  <c r="AG129"/>
  <c r="AH129"/>
  <c r="AI129"/>
  <c r="AJ129"/>
  <c r="AK129"/>
  <c r="D130"/>
  <c r="R130" s="1"/>
  <c r="E130"/>
  <c r="F130"/>
  <c r="G130"/>
  <c r="H130"/>
  <c r="I130"/>
  <c r="J130"/>
  <c r="K130"/>
  <c r="Y130" s="1"/>
  <c r="L130"/>
  <c r="M130"/>
  <c r="S130"/>
  <c r="T130"/>
  <c r="V130"/>
  <c r="W130"/>
  <c r="X130"/>
  <c r="Z130"/>
  <c r="AA130"/>
  <c r="AB130"/>
  <c r="AC130"/>
  <c r="AD130"/>
  <c r="AE130"/>
  <c r="AF130"/>
  <c r="AG130"/>
  <c r="AH130"/>
  <c r="AI130"/>
  <c r="AJ130"/>
  <c r="AK130"/>
  <c r="D131"/>
  <c r="E131"/>
  <c r="S131" s="1"/>
  <c r="F131"/>
  <c r="G131"/>
  <c r="H131"/>
  <c r="I131"/>
  <c r="W131" s="1"/>
  <c r="J131"/>
  <c r="K131"/>
  <c r="L131"/>
  <c r="Z131" s="1"/>
  <c r="M131"/>
  <c r="AA131" s="1"/>
  <c r="Q131"/>
  <c r="T131"/>
  <c r="U131"/>
  <c r="V131"/>
  <c r="X131"/>
  <c r="Y131"/>
  <c r="AB131"/>
  <c r="AC131"/>
  <c r="AD131"/>
  <c r="AE131"/>
  <c r="AF131"/>
  <c r="AG131"/>
  <c r="AH131"/>
  <c r="AI131"/>
  <c r="AJ131"/>
  <c r="AK131"/>
  <c r="D132"/>
  <c r="E132"/>
  <c r="F132"/>
  <c r="G132"/>
  <c r="U132" s="1"/>
  <c r="H132"/>
  <c r="I132"/>
  <c r="J132"/>
  <c r="K132"/>
  <c r="Y132" s="1"/>
  <c r="L132"/>
  <c r="M132"/>
  <c r="N132"/>
  <c r="O132" s="1"/>
  <c r="R132"/>
  <c r="S132"/>
  <c r="V132"/>
  <c r="W132"/>
  <c r="X132"/>
  <c r="Z132"/>
  <c r="AA132"/>
  <c r="AB132"/>
  <c r="AC132"/>
  <c r="AD132"/>
  <c r="AE132"/>
  <c r="AF132"/>
  <c r="AG132"/>
  <c r="AH132"/>
  <c r="AI132"/>
  <c r="AJ132"/>
  <c r="AK132"/>
  <c r="D133"/>
  <c r="R133" s="1"/>
  <c r="E133"/>
  <c r="S133" s="1"/>
  <c r="F133"/>
  <c r="G133"/>
  <c r="H133"/>
  <c r="I133"/>
  <c r="W133" s="1"/>
  <c r="J133"/>
  <c r="X133" s="1"/>
  <c r="K133"/>
  <c r="L133"/>
  <c r="M133"/>
  <c r="AA133" s="1"/>
  <c r="T133"/>
  <c r="U133"/>
  <c r="V133"/>
  <c r="Y133"/>
  <c r="Z133"/>
  <c r="AB133"/>
  <c r="Q133" s="1"/>
  <c r="AC133"/>
  <c r="AD133"/>
  <c r="AE133"/>
  <c r="AF133"/>
  <c r="AG133"/>
  <c r="AH133"/>
  <c r="AI133"/>
  <c r="AJ133"/>
  <c r="AK133"/>
  <c r="D134"/>
  <c r="E134"/>
  <c r="F134"/>
  <c r="T134" s="1"/>
  <c r="G134"/>
  <c r="U134" s="1"/>
  <c r="H134"/>
  <c r="I134"/>
  <c r="J134"/>
  <c r="K134"/>
  <c r="Y134" s="1"/>
  <c r="L134"/>
  <c r="Z134" s="1"/>
  <c r="M134"/>
  <c r="N134"/>
  <c r="O134" s="1"/>
  <c r="R134"/>
  <c r="S134"/>
  <c r="V134"/>
  <c r="W134"/>
  <c r="X134"/>
  <c r="AA134"/>
  <c r="AB134"/>
  <c r="AC134"/>
  <c r="AD134"/>
  <c r="AE134"/>
  <c r="AF134"/>
  <c r="AG134"/>
  <c r="AH134"/>
  <c r="AI134"/>
  <c r="AJ134"/>
  <c r="AK134"/>
  <c r="D135"/>
  <c r="E135"/>
  <c r="S135" s="1"/>
  <c r="F135"/>
  <c r="G135"/>
  <c r="H135"/>
  <c r="I135"/>
  <c r="W135" s="1"/>
  <c r="J135"/>
  <c r="X135" s="1"/>
  <c r="K135"/>
  <c r="L135"/>
  <c r="M135"/>
  <c r="AA135" s="1"/>
  <c r="N135"/>
  <c r="O135" s="1"/>
  <c r="R135"/>
  <c r="T135"/>
  <c r="U135"/>
  <c r="V135"/>
  <c r="Y135"/>
  <c r="Z135"/>
  <c r="AB135"/>
  <c r="AC135"/>
  <c r="AD135"/>
  <c r="AE135"/>
  <c r="AF135"/>
  <c r="AG135"/>
  <c r="AH135"/>
  <c r="AI135"/>
  <c r="AJ135"/>
  <c r="AK135"/>
  <c r="D136"/>
  <c r="E136"/>
  <c r="F136"/>
  <c r="G136"/>
  <c r="U136" s="1"/>
  <c r="H136"/>
  <c r="I136"/>
  <c r="J136"/>
  <c r="K136"/>
  <c r="Y136" s="1"/>
  <c r="L136"/>
  <c r="Z136" s="1"/>
  <c r="M136"/>
  <c r="S136"/>
  <c r="T136"/>
  <c r="V136"/>
  <c r="W136"/>
  <c r="X136"/>
  <c r="AA136"/>
  <c r="AB136"/>
  <c r="AC136"/>
  <c r="AD136"/>
  <c r="AE136"/>
  <c r="AF136"/>
  <c r="AG136"/>
  <c r="AH136"/>
  <c r="AI136"/>
  <c r="AJ136"/>
  <c r="AK136"/>
  <c r="D137"/>
  <c r="E137"/>
  <c r="F137"/>
  <c r="G137"/>
  <c r="H137"/>
  <c r="I137"/>
  <c r="W137" s="1"/>
  <c r="J137"/>
  <c r="K137"/>
  <c r="L137"/>
  <c r="Z137" s="1"/>
  <c r="M137"/>
  <c r="AA137" s="1"/>
  <c r="R137"/>
  <c r="T137"/>
  <c r="U137"/>
  <c r="V137"/>
  <c r="X137"/>
  <c r="Y137"/>
  <c r="AB137"/>
  <c r="AC137"/>
  <c r="AD137"/>
  <c r="AE137"/>
  <c r="AF137"/>
  <c r="AG137"/>
  <c r="AH137"/>
  <c r="AI137"/>
  <c r="AJ137"/>
  <c r="AK137"/>
  <c r="D138"/>
  <c r="R138" s="1"/>
  <c r="E138"/>
  <c r="F138"/>
  <c r="G138"/>
  <c r="H138"/>
  <c r="I138"/>
  <c r="J138"/>
  <c r="K138"/>
  <c r="Y138" s="1"/>
  <c r="L138"/>
  <c r="M138"/>
  <c r="S138"/>
  <c r="T138"/>
  <c r="V138"/>
  <c r="W138"/>
  <c r="X138"/>
  <c r="Z138"/>
  <c r="AA138"/>
  <c r="AB138"/>
  <c r="AC138"/>
  <c r="AD138"/>
  <c r="AE138"/>
  <c r="AF138"/>
  <c r="AG138"/>
  <c r="AH138"/>
  <c r="AI138"/>
  <c r="AJ138"/>
  <c r="AK138"/>
  <c r="D139"/>
  <c r="E139"/>
  <c r="S139" s="1"/>
  <c r="F139"/>
  <c r="G139"/>
  <c r="H139"/>
  <c r="V139" s="1"/>
  <c r="I139"/>
  <c r="W139" s="1"/>
  <c r="J139"/>
  <c r="K139"/>
  <c r="L139"/>
  <c r="Z139" s="1"/>
  <c r="M139"/>
  <c r="AA139" s="1"/>
  <c r="T139"/>
  <c r="U139"/>
  <c r="X139"/>
  <c r="Y139"/>
  <c r="AB139"/>
  <c r="Q139" s="1"/>
  <c r="AC139"/>
  <c r="AD139"/>
  <c r="AE139"/>
  <c r="AF139"/>
  <c r="AG139"/>
  <c r="AH139"/>
  <c r="AI139"/>
  <c r="AJ139"/>
  <c r="AK139"/>
  <c r="D140"/>
  <c r="E140"/>
  <c r="F140"/>
  <c r="G140"/>
  <c r="U140" s="1"/>
  <c r="H140"/>
  <c r="I140"/>
  <c r="J140"/>
  <c r="X140" s="1"/>
  <c r="K140"/>
  <c r="Y140" s="1"/>
  <c r="L140"/>
  <c r="M140"/>
  <c r="N140"/>
  <c r="O140" s="1"/>
  <c r="R140"/>
  <c r="S140"/>
  <c r="V140"/>
  <c r="W140"/>
  <c r="Z140"/>
  <c r="AA140"/>
  <c r="AB140"/>
  <c r="AC140"/>
  <c r="AD140"/>
  <c r="AE140"/>
  <c r="AF140"/>
  <c r="AG140"/>
  <c r="AH140"/>
  <c r="AI140"/>
  <c r="AJ140"/>
  <c r="AK140"/>
  <c r="D141"/>
  <c r="R141" s="1"/>
  <c r="E141"/>
  <c r="S141" s="1"/>
  <c r="F141"/>
  <c r="G141"/>
  <c r="H141"/>
  <c r="I141"/>
  <c r="W141" s="1"/>
  <c r="J141"/>
  <c r="X141" s="1"/>
  <c r="K141"/>
  <c r="L141"/>
  <c r="M141"/>
  <c r="AA141" s="1"/>
  <c r="T141"/>
  <c r="U141"/>
  <c r="V141"/>
  <c r="Y141"/>
  <c r="Z141"/>
  <c r="AB141"/>
  <c r="Q141" s="1"/>
  <c r="AC141"/>
  <c r="AD141"/>
  <c r="AE141"/>
  <c r="AF141"/>
  <c r="AG141"/>
  <c r="AH141"/>
  <c r="AI141"/>
  <c r="AJ141"/>
  <c r="AK141"/>
  <c r="D142"/>
  <c r="E142"/>
  <c r="F142"/>
  <c r="T142" s="1"/>
  <c r="G142"/>
  <c r="U142" s="1"/>
  <c r="H142"/>
  <c r="I142"/>
  <c r="J142"/>
  <c r="K142"/>
  <c r="Y142" s="1"/>
  <c r="L142"/>
  <c r="Z142" s="1"/>
  <c r="M142"/>
  <c r="N142"/>
  <c r="O142" s="1"/>
  <c r="R142"/>
  <c r="S142"/>
  <c r="V142"/>
  <c r="W142"/>
  <c r="X142"/>
  <c r="AA142"/>
  <c r="AB142"/>
  <c r="AC142"/>
  <c r="AD142"/>
  <c r="AE142"/>
  <c r="AF142"/>
  <c r="AG142"/>
  <c r="AH142"/>
  <c r="AI142"/>
  <c r="AJ142"/>
  <c r="AK142"/>
  <c r="D143"/>
  <c r="E143"/>
  <c r="S143" s="1"/>
  <c r="F143"/>
  <c r="G143"/>
  <c r="H143"/>
  <c r="I143"/>
  <c r="W143" s="1"/>
  <c r="J143"/>
  <c r="X143" s="1"/>
  <c r="K143"/>
  <c r="L143"/>
  <c r="M143"/>
  <c r="AA143" s="1"/>
  <c r="N143"/>
  <c r="O143" s="1"/>
  <c r="R143"/>
  <c r="T143"/>
  <c r="U143"/>
  <c r="V143"/>
  <c r="Y143"/>
  <c r="Z143"/>
  <c r="AB143"/>
  <c r="Q143" s="1"/>
  <c r="AC143"/>
  <c r="AD143"/>
  <c r="AE143"/>
  <c r="AF143"/>
  <c r="AG143"/>
  <c r="AH143"/>
  <c r="AI143"/>
  <c r="AJ143"/>
  <c r="AK143"/>
  <c r="D144"/>
  <c r="E144"/>
  <c r="F144"/>
  <c r="G144"/>
  <c r="U144" s="1"/>
  <c r="H144"/>
  <c r="I144"/>
  <c r="J144"/>
  <c r="K144"/>
  <c r="Y144" s="1"/>
  <c r="L144"/>
  <c r="Z144" s="1"/>
  <c r="M144"/>
  <c r="S144"/>
  <c r="T144"/>
  <c r="V144"/>
  <c r="W144"/>
  <c r="X144"/>
  <c r="AA144"/>
  <c r="AB144"/>
  <c r="AC144"/>
  <c r="AD144"/>
  <c r="AE144"/>
  <c r="AF144"/>
  <c r="AG144"/>
  <c r="AH144"/>
  <c r="AI144"/>
  <c r="AJ144"/>
  <c r="AK144"/>
  <c r="D145"/>
  <c r="E145"/>
  <c r="F145"/>
  <c r="G145"/>
  <c r="H145"/>
  <c r="I145"/>
  <c r="W145" s="1"/>
  <c r="J145"/>
  <c r="K145"/>
  <c r="L145"/>
  <c r="Z145" s="1"/>
  <c r="M145"/>
  <c r="AA145" s="1"/>
  <c r="R145"/>
  <c r="T145"/>
  <c r="U145"/>
  <c r="V145"/>
  <c r="X145"/>
  <c r="Y145"/>
  <c r="AB145"/>
  <c r="AC145"/>
  <c r="AD145"/>
  <c r="AE145"/>
  <c r="AF145"/>
  <c r="AG145"/>
  <c r="AH145"/>
  <c r="AI145"/>
  <c r="AJ145"/>
  <c r="AK145"/>
  <c r="D146"/>
  <c r="R146" s="1"/>
  <c r="E146"/>
  <c r="F146"/>
  <c r="G146"/>
  <c r="H146"/>
  <c r="I146"/>
  <c r="J146"/>
  <c r="K146"/>
  <c r="Y146" s="1"/>
  <c r="L146"/>
  <c r="M146"/>
  <c r="S146"/>
  <c r="T146"/>
  <c r="V146"/>
  <c r="W146"/>
  <c r="X146"/>
  <c r="Z146"/>
  <c r="AA146"/>
  <c r="AB146"/>
  <c r="AC146"/>
  <c r="AD146"/>
  <c r="AE146"/>
  <c r="AF146"/>
  <c r="AG146"/>
  <c r="AH146"/>
  <c r="AI146"/>
  <c r="AJ146"/>
  <c r="AK146"/>
  <c r="D147"/>
  <c r="E147"/>
  <c r="S147" s="1"/>
  <c r="F147"/>
  <c r="G147"/>
  <c r="H147"/>
  <c r="I147"/>
  <c r="W147" s="1"/>
  <c r="J147"/>
  <c r="K147"/>
  <c r="L147"/>
  <c r="Z147" s="1"/>
  <c r="M147"/>
  <c r="AA147" s="1"/>
  <c r="T147"/>
  <c r="U147"/>
  <c r="V147"/>
  <c r="X147"/>
  <c r="Y147"/>
  <c r="AB147"/>
  <c r="Q147" s="1"/>
  <c r="AC147"/>
  <c r="AD147"/>
  <c r="AE147"/>
  <c r="AF147"/>
  <c r="AG147"/>
  <c r="AH147"/>
  <c r="AI147"/>
  <c r="AJ147"/>
  <c r="AK147"/>
  <c r="D148"/>
  <c r="E148"/>
  <c r="F148"/>
  <c r="G148"/>
  <c r="U148" s="1"/>
  <c r="H148"/>
  <c r="I148"/>
  <c r="J148"/>
  <c r="K148"/>
  <c r="Y148" s="1"/>
  <c r="L148"/>
  <c r="M148"/>
  <c r="N148"/>
  <c r="O148" s="1"/>
  <c r="R148"/>
  <c r="S148"/>
  <c r="V148"/>
  <c r="W148"/>
  <c r="X148"/>
  <c r="Z148"/>
  <c r="AA148"/>
  <c r="AB148"/>
  <c r="AC148"/>
  <c r="AD148"/>
  <c r="AE148"/>
  <c r="AF148"/>
  <c r="AG148"/>
  <c r="AH148"/>
  <c r="AI148"/>
  <c r="AJ148"/>
  <c r="AK148"/>
  <c r="D149"/>
  <c r="R149" s="1"/>
  <c r="E149"/>
  <c r="S149" s="1"/>
  <c r="F149"/>
  <c r="G149"/>
  <c r="H149"/>
  <c r="I149"/>
  <c r="W149" s="1"/>
  <c r="J149"/>
  <c r="X149" s="1"/>
  <c r="K149"/>
  <c r="L149"/>
  <c r="M149"/>
  <c r="AA149" s="1"/>
  <c r="T149"/>
  <c r="U149"/>
  <c r="V149"/>
  <c r="Y149"/>
  <c r="Z149"/>
  <c r="AB149"/>
  <c r="Q149" s="1"/>
  <c r="AC149"/>
  <c r="AD149"/>
  <c r="AE149"/>
  <c r="AF149"/>
  <c r="AG149"/>
  <c r="AH149"/>
  <c r="AI149"/>
  <c r="AJ149"/>
  <c r="AK149"/>
  <c r="D150"/>
  <c r="E150"/>
  <c r="F150"/>
  <c r="T150" s="1"/>
  <c r="G150"/>
  <c r="U150" s="1"/>
  <c r="H150"/>
  <c r="I150"/>
  <c r="J150"/>
  <c r="K150"/>
  <c r="Y150" s="1"/>
  <c r="L150"/>
  <c r="Z150" s="1"/>
  <c r="M150"/>
  <c r="N150"/>
  <c r="O150" s="1"/>
  <c r="R150"/>
  <c r="S150"/>
  <c r="V150"/>
  <c r="W150"/>
  <c r="X150"/>
  <c r="AA150"/>
  <c r="AB150"/>
  <c r="AC150"/>
  <c r="AD150"/>
  <c r="AE150"/>
  <c r="AF150"/>
  <c r="AG150"/>
  <c r="AH150"/>
  <c r="AI150"/>
  <c r="AJ150"/>
  <c r="AK150"/>
  <c r="D151"/>
  <c r="E151"/>
  <c r="S151" s="1"/>
  <c r="F151"/>
  <c r="G151"/>
  <c r="H151"/>
  <c r="I151"/>
  <c r="W151" s="1"/>
  <c r="J151"/>
  <c r="X151" s="1"/>
  <c r="K151"/>
  <c r="L151"/>
  <c r="M151"/>
  <c r="AA151" s="1"/>
  <c r="N151"/>
  <c r="O151" s="1"/>
  <c r="R151"/>
  <c r="U151"/>
  <c r="V151"/>
  <c r="Y151"/>
  <c r="Z151"/>
  <c r="AB151"/>
  <c r="Q151" s="1"/>
  <c r="AC151"/>
  <c r="AD151"/>
  <c r="AE151"/>
  <c r="AF151"/>
  <c r="AG151"/>
  <c r="AH151"/>
  <c r="AI151"/>
  <c r="AJ151"/>
  <c r="AK151"/>
  <c r="D152"/>
  <c r="E152"/>
  <c r="F152"/>
  <c r="G152"/>
  <c r="U152" s="1"/>
  <c r="H152"/>
  <c r="I152"/>
  <c r="J152"/>
  <c r="K152"/>
  <c r="Y152" s="1"/>
  <c r="L152"/>
  <c r="Z152" s="1"/>
  <c r="M152"/>
  <c r="S152"/>
  <c r="T152"/>
  <c r="V152"/>
  <c r="W152"/>
  <c r="X152"/>
  <c r="AA152"/>
  <c r="AB152"/>
  <c r="AC152"/>
  <c r="AD152"/>
  <c r="AE152"/>
  <c r="AF152"/>
  <c r="AG152"/>
  <c r="AH152"/>
  <c r="AI152"/>
  <c r="AJ152"/>
  <c r="AK152"/>
  <c r="D153"/>
  <c r="E153"/>
  <c r="F153"/>
  <c r="G153"/>
  <c r="H153"/>
  <c r="I153"/>
  <c r="W153" s="1"/>
  <c r="J153"/>
  <c r="K153"/>
  <c r="L153"/>
  <c r="Z153" s="1"/>
  <c r="M153"/>
  <c r="AA153" s="1"/>
  <c r="R153"/>
  <c r="T153"/>
  <c r="U153"/>
  <c r="V153"/>
  <c r="X153"/>
  <c r="Y153"/>
  <c r="AB153"/>
  <c r="Q153" s="1"/>
  <c r="AC153"/>
  <c r="AD153"/>
  <c r="AE153"/>
  <c r="AF153"/>
  <c r="AG153"/>
  <c r="AH153"/>
  <c r="AI153"/>
  <c r="AJ153"/>
  <c r="AK153"/>
  <c r="D154"/>
  <c r="R154" s="1"/>
  <c r="E154"/>
  <c r="F154"/>
  <c r="G154"/>
  <c r="H154"/>
  <c r="I154"/>
  <c r="J154"/>
  <c r="K154"/>
  <c r="Y154" s="1"/>
  <c r="L154"/>
  <c r="M154"/>
  <c r="S154"/>
  <c r="T154"/>
  <c r="V154"/>
  <c r="W154"/>
  <c r="X154"/>
  <c r="Z154"/>
  <c r="AA154"/>
  <c r="AB154"/>
  <c r="AC154"/>
  <c r="AD154"/>
  <c r="AE154"/>
  <c r="AF154"/>
  <c r="AG154"/>
  <c r="AH154"/>
  <c r="AI154"/>
  <c r="AJ154"/>
  <c r="AK154"/>
  <c r="D155"/>
  <c r="E155"/>
  <c r="S155" s="1"/>
  <c r="F155"/>
  <c r="G155"/>
  <c r="H155"/>
  <c r="I155"/>
  <c r="W155" s="1"/>
  <c r="J155"/>
  <c r="K155"/>
  <c r="L155"/>
  <c r="Z155" s="1"/>
  <c r="M155"/>
  <c r="AA155" s="1"/>
  <c r="Q155"/>
  <c r="T155"/>
  <c r="U155"/>
  <c r="V155"/>
  <c r="X155"/>
  <c r="Y155"/>
  <c r="AB155"/>
  <c r="AC155"/>
  <c r="AD155"/>
  <c r="AE155"/>
  <c r="AF155"/>
  <c r="AG155"/>
  <c r="AH155"/>
  <c r="AI155"/>
  <c r="AJ155"/>
  <c r="AK155"/>
  <c r="D156"/>
  <c r="E156"/>
  <c r="F156"/>
  <c r="G156"/>
  <c r="U156" s="1"/>
  <c r="H156"/>
  <c r="I156"/>
  <c r="J156"/>
  <c r="K156"/>
  <c r="Y156" s="1"/>
  <c r="L156"/>
  <c r="M156"/>
  <c r="N156"/>
  <c r="O156" s="1"/>
  <c r="R156"/>
  <c r="S156"/>
  <c r="V156"/>
  <c r="W156"/>
  <c r="X156"/>
  <c r="Z156"/>
  <c r="AA156"/>
  <c r="AB156"/>
  <c r="AC156"/>
  <c r="AD156"/>
  <c r="AE156"/>
  <c r="AF156"/>
  <c r="AG156"/>
  <c r="AH156"/>
  <c r="AI156"/>
  <c r="AJ156"/>
  <c r="AK156"/>
  <c r="D157"/>
  <c r="R157" s="1"/>
  <c r="E157"/>
  <c r="S157" s="1"/>
  <c r="F157"/>
  <c r="G157"/>
  <c r="H157"/>
  <c r="I157"/>
  <c r="W157" s="1"/>
  <c r="J157"/>
  <c r="X157" s="1"/>
  <c r="K157"/>
  <c r="L157"/>
  <c r="M157"/>
  <c r="AA157" s="1"/>
  <c r="T157"/>
  <c r="U157"/>
  <c r="V157"/>
  <c r="Y157"/>
  <c r="Z157"/>
  <c r="AB157"/>
  <c r="Q157" s="1"/>
  <c r="AC157"/>
  <c r="AD157"/>
  <c r="AE157"/>
  <c r="AF157"/>
  <c r="AG157"/>
  <c r="AH157"/>
  <c r="AI157"/>
  <c r="AJ157"/>
  <c r="AK157"/>
  <c r="D158"/>
  <c r="E158"/>
  <c r="F158"/>
  <c r="T158" s="1"/>
  <c r="G158"/>
  <c r="U158" s="1"/>
  <c r="H158"/>
  <c r="I158"/>
  <c r="J158"/>
  <c r="K158"/>
  <c r="Y158" s="1"/>
  <c r="L158"/>
  <c r="Z158" s="1"/>
  <c r="M158"/>
  <c r="N158"/>
  <c r="O158" s="1"/>
  <c r="R158"/>
  <c r="S158"/>
  <c r="V158"/>
  <c r="W158"/>
  <c r="X158"/>
  <c r="AA158"/>
  <c r="AB158"/>
  <c r="AC158"/>
  <c r="AD158"/>
  <c r="AE158"/>
  <c r="AF158"/>
  <c r="AG158"/>
  <c r="AH158"/>
  <c r="AI158"/>
  <c r="AJ158"/>
  <c r="AK158"/>
  <c r="D159"/>
  <c r="E159"/>
  <c r="S159" s="1"/>
  <c r="F159"/>
  <c r="G159"/>
  <c r="H159"/>
  <c r="I159"/>
  <c r="W159" s="1"/>
  <c r="J159"/>
  <c r="X159" s="1"/>
  <c r="K159"/>
  <c r="L159"/>
  <c r="M159"/>
  <c r="AA159" s="1"/>
  <c r="N159"/>
  <c r="O159" s="1"/>
  <c r="R159"/>
  <c r="U159"/>
  <c r="V159"/>
  <c r="Y159"/>
  <c r="Z159"/>
  <c r="AB159"/>
  <c r="AC159"/>
  <c r="AD159"/>
  <c r="AE159"/>
  <c r="AF159"/>
  <c r="AG159"/>
  <c r="AH159"/>
  <c r="AI159"/>
  <c r="AJ159"/>
  <c r="AK159"/>
  <c r="D160"/>
  <c r="E160"/>
  <c r="F160"/>
  <c r="G160"/>
  <c r="U160" s="1"/>
  <c r="H160"/>
  <c r="V160" s="1"/>
  <c r="I160"/>
  <c r="J160"/>
  <c r="K160"/>
  <c r="Y160" s="1"/>
  <c r="L160"/>
  <c r="Z160" s="1"/>
  <c r="M160"/>
  <c r="S160"/>
  <c r="T160"/>
  <c r="W160"/>
  <c r="X160"/>
  <c r="AA160"/>
  <c r="AB160"/>
  <c r="AC160"/>
  <c r="AD160"/>
  <c r="AE160"/>
  <c r="AF160"/>
  <c r="AG160"/>
  <c r="AH160"/>
  <c r="AI160"/>
  <c r="AJ160"/>
  <c r="AK160"/>
  <c r="D161"/>
  <c r="E161"/>
  <c r="F161"/>
  <c r="G161"/>
  <c r="H161"/>
  <c r="I161"/>
  <c r="W161" s="1"/>
  <c r="J161"/>
  <c r="K161"/>
  <c r="L161"/>
  <c r="Z161" s="1"/>
  <c r="M161"/>
  <c r="AA161" s="1"/>
  <c r="R161"/>
  <c r="T161"/>
  <c r="U161"/>
  <c r="V161"/>
  <c r="X161"/>
  <c r="Y161"/>
  <c r="AB161"/>
  <c r="AC161"/>
  <c r="AD161"/>
  <c r="AE161"/>
  <c r="AF161"/>
  <c r="AG161"/>
  <c r="AH161"/>
  <c r="AI161"/>
  <c r="AJ161"/>
  <c r="AK161"/>
  <c r="D162"/>
  <c r="R162" s="1"/>
  <c r="E162"/>
  <c r="F162"/>
  <c r="G162"/>
  <c r="H162"/>
  <c r="I162"/>
  <c r="J162"/>
  <c r="K162"/>
  <c r="Y162" s="1"/>
  <c r="L162"/>
  <c r="M162"/>
  <c r="S162"/>
  <c r="T162"/>
  <c r="V162"/>
  <c r="W162"/>
  <c r="X162"/>
  <c r="Z162"/>
  <c r="AA162"/>
  <c r="AB162"/>
  <c r="AC162"/>
  <c r="AD162"/>
  <c r="AE162"/>
  <c r="AF162"/>
  <c r="AG162"/>
  <c r="AH162"/>
  <c r="AI162"/>
  <c r="AJ162"/>
  <c r="AK162"/>
  <c r="D163"/>
  <c r="E163"/>
  <c r="S163" s="1"/>
  <c r="F163"/>
  <c r="G163"/>
  <c r="H163"/>
  <c r="I163"/>
  <c r="W163" s="1"/>
  <c r="J163"/>
  <c r="K163"/>
  <c r="L163"/>
  <c r="Z163" s="1"/>
  <c r="M163"/>
  <c r="AA163" s="1"/>
  <c r="Q163"/>
  <c r="T163"/>
  <c r="U163"/>
  <c r="V163"/>
  <c r="X163"/>
  <c r="Y163"/>
  <c r="AB163"/>
  <c r="AC163"/>
  <c r="AD163"/>
  <c r="AE163"/>
  <c r="AF163"/>
  <c r="AG163"/>
  <c r="AH163"/>
  <c r="AI163"/>
  <c r="AJ163"/>
  <c r="AK163"/>
  <c r="D164"/>
  <c r="E164"/>
  <c r="F164"/>
  <c r="G164"/>
  <c r="U164" s="1"/>
  <c r="H164"/>
  <c r="I164"/>
  <c r="J164"/>
  <c r="K164"/>
  <c r="Y164" s="1"/>
  <c r="L164"/>
  <c r="M164"/>
  <c r="N164"/>
  <c r="O164" s="1"/>
  <c r="R164"/>
  <c r="S164"/>
  <c r="V164"/>
  <c r="W164"/>
  <c r="X164"/>
  <c r="Z164"/>
  <c r="AA164"/>
  <c r="AB164"/>
  <c r="AC164"/>
  <c r="AD164"/>
  <c r="AE164"/>
  <c r="AF164"/>
  <c r="AG164"/>
  <c r="AH164"/>
  <c r="AI164"/>
  <c r="AJ164"/>
  <c r="AK164"/>
  <c r="D165"/>
  <c r="R165" s="1"/>
  <c r="E165"/>
  <c r="S165" s="1"/>
  <c r="F165"/>
  <c r="G165"/>
  <c r="H165"/>
  <c r="I165"/>
  <c r="W165" s="1"/>
  <c r="J165"/>
  <c r="X165" s="1"/>
  <c r="K165"/>
  <c r="L165"/>
  <c r="M165"/>
  <c r="AA165" s="1"/>
  <c r="T165"/>
  <c r="U165"/>
  <c r="V165"/>
  <c r="Y165"/>
  <c r="Z165"/>
  <c r="AB165"/>
  <c r="Q165" s="1"/>
  <c r="AC165"/>
  <c r="AD165"/>
  <c r="AE165"/>
  <c r="AF165"/>
  <c r="AG165"/>
  <c r="AH165"/>
  <c r="AI165"/>
  <c r="AJ165"/>
  <c r="AK165"/>
  <c r="D166"/>
  <c r="E166"/>
  <c r="F166"/>
  <c r="T166" s="1"/>
  <c r="G166"/>
  <c r="U166" s="1"/>
  <c r="H166"/>
  <c r="I166"/>
  <c r="J166"/>
  <c r="K166"/>
  <c r="Y166" s="1"/>
  <c r="L166"/>
  <c r="Z166" s="1"/>
  <c r="M166"/>
  <c r="N166"/>
  <c r="O166" s="1"/>
  <c r="R166"/>
  <c r="S166"/>
  <c r="V166"/>
  <c r="W166"/>
  <c r="X166"/>
  <c r="AA166"/>
  <c r="AB166"/>
  <c r="AC166"/>
  <c r="AD166"/>
  <c r="AE166"/>
  <c r="AF166"/>
  <c r="AG166"/>
  <c r="AH166"/>
  <c r="AI166"/>
  <c r="AJ166"/>
  <c r="AK166"/>
  <c r="D167"/>
  <c r="E167"/>
  <c r="S167" s="1"/>
  <c r="F167"/>
  <c r="G167"/>
  <c r="H167"/>
  <c r="I167"/>
  <c r="W167" s="1"/>
  <c r="J167"/>
  <c r="X167" s="1"/>
  <c r="K167"/>
  <c r="L167"/>
  <c r="M167"/>
  <c r="AA167" s="1"/>
  <c r="N167"/>
  <c r="O167" s="1"/>
  <c r="R167"/>
  <c r="T167"/>
  <c r="U167"/>
  <c r="V167"/>
  <c r="Y167"/>
  <c r="Z167"/>
  <c r="AB167"/>
  <c r="AC167"/>
  <c r="AD167"/>
  <c r="AE167"/>
  <c r="AF167"/>
  <c r="AG167"/>
  <c r="AH167"/>
  <c r="AI167"/>
  <c r="AJ167"/>
  <c r="AK167"/>
  <c r="D168"/>
  <c r="E168"/>
  <c r="F168"/>
  <c r="G168"/>
  <c r="U168" s="1"/>
  <c r="H168"/>
  <c r="I168"/>
  <c r="J168"/>
  <c r="K168"/>
  <c r="Y168" s="1"/>
  <c r="L168"/>
  <c r="Z168" s="1"/>
  <c r="M168"/>
  <c r="S168"/>
  <c r="T168"/>
  <c r="V168"/>
  <c r="W168"/>
  <c r="X168"/>
  <c r="AA168"/>
  <c r="AB168"/>
  <c r="AC168"/>
  <c r="AD168"/>
  <c r="AE168"/>
  <c r="AF168"/>
  <c r="AG168"/>
  <c r="AH168"/>
  <c r="AI168"/>
  <c r="AJ168"/>
  <c r="AK168"/>
  <c r="D169"/>
  <c r="E169"/>
  <c r="S169" s="1"/>
  <c r="F169"/>
  <c r="G169"/>
  <c r="H169"/>
  <c r="I169"/>
  <c r="W169" s="1"/>
  <c r="J169"/>
  <c r="K169"/>
  <c r="L169"/>
  <c r="Z169" s="1"/>
  <c r="M169"/>
  <c r="AA169" s="1"/>
  <c r="R169"/>
  <c r="T169"/>
  <c r="U169"/>
  <c r="V169"/>
  <c r="X169"/>
  <c r="Y169"/>
  <c r="AB169"/>
  <c r="AC169"/>
  <c r="AD169"/>
  <c r="AE169"/>
  <c r="AF169"/>
  <c r="AG169"/>
  <c r="AH169"/>
  <c r="AI169"/>
  <c r="AJ169"/>
  <c r="AK169"/>
  <c r="D170"/>
  <c r="R170" s="1"/>
  <c r="E170"/>
  <c r="F170"/>
  <c r="G170"/>
  <c r="H170"/>
  <c r="I170"/>
  <c r="J170"/>
  <c r="K170"/>
  <c r="Y170" s="1"/>
  <c r="L170"/>
  <c r="M170"/>
  <c r="S170"/>
  <c r="T170"/>
  <c r="V170"/>
  <c r="W170"/>
  <c r="X170"/>
  <c r="Z170"/>
  <c r="AA170"/>
  <c r="AB170"/>
  <c r="AC170"/>
  <c r="AD170"/>
  <c r="AE170"/>
  <c r="AF170"/>
  <c r="AG170"/>
  <c r="AH170"/>
  <c r="AI170"/>
  <c r="AJ170"/>
  <c r="AK170"/>
  <c r="D171"/>
  <c r="E171"/>
  <c r="S171" s="1"/>
  <c r="F171"/>
  <c r="G171"/>
  <c r="H171"/>
  <c r="V171" s="1"/>
  <c r="I171"/>
  <c r="W171" s="1"/>
  <c r="J171"/>
  <c r="K171"/>
  <c r="L171"/>
  <c r="Z171" s="1"/>
  <c r="M171"/>
  <c r="AA171" s="1"/>
  <c r="T171"/>
  <c r="U171"/>
  <c r="X171"/>
  <c r="Y171"/>
  <c r="AB171"/>
  <c r="Q171" s="1"/>
  <c r="AC171"/>
  <c r="AD171"/>
  <c r="AE171"/>
  <c r="AF171"/>
  <c r="AG171"/>
  <c r="AH171"/>
  <c r="AI171"/>
  <c r="AJ171"/>
  <c r="AK171"/>
  <c r="D172"/>
  <c r="E172"/>
  <c r="F172"/>
  <c r="G172"/>
  <c r="U172" s="1"/>
  <c r="H172"/>
  <c r="I172"/>
  <c r="J172"/>
  <c r="X172" s="1"/>
  <c r="K172"/>
  <c r="Y172" s="1"/>
  <c r="L172"/>
  <c r="M172"/>
  <c r="N172"/>
  <c r="O172" s="1"/>
  <c r="R172"/>
  <c r="S172"/>
  <c r="V172"/>
  <c r="W172"/>
  <c r="Z172"/>
  <c r="AA172"/>
  <c r="AB172"/>
  <c r="AC172"/>
  <c r="AD172"/>
  <c r="AE172"/>
  <c r="AF172"/>
  <c r="AG172"/>
  <c r="AH172"/>
  <c r="AI172"/>
  <c r="AJ172"/>
  <c r="AK172"/>
  <c r="D173"/>
  <c r="R173" s="1"/>
  <c r="P173" s="1"/>
  <c r="E173"/>
  <c r="S173" s="1"/>
  <c r="F173"/>
  <c r="G173"/>
  <c r="H173"/>
  <c r="I173"/>
  <c r="W173" s="1"/>
  <c r="J173"/>
  <c r="X173" s="1"/>
  <c r="K173"/>
  <c r="L173"/>
  <c r="M173"/>
  <c r="AA173" s="1"/>
  <c r="N173"/>
  <c r="O173" s="1"/>
  <c r="T173"/>
  <c r="U173"/>
  <c r="V173"/>
  <c r="Y173"/>
  <c r="Z173"/>
  <c r="AB173"/>
  <c r="Q173" s="1"/>
  <c r="AC173"/>
  <c r="AD173"/>
  <c r="AE173"/>
  <c r="AF173"/>
  <c r="AG173"/>
  <c r="AH173"/>
  <c r="AI173"/>
  <c r="AJ173"/>
  <c r="AK173"/>
  <c r="D174"/>
  <c r="N174" s="1"/>
  <c r="O174" s="1"/>
  <c r="E174"/>
  <c r="F174"/>
  <c r="T174" s="1"/>
  <c r="G174"/>
  <c r="U174" s="1"/>
  <c r="H174"/>
  <c r="I174"/>
  <c r="J174"/>
  <c r="K174"/>
  <c r="Y174" s="1"/>
  <c r="L174"/>
  <c r="Z174" s="1"/>
  <c r="M174"/>
  <c r="R174"/>
  <c r="P174" s="1"/>
  <c r="S174"/>
  <c r="V174"/>
  <c r="W174"/>
  <c r="X174"/>
  <c r="AA174"/>
  <c r="AB174"/>
  <c r="AC174"/>
  <c r="AD174"/>
  <c r="AE174"/>
  <c r="AF174"/>
  <c r="AG174"/>
  <c r="AH174"/>
  <c r="AI174"/>
  <c r="AJ174"/>
  <c r="AK174"/>
  <c r="D175"/>
  <c r="E175"/>
  <c r="S175" s="1"/>
  <c r="F175"/>
  <c r="G175"/>
  <c r="H175"/>
  <c r="I175"/>
  <c r="W175" s="1"/>
  <c r="J175"/>
  <c r="X175" s="1"/>
  <c r="K175"/>
  <c r="L175"/>
  <c r="M175"/>
  <c r="AA175" s="1"/>
  <c r="N175"/>
  <c r="O175" s="1"/>
  <c r="R175"/>
  <c r="T175"/>
  <c r="U175"/>
  <c r="V175"/>
  <c r="Y175"/>
  <c r="Z175"/>
  <c r="AB175"/>
  <c r="Q175" s="1"/>
  <c r="AC175"/>
  <c r="AD175"/>
  <c r="AE175"/>
  <c r="AF175"/>
  <c r="AG175"/>
  <c r="AH175"/>
  <c r="AI175"/>
  <c r="AJ175"/>
  <c r="AK175"/>
  <c r="D176"/>
  <c r="E176"/>
  <c r="F176"/>
  <c r="G176"/>
  <c r="U176" s="1"/>
  <c r="H176"/>
  <c r="I176"/>
  <c r="J176"/>
  <c r="K176"/>
  <c r="Y176" s="1"/>
  <c r="L176"/>
  <c r="Z176" s="1"/>
  <c r="M176"/>
  <c r="S176"/>
  <c r="T176"/>
  <c r="V176"/>
  <c r="W176"/>
  <c r="X176"/>
  <c r="AA176"/>
  <c r="AB176"/>
  <c r="AC176"/>
  <c r="AD176"/>
  <c r="AE176"/>
  <c r="AF176"/>
  <c r="AG176"/>
  <c r="AH176"/>
  <c r="AI176"/>
  <c r="AJ176"/>
  <c r="AK176"/>
  <c r="D177"/>
  <c r="E177"/>
  <c r="S177" s="1"/>
  <c r="F177"/>
  <c r="G177"/>
  <c r="H177"/>
  <c r="I177"/>
  <c r="W177" s="1"/>
  <c r="J177"/>
  <c r="K177"/>
  <c r="L177"/>
  <c r="Z177" s="1"/>
  <c r="M177"/>
  <c r="AA177" s="1"/>
  <c r="R177"/>
  <c r="T177"/>
  <c r="U177"/>
  <c r="V177"/>
  <c r="X177"/>
  <c r="Y177"/>
  <c r="AB177"/>
  <c r="AC177"/>
  <c r="AD177"/>
  <c r="AE177"/>
  <c r="AF177"/>
  <c r="AG177"/>
  <c r="AH177"/>
  <c r="AI177"/>
  <c r="AJ177"/>
  <c r="AK177"/>
  <c r="D178"/>
  <c r="R178" s="1"/>
  <c r="E178"/>
  <c r="F178"/>
  <c r="G178"/>
  <c r="H178"/>
  <c r="I178"/>
  <c r="J178"/>
  <c r="K178"/>
  <c r="Y178" s="1"/>
  <c r="L178"/>
  <c r="M178"/>
  <c r="S178"/>
  <c r="T178"/>
  <c r="V178"/>
  <c r="W178"/>
  <c r="X178"/>
  <c r="Z178"/>
  <c r="AA178"/>
  <c r="AB178"/>
  <c r="AC178"/>
  <c r="AD178"/>
  <c r="AE178"/>
  <c r="AF178"/>
  <c r="AG178"/>
  <c r="AH178"/>
  <c r="AI178"/>
  <c r="AJ178"/>
  <c r="AK178"/>
  <c r="D179"/>
  <c r="E179"/>
  <c r="S179" s="1"/>
  <c r="F179"/>
  <c r="G179"/>
  <c r="H179"/>
  <c r="V179" s="1"/>
  <c r="I179"/>
  <c r="W179" s="1"/>
  <c r="J179"/>
  <c r="K179"/>
  <c r="L179"/>
  <c r="Z179" s="1"/>
  <c r="M179"/>
  <c r="AA179" s="1"/>
  <c r="T179"/>
  <c r="U179"/>
  <c r="X179"/>
  <c r="Y179"/>
  <c r="AB179"/>
  <c r="Q179" s="1"/>
  <c r="AC179"/>
  <c r="AD179"/>
  <c r="AE179"/>
  <c r="AF179"/>
  <c r="AG179"/>
  <c r="AH179"/>
  <c r="AI179"/>
  <c r="AJ179"/>
  <c r="AK179"/>
  <c r="D180"/>
  <c r="E180"/>
  <c r="F180"/>
  <c r="G180"/>
  <c r="U180" s="1"/>
  <c r="H180"/>
  <c r="I180"/>
  <c r="J180"/>
  <c r="X180" s="1"/>
  <c r="K180"/>
  <c r="Y180" s="1"/>
  <c r="L180"/>
  <c r="M180"/>
  <c r="R180"/>
  <c r="S180"/>
  <c r="V180"/>
  <c r="W180"/>
  <c r="Z180"/>
  <c r="AA180"/>
  <c r="AB180"/>
  <c r="AC180"/>
  <c r="AD180"/>
  <c r="AE180"/>
  <c r="AF180"/>
  <c r="AG180"/>
  <c r="AH180"/>
  <c r="AI180"/>
  <c r="AJ180"/>
  <c r="AK180"/>
  <c r="D181"/>
  <c r="R181" s="1"/>
  <c r="E181"/>
  <c r="S181" s="1"/>
  <c r="F181"/>
  <c r="G181"/>
  <c r="H181"/>
  <c r="I181"/>
  <c r="W181" s="1"/>
  <c r="J181"/>
  <c r="X181" s="1"/>
  <c r="P181" s="1"/>
  <c r="K181"/>
  <c r="L181"/>
  <c r="M181"/>
  <c r="AA181" s="1"/>
  <c r="N181"/>
  <c r="O181" s="1"/>
  <c r="T181"/>
  <c r="U181"/>
  <c r="V181"/>
  <c r="Y181"/>
  <c r="Z181"/>
  <c r="AB181"/>
  <c r="Q181" s="1"/>
  <c r="AC181"/>
  <c r="AD181"/>
  <c r="AE181"/>
  <c r="AF181"/>
  <c r="AG181"/>
  <c r="AH181"/>
  <c r="AI181"/>
  <c r="AJ181"/>
  <c r="AK181"/>
  <c r="D182"/>
  <c r="N182" s="1"/>
  <c r="O182" s="1"/>
  <c r="E182"/>
  <c r="F182"/>
  <c r="T182" s="1"/>
  <c r="G182"/>
  <c r="U182" s="1"/>
  <c r="H182"/>
  <c r="I182"/>
  <c r="J182"/>
  <c r="K182"/>
  <c r="Y182" s="1"/>
  <c r="L182"/>
  <c r="Z182" s="1"/>
  <c r="M182"/>
  <c r="R182"/>
  <c r="S182"/>
  <c r="V182"/>
  <c r="W182"/>
  <c r="X182"/>
  <c r="AA182"/>
  <c r="AB182"/>
  <c r="Q182" s="1"/>
  <c r="AC182"/>
  <c r="AD182"/>
  <c r="AE182"/>
  <c r="AF182"/>
  <c r="AG182"/>
  <c r="AH182"/>
  <c r="AI182"/>
  <c r="AJ182"/>
  <c r="AK182"/>
  <c r="D183"/>
  <c r="E183"/>
  <c r="S183" s="1"/>
  <c r="F183"/>
  <c r="T183" s="1"/>
  <c r="G183"/>
  <c r="H183"/>
  <c r="I183"/>
  <c r="W183" s="1"/>
  <c r="J183"/>
  <c r="X183" s="1"/>
  <c r="K183"/>
  <c r="L183"/>
  <c r="M183"/>
  <c r="AA183" s="1"/>
  <c r="N183"/>
  <c r="O183" s="1"/>
  <c r="R183"/>
  <c r="U183"/>
  <c r="V183"/>
  <c r="Y183"/>
  <c r="Z183"/>
  <c r="AB183"/>
  <c r="Q183" s="1"/>
  <c r="AC183"/>
  <c r="AD183"/>
  <c r="AE183"/>
  <c r="AF183"/>
  <c r="AG183"/>
  <c r="AH183"/>
  <c r="AI183"/>
  <c r="AJ183"/>
  <c r="AK183"/>
  <c r="D184"/>
  <c r="E184"/>
  <c r="F184"/>
  <c r="G184"/>
  <c r="U184" s="1"/>
  <c r="H184"/>
  <c r="I184"/>
  <c r="J184"/>
  <c r="K184"/>
  <c r="Y184" s="1"/>
  <c r="L184"/>
  <c r="Z184" s="1"/>
  <c r="M184"/>
  <c r="S184"/>
  <c r="T184"/>
  <c r="V184"/>
  <c r="W184"/>
  <c r="X184"/>
  <c r="AA184"/>
  <c r="AB184"/>
  <c r="AC184"/>
  <c r="AD184"/>
  <c r="AE184"/>
  <c r="AF184"/>
  <c r="AG184"/>
  <c r="AH184"/>
  <c r="AI184"/>
  <c r="AJ184"/>
  <c r="AK184"/>
  <c r="D185"/>
  <c r="E185"/>
  <c r="S185" s="1"/>
  <c r="F185"/>
  <c r="G185"/>
  <c r="H185"/>
  <c r="I185"/>
  <c r="W185" s="1"/>
  <c r="J185"/>
  <c r="K185"/>
  <c r="L185"/>
  <c r="Z185" s="1"/>
  <c r="M185"/>
  <c r="AA185" s="1"/>
  <c r="R185"/>
  <c r="T185"/>
  <c r="U185"/>
  <c r="V185"/>
  <c r="X185"/>
  <c r="Y185"/>
  <c r="AB185"/>
  <c r="Q185" s="1"/>
  <c r="AC185"/>
  <c r="AD185"/>
  <c r="AE185"/>
  <c r="AF185"/>
  <c r="AG185"/>
  <c r="AH185"/>
  <c r="AI185"/>
  <c r="AJ185"/>
  <c r="AK185"/>
  <c r="D186"/>
  <c r="R186" s="1"/>
  <c r="E186"/>
  <c r="F186"/>
  <c r="G186"/>
  <c r="H186"/>
  <c r="I186"/>
  <c r="J186"/>
  <c r="K186"/>
  <c r="Y186" s="1"/>
  <c r="L186"/>
  <c r="M186"/>
  <c r="S186"/>
  <c r="T186"/>
  <c r="V186"/>
  <c r="W186"/>
  <c r="X186"/>
  <c r="Z186"/>
  <c r="AA186"/>
  <c r="AB186"/>
  <c r="AC186"/>
  <c r="AD186"/>
  <c r="AE186"/>
  <c r="AF186"/>
  <c r="AG186"/>
  <c r="AH186"/>
  <c r="AI186"/>
  <c r="AJ186"/>
  <c r="AK186"/>
  <c r="D187"/>
  <c r="E187"/>
  <c r="S187" s="1"/>
  <c r="F187"/>
  <c r="G187"/>
  <c r="H187"/>
  <c r="I187"/>
  <c r="W187" s="1"/>
  <c r="J187"/>
  <c r="K187"/>
  <c r="L187"/>
  <c r="Z187" s="1"/>
  <c r="M187"/>
  <c r="AA187" s="1"/>
  <c r="Q187"/>
  <c r="T187"/>
  <c r="U187"/>
  <c r="V187"/>
  <c r="X187"/>
  <c r="Y187"/>
  <c r="AB187"/>
  <c r="AC187"/>
  <c r="AD187"/>
  <c r="AE187"/>
  <c r="AF187"/>
  <c r="AG187"/>
  <c r="AH187"/>
  <c r="AI187"/>
  <c r="AJ187"/>
  <c r="AK187"/>
  <c r="D188"/>
  <c r="E188"/>
  <c r="F188"/>
  <c r="G188"/>
  <c r="U188" s="1"/>
  <c r="H188"/>
  <c r="I188"/>
  <c r="J188"/>
  <c r="K188"/>
  <c r="Y188" s="1"/>
  <c r="L188"/>
  <c r="M188"/>
  <c r="N188"/>
  <c r="O188" s="1"/>
  <c r="R188"/>
  <c r="S188"/>
  <c r="V188"/>
  <c r="W188"/>
  <c r="X188"/>
  <c r="Z188"/>
  <c r="AA188"/>
  <c r="AB188"/>
  <c r="AC188"/>
  <c r="AD188"/>
  <c r="AE188"/>
  <c r="AF188"/>
  <c r="AG188"/>
  <c r="AH188"/>
  <c r="AI188"/>
  <c r="AJ188"/>
  <c r="AK188"/>
  <c r="D189"/>
  <c r="R189" s="1"/>
  <c r="E189"/>
  <c r="S189" s="1"/>
  <c r="F189"/>
  <c r="G189"/>
  <c r="H189"/>
  <c r="I189"/>
  <c r="W189" s="1"/>
  <c r="J189"/>
  <c r="X189" s="1"/>
  <c r="K189"/>
  <c r="L189"/>
  <c r="M189"/>
  <c r="AA189" s="1"/>
  <c r="N189"/>
  <c r="O189" s="1"/>
  <c r="P189"/>
  <c r="T189"/>
  <c r="U189"/>
  <c r="V189"/>
  <c r="Y189"/>
  <c r="Z189"/>
  <c r="AB189"/>
  <c r="Q189" s="1"/>
  <c r="AC189"/>
  <c r="AD189"/>
  <c r="AE189"/>
  <c r="AF189"/>
  <c r="AG189"/>
  <c r="AH189"/>
  <c r="AI189"/>
  <c r="AJ189"/>
  <c r="AK189"/>
  <c r="D190"/>
  <c r="N190" s="1"/>
  <c r="O190" s="1"/>
  <c r="E190"/>
  <c r="F190"/>
  <c r="T190" s="1"/>
  <c r="G190"/>
  <c r="U190" s="1"/>
  <c r="H190"/>
  <c r="I190"/>
  <c r="J190"/>
  <c r="K190"/>
  <c r="Y190" s="1"/>
  <c r="L190"/>
  <c r="Z190" s="1"/>
  <c r="M190"/>
  <c r="R190"/>
  <c r="S190"/>
  <c r="V190"/>
  <c r="W190"/>
  <c r="X190"/>
  <c r="AA190"/>
  <c r="AB190"/>
  <c r="Q190" s="1"/>
  <c r="AC190"/>
  <c r="AD190"/>
  <c r="AE190"/>
  <c r="AF190"/>
  <c r="AG190"/>
  <c r="AH190"/>
  <c r="AI190"/>
  <c r="AJ190"/>
  <c r="AK190"/>
  <c r="D191"/>
  <c r="E191"/>
  <c r="S191" s="1"/>
  <c r="F191"/>
  <c r="T191" s="1"/>
  <c r="G191"/>
  <c r="H191"/>
  <c r="I191"/>
  <c r="W191" s="1"/>
  <c r="J191"/>
  <c r="X191" s="1"/>
  <c r="K191"/>
  <c r="L191"/>
  <c r="M191"/>
  <c r="AA191" s="1"/>
  <c r="N191"/>
  <c r="O191" s="1"/>
  <c r="R191"/>
  <c r="U191"/>
  <c r="V191"/>
  <c r="Y191"/>
  <c r="Z191"/>
  <c r="AB191"/>
  <c r="AC191"/>
  <c r="AD191"/>
  <c r="AE191"/>
  <c r="AF191"/>
  <c r="AG191"/>
  <c r="AH191"/>
  <c r="AI191"/>
  <c r="AJ191"/>
  <c r="AK191"/>
  <c r="D192"/>
  <c r="E192"/>
  <c r="F192"/>
  <c r="G192"/>
  <c r="U192" s="1"/>
  <c r="H192"/>
  <c r="V192" s="1"/>
  <c r="I192"/>
  <c r="J192"/>
  <c r="K192"/>
  <c r="Y192" s="1"/>
  <c r="L192"/>
  <c r="Z192" s="1"/>
  <c r="M192"/>
  <c r="S192"/>
  <c r="T192"/>
  <c r="W192"/>
  <c r="X192"/>
  <c r="AA192"/>
  <c r="AB192"/>
  <c r="AC192"/>
  <c r="AD192"/>
  <c r="AE192"/>
  <c r="AF192"/>
  <c r="AG192"/>
  <c r="AH192"/>
  <c r="AI192"/>
  <c r="AJ192"/>
  <c r="AK192"/>
  <c r="D193"/>
  <c r="E193"/>
  <c r="S193" s="1"/>
  <c r="F193"/>
  <c r="G193"/>
  <c r="H193"/>
  <c r="I193"/>
  <c r="W193" s="1"/>
  <c r="J193"/>
  <c r="K193"/>
  <c r="L193"/>
  <c r="Z193" s="1"/>
  <c r="M193"/>
  <c r="AA193" s="1"/>
  <c r="R193"/>
  <c r="T193"/>
  <c r="U193"/>
  <c r="V193"/>
  <c r="X193"/>
  <c r="Y193"/>
  <c r="AB193"/>
  <c r="Q193" s="1"/>
  <c r="AC193"/>
  <c r="AD193"/>
  <c r="AE193"/>
  <c r="AF193"/>
  <c r="AG193"/>
  <c r="AH193"/>
  <c r="AI193"/>
  <c r="AJ193"/>
  <c r="AK193"/>
  <c r="D194"/>
  <c r="R194" s="1"/>
  <c r="E194"/>
  <c r="F194"/>
  <c r="G194"/>
  <c r="H194"/>
  <c r="I194"/>
  <c r="J194"/>
  <c r="K194"/>
  <c r="Y194" s="1"/>
  <c r="L194"/>
  <c r="M194"/>
  <c r="S194"/>
  <c r="T194"/>
  <c r="V194"/>
  <c r="W194"/>
  <c r="X194"/>
  <c r="Z194"/>
  <c r="AA194"/>
  <c r="AB194"/>
  <c r="AC194"/>
  <c r="AD194"/>
  <c r="AE194"/>
  <c r="AF194"/>
  <c r="AG194"/>
  <c r="AH194"/>
  <c r="AI194"/>
  <c r="AJ194"/>
  <c r="AK194"/>
  <c r="D195"/>
  <c r="E195"/>
  <c r="S195" s="1"/>
  <c r="F195"/>
  <c r="G195"/>
  <c r="H195"/>
  <c r="I195"/>
  <c r="W195" s="1"/>
  <c r="J195"/>
  <c r="K195"/>
  <c r="L195"/>
  <c r="Z195" s="1"/>
  <c r="M195"/>
  <c r="AA195" s="1"/>
  <c r="Q195"/>
  <c r="T195"/>
  <c r="U195"/>
  <c r="V195"/>
  <c r="X195"/>
  <c r="Y195"/>
  <c r="AB195"/>
  <c r="AC195"/>
  <c r="AD195"/>
  <c r="AE195"/>
  <c r="AF195"/>
  <c r="AG195"/>
  <c r="AH195"/>
  <c r="AI195"/>
  <c r="AJ195"/>
  <c r="AK195"/>
  <c r="D196"/>
  <c r="E196"/>
  <c r="F196"/>
  <c r="G196"/>
  <c r="U196" s="1"/>
  <c r="H196"/>
  <c r="I196"/>
  <c r="J196"/>
  <c r="K196"/>
  <c r="Y196" s="1"/>
  <c r="L196"/>
  <c r="M196"/>
  <c r="N196"/>
  <c r="O196" s="1"/>
  <c r="R196"/>
  <c r="S196"/>
  <c r="V196"/>
  <c r="W196"/>
  <c r="X196"/>
  <c r="Z196"/>
  <c r="AA196"/>
  <c r="AB196"/>
  <c r="AC196"/>
  <c r="AD196"/>
  <c r="AE196"/>
  <c r="AF196"/>
  <c r="AG196"/>
  <c r="AH196"/>
  <c r="AI196"/>
  <c r="AJ196"/>
  <c r="AK196"/>
  <c r="D197"/>
  <c r="R197" s="1"/>
  <c r="P197" s="1"/>
  <c r="E197"/>
  <c r="S197" s="1"/>
  <c r="F197"/>
  <c r="G197"/>
  <c r="H197"/>
  <c r="I197"/>
  <c r="W197" s="1"/>
  <c r="J197"/>
  <c r="X197" s="1"/>
  <c r="K197"/>
  <c r="L197"/>
  <c r="M197"/>
  <c r="AA197" s="1"/>
  <c r="N197"/>
  <c r="O197" s="1"/>
  <c r="T197"/>
  <c r="U197"/>
  <c r="V197"/>
  <c r="Y197"/>
  <c r="Z197"/>
  <c r="AB197"/>
  <c r="Q197" s="1"/>
  <c r="AC197"/>
  <c r="AD197"/>
  <c r="AE197"/>
  <c r="AF197"/>
  <c r="AG197"/>
  <c r="AH197"/>
  <c r="AI197"/>
  <c r="AJ197"/>
  <c r="AK197"/>
  <c r="D198"/>
  <c r="N198" s="1"/>
  <c r="O198" s="1"/>
  <c r="E198"/>
  <c r="F198"/>
  <c r="T198" s="1"/>
  <c r="G198"/>
  <c r="U198" s="1"/>
  <c r="H198"/>
  <c r="I198"/>
  <c r="J198"/>
  <c r="K198"/>
  <c r="Y198" s="1"/>
  <c r="L198"/>
  <c r="Z198" s="1"/>
  <c r="M198"/>
  <c r="R198"/>
  <c r="S198"/>
  <c r="V198"/>
  <c r="W198"/>
  <c r="X198"/>
  <c r="AA198"/>
  <c r="AB198"/>
  <c r="AC198"/>
  <c r="AD198"/>
  <c r="AE198"/>
  <c r="AF198"/>
  <c r="AG198"/>
  <c r="AH198"/>
  <c r="AI198"/>
  <c r="AJ198"/>
  <c r="AK198"/>
  <c r="D199"/>
  <c r="E199"/>
  <c r="S199" s="1"/>
  <c r="F199"/>
  <c r="G199"/>
  <c r="H199"/>
  <c r="I199"/>
  <c r="W199" s="1"/>
  <c r="J199"/>
  <c r="X199" s="1"/>
  <c r="K199"/>
  <c r="L199"/>
  <c r="M199"/>
  <c r="AA199" s="1"/>
  <c r="N199"/>
  <c r="O199" s="1"/>
  <c r="R199"/>
  <c r="T199"/>
  <c r="U199"/>
  <c r="V199"/>
  <c r="Y199"/>
  <c r="Z199"/>
  <c r="AB199"/>
  <c r="AC199"/>
  <c r="AD199"/>
  <c r="AE199"/>
  <c r="AF199"/>
  <c r="AG199"/>
  <c r="AH199"/>
  <c r="AI199"/>
  <c r="AJ199"/>
  <c r="AK199"/>
  <c r="D200"/>
  <c r="E200"/>
  <c r="F200"/>
  <c r="G200"/>
  <c r="U200" s="1"/>
  <c r="H200"/>
  <c r="V200" s="1"/>
  <c r="I200"/>
  <c r="J200"/>
  <c r="K200"/>
  <c r="Y200" s="1"/>
  <c r="L200"/>
  <c r="Z200" s="1"/>
  <c r="M200"/>
  <c r="S200"/>
  <c r="T200"/>
  <c r="W200"/>
  <c r="X200"/>
  <c r="AA200"/>
  <c r="AB200"/>
  <c r="AC200"/>
  <c r="AD200"/>
  <c r="AE200"/>
  <c r="AF200"/>
  <c r="AG200"/>
  <c r="AH200"/>
  <c r="AI200"/>
  <c r="AJ200"/>
  <c r="AK200"/>
  <c r="D201"/>
  <c r="E201"/>
  <c r="S201" s="1"/>
  <c r="F201"/>
  <c r="G201"/>
  <c r="H201"/>
  <c r="I201"/>
  <c r="W201" s="1"/>
  <c r="J201"/>
  <c r="K201"/>
  <c r="L201"/>
  <c r="Z201" s="1"/>
  <c r="M201"/>
  <c r="AA201" s="1"/>
  <c r="R201"/>
  <c r="T201"/>
  <c r="U201"/>
  <c r="V201"/>
  <c r="X201"/>
  <c r="Y201"/>
  <c r="AB201"/>
  <c r="AC201"/>
  <c r="AD201"/>
  <c r="AE201"/>
  <c r="AF201"/>
  <c r="AG201"/>
  <c r="AH201"/>
  <c r="AI201"/>
  <c r="AJ201"/>
  <c r="AK201"/>
  <c r="D202"/>
  <c r="R202" s="1"/>
  <c r="E202"/>
  <c r="F202"/>
  <c r="G202"/>
  <c r="H202"/>
  <c r="I202"/>
  <c r="J202"/>
  <c r="K202"/>
  <c r="Y202" s="1"/>
  <c r="L202"/>
  <c r="M202"/>
  <c r="S202"/>
  <c r="T202"/>
  <c r="V202"/>
  <c r="W202"/>
  <c r="X202"/>
  <c r="Z202"/>
  <c r="AA202"/>
  <c r="AB202"/>
  <c r="AC202"/>
  <c r="AD202"/>
  <c r="AE202"/>
  <c r="AF202"/>
  <c r="AG202"/>
  <c r="AH202"/>
  <c r="AI202"/>
  <c r="AJ202"/>
  <c r="AK202"/>
  <c r="D203"/>
  <c r="E203"/>
  <c r="S203" s="1"/>
  <c r="F203"/>
  <c r="G203"/>
  <c r="H203"/>
  <c r="V203" s="1"/>
  <c r="I203"/>
  <c r="W203" s="1"/>
  <c r="J203"/>
  <c r="K203"/>
  <c r="L203"/>
  <c r="Z203" s="1"/>
  <c r="M203"/>
  <c r="AA203" s="1"/>
  <c r="T203"/>
  <c r="U203"/>
  <c r="X203"/>
  <c r="Y203"/>
  <c r="AB203"/>
  <c r="Q203" s="1"/>
  <c r="AC203"/>
  <c r="AD203"/>
  <c r="AE203"/>
  <c r="AF203"/>
  <c r="AG203"/>
  <c r="AH203"/>
  <c r="AI203"/>
  <c r="AJ203"/>
  <c r="AK203"/>
  <c r="D204"/>
  <c r="E204"/>
  <c r="F204"/>
  <c r="G204"/>
  <c r="U204" s="1"/>
  <c r="H204"/>
  <c r="I204"/>
  <c r="J204"/>
  <c r="X204" s="1"/>
  <c r="K204"/>
  <c r="Y204" s="1"/>
  <c r="L204"/>
  <c r="M204"/>
  <c r="N204"/>
  <c r="O204" s="1"/>
  <c r="R204"/>
  <c r="S204"/>
  <c r="V204"/>
  <c r="W204"/>
  <c r="Z204"/>
  <c r="AA204"/>
  <c r="AB204"/>
  <c r="AC204"/>
  <c r="AD204"/>
  <c r="AE204"/>
  <c r="AF204"/>
  <c r="AG204"/>
  <c r="AH204"/>
  <c r="AI204"/>
  <c r="AJ204"/>
  <c r="AK204"/>
  <c r="D205"/>
  <c r="E205"/>
  <c r="S205" s="1"/>
  <c r="F205"/>
  <c r="G205"/>
  <c r="H205"/>
  <c r="I205"/>
  <c r="W205" s="1"/>
  <c r="J205"/>
  <c r="X205" s="1"/>
  <c r="K205"/>
  <c r="L205"/>
  <c r="M205"/>
  <c r="AA205" s="1"/>
  <c r="N205"/>
  <c r="O205" s="1"/>
  <c r="R205"/>
  <c r="T205"/>
  <c r="U205"/>
  <c r="P205" s="1"/>
  <c r="V205"/>
  <c r="Y205"/>
  <c r="Z205"/>
  <c r="AB205"/>
  <c r="Q205" s="1"/>
  <c r="AC205"/>
  <c r="AD205"/>
  <c r="AE205"/>
  <c r="AF205"/>
  <c r="AG205"/>
  <c r="AH205"/>
  <c r="AI205"/>
  <c r="AJ205"/>
  <c r="AK205"/>
  <c r="D206"/>
  <c r="N206" s="1"/>
  <c r="O206" s="1"/>
  <c r="E206"/>
  <c r="F206"/>
  <c r="G206"/>
  <c r="U206" s="1"/>
  <c r="H206"/>
  <c r="I206"/>
  <c r="J206"/>
  <c r="K206"/>
  <c r="Y206" s="1"/>
  <c r="L206"/>
  <c r="Z206" s="1"/>
  <c r="M206"/>
  <c r="R206"/>
  <c r="S206"/>
  <c r="T206"/>
  <c r="V206"/>
  <c r="W206"/>
  <c r="X206"/>
  <c r="AA206"/>
  <c r="AB206"/>
  <c r="Q206" s="1"/>
  <c r="AC206"/>
  <c r="AD206"/>
  <c r="AE206"/>
  <c r="AF206"/>
  <c r="AG206"/>
  <c r="AH206"/>
  <c r="AI206"/>
  <c r="AJ206"/>
  <c r="AK206"/>
  <c r="D207"/>
  <c r="E207"/>
  <c r="S207" s="1"/>
  <c r="F207"/>
  <c r="T207" s="1"/>
  <c r="G207"/>
  <c r="H207"/>
  <c r="I207"/>
  <c r="W207" s="1"/>
  <c r="J207"/>
  <c r="X207" s="1"/>
  <c r="K207"/>
  <c r="L207"/>
  <c r="Z207" s="1"/>
  <c r="M207"/>
  <c r="AA207" s="1"/>
  <c r="N207"/>
  <c r="O207" s="1"/>
  <c r="R207"/>
  <c r="U207"/>
  <c r="V207"/>
  <c r="Y207"/>
  <c r="AB207"/>
  <c r="AC207"/>
  <c r="AD207"/>
  <c r="AE207"/>
  <c r="AF207"/>
  <c r="AG207"/>
  <c r="AH207"/>
  <c r="AI207"/>
  <c r="AJ207"/>
  <c r="AK207"/>
  <c r="D208"/>
  <c r="E208"/>
  <c r="F208"/>
  <c r="G208"/>
  <c r="U208" s="1"/>
  <c r="H208"/>
  <c r="V208" s="1"/>
  <c r="I208"/>
  <c r="J208"/>
  <c r="K208"/>
  <c r="Y208" s="1"/>
  <c r="L208"/>
  <c r="Z208" s="1"/>
  <c r="M208"/>
  <c r="S208"/>
  <c r="T208"/>
  <c r="W208"/>
  <c r="X208"/>
  <c r="AA208"/>
  <c r="AB208"/>
  <c r="AC208"/>
  <c r="AD208"/>
  <c r="AE208"/>
  <c r="AF208"/>
  <c r="AG208"/>
  <c r="AH208"/>
  <c r="AI208"/>
  <c r="AJ208"/>
  <c r="AK208"/>
  <c r="D209"/>
  <c r="E209"/>
  <c r="S209" s="1"/>
  <c r="F209"/>
  <c r="G209"/>
  <c r="H209"/>
  <c r="I209"/>
  <c r="W209" s="1"/>
  <c r="J209"/>
  <c r="K209"/>
  <c r="L209"/>
  <c r="Z209" s="1"/>
  <c r="M209"/>
  <c r="AA209" s="1"/>
  <c r="R209"/>
  <c r="T209"/>
  <c r="U209"/>
  <c r="V209"/>
  <c r="X209"/>
  <c r="Y209"/>
  <c r="AB209"/>
  <c r="AC209"/>
  <c r="AD209"/>
  <c r="AE209"/>
  <c r="AF209"/>
  <c r="AG209"/>
  <c r="AH209"/>
  <c r="AI209"/>
  <c r="AJ209"/>
  <c r="AK209"/>
  <c r="D210"/>
  <c r="E210"/>
  <c r="F210"/>
  <c r="G210"/>
  <c r="H210"/>
  <c r="I210"/>
  <c r="J210"/>
  <c r="K210"/>
  <c r="Y210" s="1"/>
  <c r="L210"/>
  <c r="M210"/>
  <c r="R210"/>
  <c r="S210"/>
  <c r="T210"/>
  <c r="V210"/>
  <c r="W210"/>
  <c r="X210"/>
  <c r="Z210"/>
  <c r="AA210"/>
  <c r="AB210"/>
  <c r="AC210"/>
  <c r="AD210"/>
  <c r="AE210"/>
  <c r="AF210"/>
  <c r="AG210"/>
  <c r="AH210"/>
  <c r="AI210"/>
  <c r="AJ210"/>
  <c r="AK210"/>
  <c r="D211"/>
  <c r="E211"/>
  <c r="S211" s="1"/>
  <c r="F211"/>
  <c r="G211"/>
  <c r="H211"/>
  <c r="I211"/>
  <c r="W211" s="1"/>
  <c r="J211"/>
  <c r="X211" s="1"/>
  <c r="K211"/>
  <c r="L211"/>
  <c r="Z211" s="1"/>
  <c r="M211"/>
  <c r="AA211" s="1"/>
  <c r="Q211"/>
  <c r="T211"/>
  <c r="U211"/>
  <c r="V211"/>
  <c r="Y211"/>
  <c r="AB211"/>
  <c r="AC211"/>
  <c r="AD211"/>
  <c r="AE211"/>
  <c r="AF211"/>
  <c r="AG211"/>
  <c r="AH211"/>
  <c r="AI211"/>
  <c r="AJ211"/>
  <c r="AK211"/>
  <c r="D212"/>
  <c r="E212"/>
  <c r="F212"/>
  <c r="G212"/>
  <c r="U212" s="1"/>
  <c r="H212"/>
  <c r="I212"/>
  <c r="J212"/>
  <c r="X212" s="1"/>
  <c r="K212"/>
  <c r="Y212" s="1"/>
  <c r="L212"/>
  <c r="Z212" s="1"/>
  <c r="M212"/>
  <c r="N212"/>
  <c r="O212" s="1"/>
  <c r="R212"/>
  <c r="S212"/>
  <c r="V212"/>
  <c r="W212"/>
  <c r="AA212"/>
  <c r="AB212"/>
  <c r="AC212"/>
  <c r="AD212"/>
  <c r="AE212"/>
  <c r="AF212"/>
  <c r="AG212"/>
  <c r="AH212"/>
  <c r="AI212"/>
  <c r="AJ212"/>
  <c r="AK212"/>
  <c r="D213"/>
  <c r="E213"/>
  <c r="S213" s="1"/>
  <c r="F213"/>
  <c r="G213"/>
  <c r="H213"/>
  <c r="I213"/>
  <c r="W213" s="1"/>
  <c r="J213"/>
  <c r="X213" s="1"/>
  <c r="K213"/>
  <c r="L213"/>
  <c r="M213"/>
  <c r="AA213" s="1"/>
  <c r="N213"/>
  <c r="O213" s="1"/>
  <c r="R213"/>
  <c r="T213"/>
  <c r="U213"/>
  <c r="P213" s="1"/>
  <c r="V213"/>
  <c r="Y213"/>
  <c r="Z213"/>
  <c r="AB213"/>
  <c r="Q213" s="1"/>
  <c r="AC213"/>
  <c r="AD213"/>
  <c r="AE213"/>
  <c r="AF213"/>
  <c r="AG213"/>
  <c r="AH213"/>
  <c r="AI213"/>
  <c r="AJ213"/>
  <c r="AK213"/>
  <c r="D214"/>
  <c r="N214" s="1"/>
  <c r="O214" s="1"/>
  <c r="E214"/>
  <c r="F214"/>
  <c r="G214"/>
  <c r="U214" s="1"/>
  <c r="H214"/>
  <c r="I214"/>
  <c r="J214"/>
  <c r="K214"/>
  <c r="Y214" s="1"/>
  <c r="L214"/>
  <c r="Z214" s="1"/>
  <c r="M214"/>
  <c r="R214"/>
  <c r="S214"/>
  <c r="T214"/>
  <c r="V214"/>
  <c r="W214"/>
  <c r="X214"/>
  <c r="AA214"/>
  <c r="AB214"/>
  <c r="AC214"/>
  <c r="AD214"/>
  <c r="AE214"/>
  <c r="AF214"/>
  <c r="AG214"/>
  <c r="AH214"/>
  <c r="AI214"/>
  <c r="AJ214"/>
  <c r="AK214"/>
  <c r="D215"/>
  <c r="E215"/>
  <c r="S215" s="1"/>
  <c r="F215"/>
  <c r="G215"/>
  <c r="H215"/>
  <c r="I215"/>
  <c r="W215" s="1"/>
  <c r="J215"/>
  <c r="X215" s="1"/>
  <c r="K215"/>
  <c r="L215"/>
  <c r="Z215" s="1"/>
  <c r="M215"/>
  <c r="AA215" s="1"/>
  <c r="N215"/>
  <c r="O215" s="1"/>
  <c r="R215"/>
  <c r="T215"/>
  <c r="U215"/>
  <c r="V215"/>
  <c r="Y215"/>
  <c r="AB215"/>
  <c r="Q215" s="1"/>
  <c r="AC215"/>
  <c r="AD215"/>
  <c r="AE215"/>
  <c r="AF215"/>
  <c r="AG215"/>
  <c r="AH215"/>
  <c r="AI215"/>
  <c r="AJ215"/>
  <c r="AK215"/>
  <c r="D216"/>
  <c r="E216"/>
  <c r="F216"/>
  <c r="G216"/>
  <c r="U216" s="1"/>
  <c r="H216"/>
  <c r="I216"/>
  <c r="J216"/>
  <c r="K216"/>
  <c r="Y216" s="1"/>
  <c r="L216"/>
  <c r="Z216" s="1"/>
  <c r="M216"/>
  <c r="S216"/>
  <c r="T216"/>
  <c r="V216"/>
  <c r="W216"/>
  <c r="X216"/>
  <c r="AA216"/>
  <c r="AB216"/>
  <c r="AC216"/>
  <c r="AD216"/>
  <c r="AE216"/>
  <c r="AF216"/>
  <c r="AG216"/>
  <c r="AH216"/>
  <c r="AI216"/>
  <c r="AJ216"/>
  <c r="AK216"/>
  <c r="D217"/>
  <c r="E217"/>
  <c r="S217" s="1"/>
  <c r="F217"/>
  <c r="G217"/>
  <c r="H217"/>
  <c r="I217"/>
  <c r="W217" s="1"/>
  <c r="J217"/>
  <c r="K217"/>
  <c r="L217"/>
  <c r="M217"/>
  <c r="AA217" s="1"/>
  <c r="R217"/>
  <c r="T217"/>
  <c r="U217"/>
  <c r="V217"/>
  <c r="X217"/>
  <c r="Y217"/>
  <c r="Z217"/>
  <c r="AB217"/>
  <c r="AC217"/>
  <c r="Q217" s="1"/>
  <c r="AD217"/>
  <c r="AE217"/>
  <c r="AF217"/>
  <c r="AG217"/>
  <c r="AH217"/>
  <c r="AI217"/>
  <c r="AJ217"/>
  <c r="AK217"/>
  <c r="D218"/>
  <c r="E218"/>
  <c r="F218"/>
  <c r="G218"/>
  <c r="U218" s="1"/>
  <c r="H218"/>
  <c r="V218" s="1"/>
  <c r="I218"/>
  <c r="J218"/>
  <c r="K218"/>
  <c r="Y218" s="1"/>
  <c r="L218"/>
  <c r="Z218" s="1"/>
  <c r="M218"/>
  <c r="S218"/>
  <c r="T218"/>
  <c r="W218"/>
  <c r="X218"/>
  <c r="AA218"/>
  <c r="AB218"/>
  <c r="Q218" s="1"/>
  <c r="AC218"/>
  <c r="AD218"/>
  <c r="AE218"/>
  <c r="AF218"/>
  <c r="AG218"/>
  <c r="AH218"/>
  <c r="AI218"/>
  <c r="AJ218"/>
  <c r="AK218"/>
  <c r="D219"/>
  <c r="E219"/>
  <c r="F219"/>
  <c r="T219" s="1"/>
  <c r="G219"/>
  <c r="H219"/>
  <c r="I219"/>
  <c r="W219" s="1"/>
  <c r="J219"/>
  <c r="X219" s="1"/>
  <c r="K219"/>
  <c r="L219"/>
  <c r="M219"/>
  <c r="AA219" s="1"/>
  <c r="N219"/>
  <c r="O219" s="1"/>
  <c r="R219"/>
  <c r="U219"/>
  <c r="V219"/>
  <c r="Y219"/>
  <c r="Z219"/>
  <c r="AB219"/>
  <c r="AC219"/>
  <c r="Q219" s="1"/>
  <c r="AD219"/>
  <c r="AE219"/>
  <c r="AF219"/>
  <c r="AG219"/>
  <c r="AH219"/>
  <c r="AI219"/>
  <c r="AJ219"/>
  <c r="AK219"/>
  <c r="D220"/>
  <c r="E220"/>
  <c r="F220"/>
  <c r="G220"/>
  <c r="U220" s="1"/>
  <c r="H220"/>
  <c r="V220" s="1"/>
  <c r="I220"/>
  <c r="J220"/>
  <c r="K220"/>
  <c r="Y220" s="1"/>
  <c r="L220"/>
  <c r="Z220" s="1"/>
  <c r="M220"/>
  <c r="S220"/>
  <c r="T220"/>
  <c r="W220"/>
  <c r="X220"/>
  <c r="AA220"/>
  <c r="AB220"/>
  <c r="AC220"/>
  <c r="AD220"/>
  <c r="AE220"/>
  <c r="AF220"/>
  <c r="AG220"/>
  <c r="AH220"/>
  <c r="AI220"/>
  <c r="AJ220"/>
  <c r="AK220"/>
  <c r="D221"/>
  <c r="E221"/>
  <c r="F221"/>
  <c r="T221" s="1"/>
  <c r="G221"/>
  <c r="H221"/>
  <c r="I221"/>
  <c r="W221" s="1"/>
  <c r="J221"/>
  <c r="X221" s="1"/>
  <c r="K221"/>
  <c r="L221"/>
  <c r="M221"/>
  <c r="AA221" s="1"/>
  <c r="N221"/>
  <c r="O221" s="1"/>
  <c r="R221"/>
  <c r="U221"/>
  <c r="V221"/>
  <c r="Y221"/>
  <c r="Z221"/>
  <c r="AB221"/>
  <c r="AC221"/>
  <c r="Q221" s="1"/>
  <c r="AD221"/>
  <c r="AE221"/>
  <c r="AF221"/>
  <c r="AG221"/>
  <c r="AH221"/>
  <c r="AI221"/>
  <c r="AJ221"/>
  <c r="AK221"/>
  <c r="D222"/>
  <c r="E222"/>
  <c r="F222"/>
  <c r="G222"/>
  <c r="U222" s="1"/>
  <c r="H222"/>
  <c r="V222" s="1"/>
  <c r="I222"/>
  <c r="J222"/>
  <c r="K222"/>
  <c r="Y222" s="1"/>
  <c r="L222"/>
  <c r="Z222" s="1"/>
  <c r="M222"/>
  <c r="S222"/>
  <c r="T222"/>
  <c r="W222"/>
  <c r="X222"/>
  <c r="AA222"/>
  <c r="AB222"/>
  <c r="Q222" s="1"/>
  <c r="AC222"/>
  <c r="AD222"/>
  <c r="AE222"/>
  <c r="AF222"/>
  <c r="AG222"/>
  <c r="AH222"/>
  <c r="AI222"/>
  <c r="AJ222"/>
  <c r="AK222"/>
  <c r="D223"/>
  <c r="E223"/>
  <c r="F223"/>
  <c r="T223" s="1"/>
  <c r="G223"/>
  <c r="H223"/>
  <c r="I223"/>
  <c r="W223" s="1"/>
  <c r="J223"/>
  <c r="X223" s="1"/>
  <c r="K223"/>
  <c r="L223"/>
  <c r="M223"/>
  <c r="AA223" s="1"/>
  <c r="N223"/>
  <c r="O223" s="1"/>
  <c r="R223"/>
  <c r="U223"/>
  <c r="V223"/>
  <c r="Y223"/>
  <c r="Z223"/>
  <c r="AB223"/>
  <c r="AC223"/>
  <c r="Q223" s="1"/>
  <c r="AD223"/>
  <c r="AE223"/>
  <c r="AF223"/>
  <c r="AG223"/>
  <c r="AH223"/>
  <c r="AI223"/>
  <c r="AJ223"/>
  <c r="AK223"/>
  <c r="D224"/>
  <c r="E224"/>
  <c r="F224"/>
  <c r="G224"/>
  <c r="U224" s="1"/>
  <c r="H224"/>
  <c r="V224" s="1"/>
  <c r="I224"/>
  <c r="J224"/>
  <c r="K224"/>
  <c r="Y224" s="1"/>
  <c r="L224"/>
  <c r="Z224" s="1"/>
  <c r="M224"/>
  <c r="S224"/>
  <c r="T224"/>
  <c r="W224"/>
  <c r="X224"/>
  <c r="AA224"/>
  <c r="AB224"/>
  <c r="AC224"/>
  <c r="AD224"/>
  <c r="AE224"/>
  <c r="AF224"/>
  <c r="AG224"/>
  <c r="AH224"/>
  <c r="AI224"/>
  <c r="AJ224"/>
  <c r="AK224"/>
  <c r="D225"/>
  <c r="E225"/>
  <c r="F225"/>
  <c r="T225" s="1"/>
  <c r="G225"/>
  <c r="H225"/>
  <c r="I225"/>
  <c r="W225" s="1"/>
  <c r="J225"/>
  <c r="X225" s="1"/>
  <c r="K225"/>
  <c r="L225"/>
  <c r="M225"/>
  <c r="AA225" s="1"/>
  <c r="R225"/>
  <c r="U225"/>
  <c r="V225"/>
  <c r="Y225"/>
  <c r="Z225"/>
  <c r="AB225"/>
  <c r="AC225"/>
  <c r="AD225"/>
  <c r="Q225" s="1"/>
  <c r="AE225"/>
  <c r="AF225"/>
  <c r="AG225"/>
  <c r="AH225"/>
  <c r="AI225"/>
  <c r="AJ225"/>
  <c r="AK225"/>
  <c r="D226"/>
  <c r="E226"/>
  <c r="F226"/>
  <c r="G226"/>
  <c r="U226" s="1"/>
  <c r="H226"/>
  <c r="V226" s="1"/>
  <c r="I226"/>
  <c r="J226"/>
  <c r="K226"/>
  <c r="Y226" s="1"/>
  <c r="L226"/>
  <c r="Z226" s="1"/>
  <c r="M226"/>
  <c r="S226"/>
  <c r="T226"/>
  <c r="W226"/>
  <c r="X226"/>
  <c r="AA226"/>
  <c r="AB226"/>
  <c r="AC226"/>
  <c r="AD226"/>
  <c r="AE226"/>
  <c r="AF226"/>
  <c r="AG226"/>
  <c r="AH226"/>
  <c r="AI226"/>
  <c r="AJ226"/>
  <c r="AK226"/>
  <c r="D227"/>
  <c r="E227"/>
  <c r="F227"/>
  <c r="T227" s="1"/>
  <c r="G227"/>
  <c r="H227"/>
  <c r="I227"/>
  <c r="W227" s="1"/>
  <c r="J227"/>
  <c r="X227" s="1"/>
  <c r="K227"/>
  <c r="L227"/>
  <c r="M227"/>
  <c r="AA227" s="1"/>
  <c r="N227"/>
  <c r="O227" s="1"/>
  <c r="R227"/>
  <c r="U227"/>
  <c r="V227"/>
  <c r="Y227"/>
  <c r="Z227"/>
  <c r="AB227"/>
  <c r="AC227"/>
  <c r="Q227" s="1"/>
  <c r="AD227"/>
  <c r="AE227"/>
  <c r="AF227"/>
  <c r="AG227"/>
  <c r="AH227"/>
  <c r="AI227"/>
  <c r="AJ227"/>
  <c r="AK227"/>
  <c r="D228"/>
  <c r="E228"/>
  <c r="F228"/>
  <c r="G228"/>
  <c r="U228" s="1"/>
  <c r="H228"/>
  <c r="V228" s="1"/>
  <c r="I228"/>
  <c r="J228"/>
  <c r="K228"/>
  <c r="Y228" s="1"/>
  <c r="L228"/>
  <c r="Z228" s="1"/>
  <c r="M228"/>
  <c r="S228"/>
  <c r="T228"/>
  <c r="W228"/>
  <c r="X228"/>
  <c r="AA228"/>
  <c r="AB228"/>
  <c r="AC228"/>
  <c r="AD228"/>
  <c r="AE228"/>
  <c r="AF228"/>
  <c r="AG228"/>
  <c r="AH228"/>
  <c r="AI228"/>
  <c r="AJ228"/>
  <c r="AK228"/>
  <c r="D229"/>
  <c r="E229"/>
  <c r="F229"/>
  <c r="T229" s="1"/>
  <c r="G229"/>
  <c r="H229"/>
  <c r="I229"/>
  <c r="W229" s="1"/>
  <c r="J229"/>
  <c r="X229" s="1"/>
  <c r="K229"/>
  <c r="L229"/>
  <c r="M229"/>
  <c r="AA229" s="1"/>
  <c r="R229"/>
  <c r="U229"/>
  <c r="V229"/>
  <c r="Y229"/>
  <c r="Z229"/>
  <c r="AB229"/>
  <c r="AC229"/>
  <c r="AD229"/>
  <c r="Q229" s="1"/>
  <c r="AE229"/>
  <c r="AF229"/>
  <c r="AG229"/>
  <c r="AH229"/>
  <c r="AI229"/>
  <c r="AJ229"/>
  <c r="AK229"/>
  <c r="D230"/>
  <c r="E230"/>
  <c r="F230"/>
  <c r="G230"/>
  <c r="U230" s="1"/>
  <c r="H230"/>
  <c r="V230" s="1"/>
  <c r="I230"/>
  <c r="J230"/>
  <c r="K230"/>
  <c r="Y230" s="1"/>
  <c r="L230"/>
  <c r="Z230" s="1"/>
  <c r="M230"/>
  <c r="S230"/>
  <c r="T230"/>
  <c r="W230"/>
  <c r="X230"/>
  <c r="AA230"/>
  <c r="AB230"/>
  <c r="Q230" s="1"/>
  <c r="AC230"/>
  <c r="AD230"/>
  <c r="AE230"/>
  <c r="AF230"/>
  <c r="AG230"/>
  <c r="AH230"/>
  <c r="AI230"/>
  <c r="AJ230"/>
  <c r="AK230"/>
  <c r="D231"/>
  <c r="E231"/>
  <c r="F231"/>
  <c r="T231" s="1"/>
  <c r="G231"/>
  <c r="H231"/>
  <c r="I231"/>
  <c r="W231" s="1"/>
  <c r="J231"/>
  <c r="X231" s="1"/>
  <c r="K231"/>
  <c r="L231"/>
  <c r="M231"/>
  <c r="AA231" s="1"/>
  <c r="N231"/>
  <c r="O231" s="1"/>
  <c r="R231"/>
  <c r="U231"/>
  <c r="V231"/>
  <c r="Y231"/>
  <c r="Z231"/>
  <c r="AB231"/>
  <c r="AC231"/>
  <c r="Q231" s="1"/>
  <c r="AD231"/>
  <c r="AE231"/>
  <c r="AF231"/>
  <c r="AG231"/>
  <c r="AH231"/>
  <c r="AI231"/>
  <c r="AJ231"/>
  <c r="AK231"/>
  <c r="D232"/>
  <c r="E232"/>
  <c r="F232"/>
  <c r="G232"/>
  <c r="U232" s="1"/>
  <c r="H232"/>
  <c r="V232" s="1"/>
  <c r="I232"/>
  <c r="J232"/>
  <c r="K232"/>
  <c r="Y232" s="1"/>
  <c r="L232"/>
  <c r="Z232" s="1"/>
  <c r="M232"/>
  <c r="S232"/>
  <c r="T232"/>
  <c r="W232"/>
  <c r="X232"/>
  <c r="AA232"/>
  <c r="AB232"/>
  <c r="AC232"/>
  <c r="AD232"/>
  <c r="AE232"/>
  <c r="AF232"/>
  <c r="AG232"/>
  <c r="AH232"/>
  <c r="AI232"/>
  <c r="AJ232"/>
  <c r="AK232"/>
  <c r="D233"/>
  <c r="E233"/>
  <c r="F233"/>
  <c r="T233" s="1"/>
  <c r="G233"/>
  <c r="H233"/>
  <c r="I233"/>
  <c r="W233" s="1"/>
  <c r="J233"/>
  <c r="X233" s="1"/>
  <c r="K233"/>
  <c r="L233"/>
  <c r="M233"/>
  <c r="AA233" s="1"/>
  <c r="R233"/>
  <c r="U233"/>
  <c r="V233"/>
  <c r="Y233"/>
  <c r="Z233"/>
  <c r="AB233"/>
  <c r="AC233"/>
  <c r="AD233"/>
  <c r="Q233" s="1"/>
  <c r="AE233"/>
  <c r="AF233"/>
  <c r="AG233"/>
  <c r="AH233"/>
  <c r="AI233"/>
  <c r="AJ233"/>
  <c r="AK233"/>
  <c r="D234"/>
  <c r="E234"/>
  <c r="F234"/>
  <c r="G234"/>
  <c r="U234" s="1"/>
  <c r="H234"/>
  <c r="V234" s="1"/>
  <c r="I234"/>
  <c r="J234"/>
  <c r="K234"/>
  <c r="Y234" s="1"/>
  <c r="L234"/>
  <c r="Z234" s="1"/>
  <c r="M234"/>
  <c r="S234"/>
  <c r="T234"/>
  <c r="W234"/>
  <c r="X234"/>
  <c r="AA234"/>
  <c r="AB234"/>
  <c r="Q234" s="1"/>
  <c r="AC234"/>
  <c r="AD234"/>
  <c r="AE234"/>
  <c r="AF234"/>
  <c r="AG234"/>
  <c r="AH234"/>
  <c r="AI234"/>
  <c r="AJ234"/>
  <c r="AK234"/>
  <c r="D235"/>
  <c r="E235"/>
  <c r="F235"/>
  <c r="T235" s="1"/>
  <c r="G235"/>
  <c r="H235"/>
  <c r="I235"/>
  <c r="W235" s="1"/>
  <c r="J235"/>
  <c r="X235" s="1"/>
  <c r="K235"/>
  <c r="L235"/>
  <c r="M235"/>
  <c r="AA235" s="1"/>
  <c r="N235"/>
  <c r="O235" s="1"/>
  <c r="R235"/>
  <c r="U235"/>
  <c r="V235"/>
  <c r="Y235"/>
  <c r="Z235"/>
  <c r="AB235"/>
  <c r="AC235"/>
  <c r="Q235" s="1"/>
  <c r="AD235"/>
  <c r="AE235"/>
  <c r="AF235"/>
  <c r="AG235"/>
  <c r="AH235"/>
  <c r="AI235"/>
  <c r="AJ235"/>
  <c r="AK235"/>
  <c r="D236"/>
  <c r="E236"/>
  <c r="F236"/>
  <c r="G236"/>
  <c r="U236" s="1"/>
  <c r="H236"/>
  <c r="V236" s="1"/>
  <c r="I236"/>
  <c r="J236"/>
  <c r="K236"/>
  <c r="Y236" s="1"/>
  <c r="L236"/>
  <c r="Z236" s="1"/>
  <c r="M236"/>
  <c r="S236"/>
  <c r="T236"/>
  <c r="W236"/>
  <c r="X236"/>
  <c r="AA236"/>
  <c r="AB236"/>
  <c r="AC236"/>
  <c r="AD236"/>
  <c r="AE236"/>
  <c r="AF236"/>
  <c r="AG236"/>
  <c r="AH236"/>
  <c r="AI236"/>
  <c r="AJ236"/>
  <c r="AK236"/>
  <c r="D237"/>
  <c r="E237"/>
  <c r="N237" s="1"/>
  <c r="O237" s="1"/>
  <c r="F237"/>
  <c r="T237" s="1"/>
  <c r="G237"/>
  <c r="H237"/>
  <c r="I237"/>
  <c r="W237" s="1"/>
  <c r="J237"/>
  <c r="X237" s="1"/>
  <c r="K237"/>
  <c r="L237"/>
  <c r="M237"/>
  <c r="AA237" s="1"/>
  <c r="R237"/>
  <c r="U237"/>
  <c r="V237"/>
  <c r="Y237"/>
  <c r="Z237"/>
  <c r="AB237"/>
  <c r="AC237"/>
  <c r="AD237"/>
  <c r="Q237" s="1"/>
  <c r="AE237"/>
  <c r="AF237"/>
  <c r="AG237"/>
  <c r="AH237"/>
  <c r="AI237"/>
  <c r="AJ237"/>
  <c r="AK237"/>
  <c r="D238"/>
  <c r="E238"/>
  <c r="F238"/>
  <c r="G238"/>
  <c r="U238" s="1"/>
  <c r="H238"/>
  <c r="V238" s="1"/>
  <c r="I238"/>
  <c r="J238"/>
  <c r="K238"/>
  <c r="Y238" s="1"/>
  <c r="L238"/>
  <c r="Z238" s="1"/>
  <c r="M238"/>
  <c r="S238"/>
  <c r="T238"/>
  <c r="W238"/>
  <c r="X238"/>
  <c r="AA238"/>
  <c r="AB238"/>
  <c r="AC238"/>
  <c r="AD238"/>
  <c r="AE238"/>
  <c r="AF238"/>
  <c r="AG238"/>
  <c r="AH238"/>
  <c r="AI238"/>
  <c r="AJ238"/>
  <c r="AK238"/>
  <c r="D239"/>
  <c r="E239"/>
  <c r="F239"/>
  <c r="T239" s="1"/>
  <c r="G239"/>
  <c r="H239"/>
  <c r="I239"/>
  <c r="W239" s="1"/>
  <c r="J239"/>
  <c r="X239" s="1"/>
  <c r="K239"/>
  <c r="L239"/>
  <c r="M239"/>
  <c r="AA239" s="1"/>
  <c r="N239"/>
  <c r="O239" s="1"/>
  <c r="R239"/>
  <c r="U239"/>
  <c r="V239"/>
  <c r="Y239"/>
  <c r="Z239"/>
  <c r="AB239"/>
  <c r="AC239"/>
  <c r="Q239" s="1"/>
  <c r="AD239"/>
  <c r="AE239"/>
  <c r="AF239"/>
  <c r="AG239"/>
  <c r="AH239"/>
  <c r="AI239"/>
  <c r="AJ239"/>
  <c r="AK239"/>
  <c r="D240"/>
  <c r="E240"/>
  <c r="F240"/>
  <c r="G240"/>
  <c r="U240" s="1"/>
  <c r="H240"/>
  <c r="V240" s="1"/>
  <c r="I240"/>
  <c r="J240"/>
  <c r="K240"/>
  <c r="Y240" s="1"/>
  <c r="L240"/>
  <c r="Z240" s="1"/>
  <c r="M240"/>
  <c r="S240"/>
  <c r="T240"/>
  <c r="W240"/>
  <c r="X240"/>
  <c r="AA240"/>
  <c r="AB240"/>
  <c r="AC240"/>
  <c r="AD240"/>
  <c r="AE240"/>
  <c r="AF240"/>
  <c r="AG240"/>
  <c r="AH240"/>
  <c r="AI240"/>
  <c r="AJ240"/>
  <c r="AK240"/>
  <c r="D241"/>
  <c r="E241"/>
  <c r="F241"/>
  <c r="T241" s="1"/>
  <c r="G241"/>
  <c r="H241"/>
  <c r="I241"/>
  <c r="W241" s="1"/>
  <c r="J241"/>
  <c r="X241" s="1"/>
  <c r="K241"/>
  <c r="L241"/>
  <c r="M241"/>
  <c r="AA241" s="1"/>
  <c r="R241"/>
  <c r="U241"/>
  <c r="V241"/>
  <c r="Y241"/>
  <c r="Z241"/>
  <c r="AB241"/>
  <c r="AC241"/>
  <c r="AD241"/>
  <c r="Q241" s="1"/>
  <c r="AE241"/>
  <c r="AF241"/>
  <c r="AG241"/>
  <c r="AH241"/>
  <c r="AI241"/>
  <c r="AJ241"/>
  <c r="AK241"/>
  <c r="D242"/>
  <c r="E242"/>
  <c r="F242"/>
  <c r="G242"/>
  <c r="U242" s="1"/>
  <c r="H242"/>
  <c r="V242" s="1"/>
  <c r="I242"/>
  <c r="J242"/>
  <c r="K242"/>
  <c r="Y242" s="1"/>
  <c r="L242"/>
  <c r="Z242" s="1"/>
  <c r="M242"/>
  <c r="S242"/>
  <c r="T242"/>
  <c r="W242"/>
  <c r="X242"/>
  <c r="AA242"/>
  <c r="AB242"/>
  <c r="Q242" s="1"/>
  <c r="AC242"/>
  <c r="AD242"/>
  <c r="AE242"/>
  <c r="AF242"/>
  <c r="AG242"/>
  <c r="AH242"/>
  <c r="AI242"/>
  <c r="AJ242"/>
  <c r="AK242"/>
  <c r="D243"/>
  <c r="E243"/>
  <c r="S243" s="1"/>
  <c r="F243"/>
  <c r="G243"/>
  <c r="H243"/>
  <c r="I243"/>
  <c r="W243" s="1"/>
  <c r="J243"/>
  <c r="X243" s="1"/>
  <c r="K243"/>
  <c r="L243"/>
  <c r="M243"/>
  <c r="AA243" s="1"/>
  <c r="N243"/>
  <c r="O243" s="1"/>
  <c r="R243"/>
  <c r="T243"/>
  <c r="U243"/>
  <c r="V243"/>
  <c r="Y243"/>
  <c r="Z243"/>
  <c r="AB243"/>
  <c r="Q243" s="1"/>
  <c r="AC243"/>
  <c r="AD243"/>
  <c r="AE243"/>
  <c r="AF243"/>
  <c r="AG243"/>
  <c r="AH243"/>
  <c r="AI243"/>
  <c r="AJ243"/>
  <c r="AK243"/>
  <c r="D244"/>
  <c r="R244" s="1"/>
  <c r="E244"/>
  <c r="F244"/>
  <c r="G244"/>
  <c r="U244" s="1"/>
  <c r="H244"/>
  <c r="I244"/>
  <c r="J244"/>
  <c r="K244"/>
  <c r="Y244" s="1"/>
  <c r="L244"/>
  <c r="Z244" s="1"/>
  <c r="M244"/>
  <c r="S244"/>
  <c r="T244"/>
  <c r="V244"/>
  <c r="W244"/>
  <c r="X244"/>
  <c r="AA244"/>
  <c r="AB244"/>
  <c r="AC244"/>
  <c r="AD244"/>
  <c r="AE244"/>
  <c r="AF244"/>
  <c r="AG244"/>
  <c r="AH244"/>
  <c r="AI244"/>
  <c r="AJ244"/>
  <c r="AK244"/>
  <c r="D245"/>
  <c r="E245"/>
  <c r="S245" s="1"/>
  <c r="F245"/>
  <c r="G245"/>
  <c r="H245"/>
  <c r="I245"/>
  <c r="W245" s="1"/>
  <c r="J245"/>
  <c r="K245"/>
  <c r="L245"/>
  <c r="Z245" s="1"/>
  <c r="M245"/>
  <c r="AA245" s="1"/>
  <c r="R245"/>
  <c r="T245"/>
  <c r="U245"/>
  <c r="V245"/>
  <c r="X245"/>
  <c r="Y245"/>
  <c r="AB245"/>
  <c r="Q245" s="1"/>
  <c r="AC245"/>
  <c r="AD245"/>
  <c r="AE245"/>
  <c r="AF245"/>
  <c r="AG245"/>
  <c r="AH245"/>
  <c r="AI245"/>
  <c r="AJ245"/>
  <c r="AK245"/>
  <c r="D246"/>
  <c r="N246" s="1"/>
  <c r="O246" s="1"/>
  <c r="E246"/>
  <c r="F246"/>
  <c r="G246"/>
  <c r="U246" s="1"/>
  <c r="H246"/>
  <c r="I246"/>
  <c r="J246"/>
  <c r="K246"/>
  <c r="Y246" s="1"/>
  <c r="L246"/>
  <c r="M246"/>
  <c r="S246"/>
  <c r="T246"/>
  <c r="V246"/>
  <c r="W246"/>
  <c r="X246"/>
  <c r="Z246"/>
  <c r="AA246"/>
  <c r="AB246"/>
  <c r="AC246"/>
  <c r="AD246"/>
  <c r="AE246"/>
  <c r="AF246"/>
  <c r="AG246"/>
  <c r="AH246"/>
  <c r="AI246"/>
  <c r="AJ246"/>
  <c r="AK246"/>
  <c r="D247"/>
  <c r="E247"/>
  <c r="S247" s="1"/>
  <c r="F247"/>
  <c r="G247"/>
  <c r="H247"/>
  <c r="I247"/>
  <c r="W247" s="1"/>
  <c r="J247"/>
  <c r="K247"/>
  <c r="L247"/>
  <c r="Z247" s="1"/>
  <c r="M247"/>
  <c r="AA247" s="1"/>
  <c r="Q247"/>
  <c r="T247"/>
  <c r="U247"/>
  <c r="V247"/>
  <c r="X247"/>
  <c r="Y247"/>
  <c r="AB247"/>
  <c r="AC247"/>
  <c r="AD247"/>
  <c r="AE247"/>
  <c r="AF247"/>
  <c r="AG247"/>
  <c r="AH247"/>
  <c r="AI247"/>
  <c r="AJ247"/>
  <c r="AK247"/>
  <c r="D248"/>
  <c r="E248"/>
  <c r="F248"/>
  <c r="T248" s="1"/>
  <c r="G248"/>
  <c r="U248" s="1"/>
  <c r="H248"/>
  <c r="I248"/>
  <c r="J248"/>
  <c r="X248" s="1"/>
  <c r="K248"/>
  <c r="Y248" s="1"/>
  <c r="L248"/>
  <c r="M248"/>
  <c r="N248"/>
  <c r="O248" s="1"/>
  <c r="R248"/>
  <c r="S248"/>
  <c r="V248"/>
  <c r="W248"/>
  <c r="Z248"/>
  <c r="AA248"/>
  <c r="AB248"/>
  <c r="AC248"/>
  <c r="AD248"/>
  <c r="AE248"/>
  <c r="AF248"/>
  <c r="AG248"/>
  <c r="AH248"/>
  <c r="AI248"/>
  <c r="AJ248"/>
  <c r="AK248"/>
  <c r="D249"/>
  <c r="E249"/>
  <c r="F249"/>
  <c r="T249" s="1"/>
  <c r="G249"/>
  <c r="H249"/>
  <c r="I249"/>
  <c r="W249" s="1"/>
  <c r="J249"/>
  <c r="X249" s="1"/>
  <c r="K249"/>
  <c r="L249"/>
  <c r="M249"/>
  <c r="AA249" s="1"/>
  <c r="R249"/>
  <c r="U249"/>
  <c r="V249"/>
  <c r="Y249"/>
  <c r="Z249"/>
  <c r="AB249"/>
  <c r="AC249"/>
  <c r="Q249" s="1"/>
  <c r="AD249"/>
  <c r="AE249"/>
  <c r="AF249"/>
  <c r="AG249"/>
  <c r="AH249"/>
  <c r="AI249"/>
  <c r="AJ249"/>
  <c r="AK249"/>
  <c r="D250"/>
  <c r="N250" s="1"/>
  <c r="O250" s="1"/>
  <c r="E250"/>
  <c r="F250"/>
  <c r="G250"/>
  <c r="U250" s="1"/>
  <c r="H250"/>
  <c r="V250" s="1"/>
  <c r="I250"/>
  <c r="J250"/>
  <c r="K250"/>
  <c r="Y250" s="1"/>
  <c r="L250"/>
  <c r="Z250" s="1"/>
  <c r="M250"/>
  <c r="S250"/>
  <c r="T250"/>
  <c r="W250"/>
  <c r="X250"/>
  <c r="AA250"/>
  <c r="AB250"/>
  <c r="Q250" s="1"/>
  <c r="AC250"/>
  <c r="AD250"/>
  <c r="AE250"/>
  <c r="AF250"/>
  <c r="AG250"/>
  <c r="AH250"/>
  <c r="AI250"/>
  <c r="AJ250"/>
  <c r="AK250"/>
  <c r="D251"/>
  <c r="E251"/>
  <c r="F251"/>
  <c r="T251" s="1"/>
  <c r="G251"/>
  <c r="H251"/>
  <c r="I251"/>
  <c r="W251" s="1"/>
  <c r="J251"/>
  <c r="X251" s="1"/>
  <c r="K251"/>
  <c r="L251"/>
  <c r="M251"/>
  <c r="AA251" s="1"/>
  <c r="R251"/>
  <c r="U251"/>
  <c r="V251"/>
  <c r="Y251"/>
  <c r="Z251"/>
  <c r="AB251"/>
  <c r="AC251"/>
  <c r="Q251" s="1"/>
  <c r="AD251"/>
  <c r="AE251"/>
  <c r="AF251"/>
  <c r="AG251"/>
  <c r="AH251"/>
  <c r="AI251"/>
  <c r="AJ251"/>
  <c r="AK251"/>
  <c r="D252"/>
  <c r="N252" s="1"/>
  <c r="O252" s="1"/>
  <c r="E252"/>
  <c r="F252"/>
  <c r="G252"/>
  <c r="U252" s="1"/>
  <c r="H252"/>
  <c r="V252" s="1"/>
  <c r="I252"/>
  <c r="J252"/>
  <c r="K252"/>
  <c r="Y252" s="1"/>
  <c r="L252"/>
  <c r="Z252" s="1"/>
  <c r="M252"/>
  <c r="S252"/>
  <c r="T252"/>
  <c r="W252"/>
  <c r="X252"/>
  <c r="AA252"/>
  <c r="AB252"/>
  <c r="Q252" s="1"/>
  <c r="AC252"/>
  <c r="AD252"/>
  <c r="AE252"/>
  <c r="AF252"/>
  <c r="AG252"/>
  <c r="AH252"/>
  <c r="AI252"/>
  <c r="AJ252"/>
  <c r="AK252"/>
  <c r="D253"/>
  <c r="E253"/>
  <c r="F253"/>
  <c r="T253" s="1"/>
  <c r="G253"/>
  <c r="H253"/>
  <c r="I253"/>
  <c r="W253" s="1"/>
  <c r="J253"/>
  <c r="X253" s="1"/>
  <c r="K253"/>
  <c r="L253"/>
  <c r="M253"/>
  <c r="AA253" s="1"/>
  <c r="Q253"/>
  <c r="R253"/>
  <c r="U253"/>
  <c r="V253"/>
  <c r="Y253"/>
  <c r="Z253"/>
  <c r="AB253"/>
  <c r="AC253"/>
  <c r="AD253"/>
  <c r="AE253"/>
  <c r="AF253"/>
  <c r="AG253"/>
  <c r="AH253"/>
  <c r="AI253"/>
  <c r="AJ253"/>
  <c r="AK253"/>
  <c r="D254"/>
  <c r="N254" s="1"/>
  <c r="O254" s="1"/>
  <c r="E254"/>
  <c r="F254"/>
  <c r="G254"/>
  <c r="U254" s="1"/>
  <c r="H254"/>
  <c r="V254" s="1"/>
  <c r="I254"/>
  <c r="J254"/>
  <c r="K254"/>
  <c r="Y254" s="1"/>
  <c r="L254"/>
  <c r="Z254" s="1"/>
  <c r="M254"/>
  <c r="S254"/>
  <c r="T254"/>
  <c r="W254"/>
  <c r="X254"/>
  <c r="AA254"/>
  <c r="AB254"/>
  <c r="Q254" s="1"/>
  <c r="AC254"/>
  <c r="AD254"/>
  <c r="AE254"/>
  <c r="AF254"/>
  <c r="AG254"/>
  <c r="AH254"/>
  <c r="AI254"/>
  <c r="AJ254"/>
  <c r="AK254"/>
  <c r="D255"/>
  <c r="E255"/>
  <c r="F255"/>
  <c r="T255" s="1"/>
  <c r="G255"/>
  <c r="H255"/>
  <c r="I255"/>
  <c r="W255" s="1"/>
  <c r="J255"/>
  <c r="X255" s="1"/>
  <c r="K255"/>
  <c r="L255"/>
  <c r="M255"/>
  <c r="AA255" s="1"/>
  <c r="R255"/>
  <c r="U255"/>
  <c r="V255"/>
  <c r="Y255"/>
  <c r="Z255"/>
  <c r="AB255"/>
  <c r="AC255"/>
  <c r="Q255" s="1"/>
  <c r="AD255"/>
  <c r="AE255"/>
  <c r="AF255"/>
  <c r="AG255"/>
  <c r="AH255"/>
  <c r="AI255"/>
  <c r="AJ255"/>
  <c r="AK255"/>
  <c r="D256"/>
  <c r="N256" s="1"/>
  <c r="O256" s="1"/>
  <c r="E256"/>
  <c r="F256"/>
  <c r="G256"/>
  <c r="U256" s="1"/>
  <c r="H256"/>
  <c r="V256" s="1"/>
  <c r="I256"/>
  <c r="J256"/>
  <c r="K256"/>
  <c r="Y256" s="1"/>
  <c r="L256"/>
  <c r="Z256" s="1"/>
  <c r="M256"/>
  <c r="S256"/>
  <c r="T256"/>
  <c r="W256"/>
  <c r="X256"/>
  <c r="AA256"/>
  <c r="AB256"/>
  <c r="Q256" s="1"/>
  <c r="AC256"/>
  <c r="AD256"/>
  <c r="AE256"/>
  <c r="AF256"/>
  <c r="AG256"/>
  <c r="AH256"/>
  <c r="AI256"/>
  <c r="AJ256"/>
  <c r="AK256"/>
  <c r="D257"/>
  <c r="E257"/>
  <c r="F257"/>
  <c r="T257" s="1"/>
  <c r="G257"/>
  <c r="H257"/>
  <c r="I257"/>
  <c r="W257" s="1"/>
  <c r="J257"/>
  <c r="X257" s="1"/>
  <c r="K257"/>
  <c r="L257"/>
  <c r="M257"/>
  <c r="AA257" s="1"/>
  <c r="Q257"/>
  <c r="R257"/>
  <c r="U257"/>
  <c r="V257"/>
  <c r="Y257"/>
  <c r="Z257"/>
  <c r="AB257"/>
  <c r="AC257"/>
  <c r="AD257"/>
  <c r="AE257"/>
  <c r="AF257"/>
  <c r="AG257"/>
  <c r="AH257"/>
  <c r="AI257"/>
  <c r="AJ257"/>
  <c r="AK257"/>
  <c r="D258"/>
  <c r="N258" s="1"/>
  <c r="O258" s="1"/>
  <c r="E258"/>
  <c r="F258"/>
  <c r="G258"/>
  <c r="U258" s="1"/>
  <c r="H258"/>
  <c r="V258" s="1"/>
  <c r="I258"/>
  <c r="J258"/>
  <c r="K258"/>
  <c r="Y258" s="1"/>
  <c r="L258"/>
  <c r="Z258" s="1"/>
  <c r="M258"/>
  <c r="S258"/>
  <c r="T258"/>
  <c r="W258"/>
  <c r="X258"/>
  <c r="AA258"/>
  <c r="AB258"/>
  <c r="Q258" s="1"/>
  <c r="AC258"/>
  <c r="AD258"/>
  <c r="AE258"/>
  <c r="AF258"/>
  <c r="AG258"/>
  <c r="AH258"/>
  <c r="AI258"/>
  <c r="AJ258"/>
  <c r="AK258"/>
  <c r="D259"/>
  <c r="E259"/>
  <c r="F259"/>
  <c r="T259" s="1"/>
  <c r="G259"/>
  <c r="H259"/>
  <c r="I259"/>
  <c r="W259" s="1"/>
  <c r="J259"/>
  <c r="X259" s="1"/>
  <c r="K259"/>
  <c r="L259"/>
  <c r="M259"/>
  <c r="AA259" s="1"/>
  <c r="R259"/>
  <c r="U259"/>
  <c r="V259"/>
  <c r="Y259"/>
  <c r="Z259"/>
  <c r="AB259"/>
  <c r="AC259"/>
  <c r="Q259" s="1"/>
  <c r="AD259"/>
  <c r="AE259"/>
  <c r="AF259"/>
  <c r="AG259"/>
  <c r="AH259"/>
  <c r="AI259"/>
  <c r="AJ259"/>
  <c r="AK259"/>
  <c r="D260"/>
  <c r="N260" s="1"/>
  <c r="O260" s="1"/>
  <c r="E260"/>
  <c r="F260"/>
  <c r="G260"/>
  <c r="U260" s="1"/>
  <c r="H260"/>
  <c r="V260" s="1"/>
  <c r="I260"/>
  <c r="J260"/>
  <c r="K260"/>
  <c r="Y260" s="1"/>
  <c r="L260"/>
  <c r="Z260" s="1"/>
  <c r="M260"/>
  <c r="S260"/>
  <c r="T260"/>
  <c r="W260"/>
  <c r="X260"/>
  <c r="AA260"/>
  <c r="AB260"/>
  <c r="Q260" s="1"/>
  <c r="AC260"/>
  <c r="AD260"/>
  <c r="AE260"/>
  <c r="AF260"/>
  <c r="AG260"/>
  <c r="AH260"/>
  <c r="AI260"/>
  <c r="AJ260"/>
  <c r="AK260"/>
  <c r="D261"/>
  <c r="E261"/>
  <c r="F261"/>
  <c r="T261" s="1"/>
  <c r="G261"/>
  <c r="H261"/>
  <c r="I261"/>
  <c r="W261" s="1"/>
  <c r="J261"/>
  <c r="X261" s="1"/>
  <c r="K261"/>
  <c r="L261"/>
  <c r="M261"/>
  <c r="AA261" s="1"/>
  <c r="R261"/>
  <c r="U261"/>
  <c r="V261"/>
  <c r="Y261"/>
  <c r="Z261"/>
  <c r="AB261"/>
  <c r="AC261"/>
  <c r="Q261" s="1"/>
  <c r="AD261"/>
  <c r="AE261"/>
  <c r="AF261"/>
  <c r="AG261"/>
  <c r="AH261"/>
  <c r="AI261"/>
  <c r="AJ261"/>
  <c r="AK261"/>
  <c r="D262"/>
  <c r="N262" s="1"/>
  <c r="O262" s="1"/>
  <c r="E262"/>
  <c r="F262"/>
  <c r="G262"/>
  <c r="U262" s="1"/>
  <c r="H262"/>
  <c r="V262" s="1"/>
  <c r="I262"/>
  <c r="J262"/>
  <c r="K262"/>
  <c r="Y262" s="1"/>
  <c r="L262"/>
  <c r="Z262" s="1"/>
  <c r="M262"/>
  <c r="S262"/>
  <c r="T262"/>
  <c r="W262"/>
  <c r="X262"/>
  <c r="AA262"/>
  <c r="AB262"/>
  <c r="Q262" s="1"/>
  <c r="AC262"/>
  <c r="AD262"/>
  <c r="AE262"/>
  <c r="AF262"/>
  <c r="AG262"/>
  <c r="AH262"/>
  <c r="AI262"/>
  <c r="AJ262"/>
  <c r="AK262"/>
  <c r="D263"/>
  <c r="E263"/>
  <c r="F263"/>
  <c r="T263" s="1"/>
  <c r="G263"/>
  <c r="H263"/>
  <c r="I263"/>
  <c r="W263" s="1"/>
  <c r="J263"/>
  <c r="X263" s="1"/>
  <c r="K263"/>
  <c r="L263"/>
  <c r="M263"/>
  <c r="AA263" s="1"/>
  <c r="Q263"/>
  <c r="R263"/>
  <c r="U263"/>
  <c r="V263"/>
  <c r="Y263"/>
  <c r="Z263"/>
  <c r="AB263"/>
  <c r="AC263"/>
  <c r="AD263"/>
  <c r="AE263"/>
  <c r="AF263"/>
  <c r="AG263"/>
  <c r="AH263"/>
  <c r="AI263"/>
  <c r="AJ263"/>
  <c r="AK263"/>
  <c r="D264"/>
  <c r="N264" s="1"/>
  <c r="O264" s="1"/>
  <c r="E264"/>
  <c r="F264"/>
  <c r="G264"/>
  <c r="U264" s="1"/>
  <c r="H264"/>
  <c r="V264" s="1"/>
  <c r="I264"/>
  <c r="J264"/>
  <c r="K264"/>
  <c r="Y264" s="1"/>
  <c r="L264"/>
  <c r="Z264" s="1"/>
  <c r="M264"/>
  <c r="S264"/>
  <c r="T264"/>
  <c r="W264"/>
  <c r="X264"/>
  <c r="AA264"/>
  <c r="AB264"/>
  <c r="Q264" s="1"/>
  <c r="AC264"/>
  <c r="AD264"/>
  <c r="AE264"/>
  <c r="AF264"/>
  <c r="AG264"/>
  <c r="AH264"/>
  <c r="AI264"/>
  <c r="AJ264"/>
  <c r="AK264"/>
  <c r="D265"/>
  <c r="E265"/>
  <c r="F265"/>
  <c r="T265" s="1"/>
  <c r="G265"/>
  <c r="H265"/>
  <c r="I265"/>
  <c r="W265" s="1"/>
  <c r="J265"/>
  <c r="X265" s="1"/>
  <c r="K265"/>
  <c r="L265"/>
  <c r="M265"/>
  <c r="AA265" s="1"/>
  <c r="R265"/>
  <c r="U265"/>
  <c r="V265"/>
  <c r="Y265"/>
  <c r="Z265"/>
  <c r="AB265"/>
  <c r="AC265"/>
  <c r="Q265" s="1"/>
  <c r="AD265"/>
  <c r="AE265"/>
  <c r="AF265"/>
  <c r="AG265"/>
  <c r="AH265"/>
  <c r="AI265"/>
  <c r="AJ265"/>
  <c r="AK265"/>
  <c r="D266"/>
  <c r="N266" s="1"/>
  <c r="O266" s="1"/>
  <c r="E266"/>
  <c r="F266"/>
  <c r="G266"/>
  <c r="U266" s="1"/>
  <c r="H266"/>
  <c r="V266" s="1"/>
  <c r="I266"/>
  <c r="J266"/>
  <c r="K266"/>
  <c r="Y266" s="1"/>
  <c r="L266"/>
  <c r="Z266" s="1"/>
  <c r="M266"/>
  <c r="S266"/>
  <c r="T266"/>
  <c r="W266"/>
  <c r="X266"/>
  <c r="AA266"/>
  <c r="AB266"/>
  <c r="Q266" s="1"/>
  <c r="AC266"/>
  <c r="AD266"/>
  <c r="AE266"/>
  <c r="AF266"/>
  <c r="AG266"/>
  <c r="AH266"/>
  <c r="AI266"/>
  <c r="AJ266"/>
  <c r="AK266"/>
  <c r="D267"/>
  <c r="E267"/>
  <c r="F267"/>
  <c r="T267" s="1"/>
  <c r="G267"/>
  <c r="H267"/>
  <c r="I267"/>
  <c r="W267" s="1"/>
  <c r="J267"/>
  <c r="X267" s="1"/>
  <c r="K267"/>
  <c r="L267"/>
  <c r="M267"/>
  <c r="AA267" s="1"/>
  <c r="R267"/>
  <c r="U267"/>
  <c r="V267"/>
  <c r="Y267"/>
  <c r="Z267"/>
  <c r="AB267"/>
  <c r="AC267"/>
  <c r="Q267" s="1"/>
  <c r="AD267"/>
  <c r="AE267"/>
  <c r="AF267"/>
  <c r="AG267"/>
  <c r="AH267"/>
  <c r="AI267"/>
  <c r="AJ267"/>
  <c r="AK267"/>
  <c r="D268"/>
  <c r="N268" s="1"/>
  <c r="O268" s="1"/>
  <c r="E268"/>
  <c r="F268"/>
  <c r="G268"/>
  <c r="U268" s="1"/>
  <c r="H268"/>
  <c r="V268" s="1"/>
  <c r="I268"/>
  <c r="J268"/>
  <c r="K268"/>
  <c r="Y268" s="1"/>
  <c r="L268"/>
  <c r="Z268" s="1"/>
  <c r="M268"/>
  <c r="S268"/>
  <c r="T268"/>
  <c r="W268"/>
  <c r="X268"/>
  <c r="AA268"/>
  <c r="AB268"/>
  <c r="Q268" s="1"/>
  <c r="AC268"/>
  <c r="AD268"/>
  <c r="AE268"/>
  <c r="AF268"/>
  <c r="AG268"/>
  <c r="AH268"/>
  <c r="AI268"/>
  <c r="AJ268"/>
  <c r="AK268"/>
  <c r="D269"/>
  <c r="E269"/>
  <c r="F269"/>
  <c r="T269" s="1"/>
  <c r="G269"/>
  <c r="H269"/>
  <c r="I269"/>
  <c r="W269" s="1"/>
  <c r="J269"/>
  <c r="X269" s="1"/>
  <c r="K269"/>
  <c r="L269"/>
  <c r="M269"/>
  <c r="AA269" s="1"/>
  <c r="Q269"/>
  <c r="R269"/>
  <c r="U269"/>
  <c r="V269"/>
  <c r="Y269"/>
  <c r="Z269"/>
  <c r="AB269"/>
  <c r="AC269"/>
  <c r="AD269"/>
  <c r="AE269"/>
  <c r="AF269"/>
  <c r="AG269"/>
  <c r="AH269"/>
  <c r="AI269"/>
  <c r="AJ269"/>
  <c r="AK269"/>
  <c r="D270"/>
  <c r="N270" s="1"/>
  <c r="O270" s="1"/>
  <c r="E270"/>
  <c r="F270"/>
  <c r="G270"/>
  <c r="U270" s="1"/>
  <c r="H270"/>
  <c r="V270" s="1"/>
  <c r="I270"/>
  <c r="J270"/>
  <c r="K270"/>
  <c r="Y270" s="1"/>
  <c r="L270"/>
  <c r="Z270" s="1"/>
  <c r="M270"/>
  <c r="S270"/>
  <c r="T270"/>
  <c r="W270"/>
  <c r="X270"/>
  <c r="AA270"/>
  <c r="AB270"/>
  <c r="Q270" s="1"/>
  <c r="AC270"/>
  <c r="AD270"/>
  <c r="AE270"/>
  <c r="AF270"/>
  <c r="AG270"/>
  <c r="AH270"/>
  <c r="AI270"/>
  <c r="AJ270"/>
  <c r="AK270"/>
  <c r="D271"/>
  <c r="E271"/>
  <c r="F271"/>
  <c r="T271" s="1"/>
  <c r="G271"/>
  <c r="H271"/>
  <c r="I271"/>
  <c r="W271" s="1"/>
  <c r="J271"/>
  <c r="X271" s="1"/>
  <c r="K271"/>
  <c r="L271"/>
  <c r="M271"/>
  <c r="AA271" s="1"/>
  <c r="R271"/>
  <c r="U271"/>
  <c r="V271"/>
  <c r="Y271"/>
  <c r="Z271"/>
  <c r="AB271"/>
  <c r="AC271"/>
  <c r="Q271" s="1"/>
  <c r="AD271"/>
  <c r="AE271"/>
  <c r="AF271"/>
  <c r="AG271"/>
  <c r="AH271"/>
  <c r="AI271"/>
  <c r="AJ271"/>
  <c r="AK271"/>
  <c r="D272"/>
  <c r="E272"/>
  <c r="F272"/>
  <c r="G272"/>
  <c r="H272"/>
  <c r="V272" s="1"/>
  <c r="J272"/>
  <c r="K272"/>
  <c r="Y272" s="1"/>
  <c r="L272"/>
  <c r="Z272" s="1"/>
  <c r="M272"/>
  <c r="S272"/>
  <c r="T272"/>
  <c r="X272"/>
  <c r="AA272"/>
  <c r="AB272"/>
  <c r="Q272" s="1"/>
  <c r="AC272"/>
  <c r="AD272"/>
  <c r="AE272"/>
  <c r="AF272"/>
  <c r="AG272"/>
  <c r="AH272"/>
  <c r="AI272"/>
  <c r="AJ272"/>
  <c r="AK272"/>
  <c r="D273"/>
  <c r="E273"/>
  <c r="F273"/>
  <c r="T273" s="1"/>
  <c r="G273"/>
  <c r="H273"/>
  <c r="I273"/>
  <c r="W273" s="1"/>
  <c r="J273"/>
  <c r="X273" s="1"/>
  <c r="K273"/>
  <c r="L273"/>
  <c r="M273"/>
  <c r="AA273" s="1"/>
  <c r="R273"/>
  <c r="U273"/>
  <c r="V273"/>
  <c r="Y273"/>
  <c r="Z273"/>
  <c r="AB273"/>
  <c r="AC273"/>
  <c r="Q273" s="1"/>
  <c r="AD273"/>
  <c r="AE273"/>
  <c r="AF273"/>
  <c r="AG273"/>
  <c r="AH273"/>
  <c r="AI273"/>
  <c r="AJ273"/>
  <c r="AK273"/>
  <c r="D274"/>
  <c r="N274" s="1"/>
  <c r="O274" s="1"/>
  <c r="E274"/>
  <c r="F274"/>
  <c r="G274"/>
  <c r="U274" s="1"/>
  <c r="H274"/>
  <c r="V274" s="1"/>
  <c r="I274"/>
  <c r="J274"/>
  <c r="K274"/>
  <c r="Y274" s="1"/>
  <c r="L274"/>
  <c r="Z274" s="1"/>
  <c r="M274"/>
  <c r="S274"/>
  <c r="T274"/>
  <c r="W274"/>
  <c r="X274"/>
  <c r="AA274"/>
  <c r="AB274"/>
  <c r="Q274" s="1"/>
  <c r="AC274"/>
  <c r="AD274"/>
  <c r="AE274"/>
  <c r="AF274"/>
  <c r="AG274"/>
  <c r="AH274"/>
  <c r="AI274"/>
  <c r="AJ274"/>
  <c r="AK274"/>
  <c r="D275"/>
  <c r="E275"/>
  <c r="F275"/>
  <c r="T275" s="1"/>
  <c r="G275"/>
  <c r="H275"/>
  <c r="I275"/>
  <c r="W275" s="1"/>
  <c r="J275"/>
  <c r="X275" s="1"/>
  <c r="K275"/>
  <c r="L275"/>
  <c r="M275"/>
  <c r="AA275" s="1"/>
  <c r="Q275"/>
  <c r="R275"/>
  <c r="U275"/>
  <c r="V275"/>
  <c r="Y275"/>
  <c r="Z275"/>
  <c r="AB275"/>
  <c r="AC275"/>
  <c r="AD275"/>
  <c r="AE275"/>
  <c r="AF275"/>
  <c r="AG275"/>
  <c r="AH275"/>
  <c r="AI275"/>
  <c r="AJ275"/>
  <c r="AK275"/>
  <c r="D276"/>
  <c r="N276" s="1"/>
  <c r="O276" s="1"/>
  <c r="E276"/>
  <c r="F276"/>
  <c r="G276"/>
  <c r="U276" s="1"/>
  <c r="H276"/>
  <c r="V276" s="1"/>
  <c r="I276"/>
  <c r="J276"/>
  <c r="K276"/>
  <c r="Y276" s="1"/>
  <c r="L276"/>
  <c r="Z276" s="1"/>
  <c r="M276"/>
  <c r="S276"/>
  <c r="T276"/>
  <c r="W276"/>
  <c r="X276"/>
  <c r="AA276"/>
  <c r="AB276"/>
  <c r="Q276" s="1"/>
  <c r="AC276"/>
  <c r="AD276"/>
  <c r="AE276"/>
  <c r="AF276"/>
  <c r="AG276"/>
  <c r="AH276"/>
  <c r="AI276"/>
  <c r="AJ276"/>
  <c r="AK276"/>
  <c r="D277"/>
  <c r="E277"/>
  <c r="F277"/>
  <c r="T277" s="1"/>
  <c r="G277"/>
  <c r="H277"/>
  <c r="I277"/>
  <c r="W277" s="1"/>
  <c r="J277"/>
  <c r="X277" s="1"/>
  <c r="K277"/>
  <c r="L277"/>
  <c r="M277"/>
  <c r="AA277" s="1"/>
  <c r="R277"/>
  <c r="U277"/>
  <c r="V277"/>
  <c r="Y277"/>
  <c r="Z277"/>
  <c r="AB277"/>
  <c r="AC277"/>
  <c r="Q277" s="1"/>
  <c r="AD277"/>
  <c r="AE277"/>
  <c r="AF277"/>
  <c r="AG277"/>
  <c r="AH277"/>
  <c r="AI277"/>
  <c r="AJ277"/>
  <c r="AK277"/>
  <c r="D278"/>
  <c r="N278" s="1"/>
  <c r="O278" s="1"/>
  <c r="E278"/>
  <c r="F278"/>
  <c r="G278"/>
  <c r="U278" s="1"/>
  <c r="H278"/>
  <c r="V278" s="1"/>
  <c r="I278"/>
  <c r="J278"/>
  <c r="K278"/>
  <c r="Y278" s="1"/>
  <c r="L278"/>
  <c r="Z278" s="1"/>
  <c r="M278"/>
  <c r="S278"/>
  <c r="T278"/>
  <c r="W278"/>
  <c r="X278"/>
  <c r="AA278"/>
  <c r="AB278"/>
  <c r="Q278" s="1"/>
  <c r="AC278"/>
  <c r="AD278"/>
  <c r="AE278"/>
  <c r="AF278"/>
  <c r="AG278"/>
  <c r="AH278"/>
  <c r="AI278"/>
  <c r="AJ278"/>
  <c r="AK278"/>
  <c r="D279"/>
  <c r="E279"/>
  <c r="F279"/>
  <c r="T279" s="1"/>
  <c r="G279"/>
  <c r="H279"/>
  <c r="I279"/>
  <c r="W279" s="1"/>
  <c r="J279"/>
  <c r="X279" s="1"/>
  <c r="K279"/>
  <c r="L279"/>
  <c r="M279"/>
  <c r="AA279" s="1"/>
  <c r="R279"/>
  <c r="U279"/>
  <c r="V279"/>
  <c r="Y279"/>
  <c r="Z279"/>
  <c r="AB279"/>
  <c r="AC279"/>
  <c r="Q279" s="1"/>
  <c r="AD279"/>
  <c r="AE279"/>
  <c r="AF279"/>
  <c r="AG279"/>
  <c r="AH279"/>
  <c r="AI279"/>
  <c r="AJ279"/>
  <c r="AK279"/>
  <c r="D280"/>
  <c r="N280" s="1"/>
  <c r="O280" s="1"/>
  <c r="E280"/>
  <c r="F280"/>
  <c r="G280"/>
  <c r="U280" s="1"/>
  <c r="H280"/>
  <c r="V280" s="1"/>
  <c r="I280"/>
  <c r="J280"/>
  <c r="K280"/>
  <c r="Y280" s="1"/>
  <c r="L280"/>
  <c r="Z280" s="1"/>
  <c r="M280"/>
  <c r="S280"/>
  <c r="T280"/>
  <c r="W280"/>
  <c r="X280"/>
  <c r="AA280"/>
  <c r="AB280"/>
  <c r="Q280" s="1"/>
  <c r="AC280"/>
  <c r="AD280"/>
  <c r="AE280"/>
  <c r="AF280"/>
  <c r="AG280"/>
  <c r="AH280"/>
  <c r="AI280"/>
  <c r="AJ280"/>
  <c r="AK280"/>
  <c r="D281"/>
  <c r="E281"/>
  <c r="F281"/>
  <c r="T281" s="1"/>
  <c r="G281"/>
  <c r="H281"/>
  <c r="I281"/>
  <c r="W281" s="1"/>
  <c r="J281"/>
  <c r="X281" s="1"/>
  <c r="K281"/>
  <c r="L281"/>
  <c r="M281"/>
  <c r="AA281" s="1"/>
  <c r="R281"/>
  <c r="U281"/>
  <c r="V281"/>
  <c r="Y281"/>
  <c r="Z281"/>
  <c r="AB281"/>
  <c r="AC281"/>
  <c r="Q281" s="1"/>
  <c r="AD281"/>
  <c r="AE281"/>
  <c r="AF281"/>
  <c r="AG281"/>
  <c r="AH281"/>
  <c r="AI281"/>
  <c r="AJ281"/>
  <c r="AK281"/>
  <c r="D282"/>
  <c r="N282" s="1"/>
  <c r="O282" s="1"/>
  <c r="E282"/>
  <c r="F282"/>
  <c r="G282"/>
  <c r="U282" s="1"/>
  <c r="H282"/>
  <c r="V282" s="1"/>
  <c r="I282"/>
  <c r="J282"/>
  <c r="K282"/>
  <c r="Y282" s="1"/>
  <c r="L282"/>
  <c r="Z282" s="1"/>
  <c r="M282"/>
  <c r="S282"/>
  <c r="T282"/>
  <c r="W282"/>
  <c r="X282"/>
  <c r="AA282"/>
  <c r="AB282"/>
  <c r="Q282" s="1"/>
  <c r="AC282"/>
  <c r="AD282"/>
  <c r="AE282"/>
  <c r="AF282"/>
  <c r="AG282"/>
  <c r="AH282"/>
  <c r="AI282"/>
  <c r="AJ282"/>
  <c r="AK282"/>
  <c r="D283"/>
  <c r="E283"/>
  <c r="F283"/>
  <c r="T283" s="1"/>
  <c r="G283"/>
  <c r="H283"/>
  <c r="I283"/>
  <c r="W283" s="1"/>
  <c r="J283"/>
  <c r="X283" s="1"/>
  <c r="K283"/>
  <c r="L283"/>
  <c r="M283"/>
  <c r="AA283" s="1"/>
  <c r="R283"/>
  <c r="U283"/>
  <c r="V283"/>
  <c r="Y283"/>
  <c r="Z283"/>
  <c r="AB283"/>
  <c r="AC283"/>
  <c r="Q283" s="1"/>
  <c r="AD283"/>
  <c r="AE283"/>
  <c r="AF283"/>
  <c r="AG283"/>
  <c r="AH283"/>
  <c r="AI283"/>
  <c r="AJ283"/>
  <c r="AK283"/>
  <c r="P245" i="12" l="1"/>
  <c r="P239"/>
  <c r="P255"/>
  <c r="P156"/>
  <c r="P164"/>
  <c r="S235"/>
  <c r="P235" s="1"/>
  <c r="N234"/>
  <c r="O234" s="1"/>
  <c r="R234"/>
  <c r="S231"/>
  <c r="P231" s="1"/>
  <c r="N230"/>
  <c r="O230" s="1"/>
  <c r="R230"/>
  <c r="S192"/>
  <c r="P192"/>
  <c r="P187"/>
  <c r="T187"/>
  <c r="S176"/>
  <c r="P176"/>
  <c r="P171"/>
  <c r="T171"/>
  <c r="S160"/>
  <c r="P160"/>
  <c r="P155"/>
  <c r="T155"/>
  <c r="S144"/>
  <c r="P144"/>
  <c r="P139"/>
  <c r="T139"/>
  <c r="N131"/>
  <c r="O131" s="1"/>
  <c r="P131"/>
  <c r="N128"/>
  <c r="O128" s="1"/>
  <c r="N123"/>
  <c r="O123" s="1"/>
  <c r="P123"/>
  <c r="N120"/>
  <c r="O120" s="1"/>
  <c r="N115"/>
  <c r="O115" s="1"/>
  <c r="P115"/>
  <c r="N112"/>
  <c r="O112" s="1"/>
  <c r="N107"/>
  <c r="O107" s="1"/>
  <c r="P107"/>
  <c r="N104"/>
  <c r="O104" s="1"/>
  <c r="N99"/>
  <c r="O99" s="1"/>
  <c r="P99"/>
  <c r="N96"/>
  <c r="O96" s="1"/>
  <c r="N91"/>
  <c r="O91" s="1"/>
  <c r="P91"/>
  <c r="N88"/>
  <c r="O88" s="1"/>
  <c r="N83"/>
  <c r="O83" s="1"/>
  <c r="P83"/>
  <c r="P82"/>
  <c r="T82"/>
  <c r="N282"/>
  <c r="O282" s="1"/>
  <c r="P282" s="1"/>
  <c r="R279"/>
  <c r="P279" s="1"/>
  <c r="P278"/>
  <c r="N277"/>
  <c r="O277" s="1"/>
  <c r="P277" s="1"/>
  <c r="Q276"/>
  <c r="N274"/>
  <c r="O274" s="1"/>
  <c r="P274" s="1"/>
  <c r="R271"/>
  <c r="P271" s="1"/>
  <c r="P270"/>
  <c r="N269"/>
  <c r="O269" s="1"/>
  <c r="P269" s="1"/>
  <c r="Q268"/>
  <c r="N266"/>
  <c r="O266" s="1"/>
  <c r="P266" s="1"/>
  <c r="R263"/>
  <c r="P263" s="1"/>
  <c r="P262"/>
  <c r="N261"/>
  <c r="O261" s="1"/>
  <c r="P261" s="1"/>
  <c r="Q260"/>
  <c r="N258"/>
  <c r="O258" s="1"/>
  <c r="P258" s="1"/>
  <c r="R255"/>
  <c r="P254"/>
  <c r="N253"/>
  <c r="O253" s="1"/>
  <c r="P253" s="1"/>
  <c r="Q252"/>
  <c r="N250"/>
  <c r="O250" s="1"/>
  <c r="P250" s="1"/>
  <c r="R247"/>
  <c r="P247" s="1"/>
  <c r="P246"/>
  <c r="N245"/>
  <c r="O245" s="1"/>
  <c r="Q244"/>
  <c r="N242"/>
  <c r="O242" s="1"/>
  <c r="P242" s="1"/>
  <c r="R239"/>
  <c r="P238"/>
  <c r="Q225"/>
  <c r="Q223"/>
  <c r="Q221"/>
  <c r="Q219"/>
  <c r="Q217"/>
  <c r="Q215"/>
  <c r="Q213"/>
  <c r="Q211"/>
  <c r="Q209"/>
  <c r="Q207"/>
  <c r="Q205"/>
  <c r="Q197"/>
  <c r="P193"/>
  <c r="Q192"/>
  <c r="Q181"/>
  <c r="P177"/>
  <c r="Q176"/>
  <c r="Q165"/>
  <c r="Q160"/>
  <c r="Q149"/>
  <c r="Q144"/>
  <c r="Q133"/>
  <c r="N226"/>
  <c r="O226" s="1"/>
  <c r="P226" s="1"/>
  <c r="R226"/>
  <c r="N224"/>
  <c r="O224" s="1"/>
  <c r="R224"/>
  <c r="N222"/>
  <c r="O222" s="1"/>
  <c r="R222"/>
  <c r="N220"/>
  <c r="O220" s="1"/>
  <c r="R220"/>
  <c r="N218"/>
  <c r="O218" s="1"/>
  <c r="P218" s="1"/>
  <c r="R218"/>
  <c r="N216"/>
  <c r="O216" s="1"/>
  <c r="R216"/>
  <c r="N214"/>
  <c r="O214" s="1"/>
  <c r="R214"/>
  <c r="N212"/>
  <c r="O212" s="1"/>
  <c r="R212"/>
  <c r="N210"/>
  <c r="O210" s="1"/>
  <c r="P210" s="1"/>
  <c r="R210"/>
  <c r="N208"/>
  <c r="O208" s="1"/>
  <c r="R208"/>
  <c r="N206"/>
  <c r="O206" s="1"/>
  <c r="R206"/>
  <c r="T205"/>
  <c r="P205" s="1"/>
  <c r="N204"/>
  <c r="O204" s="1"/>
  <c r="P204" s="1"/>
  <c r="R204"/>
  <c r="T203"/>
  <c r="P203" s="1"/>
  <c r="N202"/>
  <c r="O202" s="1"/>
  <c r="P202" s="1"/>
  <c r="R202"/>
  <c r="U193"/>
  <c r="N193"/>
  <c r="O193" s="1"/>
  <c r="N191"/>
  <c r="O191" s="1"/>
  <c r="R191"/>
  <c r="N186"/>
  <c r="O186" s="1"/>
  <c r="R186"/>
  <c r="P186"/>
  <c r="U177"/>
  <c r="N177"/>
  <c r="O177" s="1"/>
  <c r="N175"/>
  <c r="O175" s="1"/>
  <c r="R175"/>
  <c r="P175" s="1"/>
  <c r="N170"/>
  <c r="O170" s="1"/>
  <c r="R170"/>
  <c r="P170"/>
  <c r="U161"/>
  <c r="P161" s="1"/>
  <c r="N161"/>
  <c r="O161" s="1"/>
  <c r="N159"/>
  <c r="O159" s="1"/>
  <c r="R159"/>
  <c r="N154"/>
  <c r="O154" s="1"/>
  <c r="R154"/>
  <c r="P154" s="1"/>
  <c r="U145"/>
  <c r="N145"/>
  <c r="O145" s="1"/>
  <c r="P145" s="1"/>
  <c r="N143"/>
  <c r="O143" s="1"/>
  <c r="R143"/>
  <c r="N138"/>
  <c r="O138" s="1"/>
  <c r="R138"/>
  <c r="P138" s="1"/>
  <c r="U67"/>
  <c r="P237"/>
  <c r="S237"/>
  <c r="N236"/>
  <c r="O236" s="1"/>
  <c r="R236"/>
  <c r="P236" s="1"/>
  <c r="P233"/>
  <c r="S233"/>
  <c r="N232"/>
  <c r="O232" s="1"/>
  <c r="R232"/>
  <c r="P232" s="1"/>
  <c r="P229"/>
  <c r="S229"/>
  <c r="N228"/>
  <c r="O228" s="1"/>
  <c r="R228"/>
  <c r="P228" s="1"/>
  <c r="S200"/>
  <c r="P200" s="1"/>
  <c r="T195"/>
  <c r="P195" s="1"/>
  <c r="S184"/>
  <c r="P184" s="1"/>
  <c r="T179"/>
  <c r="P179" s="1"/>
  <c r="S168"/>
  <c r="P168" s="1"/>
  <c r="T163"/>
  <c r="P163" s="1"/>
  <c r="S152"/>
  <c r="P152" s="1"/>
  <c r="T147"/>
  <c r="P147" s="1"/>
  <c r="S136"/>
  <c r="P136" s="1"/>
  <c r="N65"/>
  <c r="O65" s="1"/>
  <c r="R65"/>
  <c r="P65"/>
  <c r="N235"/>
  <c r="O235" s="1"/>
  <c r="Q234"/>
  <c r="Q230"/>
  <c r="Q226"/>
  <c r="Q224"/>
  <c r="Q222"/>
  <c r="Q220"/>
  <c r="Q218"/>
  <c r="Q216"/>
  <c r="Q214"/>
  <c r="Q212"/>
  <c r="Q210"/>
  <c r="Q208"/>
  <c r="Q206"/>
  <c r="Q204"/>
  <c r="Q202"/>
  <c r="P132"/>
  <c r="P127"/>
  <c r="P124"/>
  <c r="P119"/>
  <c r="P116"/>
  <c r="P111"/>
  <c r="P108"/>
  <c r="P103"/>
  <c r="P100"/>
  <c r="P95"/>
  <c r="P92"/>
  <c r="P87"/>
  <c r="P84"/>
  <c r="Q66"/>
  <c r="R283"/>
  <c r="P283" s="1"/>
  <c r="Q280"/>
  <c r="R280"/>
  <c r="P280" s="1"/>
  <c r="T276"/>
  <c r="P276" s="1"/>
  <c r="R275"/>
  <c r="P275" s="1"/>
  <c r="Q272"/>
  <c r="R272"/>
  <c r="T268"/>
  <c r="P268" s="1"/>
  <c r="R267"/>
  <c r="P267" s="1"/>
  <c r="Q264"/>
  <c r="R264"/>
  <c r="P264" s="1"/>
  <c r="T260"/>
  <c r="P260" s="1"/>
  <c r="R259"/>
  <c r="P259" s="1"/>
  <c r="Q256"/>
  <c r="R256"/>
  <c r="P256" s="1"/>
  <c r="T252"/>
  <c r="P252" s="1"/>
  <c r="R251"/>
  <c r="P251" s="1"/>
  <c r="Q248"/>
  <c r="R248"/>
  <c r="P248" s="1"/>
  <c r="T244"/>
  <c r="P244" s="1"/>
  <c r="R243"/>
  <c r="P243" s="1"/>
  <c r="Q240"/>
  <c r="R240"/>
  <c r="P240" s="1"/>
  <c r="Q200"/>
  <c r="Q189"/>
  <c r="Q184"/>
  <c r="Q173"/>
  <c r="Q168"/>
  <c r="Q157"/>
  <c r="Q152"/>
  <c r="Q141"/>
  <c r="Q136"/>
  <c r="R131"/>
  <c r="R128"/>
  <c r="P128" s="1"/>
  <c r="R123"/>
  <c r="R120"/>
  <c r="P120" s="1"/>
  <c r="R115"/>
  <c r="R112"/>
  <c r="P112" s="1"/>
  <c r="R107"/>
  <c r="R104"/>
  <c r="P104" s="1"/>
  <c r="R99"/>
  <c r="R96"/>
  <c r="P96" s="1"/>
  <c r="R91"/>
  <c r="R88"/>
  <c r="P88" s="1"/>
  <c r="U201"/>
  <c r="P201" s="1"/>
  <c r="N201"/>
  <c r="O201" s="1"/>
  <c r="N199"/>
  <c r="O199" s="1"/>
  <c r="R199"/>
  <c r="N194"/>
  <c r="O194" s="1"/>
  <c r="R194"/>
  <c r="P194"/>
  <c r="U185"/>
  <c r="P185" s="1"/>
  <c r="N185"/>
  <c r="O185" s="1"/>
  <c r="N183"/>
  <c r="O183" s="1"/>
  <c r="R183"/>
  <c r="P183" s="1"/>
  <c r="N178"/>
  <c r="O178" s="1"/>
  <c r="R178"/>
  <c r="P178"/>
  <c r="U169"/>
  <c r="P169" s="1"/>
  <c r="N169"/>
  <c r="O169" s="1"/>
  <c r="N167"/>
  <c r="O167" s="1"/>
  <c r="R167"/>
  <c r="P167" s="1"/>
  <c r="N162"/>
  <c r="O162" s="1"/>
  <c r="R162"/>
  <c r="P162" s="1"/>
  <c r="U153"/>
  <c r="P153" s="1"/>
  <c r="N153"/>
  <c r="O153" s="1"/>
  <c r="N151"/>
  <c r="O151" s="1"/>
  <c r="R151"/>
  <c r="N146"/>
  <c r="O146" s="1"/>
  <c r="R146"/>
  <c r="P146" s="1"/>
  <c r="U137"/>
  <c r="P137" s="1"/>
  <c r="N137"/>
  <c r="O137" s="1"/>
  <c r="N135"/>
  <c r="O135" s="1"/>
  <c r="R135"/>
  <c r="N68"/>
  <c r="O68" s="1"/>
  <c r="S68"/>
  <c r="P68" s="1"/>
  <c r="S55"/>
  <c r="Q282"/>
  <c r="P281"/>
  <c r="Q274"/>
  <c r="P273"/>
  <c r="Q266"/>
  <c r="P265"/>
  <c r="Q258"/>
  <c r="P257"/>
  <c r="Q250"/>
  <c r="P249"/>
  <c r="Q242"/>
  <c r="P241"/>
  <c r="Q236"/>
  <c r="Q232"/>
  <c r="Q228"/>
  <c r="P224"/>
  <c r="P222"/>
  <c r="P220"/>
  <c r="P216"/>
  <c r="P214"/>
  <c r="P212"/>
  <c r="P208"/>
  <c r="P206"/>
  <c r="Q203"/>
  <c r="P191"/>
  <c r="Q190"/>
  <c r="Q174"/>
  <c r="P159"/>
  <c r="Q158"/>
  <c r="P143"/>
  <c r="Q142"/>
  <c r="Q131"/>
  <c r="P130"/>
  <c r="Q126"/>
  <c r="P125"/>
  <c r="Q123"/>
  <c r="P122"/>
  <c r="Q118"/>
  <c r="P117"/>
  <c r="Q115"/>
  <c r="P114"/>
  <c r="Q110"/>
  <c r="P109"/>
  <c r="Q107"/>
  <c r="P106"/>
  <c r="Q102"/>
  <c r="P101"/>
  <c r="Q99"/>
  <c r="P98"/>
  <c r="Q94"/>
  <c r="P93"/>
  <c r="Q91"/>
  <c r="P90"/>
  <c r="Q86"/>
  <c r="P85"/>
  <c r="Q83"/>
  <c r="N76"/>
  <c r="O76" s="1"/>
  <c r="S76"/>
  <c r="P76" s="1"/>
  <c r="N73"/>
  <c r="O73" s="1"/>
  <c r="R73"/>
  <c r="P73"/>
  <c r="R198"/>
  <c r="P198" s="1"/>
  <c r="P197"/>
  <c r="N196"/>
  <c r="O196" s="1"/>
  <c r="P196" s="1"/>
  <c r="Q195"/>
  <c r="R190"/>
  <c r="P190" s="1"/>
  <c r="P189"/>
  <c r="N188"/>
  <c r="O188" s="1"/>
  <c r="P188" s="1"/>
  <c r="Q187"/>
  <c r="R182"/>
  <c r="P182" s="1"/>
  <c r="P181"/>
  <c r="N180"/>
  <c r="O180" s="1"/>
  <c r="P180" s="1"/>
  <c r="Q179"/>
  <c r="R174"/>
  <c r="P174" s="1"/>
  <c r="P173"/>
  <c r="N172"/>
  <c r="O172" s="1"/>
  <c r="P172" s="1"/>
  <c r="Q171"/>
  <c r="R166"/>
  <c r="P166" s="1"/>
  <c r="P165"/>
  <c r="N164"/>
  <c r="O164" s="1"/>
  <c r="Q163"/>
  <c r="R158"/>
  <c r="P158" s="1"/>
  <c r="P157"/>
  <c r="N156"/>
  <c r="O156" s="1"/>
  <c r="Q155"/>
  <c r="R150"/>
  <c r="P150" s="1"/>
  <c r="P149"/>
  <c r="N148"/>
  <c r="O148" s="1"/>
  <c r="P148" s="1"/>
  <c r="Q147"/>
  <c r="R142"/>
  <c r="P142" s="1"/>
  <c r="P141"/>
  <c r="N140"/>
  <c r="O140" s="1"/>
  <c r="P140" s="1"/>
  <c r="Q139"/>
  <c r="R134"/>
  <c r="P134" s="1"/>
  <c r="P133"/>
  <c r="Q128"/>
  <c r="Q125"/>
  <c r="Q120"/>
  <c r="Q117"/>
  <c r="Q112"/>
  <c r="Q109"/>
  <c r="Q104"/>
  <c r="Q101"/>
  <c r="Q96"/>
  <c r="Q93"/>
  <c r="Q88"/>
  <c r="Q85"/>
  <c r="Q74"/>
  <c r="Q71"/>
  <c r="Q64"/>
  <c r="Q47"/>
  <c r="P60"/>
  <c r="N60"/>
  <c r="O60" s="1"/>
  <c r="S60"/>
  <c r="N57"/>
  <c r="O57" s="1"/>
  <c r="R57"/>
  <c r="P57" s="1"/>
  <c r="S227"/>
  <c r="P227" s="1"/>
  <c r="S225"/>
  <c r="P225" s="1"/>
  <c r="S223"/>
  <c r="P223" s="1"/>
  <c r="S221"/>
  <c r="P221" s="1"/>
  <c r="S219"/>
  <c r="P219" s="1"/>
  <c r="S217"/>
  <c r="P217" s="1"/>
  <c r="S215"/>
  <c r="P215" s="1"/>
  <c r="S213"/>
  <c r="P213" s="1"/>
  <c r="S211"/>
  <c r="P211" s="1"/>
  <c r="S209"/>
  <c r="P209" s="1"/>
  <c r="S207"/>
  <c r="P207" s="1"/>
  <c r="Q199"/>
  <c r="Q191"/>
  <c r="Q183"/>
  <c r="Q175"/>
  <c r="Q167"/>
  <c r="Q159"/>
  <c r="Q151"/>
  <c r="Q143"/>
  <c r="Q135"/>
  <c r="Q132"/>
  <c r="Q129"/>
  <c r="Q124"/>
  <c r="Q121"/>
  <c r="Q116"/>
  <c r="Q113"/>
  <c r="Q108"/>
  <c r="Q105"/>
  <c r="Q100"/>
  <c r="Q97"/>
  <c r="Q92"/>
  <c r="Q89"/>
  <c r="Q84"/>
  <c r="Q80"/>
  <c r="N80"/>
  <c r="O80" s="1"/>
  <c r="P80" s="1"/>
  <c r="Q67"/>
  <c r="P61"/>
  <c r="Q58"/>
  <c r="Q55"/>
  <c r="N48"/>
  <c r="O48" s="1"/>
  <c r="N81"/>
  <c r="O81" s="1"/>
  <c r="R81"/>
  <c r="P81" s="1"/>
  <c r="N52"/>
  <c r="O52" s="1"/>
  <c r="S52"/>
  <c r="P52" s="1"/>
  <c r="N49"/>
  <c r="O49" s="1"/>
  <c r="R49"/>
  <c r="P49"/>
  <c r="Q201"/>
  <c r="Q193"/>
  <c r="Q185"/>
  <c r="Q177"/>
  <c r="Q169"/>
  <c r="Q161"/>
  <c r="Q153"/>
  <c r="Q145"/>
  <c r="Q137"/>
  <c r="Q130"/>
  <c r="Q127"/>
  <c r="Q122"/>
  <c r="Q119"/>
  <c r="Q114"/>
  <c r="Q111"/>
  <c r="Q106"/>
  <c r="Q103"/>
  <c r="Q98"/>
  <c r="Q95"/>
  <c r="Q90"/>
  <c r="Q87"/>
  <c r="Q82"/>
  <c r="N72"/>
  <c r="O72" s="1"/>
  <c r="Q50"/>
  <c r="N79"/>
  <c r="O79" s="1"/>
  <c r="R79"/>
  <c r="P79" s="1"/>
  <c r="N71"/>
  <c r="O71" s="1"/>
  <c r="P71" s="1"/>
  <c r="R71"/>
  <c r="N63"/>
  <c r="O63" s="1"/>
  <c r="R63"/>
  <c r="P63" s="1"/>
  <c r="N55"/>
  <c r="O55" s="1"/>
  <c r="R55"/>
  <c r="P55" s="1"/>
  <c r="N47"/>
  <c r="O47" s="1"/>
  <c r="R47"/>
  <c r="N45"/>
  <c r="O45" s="1"/>
  <c r="P45" s="1"/>
  <c r="R45"/>
  <c r="N43"/>
  <c r="O43" s="1"/>
  <c r="R43"/>
  <c r="N41"/>
  <c r="O41" s="1"/>
  <c r="P41" s="1"/>
  <c r="R41"/>
  <c r="N39"/>
  <c r="O39" s="1"/>
  <c r="R39"/>
  <c r="N37"/>
  <c r="O37" s="1"/>
  <c r="P37" s="1"/>
  <c r="R37"/>
  <c r="N35"/>
  <c r="O35" s="1"/>
  <c r="R35"/>
  <c r="N33"/>
  <c r="O33" s="1"/>
  <c r="P33" s="1"/>
  <c r="R33"/>
  <c r="N31"/>
  <c r="O31" s="1"/>
  <c r="R31"/>
  <c r="N29"/>
  <c r="O29" s="1"/>
  <c r="P29" s="1"/>
  <c r="R29"/>
  <c r="N27"/>
  <c r="O27" s="1"/>
  <c r="R27"/>
  <c r="N25"/>
  <c r="O25" s="1"/>
  <c r="P25" s="1"/>
  <c r="R25"/>
  <c r="N23"/>
  <c r="O23" s="1"/>
  <c r="R23"/>
  <c r="N21"/>
  <c r="O21" s="1"/>
  <c r="P21" s="1"/>
  <c r="R21"/>
  <c r="N19"/>
  <c r="O19" s="1"/>
  <c r="R19"/>
  <c r="N17"/>
  <c r="O17" s="1"/>
  <c r="P17" s="1"/>
  <c r="R17"/>
  <c r="N15"/>
  <c r="O15" s="1"/>
  <c r="R15"/>
  <c r="N13"/>
  <c r="O13" s="1"/>
  <c r="P13" s="1"/>
  <c r="R13"/>
  <c r="N11"/>
  <c r="O11" s="1"/>
  <c r="R11"/>
  <c r="N9"/>
  <c r="O9" s="1"/>
  <c r="R9"/>
  <c r="S80"/>
  <c r="P74"/>
  <c r="S72"/>
  <c r="P66"/>
  <c r="S64"/>
  <c r="P58"/>
  <c r="S56"/>
  <c r="P56" s="1"/>
  <c r="P50"/>
  <c r="S48"/>
  <c r="N75"/>
  <c r="O75" s="1"/>
  <c r="R75"/>
  <c r="P75" s="1"/>
  <c r="N67"/>
  <c r="O67" s="1"/>
  <c r="R67"/>
  <c r="P67" s="1"/>
  <c r="N59"/>
  <c r="O59" s="1"/>
  <c r="R59"/>
  <c r="P59" s="1"/>
  <c r="N51"/>
  <c r="O51" s="1"/>
  <c r="R51"/>
  <c r="P51" s="1"/>
  <c r="P78"/>
  <c r="P70"/>
  <c r="P62"/>
  <c r="P54"/>
  <c r="P47"/>
  <c r="P46"/>
  <c r="P44"/>
  <c r="P43"/>
  <c r="P42"/>
  <c r="P40"/>
  <c r="P39"/>
  <c r="P38"/>
  <c r="P36"/>
  <c r="P35"/>
  <c r="P34"/>
  <c r="P32"/>
  <c r="P31"/>
  <c r="P30"/>
  <c r="P28"/>
  <c r="P27"/>
  <c r="P26"/>
  <c r="P24"/>
  <c r="P23"/>
  <c r="P22"/>
  <c r="P20"/>
  <c r="P19"/>
  <c r="P18"/>
  <c r="P16"/>
  <c r="P15"/>
  <c r="P14"/>
  <c r="P12"/>
  <c r="P11"/>
  <c r="P9"/>
  <c r="N77"/>
  <c r="O77" s="1"/>
  <c r="R77"/>
  <c r="P77" s="1"/>
  <c r="N69"/>
  <c r="O69" s="1"/>
  <c r="R69"/>
  <c r="P69" s="1"/>
  <c r="N61"/>
  <c r="O61" s="1"/>
  <c r="R61"/>
  <c r="N53"/>
  <c r="O53" s="1"/>
  <c r="R53"/>
  <c r="P53" s="1"/>
  <c r="P10"/>
  <c r="T10"/>
  <c r="P72"/>
  <c r="P64"/>
  <c r="P48"/>
  <c r="Q46"/>
  <c r="Q45"/>
  <c r="Q43"/>
  <c r="Q41"/>
  <c r="Q39"/>
  <c r="Q37"/>
  <c r="Q35"/>
  <c r="Q33"/>
  <c r="Q31"/>
  <c r="Q29"/>
  <c r="Q27"/>
  <c r="Q25"/>
  <c r="Q23"/>
  <c r="Q21"/>
  <c r="Q19"/>
  <c r="Q17"/>
  <c r="Q15"/>
  <c r="Q13"/>
  <c r="Q11"/>
  <c r="Q9"/>
  <c r="P133" i="11"/>
  <c r="P165"/>
  <c r="P267"/>
  <c r="P243"/>
  <c r="P273"/>
  <c r="P249"/>
  <c r="U170"/>
  <c r="N170"/>
  <c r="O170" s="1"/>
  <c r="P170" s="1"/>
  <c r="N168"/>
  <c r="O168" s="1"/>
  <c r="R168"/>
  <c r="T148"/>
  <c r="P148" s="1"/>
  <c r="N147"/>
  <c r="O147" s="1"/>
  <c r="P147" s="1"/>
  <c r="R147"/>
  <c r="U138"/>
  <c r="P138" s="1"/>
  <c r="S137"/>
  <c r="N137"/>
  <c r="O137" s="1"/>
  <c r="N136"/>
  <c r="O136" s="1"/>
  <c r="P136" s="1"/>
  <c r="R136"/>
  <c r="T116"/>
  <c r="P116" s="1"/>
  <c r="N115"/>
  <c r="O115" s="1"/>
  <c r="R115"/>
  <c r="P115" s="1"/>
  <c r="Q161"/>
  <c r="P161"/>
  <c r="Q158"/>
  <c r="Q129"/>
  <c r="P129"/>
  <c r="Q126"/>
  <c r="U210"/>
  <c r="P210" s="1"/>
  <c r="N210"/>
  <c r="O210" s="1"/>
  <c r="U202"/>
  <c r="N202"/>
  <c r="O202" s="1"/>
  <c r="N200"/>
  <c r="O200" s="1"/>
  <c r="R200"/>
  <c r="T180"/>
  <c r="P180" s="1"/>
  <c r="S241"/>
  <c r="N240"/>
  <c r="O240" s="1"/>
  <c r="R240"/>
  <c r="P240" s="1"/>
  <c r="N236"/>
  <c r="O236" s="1"/>
  <c r="R236"/>
  <c r="S233"/>
  <c r="P233" s="1"/>
  <c r="N232"/>
  <c r="O232" s="1"/>
  <c r="R232"/>
  <c r="S229"/>
  <c r="P229" s="1"/>
  <c r="N228"/>
  <c r="O228" s="1"/>
  <c r="R228"/>
  <c r="S225"/>
  <c r="P225" s="1"/>
  <c r="N224"/>
  <c r="O224" s="1"/>
  <c r="R224"/>
  <c r="N222"/>
  <c r="O222" s="1"/>
  <c r="R222"/>
  <c r="N220"/>
  <c r="O220" s="1"/>
  <c r="R220"/>
  <c r="T212"/>
  <c r="P212" s="1"/>
  <c r="P204"/>
  <c r="T204"/>
  <c r="N203"/>
  <c r="O203" s="1"/>
  <c r="R203"/>
  <c r="P203"/>
  <c r="U194"/>
  <c r="N194"/>
  <c r="O194" s="1"/>
  <c r="T172"/>
  <c r="P172" s="1"/>
  <c r="S161"/>
  <c r="N161"/>
  <c r="O161" s="1"/>
  <c r="T140"/>
  <c r="P140" s="1"/>
  <c r="N139"/>
  <c r="O139" s="1"/>
  <c r="R139"/>
  <c r="P139"/>
  <c r="U130"/>
  <c r="P130" s="1"/>
  <c r="S129"/>
  <c r="N129"/>
  <c r="O129" s="1"/>
  <c r="N128"/>
  <c r="O128" s="1"/>
  <c r="P128" s="1"/>
  <c r="R128"/>
  <c r="N211"/>
  <c r="O211" s="1"/>
  <c r="R211"/>
  <c r="P211"/>
  <c r="P196"/>
  <c r="T196"/>
  <c r="N195"/>
  <c r="O195" s="1"/>
  <c r="R195"/>
  <c r="P195" s="1"/>
  <c r="U186"/>
  <c r="N186"/>
  <c r="O186" s="1"/>
  <c r="N184"/>
  <c r="O184" s="1"/>
  <c r="R184"/>
  <c r="T164"/>
  <c r="P164" s="1"/>
  <c r="N163"/>
  <c r="O163" s="1"/>
  <c r="R163"/>
  <c r="P163" s="1"/>
  <c r="U154"/>
  <c r="P154"/>
  <c r="S153"/>
  <c r="N153"/>
  <c r="O153" s="1"/>
  <c r="N152"/>
  <c r="O152" s="1"/>
  <c r="R152"/>
  <c r="P152" s="1"/>
  <c r="P132"/>
  <c r="T132"/>
  <c r="N131"/>
  <c r="O131" s="1"/>
  <c r="R131"/>
  <c r="P131" s="1"/>
  <c r="U122"/>
  <c r="S121"/>
  <c r="N121"/>
  <c r="O121" s="1"/>
  <c r="N120"/>
  <c r="O120" s="1"/>
  <c r="R120"/>
  <c r="P120" s="1"/>
  <c r="Q238"/>
  <c r="Q226"/>
  <c r="P214"/>
  <c r="P194"/>
  <c r="N180"/>
  <c r="O180" s="1"/>
  <c r="N281"/>
  <c r="O281" s="1"/>
  <c r="P274"/>
  <c r="N273"/>
  <c r="O273" s="1"/>
  <c r="N271"/>
  <c r="O271" s="1"/>
  <c r="N269"/>
  <c r="O269" s="1"/>
  <c r="N267"/>
  <c r="O267" s="1"/>
  <c r="P264"/>
  <c r="N261"/>
  <c r="O261" s="1"/>
  <c r="N259"/>
  <c r="O259" s="1"/>
  <c r="P252"/>
  <c r="Q248"/>
  <c r="P246"/>
  <c r="N245"/>
  <c r="O245" s="1"/>
  <c r="P245" s="1"/>
  <c r="Q220"/>
  <c r="P215"/>
  <c r="P198"/>
  <c r="P185"/>
  <c r="P153"/>
  <c r="Q150"/>
  <c r="P121"/>
  <c r="Q118"/>
  <c r="Q113"/>
  <c r="P108"/>
  <c r="S283"/>
  <c r="P283" s="1"/>
  <c r="S281"/>
  <c r="P281" s="1"/>
  <c r="S279"/>
  <c r="S277"/>
  <c r="P277" s="1"/>
  <c r="S275"/>
  <c r="P275" s="1"/>
  <c r="S273"/>
  <c r="U272"/>
  <c r="S271"/>
  <c r="P271" s="1"/>
  <c r="S269"/>
  <c r="P269" s="1"/>
  <c r="S267"/>
  <c r="S265"/>
  <c r="P265" s="1"/>
  <c r="S263"/>
  <c r="P263" s="1"/>
  <c r="S261"/>
  <c r="P261" s="1"/>
  <c r="S259"/>
  <c r="P259" s="1"/>
  <c r="S257"/>
  <c r="P257" s="1"/>
  <c r="S255"/>
  <c r="P255" s="1"/>
  <c r="S253"/>
  <c r="P253" s="1"/>
  <c r="S251"/>
  <c r="P251" s="1"/>
  <c r="S249"/>
  <c r="P248"/>
  <c r="N247"/>
  <c r="O247" s="1"/>
  <c r="P247" s="1"/>
  <c r="Q246"/>
  <c r="R246"/>
  <c r="N244"/>
  <c r="O244" s="1"/>
  <c r="P244" s="1"/>
  <c r="N241"/>
  <c r="O241" s="1"/>
  <c r="P241" s="1"/>
  <c r="Q240"/>
  <c r="Q236"/>
  <c r="N233"/>
  <c r="O233" s="1"/>
  <c r="Q232"/>
  <c r="N229"/>
  <c r="O229" s="1"/>
  <c r="Q228"/>
  <c r="N225"/>
  <c r="O225" s="1"/>
  <c r="Q224"/>
  <c r="Q207"/>
  <c r="P207"/>
  <c r="P200"/>
  <c r="Q199"/>
  <c r="P190"/>
  <c r="Q177"/>
  <c r="Q174"/>
  <c r="P168"/>
  <c r="Q167"/>
  <c r="T159"/>
  <c r="P159" s="1"/>
  <c r="Q145"/>
  <c r="P143"/>
  <c r="Q142"/>
  <c r="Q135"/>
  <c r="T127"/>
  <c r="P127" s="1"/>
  <c r="Q112"/>
  <c r="N208"/>
  <c r="O208" s="1"/>
  <c r="R208"/>
  <c r="P208" s="1"/>
  <c r="N179"/>
  <c r="O179" s="1"/>
  <c r="R179"/>
  <c r="P179" s="1"/>
  <c r="S237"/>
  <c r="P237" s="1"/>
  <c r="N218"/>
  <c r="O218" s="1"/>
  <c r="R218"/>
  <c r="N192"/>
  <c r="O192" s="1"/>
  <c r="R192"/>
  <c r="P192" s="1"/>
  <c r="N171"/>
  <c r="O171" s="1"/>
  <c r="P171" s="1"/>
  <c r="R171"/>
  <c r="U162"/>
  <c r="P162" s="1"/>
  <c r="N160"/>
  <c r="O160" s="1"/>
  <c r="R160"/>
  <c r="P160" s="1"/>
  <c r="N242"/>
  <c r="O242" s="1"/>
  <c r="R242"/>
  <c r="P242" s="1"/>
  <c r="S239"/>
  <c r="P239" s="1"/>
  <c r="N238"/>
  <c r="O238" s="1"/>
  <c r="R238"/>
  <c r="P238" s="1"/>
  <c r="S235"/>
  <c r="P235" s="1"/>
  <c r="N234"/>
  <c r="O234" s="1"/>
  <c r="R234"/>
  <c r="P234" s="1"/>
  <c r="S231"/>
  <c r="P231" s="1"/>
  <c r="N230"/>
  <c r="O230" s="1"/>
  <c r="R230"/>
  <c r="P230" s="1"/>
  <c r="S227"/>
  <c r="P227" s="1"/>
  <c r="N226"/>
  <c r="O226" s="1"/>
  <c r="R226"/>
  <c r="P226" s="1"/>
  <c r="N216"/>
  <c r="O216" s="1"/>
  <c r="R216"/>
  <c r="P216" s="1"/>
  <c r="P188"/>
  <c r="T188"/>
  <c r="N187"/>
  <c r="O187" s="1"/>
  <c r="R187"/>
  <c r="P187"/>
  <c r="U178"/>
  <c r="P178" s="1"/>
  <c r="N178"/>
  <c r="O178" s="1"/>
  <c r="N176"/>
  <c r="O176" s="1"/>
  <c r="R176"/>
  <c r="P176" s="1"/>
  <c r="P156"/>
  <c r="T156"/>
  <c r="N155"/>
  <c r="O155" s="1"/>
  <c r="R155"/>
  <c r="P155" s="1"/>
  <c r="U146"/>
  <c r="S145"/>
  <c r="P145" s="1"/>
  <c r="N145"/>
  <c r="O145" s="1"/>
  <c r="N144"/>
  <c r="O144" s="1"/>
  <c r="R144"/>
  <c r="P144" s="1"/>
  <c r="P124"/>
  <c r="T124"/>
  <c r="N123"/>
  <c r="O123" s="1"/>
  <c r="R123"/>
  <c r="P123"/>
  <c r="N283"/>
  <c r="O283" s="1"/>
  <c r="N279"/>
  <c r="O279" s="1"/>
  <c r="P279" s="1"/>
  <c r="N277"/>
  <c r="O277" s="1"/>
  <c r="N275"/>
  <c r="O275" s="1"/>
  <c r="N265"/>
  <c r="O265" s="1"/>
  <c r="N263"/>
  <c r="O263" s="1"/>
  <c r="N257"/>
  <c r="O257" s="1"/>
  <c r="N255"/>
  <c r="O255" s="1"/>
  <c r="N253"/>
  <c r="O253" s="1"/>
  <c r="N251"/>
  <c r="O251" s="1"/>
  <c r="N249"/>
  <c r="O249" s="1"/>
  <c r="R247"/>
  <c r="Q244"/>
  <c r="P206"/>
  <c r="P186"/>
  <c r="R282"/>
  <c r="P282" s="1"/>
  <c r="R280"/>
  <c r="P280" s="1"/>
  <c r="R278"/>
  <c r="P278" s="1"/>
  <c r="R276"/>
  <c r="P276" s="1"/>
  <c r="R274"/>
  <c r="R272"/>
  <c r="R270"/>
  <c r="P270" s="1"/>
  <c r="R268"/>
  <c r="P268" s="1"/>
  <c r="R266"/>
  <c r="P266" s="1"/>
  <c r="R264"/>
  <c r="R262"/>
  <c r="P262" s="1"/>
  <c r="R260"/>
  <c r="P260" s="1"/>
  <c r="R258"/>
  <c r="P258" s="1"/>
  <c r="R256"/>
  <c r="P256" s="1"/>
  <c r="R254"/>
  <c r="P254" s="1"/>
  <c r="R252"/>
  <c r="R250"/>
  <c r="P250" s="1"/>
  <c r="P222"/>
  <c r="P220"/>
  <c r="P218"/>
  <c r="Q214"/>
  <c r="Q209"/>
  <c r="P202"/>
  <c r="Q201"/>
  <c r="P201"/>
  <c r="Q198"/>
  <c r="Q191"/>
  <c r="P182"/>
  <c r="Q169"/>
  <c r="P167"/>
  <c r="Q166"/>
  <c r="Q159"/>
  <c r="T151"/>
  <c r="P151" s="1"/>
  <c r="Q137"/>
  <c r="P137"/>
  <c r="P135"/>
  <c r="Q134"/>
  <c r="Q127"/>
  <c r="T119"/>
  <c r="P119" s="1"/>
  <c r="Q109"/>
  <c r="S113"/>
  <c r="P113" s="1"/>
  <c r="N112"/>
  <c r="O112" s="1"/>
  <c r="R112"/>
  <c r="N78"/>
  <c r="O78" s="1"/>
  <c r="R78"/>
  <c r="P78" s="1"/>
  <c r="S75"/>
  <c r="P75"/>
  <c r="N75"/>
  <c r="O75" s="1"/>
  <c r="N70"/>
  <c r="O70" s="1"/>
  <c r="R70"/>
  <c r="P70"/>
  <c r="S67"/>
  <c r="P67" s="1"/>
  <c r="N67"/>
  <c r="O67" s="1"/>
  <c r="Q212"/>
  <c r="Q204"/>
  <c r="Q196"/>
  <c r="Q188"/>
  <c r="Q180"/>
  <c r="Q172"/>
  <c r="P166"/>
  <c r="N165"/>
  <c r="O165" s="1"/>
  <c r="Q164"/>
  <c r="N162"/>
  <c r="O162" s="1"/>
  <c r="P158"/>
  <c r="N157"/>
  <c r="O157" s="1"/>
  <c r="P157" s="1"/>
  <c r="Q156"/>
  <c r="N154"/>
  <c r="O154" s="1"/>
  <c r="P150"/>
  <c r="N149"/>
  <c r="O149" s="1"/>
  <c r="P149" s="1"/>
  <c r="Q148"/>
  <c r="N146"/>
  <c r="O146" s="1"/>
  <c r="P146" s="1"/>
  <c r="P142"/>
  <c r="N141"/>
  <c r="O141" s="1"/>
  <c r="P141" s="1"/>
  <c r="Q140"/>
  <c r="N138"/>
  <c r="O138" s="1"/>
  <c r="P134"/>
  <c r="N133"/>
  <c r="O133" s="1"/>
  <c r="Q132"/>
  <c r="N130"/>
  <c r="O130" s="1"/>
  <c r="P126"/>
  <c r="N125"/>
  <c r="O125" s="1"/>
  <c r="P125" s="1"/>
  <c r="Q124"/>
  <c r="N122"/>
  <c r="O122" s="1"/>
  <c r="P122" s="1"/>
  <c r="P118"/>
  <c r="N117"/>
  <c r="O117" s="1"/>
  <c r="P117" s="1"/>
  <c r="Q116"/>
  <c r="Q95"/>
  <c r="Q93"/>
  <c r="Q91"/>
  <c r="Q89"/>
  <c r="Q87"/>
  <c r="Q85"/>
  <c r="Q83"/>
  <c r="N114"/>
  <c r="O114" s="1"/>
  <c r="R114"/>
  <c r="P114" s="1"/>
  <c r="S111"/>
  <c r="N110"/>
  <c r="O110" s="1"/>
  <c r="R110"/>
  <c r="P110" s="1"/>
  <c r="N108"/>
  <c r="O108" s="1"/>
  <c r="R108"/>
  <c r="N106"/>
  <c r="O106" s="1"/>
  <c r="R106"/>
  <c r="P106" s="1"/>
  <c r="N104"/>
  <c r="O104" s="1"/>
  <c r="R104"/>
  <c r="P104" s="1"/>
  <c r="N102"/>
  <c r="O102" s="1"/>
  <c r="P102" s="1"/>
  <c r="R102"/>
  <c r="N100"/>
  <c r="O100" s="1"/>
  <c r="R100"/>
  <c r="P100" s="1"/>
  <c r="N98"/>
  <c r="O98" s="1"/>
  <c r="P98" s="1"/>
  <c r="R98"/>
  <c r="T97"/>
  <c r="P97" s="1"/>
  <c r="N96"/>
  <c r="O96" s="1"/>
  <c r="R96"/>
  <c r="P96" s="1"/>
  <c r="T95"/>
  <c r="P95" s="1"/>
  <c r="N94"/>
  <c r="O94" s="1"/>
  <c r="R94"/>
  <c r="P94" s="1"/>
  <c r="T93"/>
  <c r="P93" s="1"/>
  <c r="N92"/>
  <c r="O92" s="1"/>
  <c r="R92"/>
  <c r="P92" s="1"/>
  <c r="T91"/>
  <c r="P91" s="1"/>
  <c r="N90"/>
  <c r="O90" s="1"/>
  <c r="R90"/>
  <c r="P90" s="1"/>
  <c r="T89"/>
  <c r="P89" s="1"/>
  <c r="N88"/>
  <c r="O88" s="1"/>
  <c r="R88"/>
  <c r="P88" s="1"/>
  <c r="T87"/>
  <c r="P87" s="1"/>
  <c r="N86"/>
  <c r="O86" s="1"/>
  <c r="R86"/>
  <c r="P86" s="1"/>
  <c r="T85"/>
  <c r="P85" s="1"/>
  <c r="N84"/>
  <c r="O84" s="1"/>
  <c r="R84"/>
  <c r="P84" s="1"/>
  <c r="T83"/>
  <c r="P83" s="1"/>
  <c r="S79"/>
  <c r="P79" s="1"/>
  <c r="N79"/>
  <c r="O79" s="1"/>
  <c r="N74"/>
  <c r="O74" s="1"/>
  <c r="R74"/>
  <c r="P74" s="1"/>
  <c r="S71"/>
  <c r="N71"/>
  <c r="O71" s="1"/>
  <c r="P71" s="1"/>
  <c r="N66"/>
  <c r="O66" s="1"/>
  <c r="P66" s="1"/>
  <c r="R66"/>
  <c r="P9"/>
  <c r="T9"/>
  <c r="S223"/>
  <c r="P223" s="1"/>
  <c r="S221"/>
  <c r="P221" s="1"/>
  <c r="S219"/>
  <c r="P219" s="1"/>
  <c r="N217"/>
  <c r="O217" s="1"/>
  <c r="P217" s="1"/>
  <c r="Q216"/>
  <c r="N209"/>
  <c r="O209" s="1"/>
  <c r="P209" s="1"/>
  <c r="Q208"/>
  <c r="N201"/>
  <c r="O201" s="1"/>
  <c r="Q200"/>
  <c r="P199"/>
  <c r="N193"/>
  <c r="O193" s="1"/>
  <c r="P193" s="1"/>
  <c r="Q192"/>
  <c r="P191"/>
  <c r="N185"/>
  <c r="O185" s="1"/>
  <c r="Q184"/>
  <c r="P183"/>
  <c r="N177"/>
  <c r="O177" s="1"/>
  <c r="P177" s="1"/>
  <c r="Q176"/>
  <c r="P175"/>
  <c r="N169"/>
  <c r="O169" s="1"/>
  <c r="P169" s="1"/>
  <c r="Q168"/>
  <c r="Q160"/>
  <c r="Q152"/>
  <c r="Q144"/>
  <c r="Q136"/>
  <c r="Q128"/>
  <c r="Q120"/>
  <c r="Q108"/>
  <c r="Q106"/>
  <c r="Q104"/>
  <c r="Q102"/>
  <c r="Q100"/>
  <c r="Q98"/>
  <c r="Q96"/>
  <c r="Q94"/>
  <c r="Q92"/>
  <c r="Q90"/>
  <c r="Q88"/>
  <c r="Q86"/>
  <c r="Q84"/>
  <c r="Q82"/>
  <c r="Q210"/>
  <c r="Q202"/>
  <c r="Q194"/>
  <c r="Q186"/>
  <c r="Q178"/>
  <c r="Q170"/>
  <c r="Q162"/>
  <c r="Q154"/>
  <c r="Q146"/>
  <c r="Q138"/>
  <c r="Q130"/>
  <c r="Q122"/>
  <c r="Q114"/>
  <c r="P112"/>
  <c r="N111"/>
  <c r="O111" s="1"/>
  <c r="P111" s="1"/>
  <c r="Q110"/>
  <c r="N80"/>
  <c r="O80" s="1"/>
  <c r="R80"/>
  <c r="S77"/>
  <c r="P77" s="1"/>
  <c r="N76"/>
  <c r="O76" s="1"/>
  <c r="R76"/>
  <c r="P76" s="1"/>
  <c r="S73"/>
  <c r="P73" s="1"/>
  <c r="N72"/>
  <c r="O72" s="1"/>
  <c r="R72"/>
  <c r="S69"/>
  <c r="P69" s="1"/>
  <c r="N68"/>
  <c r="O68" s="1"/>
  <c r="R68"/>
  <c r="P68" s="1"/>
  <c r="P109"/>
  <c r="P107"/>
  <c r="P105"/>
  <c r="P103"/>
  <c r="P101"/>
  <c r="P99"/>
  <c r="N64"/>
  <c r="O64" s="1"/>
  <c r="R64"/>
  <c r="N62"/>
  <c r="O62" s="1"/>
  <c r="R62"/>
  <c r="N60"/>
  <c r="O60" s="1"/>
  <c r="R60"/>
  <c r="P60" s="1"/>
  <c r="N58"/>
  <c r="O58" s="1"/>
  <c r="R58"/>
  <c r="N56"/>
  <c r="O56" s="1"/>
  <c r="R56"/>
  <c r="N54"/>
  <c r="O54" s="1"/>
  <c r="R54"/>
  <c r="N52"/>
  <c r="O52" s="1"/>
  <c r="R52"/>
  <c r="P52" s="1"/>
  <c r="N50"/>
  <c r="O50" s="1"/>
  <c r="R50"/>
  <c r="N48"/>
  <c r="O48" s="1"/>
  <c r="R48"/>
  <c r="N46"/>
  <c r="O46" s="1"/>
  <c r="R46"/>
  <c r="N44"/>
  <c r="O44" s="1"/>
  <c r="R44"/>
  <c r="P44" s="1"/>
  <c r="N42"/>
  <c r="O42" s="1"/>
  <c r="R42"/>
  <c r="N40"/>
  <c r="O40" s="1"/>
  <c r="R40"/>
  <c r="N38"/>
  <c r="O38" s="1"/>
  <c r="R38"/>
  <c r="N36"/>
  <c r="O36" s="1"/>
  <c r="R36"/>
  <c r="P36" s="1"/>
  <c r="N34"/>
  <c r="O34" s="1"/>
  <c r="R34"/>
  <c r="N32"/>
  <c r="O32" s="1"/>
  <c r="R32"/>
  <c r="N30"/>
  <c r="O30" s="1"/>
  <c r="R30"/>
  <c r="N28"/>
  <c r="O28" s="1"/>
  <c r="R28"/>
  <c r="P28" s="1"/>
  <c r="N26"/>
  <c r="O26" s="1"/>
  <c r="R26"/>
  <c r="N24"/>
  <c r="O24" s="1"/>
  <c r="R24"/>
  <c r="N22"/>
  <c r="O22" s="1"/>
  <c r="R22"/>
  <c r="N20"/>
  <c r="O20" s="1"/>
  <c r="R20"/>
  <c r="P20" s="1"/>
  <c r="N18"/>
  <c r="O18" s="1"/>
  <c r="R18"/>
  <c r="N16"/>
  <c r="O16" s="1"/>
  <c r="R16"/>
  <c r="N14"/>
  <c r="O14" s="1"/>
  <c r="R14"/>
  <c r="N12"/>
  <c r="O12" s="1"/>
  <c r="R12"/>
  <c r="P12" s="1"/>
  <c r="N10"/>
  <c r="O10" s="1"/>
  <c r="R10"/>
  <c r="P82"/>
  <c r="N81"/>
  <c r="O81" s="1"/>
  <c r="P81" s="1"/>
  <c r="Q80"/>
  <c r="N77"/>
  <c r="O77" s="1"/>
  <c r="Q76"/>
  <c r="N73"/>
  <c r="O73" s="1"/>
  <c r="Q72"/>
  <c r="N69"/>
  <c r="O69" s="1"/>
  <c r="Q68"/>
  <c r="Q64"/>
  <c r="Q62"/>
  <c r="Q60"/>
  <c r="Q58"/>
  <c r="Q56"/>
  <c r="Q54"/>
  <c r="Q52"/>
  <c r="Q50"/>
  <c r="Q48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P80"/>
  <c r="Q78"/>
  <c r="Q74"/>
  <c r="P72"/>
  <c r="Q70"/>
  <c r="Q66"/>
  <c r="P64"/>
  <c r="P62"/>
  <c r="P58"/>
  <c r="P56"/>
  <c r="P54"/>
  <c r="P50"/>
  <c r="P48"/>
  <c r="P46"/>
  <c r="P42"/>
  <c r="P40"/>
  <c r="P38"/>
  <c r="P34"/>
  <c r="P32"/>
  <c r="P30"/>
  <c r="P26"/>
  <c r="P24"/>
  <c r="P22"/>
  <c r="P18"/>
  <c r="P16"/>
  <c r="P14"/>
  <c r="P65"/>
  <c r="P63"/>
  <c r="P61"/>
  <c r="P59"/>
  <c r="P57"/>
  <c r="P55"/>
  <c r="P53"/>
  <c r="P51"/>
  <c r="P49"/>
  <c r="P47"/>
  <c r="P45"/>
  <c r="P43"/>
  <c r="P41"/>
  <c r="P39"/>
  <c r="P37"/>
  <c r="P35"/>
  <c r="P33"/>
  <c r="P31"/>
  <c r="P29"/>
  <c r="P27"/>
  <c r="P25"/>
  <c r="P23"/>
  <c r="P21"/>
  <c r="P19"/>
  <c r="P17"/>
  <c r="P15"/>
  <c r="P13"/>
  <c r="P11"/>
  <c r="P135" i="12" l="1"/>
  <c r="P199"/>
  <c r="P151"/>
  <c r="P230"/>
  <c r="P234"/>
  <c r="P184" i="11"/>
  <c r="P224"/>
  <c r="P228"/>
  <c r="P232"/>
  <c r="P236"/>
  <c r="P10"/>
  <c r="AI8" l="1"/>
  <c r="AE8"/>
  <c r="AD8"/>
  <c r="F9" i="1"/>
  <c r="G9" s="1"/>
  <c r="I9" s="1"/>
  <c r="K9" s="1"/>
  <c r="M9"/>
  <c r="F10"/>
  <c r="G10" s="1"/>
  <c r="I10" s="1"/>
  <c r="K10"/>
  <c r="M10"/>
  <c r="F11"/>
  <c r="G11" s="1"/>
  <c r="I11"/>
  <c r="K11"/>
  <c r="M11"/>
  <c r="F12"/>
  <c r="G12"/>
  <c r="I12"/>
  <c r="K12" s="1"/>
  <c r="M12"/>
  <c r="F13"/>
  <c r="G13"/>
  <c r="I13" s="1"/>
  <c r="K13" s="1"/>
  <c r="M13"/>
  <c r="F14"/>
  <c r="G14" s="1"/>
  <c r="I14" s="1"/>
  <c r="K14" s="1"/>
  <c r="M14"/>
  <c r="F15"/>
  <c r="G15" s="1"/>
  <c r="I15" s="1"/>
  <c r="K15" s="1"/>
  <c r="M15"/>
  <c r="F16"/>
  <c r="G16"/>
  <c r="I16" s="1"/>
  <c r="K16" s="1"/>
  <c r="M16"/>
  <c r="F17"/>
  <c r="G17" s="1"/>
  <c r="I17" s="1"/>
  <c r="K17" s="1"/>
  <c r="M17"/>
  <c r="F18"/>
  <c r="G18" s="1"/>
  <c r="I18" s="1"/>
  <c r="K18"/>
  <c r="M18"/>
  <c r="F19"/>
  <c r="G19" s="1"/>
  <c r="I19"/>
  <c r="K19"/>
  <c r="M19"/>
  <c r="F20"/>
  <c r="G20"/>
  <c r="I20"/>
  <c r="K20" s="1"/>
  <c r="M20"/>
  <c r="F21"/>
  <c r="G21"/>
  <c r="I21" s="1"/>
  <c r="K21" s="1"/>
  <c r="M21"/>
  <c r="F22"/>
  <c r="G22" s="1"/>
  <c r="I22" s="1"/>
  <c r="K22" s="1"/>
  <c r="M22"/>
  <c r="F23"/>
  <c r="G23" s="1"/>
  <c r="I23" s="1"/>
  <c r="K23" s="1"/>
  <c r="M23"/>
  <c r="F24"/>
  <c r="G24"/>
  <c r="I24" s="1"/>
  <c r="K24" s="1"/>
  <c r="M24"/>
  <c r="F25"/>
  <c r="G25" s="1"/>
  <c r="I25" s="1"/>
  <c r="K25" s="1"/>
  <c r="M25"/>
  <c r="F26"/>
  <c r="G26" s="1"/>
  <c r="I26" s="1"/>
  <c r="K26"/>
  <c r="M26"/>
  <c r="F27"/>
  <c r="G27" s="1"/>
  <c r="I27"/>
  <c r="K27"/>
  <c r="M27"/>
  <c r="F28"/>
  <c r="G28"/>
  <c r="I28"/>
  <c r="K28" s="1"/>
  <c r="M28"/>
  <c r="F29"/>
  <c r="G29"/>
  <c r="I29" s="1"/>
  <c r="K29" s="1"/>
  <c r="M29"/>
  <c r="F30"/>
  <c r="G30" s="1"/>
  <c r="I30" s="1"/>
  <c r="K30" s="1"/>
  <c r="M30"/>
  <c r="F31"/>
  <c r="G31" s="1"/>
  <c r="I31" s="1"/>
  <c r="K31" s="1"/>
  <c r="M31"/>
  <c r="F32"/>
  <c r="G32"/>
  <c r="I32" s="1"/>
  <c r="K32" s="1"/>
  <c r="M32"/>
  <c r="F33"/>
  <c r="G33" s="1"/>
  <c r="I33" s="1"/>
  <c r="K33" s="1"/>
  <c r="M33"/>
  <c r="F34"/>
  <c r="G34" s="1"/>
  <c r="I34" s="1"/>
  <c r="K34"/>
  <c r="M34"/>
  <c r="F35"/>
  <c r="G35" s="1"/>
  <c r="I35"/>
  <c r="K35"/>
  <c r="M35"/>
  <c r="F36"/>
  <c r="G36"/>
  <c r="I36"/>
  <c r="K36" s="1"/>
  <c r="M36"/>
  <c r="F37"/>
  <c r="G37"/>
  <c r="I37" s="1"/>
  <c r="K37" s="1"/>
  <c r="M37"/>
  <c r="F38"/>
  <c r="G38" s="1"/>
  <c r="I38" s="1"/>
  <c r="K38" s="1"/>
  <c r="M38"/>
  <c r="F39"/>
  <c r="G39" s="1"/>
  <c r="I39" s="1"/>
  <c r="K39" s="1"/>
  <c r="M39"/>
  <c r="F40"/>
  <c r="G40"/>
  <c r="I40" s="1"/>
  <c r="K40" s="1"/>
  <c r="M40"/>
  <c r="F41"/>
  <c r="G41" s="1"/>
  <c r="I41" s="1"/>
  <c r="K41" s="1"/>
  <c r="M41"/>
  <c r="F42"/>
  <c r="G42" s="1"/>
  <c r="I42" s="1"/>
  <c r="K42"/>
  <c r="M42"/>
  <c r="F43"/>
  <c r="G43" s="1"/>
  <c r="I43"/>
  <c r="K43"/>
  <c r="M43"/>
  <c r="F44"/>
  <c r="G44"/>
  <c r="I44"/>
  <c r="K44" s="1"/>
  <c r="M44"/>
  <c r="F45"/>
  <c r="G45"/>
  <c r="I45" s="1"/>
  <c r="K45" s="1"/>
  <c r="M45"/>
  <c r="F46"/>
  <c r="G46" s="1"/>
  <c r="I46" s="1"/>
  <c r="K46" s="1"/>
  <c r="M46"/>
  <c r="F47"/>
  <c r="G47" s="1"/>
  <c r="I47" s="1"/>
  <c r="K47" s="1"/>
  <c r="M47"/>
  <c r="F48"/>
  <c r="G48"/>
  <c r="I48" s="1"/>
  <c r="K48" s="1"/>
  <c r="M48"/>
  <c r="F49"/>
  <c r="G49" s="1"/>
  <c r="I49" s="1"/>
  <c r="K49" s="1"/>
  <c r="M49"/>
  <c r="F50"/>
  <c r="G50" s="1"/>
  <c r="I50" s="1"/>
  <c r="K50"/>
  <c r="M50"/>
  <c r="F51"/>
  <c r="G51" s="1"/>
  <c r="I51"/>
  <c r="K51"/>
  <c r="M51"/>
  <c r="F52"/>
  <c r="G52"/>
  <c r="I52"/>
  <c r="K52" s="1"/>
  <c r="M52"/>
  <c r="F53"/>
  <c r="G53"/>
  <c r="I53" s="1"/>
  <c r="K53" s="1"/>
  <c r="M53"/>
  <c r="F54"/>
  <c r="G54" s="1"/>
  <c r="I54" s="1"/>
  <c r="K54" s="1"/>
  <c r="M54"/>
  <c r="F55"/>
  <c r="G55" s="1"/>
  <c r="I55" s="1"/>
  <c r="K55" s="1"/>
  <c r="M55"/>
  <c r="F56"/>
  <c r="G56"/>
  <c r="I56" s="1"/>
  <c r="K56" s="1"/>
  <c r="M56"/>
  <c r="F57"/>
  <c r="G57" s="1"/>
  <c r="I57" s="1"/>
  <c r="K57" s="1"/>
  <c r="M57"/>
  <c r="F58"/>
  <c r="G58" s="1"/>
  <c r="I58" s="1"/>
  <c r="K58"/>
  <c r="M58"/>
  <c r="F59"/>
  <c r="G59" s="1"/>
  <c r="I59"/>
  <c r="K59"/>
  <c r="M59"/>
  <c r="F60"/>
  <c r="G60"/>
  <c r="I60"/>
  <c r="K60" s="1"/>
  <c r="M60"/>
  <c r="F61"/>
  <c r="G61"/>
  <c r="I61" s="1"/>
  <c r="K61" s="1"/>
  <c r="M61"/>
  <c r="F62"/>
  <c r="G62" s="1"/>
  <c r="I62" s="1"/>
  <c r="K62" s="1"/>
  <c r="M62"/>
  <c r="F63"/>
  <c r="G63" s="1"/>
  <c r="I63" s="1"/>
  <c r="K63" s="1"/>
  <c r="M63"/>
  <c r="F64"/>
  <c r="G64"/>
  <c r="I64" s="1"/>
  <c r="K64" s="1"/>
  <c r="M64"/>
  <c r="F65"/>
  <c r="G65" s="1"/>
  <c r="I65" s="1"/>
  <c r="K65" s="1"/>
  <c r="M65"/>
  <c r="F66"/>
  <c r="G66" s="1"/>
  <c r="I66" s="1"/>
  <c r="K66"/>
  <c r="M66"/>
  <c r="F67"/>
  <c r="G67" s="1"/>
  <c r="I67"/>
  <c r="K67"/>
  <c r="M67"/>
  <c r="F68"/>
  <c r="G68"/>
  <c r="I68"/>
  <c r="K68" s="1"/>
  <c r="M68"/>
  <c r="F69"/>
  <c r="G69"/>
  <c r="I69" s="1"/>
  <c r="K69" s="1"/>
  <c r="M69"/>
  <c r="F70"/>
  <c r="G70" s="1"/>
  <c r="I70" s="1"/>
  <c r="K70" s="1"/>
  <c r="M70"/>
  <c r="F71"/>
  <c r="G71" s="1"/>
  <c r="I71" s="1"/>
  <c r="K71" s="1"/>
  <c r="M71"/>
  <c r="F72"/>
  <c r="G72"/>
  <c r="I72" s="1"/>
  <c r="K72" s="1"/>
  <c r="M72"/>
  <c r="F73"/>
  <c r="G73" s="1"/>
  <c r="I73" s="1"/>
  <c r="K73" s="1"/>
  <c r="M73"/>
  <c r="F74"/>
  <c r="G74" s="1"/>
  <c r="I74" s="1"/>
  <c r="K74"/>
  <c r="M74"/>
  <c r="F75"/>
  <c r="G75" s="1"/>
  <c r="I75"/>
  <c r="K75"/>
  <c r="M75"/>
  <c r="F76"/>
  <c r="G76"/>
  <c r="I76"/>
  <c r="K76" s="1"/>
  <c r="M76"/>
  <c r="F77"/>
  <c r="G77"/>
  <c r="I77" s="1"/>
  <c r="K77" s="1"/>
  <c r="M77"/>
  <c r="F78"/>
  <c r="G78" s="1"/>
  <c r="I78" s="1"/>
  <c r="K78" s="1"/>
  <c r="M78"/>
  <c r="F79"/>
  <c r="G79" s="1"/>
  <c r="I79" s="1"/>
  <c r="K79" s="1"/>
  <c r="M79"/>
  <c r="F80"/>
  <c r="G80"/>
  <c r="I80" s="1"/>
  <c r="K80" s="1"/>
  <c r="M80"/>
  <c r="F81"/>
  <c r="G81" s="1"/>
  <c r="I81" s="1"/>
  <c r="K81" s="1"/>
  <c r="M81"/>
  <c r="F82"/>
  <c r="G82" s="1"/>
  <c r="I82" s="1"/>
  <c r="K82"/>
  <c r="M82"/>
  <c r="F83"/>
  <c r="G83" s="1"/>
  <c r="I83"/>
  <c r="K83"/>
  <c r="M83"/>
  <c r="F84"/>
  <c r="G84"/>
  <c r="I84"/>
  <c r="K84" s="1"/>
  <c r="M84"/>
  <c r="F85"/>
  <c r="G85"/>
  <c r="I85" s="1"/>
  <c r="K85" s="1"/>
  <c r="M85"/>
  <c r="F86"/>
  <c r="G86" s="1"/>
  <c r="I86" s="1"/>
  <c r="K86" s="1"/>
  <c r="M86"/>
  <c r="F87"/>
  <c r="G87" s="1"/>
  <c r="I87" s="1"/>
  <c r="K87" s="1"/>
  <c r="M87"/>
  <c r="F88"/>
  <c r="G88"/>
  <c r="I88" s="1"/>
  <c r="K88" s="1"/>
  <c r="M88"/>
  <c r="F89"/>
  <c r="G89" s="1"/>
  <c r="I89" s="1"/>
  <c r="K89" s="1"/>
  <c r="M89"/>
  <c r="F90"/>
  <c r="G90" s="1"/>
  <c r="I90" s="1"/>
  <c r="K90"/>
  <c r="M90"/>
  <c r="F91"/>
  <c r="G91" s="1"/>
  <c r="I91"/>
  <c r="K91"/>
  <c r="M91"/>
  <c r="F92"/>
  <c r="G92"/>
  <c r="I92"/>
  <c r="K92" s="1"/>
  <c r="M92"/>
  <c r="F93"/>
  <c r="G93"/>
  <c r="I93" s="1"/>
  <c r="K93" s="1"/>
  <c r="M93"/>
  <c r="F94"/>
  <c r="G94" s="1"/>
  <c r="I94" s="1"/>
  <c r="K94" s="1"/>
  <c r="M94"/>
  <c r="F95"/>
  <c r="G95" s="1"/>
  <c r="I95" s="1"/>
  <c r="K95" s="1"/>
  <c r="M95"/>
  <c r="F96"/>
  <c r="G96"/>
  <c r="I96" s="1"/>
  <c r="K96" s="1"/>
  <c r="M96"/>
  <c r="F97"/>
  <c r="G97" s="1"/>
  <c r="I97" s="1"/>
  <c r="K97" s="1"/>
  <c r="M97"/>
  <c r="F98"/>
  <c r="G98" s="1"/>
  <c r="I98" s="1"/>
  <c r="K98"/>
  <c r="M98"/>
  <c r="F99"/>
  <c r="G99" s="1"/>
  <c r="I99"/>
  <c r="K99"/>
  <c r="M99"/>
  <c r="F100"/>
  <c r="G100"/>
  <c r="I100"/>
  <c r="K100" s="1"/>
  <c r="M100"/>
  <c r="F101"/>
  <c r="G101"/>
  <c r="I101" s="1"/>
  <c r="K101" s="1"/>
  <c r="M101"/>
  <c r="F102"/>
  <c r="G102" s="1"/>
  <c r="I102" s="1"/>
  <c r="K102" s="1"/>
  <c r="M102"/>
  <c r="F103"/>
  <c r="G103" s="1"/>
  <c r="I103" s="1"/>
  <c r="K103" s="1"/>
  <c r="M103"/>
  <c r="F104"/>
  <c r="G104"/>
  <c r="I104" s="1"/>
  <c r="K104" s="1"/>
  <c r="M104"/>
  <c r="F105"/>
  <c r="G105" s="1"/>
  <c r="I105" s="1"/>
  <c r="K105" s="1"/>
  <c r="M105"/>
  <c r="F106"/>
  <c r="G106" s="1"/>
  <c r="I106" s="1"/>
  <c r="K106"/>
  <c r="M106"/>
  <c r="F107"/>
  <c r="G107" s="1"/>
  <c r="I107"/>
  <c r="K107"/>
  <c r="M107"/>
  <c r="F108"/>
  <c r="G108"/>
  <c r="I108"/>
  <c r="K108" s="1"/>
  <c r="M108"/>
  <c r="F109"/>
  <c r="G109"/>
  <c r="I109" s="1"/>
  <c r="K109" s="1"/>
  <c r="M109"/>
  <c r="F110"/>
  <c r="G110" s="1"/>
  <c r="I110" s="1"/>
  <c r="K110" s="1"/>
  <c r="M110"/>
  <c r="F111"/>
  <c r="G111" s="1"/>
  <c r="I111" s="1"/>
  <c r="K111" s="1"/>
  <c r="M111"/>
  <c r="F112"/>
  <c r="G112"/>
  <c r="I112" s="1"/>
  <c r="K112" s="1"/>
  <c r="M112"/>
  <c r="F113"/>
  <c r="G113" s="1"/>
  <c r="I113" s="1"/>
  <c r="K113" s="1"/>
  <c r="M113"/>
  <c r="F114"/>
  <c r="G114" s="1"/>
  <c r="I114" s="1"/>
  <c r="K114"/>
  <c r="M114"/>
  <c r="F115"/>
  <c r="G115" s="1"/>
  <c r="I115"/>
  <c r="K115"/>
  <c r="M115"/>
  <c r="F116"/>
  <c r="G116"/>
  <c r="I116"/>
  <c r="K116" s="1"/>
  <c r="M116"/>
  <c r="F117"/>
  <c r="G117"/>
  <c r="I117" s="1"/>
  <c r="K117" s="1"/>
  <c r="M117"/>
  <c r="F118"/>
  <c r="G118" s="1"/>
  <c r="I118" s="1"/>
  <c r="K118" s="1"/>
  <c r="M118"/>
  <c r="F119"/>
  <c r="G119" s="1"/>
  <c r="I119" s="1"/>
  <c r="K119" s="1"/>
  <c r="M119"/>
  <c r="F120"/>
  <c r="G120"/>
  <c r="I120" s="1"/>
  <c r="K120" s="1"/>
  <c r="M120"/>
  <c r="F121"/>
  <c r="G121" s="1"/>
  <c r="I121" s="1"/>
  <c r="K121" s="1"/>
  <c r="M121"/>
  <c r="F122"/>
  <c r="G122" s="1"/>
  <c r="I122" s="1"/>
  <c r="K122"/>
  <c r="M122"/>
  <c r="F123"/>
  <c r="G123" s="1"/>
  <c r="I123"/>
  <c r="K123"/>
  <c r="M123"/>
  <c r="F124"/>
  <c r="G124"/>
  <c r="I124"/>
  <c r="K124" s="1"/>
  <c r="M124"/>
  <c r="F125"/>
  <c r="G125"/>
  <c r="I125" s="1"/>
  <c r="K125" s="1"/>
  <c r="M125"/>
  <c r="F126"/>
  <c r="G126" s="1"/>
  <c r="I126" s="1"/>
  <c r="K126" s="1"/>
  <c r="M126"/>
  <c r="F127"/>
  <c r="G127" s="1"/>
  <c r="I127" s="1"/>
  <c r="K127" s="1"/>
  <c r="M127"/>
  <c r="F128"/>
  <c r="G128"/>
  <c r="I128" s="1"/>
  <c r="K128" s="1"/>
  <c r="M128"/>
  <c r="F129"/>
  <c r="G129" s="1"/>
  <c r="I129" s="1"/>
  <c r="K129" s="1"/>
  <c r="M129"/>
  <c r="F130"/>
  <c r="G130" s="1"/>
  <c r="I130" s="1"/>
  <c r="K130"/>
  <c r="M130"/>
  <c r="F131"/>
  <c r="G131" s="1"/>
  <c r="I131"/>
  <c r="K131"/>
  <c r="M131"/>
  <c r="F132"/>
  <c r="G132"/>
  <c r="I132"/>
  <c r="K132" s="1"/>
  <c r="M132"/>
  <c r="F133"/>
  <c r="G133"/>
  <c r="I133" s="1"/>
  <c r="K133" s="1"/>
  <c r="M133"/>
  <c r="F134"/>
  <c r="G134" s="1"/>
  <c r="I134" s="1"/>
  <c r="K134" s="1"/>
  <c r="M134"/>
  <c r="F135"/>
  <c r="G135" s="1"/>
  <c r="I135" s="1"/>
  <c r="K135" s="1"/>
  <c r="M135"/>
  <c r="F136"/>
  <c r="G136"/>
  <c r="I136" s="1"/>
  <c r="K136" s="1"/>
  <c r="M136"/>
  <c r="F137"/>
  <c r="G137" s="1"/>
  <c r="I137" s="1"/>
  <c r="K137" s="1"/>
  <c r="M137"/>
  <c r="F138"/>
  <c r="G138" s="1"/>
  <c r="I138" s="1"/>
  <c r="K138"/>
  <c r="M138"/>
  <c r="F139"/>
  <c r="G139" s="1"/>
  <c r="I139"/>
  <c r="K139"/>
  <c r="M139"/>
  <c r="F140"/>
  <c r="G140"/>
  <c r="I140"/>
  <c r="K140" s="1"/>
  <c r="M140"/>
  <c r="F141"/>
  <c r="G141"/>
  <c r="I141" s="1"/>
  <c r="K141" s="1"/>
  <c r="M141"/>
  <c r="F142"/>
  <c r="G142" s="1"/>
  <c r="I142" s="1"/>
  <c r="K142" s="1"/>
  <c r="M142"/>
  <c r="F143"/>
  <c r="G143" s="1"/>
  <c r="I143" s="1"/>
  <c r="K143" s="1"/>
  <c r="M143"/>
  <c r="F144"/>
  <c r="G144"/>
  <c r="I144" s="1"/>
  <c r="K144" s="1"/>
  <c r="M144"/>
  <c r="F145"/>
  <c r="G145" s="1"/>
  <c r="I145" s="1"/>
  <c r="K145" s="1"/>
  <c r="M145"/>
  <c r="F146"/>
  <c r="G146" s="1"/>
  <c r="I146" s="1"/>
  <c r="K146"/>
  <c r="M146"/>
  <c r="F147"/>
  <c r="G147" s="1"/>
  <c r="I147"/>
  <c r="K147"/>
  <c r="M147"/>
  <c r="F148"/>
  <c r="G148"/>
  <c r="I148"/>
  <c r="K148" s="1"/>
  <c r="M148"/>
  <c r="F149"/>
  <c r="G149"/>
  <c r="I149" s="1"/>
  <c r="K149" s="1"/>
  <c r="M149"/>
  <c r="F150"/>
  <c r="G150" s="1"/>
  <c r="I150" s="1"/>
  <c r="K150" s="1"/>
  <c r="M150"/>
  <c r="F151"/>
  <c r="G151" s="1"/>
  <c r="I151" s="1"/>
  <c r="K151" s="1"/>
  <c r="M151"/>
  <c r="F152"/>
  <c r="G152"/>
  <c r="I152" s="1"/>
  <c r="K152" s="1"/>
  <c r="M152"/>
  <c r="F153"/>
  <c r="G153" s="1"/>
  <c r="I153" s="1"/>
  <c r="K153" s="1"/>
  <c r="M153"/>
  <c r="F154"/>
  <c r="G154" s="1"/>
  <c r="I154" s="1"/>
  <c r="K154"/>
  <c r="M154"/>
  <c r="F155"/>
  <c r="G155" s="1"/>
  <c r="I155"/>
  <c r="K155"/>
  <c r="M155"/>
  <c r="F156"/>
  <c r="G156"/>
  <c r="I156"/>
  <c r="K156" s="1"/>
  <c r="M156"/>
  <c r="F157"/>
  <c r="G157"/>
  <c r="I157" s="1"/>
  <c r="K157" s="1"/>
  <c r="M157"/>
  <c r="F158"/>
  <c r="G158" s="1"/>
  <c r="I158" s="1"/>
  <c r="K158" s="1"/>
  <c r="M158"/>
  <c r="F159"/>
  <c r="G159" s="1"/>
  <c r="I159" s="1"/>
  <c r="K159" s="1"/>
  <c r="M159"/>
  <c r="F160"/>
  <c r="G160"/>
  <c r="I160" s="1"/>
  <c r="K160" s="1"/>
  <c r="M160"/>
  <c r="F161"/>
  <c r="G161" s="1"/>
  <c r="I161" s="1"/>
  <c r="K161" s="1"/>
  <c r="M161"/>
  <c r="F162"/>
  <c r="G162" s="1"/>
  <c r="I162" s="1"/>
  <c r="K162"/>
  <c r="M162"/>
  <c r="F163"/>
  <c r="G163" s="1"/>
  <c r="I163"/>
  <c r="K163"/>
  <c r="M163"/>
  <c r="F164"/>
  <c r="G164"/>
  <c r="I164"/>
  <c r="K164" s="1"/>
  <c r="M164"/>
  <c r="F165"/>
  <c r="G165"/>
  <c r="I165" s="1"/>
  <c r="K165" s="1"/>
  <c r="M165"/>
  <c r="F166"/>
  <c r="G166" s="1"/>
  <c r="I166" s="1"/>
  <c r="K166" s="1"/>
  <c r="M166"/>
  <c r="F167"/>
  <c r="G167" s="1"/>
  <c r="I167" s="1"/>
  <c r="K167" s="1"/>
  <c r="M167"/>
  <c r="F168"/>
  <c r="G168"/>
  <c r="I168" s="1"/>
  <c r="K168" s="1"/>
  <c r="M168"/>
  <c r="F169"/>
  <c r="G169" s="1"/>
  <c r="I169" s="1"/>
  <c r="K169" s="1"/>
  <c r="M169"/>
  <c r="F170"/>
  <c r="G170" s="1"/>
  <c r="I170" s="1"/>
  <c r="K170"/>
  <c r="M170"/>
  <c r="F171"/>
  <c r="G171" s="1"/>
  <c r="I171"/>
  <c r="K171"/>
  <c r="M171"/>
  <c r="F172"/>
  <c r="G172"/>
  <c r="I172"/>
  <c r="K172" s="1"/>
  <c r="M172"/>
  <c r="F173"/>
  <c r="G173"/>
  <c r="I173" s="1"/>
  <c r="K173" s="1"/>
  <c r="M173"/>
  <c r="F174"/>
  <c r="G174" s="1"/>
  <c r="I174" s="1"/>
  <c r="K174" s="1"/>
  <c r="M174"/>
  <c r="F175"/>
  <c r="G175" s="1"/>
  <c r="I175" s="1"/>
  <c r="K175" s="1"/>
  <c r="M175"/>
  <c r="F176"/>
  <c r="G176"/>
  <c r="I176" s="1"/>
  <c r="K176" s="1"/>
  <c r="M176"/>
  <c r="F177"/>
  <c r="G177" s="1"/>
  <c r="I177" s="1"/>
  <c r="K177" s="1"/>
  <c r="M177"/>
  <c r="F178"/>
  <c r="G178" s="1"/>
  <c r="I178" s="1"/>
  <c r="K178"/>
  <c r="M178"/>
  <c r="F179"/>
  <c r="G179" s="1"/>
  <c r="I179"/>
  <c r="K179"/>
  <c r="M179"/>
  <c r="F180"/>
  <c r="G180"/>
  <c r="I180"/>
  <c r="K180" s="1"/>
  <c r="M180"/>
  <c r="F181"/>
  <c r="G181"/>
  <c r="I181" s="1"/>
  <c r="K181" s="1"/>
  <c r="M181"/>
  <c r="F182"/>
  <c r="G182" s="1"/>
  <c r="I182" s="1"/>
  <c r="K182" s="1"/>
  <c r="M182"/>
  <c r="F183"/>
  <c r="G183" s="1"/>
  <c r="I183" s="1"/>
  <c r="K183" s="1"/>
  <c r="M183"/>
  <c r="F184"/>
  <c r="G184"/>
  <c r="I184" s="1"/>
  <c r="K184" s="1"/>
  <c r="M184"/>
  <c r="F185"/>
  <c r="G185" s="1"/>
  <c r="I185" s="1"/>
  <c r="K185" s="1"/>
  <c r="M185"/>
  <c r="F186"/>
  <c r="G186" s="1"/>
  <c r="I186" s="1"/>
  <c r="K186"/>
  <c r="M186"/>
  <c r="F187"/>
  <c r="G187" s="1"/>
  <c r="I187"/>
  <c r="K187"/>
  <c r="M187"/>
  <c r="F188"/>
  <c r="G188"/>
  <c r="I188"/>
  <c r="K188" s="1"/>
  <c r="M188"/>
  <c r="F189"/>
  <c r="G189"/>
  <c r="I189" s="1"/>
  <c r="K189" s="1"/>
  <c r="M189"/>
  <c r="F190"/>
  <c r="G190" s="1"/>
  <c r="I190" s="1"/>
  <c r="K190" s="1"/>
  <c r="M190"/>
  <c r="F191"/>
  <c r="G191" s="1"/>
  <c r="I191" s="1"/>
  <c r="K191" s="1"/>
  <c r="M191"/>
  <c r="F192"/>
  <c r="G192"/>
  <c r="I192" s="1"/>
  <c r="K192" s="1"/>
  <c r="M192"/>
  <c r="F193"/>
  <c r="G193" s="1"/>
  <c r="I193" s="1"/>
  <c r="K193" s="1"/>
  <c r="M193"/>
  <c r="F194"/>
  <c r="G194" s="1"/>
  <c r="I194" s="1"/>
  <c r="K194"/>
  <c r="M194"/>
  <c r="F195"/>
  <c r="G195" s="1"/>
  <c r="I195"/>
  <c r="K195"/>
  <c r="M195"/>
  <c r="F196"/>
  <c r="G196"/>
  <c r="I196"/>
  <c r="K196" s="1"/>
  <c r="M196"/>
  <c r="F197"/>
  <c r="G197"/>
  <c r="I197" s="1"/>
  <c r="K197" s="1"/>
  <c r="M197"/>
  <c r="F198"/>
  <c r="G198" s="1"/>
  <c r="I198" s="1"/>
  <c r="K198" s="1"/>
  <c r="M198"/>
  <c r="F199"/>
  <c r="G199" s="1"/>
  <c r="I199" s="1"/>
  <c r="K199" s="1"/>
  <c r="M199"/>
  <c r="F200"/>
  <c r="G200"/>
  <c r="I200" s="1"/>
  <c r="K200" s="1"/>
  <c r="M200"/>
  <c r="F201"/>
  <c r="G201" s="1"/>
  <c r="I201" s="1"/>
  <c r="K201" s="1"/>
  <c r="M201"/>
  <c r="F202"/>
  <c r="G202" s="1"/>
  <c r="I202" s="1"/>
  <c r="K202"/>
  <c r="M202"/>
  <c r="F203"/>
  <c r="G203" s="1"/>
  <c r="I203"/>
  <c r="K203"/>
  <c r="M203"/>
  <c r="F204"/>
  <c r="G204"/>
  <c r="I204"/>
  <c r="K204" s="1"/>
  <c r="M204"/>
  <c r="F205"/>
  <c r="G205"/>
  <c r="I205" s="1"/>
  <c r="K205" s="1"/>
  <c r="M205"/>
  <c r="F206"/>
  <c r="G206" s="1"/>
  <c r="I206" s="1"/>
  <c r="K206" s="1"/>
  <c r="M206"/>
  <c r="F207"/>
  <c r="G207" s="1"/>
  <c r="I207" s="1"/>
  <c r="K207" s="1"/>
  <c r="M207"/>
  <c r="F208"/>
  <c r="G208"/>
  <c r="I208" s="1"/>
  <c r="K208" s="1"/>
  <c r="M208"/>
  <c r="F209"/>
  <c r="G209" s="1"/>
  <c r="I209" s="1"/>
  <c r="K209" s="1"/>
  <c r="M209"/>
  <c r="F210"/>
  <c r="G210" s="1"/>
  <c r="I210" s="1"/>
  <c r="K210"/>
  <c r="M210"/>
  <c r="F211"/>
  <c r="G211" s="1"/>
  <c r="I211"/>
  <c r="K211"/>
  <c r="M211"/>
  <c r="F212"/>
  <c r="G212"/>
  <c r="I212"/>
  <c r="K212" s="1"/>
  <c r="M212"/>
  <c r="F213"/>
  <c r="G213"/>
  <c r="I213" s="1"/>
  <c r="K213" s="1"/>
  <c r="M213"/>
  <c r="F214"/>
  <c r="G214" s="1"/>
  <c r="I214" s="1"/>
  <c r="K214" s="1"/>
  <c r="M214"/>
  <c r="F215"/>
  <c r="G215" s="1"/>
  <c r="I215" s="1"/>
  <c r="K215" s="1"/>
  <c r="M215"/>
  <c r="F216"/>
  <c r="G216"/>
  <c r="I216" s="1"/>
  <c r="K216" s="1"/>
  <c r="M216"/>
  <c r="F217"/>
  <c r="G217" s="1"/>
  <c r="I217" s="1"/>
  <c r="K217" s="1"/>
  <c r="M217"/>
  <c r="F218"/>
  <c r="G218" s="1"/>
  <c r="I218" s="1"/>
  <c r="K218"/>
  <c r="M218"/>
  <c r="F219"/>
  <c r="G219" s="1"/>
  <c r="I219"/>
  <c r="K219"/>
  <c r="M219"/>
  <c r="F220"/>
  <c r="G220"/>
  <c r="I220"/>
  <c r="K220" s="1"/>
  <c r="M220"/>
  <c r="F221"/>
  <c r="G221"/>
  <c r="I221" s="1"/>
  <c r="K221" s="1"/>
  <c r="M221"/>
  <c r="F222"/>
  <c r="G222" s="1"/>
  <c r="I222" s="1"/>
  <c r="K222" s="1"/>
  <c r="M222"/>
  <c r="F223"/>
  <c r="G223" s="1"/>
  <c r="I223" s="1"/>
  <c r="K223" s="1"/>
  <c r="M223"/>
  <c r="F224"/>
  <c r="G224"/>
  <c r="I224" s="1"/>
  <c r="K224" s="1"/>
  <c r="M224"/>
  <c r="F225"/>
  <c r="G225" s="1"/>
  <c r="I225" s="1"/>
  <c r="K225" s="1"/>
  <c r="M225"/>
  <c r="F226"/>
  <c r="G226" s="1"/>
  <c r="I226" s="1"/>
  <c r="K226"/>
  <c r="M226"/>
  <c r="F227"/>
  <c r="G227" s="1"/>
  <c r="I227"/>
  <c r="K227"/>
  <c r="M227"/>
  <c r="F228"/>
  <c r="G228"/>
  <c r="I228"/>
  <c r="K228" s="1"/>
  <c r="M228"/>
  <c r="F229"/>
  <c r="G229"/>
  <c r="I229" s="1"/>
  <c r="K229" s="1"/>
  <c r="M229"/>
  <c r="F230"/>
  <c r="G230" s="1"/>
  <c r="I230" s="1"/>
  <c r="K230" s="1"/>
  <c r="M230"/>
  <c r="F231"/>
  <c r="G231" s="1"/>
  <c r="I231" s="1"/>
  <c r="K231" s="1"/>
  <c r="M231"/>
  <c r="F232"/>
  <c r="G232"/>
  <c r="I232" s="1"/>
  <c r="K232" s="1"/>
  <c r="M232"/>
  <c r="F233"/>
  <c r="G233" s="1"/>
  <c r="I233" s="1"/>
  <c r="K233" s="1"/>
  <c r="M233"/>
  <c r="F234"/>
  <c r="G234" s="1"/>
  <c r="I234" s="1"/>
  <c r="K234"/>
  <c r="M234"/>
  <c r="F235"/>
  <c r="G235" s="1"/>
  <c r="I235"/>
  <c r="K235"/>
  <c r="M235"/>
  <c r="F236"/>
  <c r="G236"/>
  <c r="I236"/>
  <c r="K236" s="1"/>
  <c r="M236"/>
  <c r="F237"/>
  <c r="G237"/>
  <c r="I237" s="1"/>
  <c r="K237" s="1"/>
  <c r="M237"/>
  <c r="F238"/>
  <c r="G238" s="1"/>
  <c r="I238" s="1"/>
  <c r="K238" s="1"/>
  <c r="M238"/>
  <c r="F239"/>
  <c r="G239" s="1"/>
  <c r="I239" s="1"/>
  <c r="K239" s="1"/>
  <c r="M239"/>
  <c r="F240"/>
  <c r="G240"/>
  <c r="I240" s="1"/>
  <c r="K240" s="1"/>
  <c r="M240"/>
  <c r="F241"/>
  <c r="G241" s="1"/>
  <c r="I241" s="1"/>
  <c r="K241" s="1"/>
  <c r="M241"/>
  <c r="F242"/>
  <c r="G242" s="1"/>
  <c r="I242" s="1"/>
  <c r="K242"/>
  <c r="M242"/>
  <c r="F243"/>
  <c r="G243" s="1"/>
  <c r="I243"/>
  <c r="K243"/>
  <c r="M243"/>
  <c r="F244"/>
  <c r="G244"/>
  <c r="I244"/>
  <c r="K244" s="1"/>
  <c r="M244"/>
  <c r="F245"/>
  <c r="G245"/>
  <c r="I245" s="1"/>
  <c r="K245" s="1"/>
  <c r="M245"/>
  <c r="F246"/>
  <c r="G246" s="1"/>
  <c r="I246" s="1"/>
  <c r="K246" s="1"/>
  <c r="M246"/>
  <c r="F247"/>
  <c r="G247" s="1"/>
  <c r="I247" s="1"/>
  <c r="K247" s="1"/>
  <c r="M247"/>
  <c r="F248"/>
  <c r="G248"/>
  <c r="I248" s="1"/>
  <c r="K248" s="1"/>
  <c r="M248"/>
  <c r="F249"/>
  <c r="G249" s="1"/>
  <c r="I249" s="1"/>
  <c r="K249" s="1"/>
  <c r="M249"/>
  <c r="F250"/>
  <c r="G250" s="1"/>
  <c r="I250" s="1"/>
  <c r="K250"/>
  <c r="M250"/>
  <c r="F251"/>
  <c r="G251" s="1"/>
  <c r="I251"/>
  <c r="K251"/>
  <c r="M251"/>
  <c r="F252"/>
  <c r="G252"/>
  <c r="I252"/>
  <c r="K252" s="1"/>
  <c r="M252"/>
  <c r="F253"/>
  <c r="G253"/>
  <c r="I253" s="1"/>
  <c r="K253" s="1"/>
  <c r="M253"/>
  <c r="F254"/>
  <c r="G254" s="1"/>
  <c r="I254" s="1"/>
  <c r="K254" s="1"/>
  <c r="M254"/>
  <c r="F255"/>
  <c r="G255" s="1"/>
  <c r="I255" s="1"/>
  <c r="K255" s="1"/>
  <c r="M255"/>
  <c r="F256"/>
  <c r="G256"/>
  <c r="I256" s="1"/>
  <c r="K256" s="1"/>
  <c r="M256"/>
  <c r="F257"/>
  <c r="G257" s="1"/>
  <c r="I257" s="1"/>
  <c r="K257" s="1"/>
  <c r="M257"/>
  <c r="F258"/>
  <c r="G258" s="1"/>
  <c r="I258" s="1"/>
  <c r="K258"/>
  <c r="M258"/>
  <c r="F259"/>
  <c r="G259" s="1"/>
  <c r="I259"/>
  <c r="K259"/>
  <c r="M259"/>
  <c r="F260"/>
  <c r="G260"/>
  <c r="I260"/>
  <c r="K260" s="1"/>
  <c r="M260"/>
  <c r="F261"/>
  <c r="G261"/>
  <c r="I261" s="1"/>
  <c r="K261" s="1"/>
  <c r="M261"/>
  <c r="F262"/>
  <c r="G262" s="1"/>
  <c r="I262" s="1"/>
  <c r="K262" s="1"/>
  <c r="M262"/>
  <c r="F263"/>
  <c r="G263" s="1"/>
  <c r="I263" s="1"/>
  <c r="K263" s="1"/>
  <c r="M263"/>
  <c r="F264"/>
  <c r="G264"/>
  <c r="I264" s="1"/>
  <c r="K264" s="1"/>
  <c r="M264"/>
  <c r="F265"/>
  <c r="G265" s="1"/>
  <c r="I265" s="1"/>
  <c r="K265" s="1"/>
  <c r="M265"/>
  <c r="F266"/>
  <c r="G266" s="1"/>
  <c r="I266" s="1"/>
  <c r="K266"/>
  <c r="M266"/>
  <c r="F267"/>
  <c r="G267" s="1"/>
  <c r="I267"/>
  <c r="K267"/>
  <c r="M267"/>
  <c r="F268"/>
  <c r="G268"/>
  <c r="I268"/>
  <c r="K268" s="1"/>
  <c r="M268"/>
  <c r="F269"/>
  <c r="G269"/>
  <c r="I269" s="1"/>
  <c r="K269" s="1"/>
  <c r="M269"/>
  <c r="F270"/>
  <c r="G270" s="1"/>
  <c r="I270" s="1"/>
  <c r="K270" s="1"/>
  <c r="M270"/>
  <c r="F271"/>
  <c r="G271" s="1"/>
  <c r="I271" s="1"/>
  <c r="K271" s="1"/>
  <c r="M271"/>
  <c r="F272"/>
  <c r="G272"/>
  <c r="I272" s="1"/>
  <c r="K272" s="1"/>
  <c r="M272"/>
  <c r="F273"/>
  <c r="G273" s="1"/>
  <c r="I273" s="1"/>
  <c r="K273" s="1"/>
  <c r="M273"/>
  <c r="F274"/>
  <c r="G274" s="1"/>
  <c r="I274" s="1"/>
  <c r="K274"/>
  <c r="M274"/>
  <c r="F275"/>
  <c r="G275" s="1"/>
  <c r="I275"/>
  <c r="K275"/>
  <c r="M275"/>
  <c r="F276"/>
  <c r="G276"/>
  <c r="I276"/>
  <c r="K276" s="1"/>
  <c r="M276"/>
  <c r="F277"/>
  <c r="G277"/>
  <c r="I277" s="1"/>
  <c r="K277" s="1"/>
  <c r="M277"/>
  <c r="F278"/>
  <c r="G278" s="1"/>
  <c r="I278" s="1"/>
  <c r="K278" s="1"/>
  <c r="M278"/>
  <c r="F279"/>
  <c r="G279" s="1"/>
  <c r="I279" s="1"/>
  <c r="K279" s="1"/>
  <c r="M279"/>
  <c r="F280"/>
  <c r="G280"/>
  <c r="I280" s="1"/>
  <c r="K280" s="1"/>
  <c r="M280"/>
  <c r="F281"/>
  <c r="G281" s="1"/>
  <c r="I281" s="1"/>
  <c r="K281" s="1"/>
  <c r="M281"/>
  <c r="F282"/>
  <c r="G282" s="1"/>
  <c r="I282" s="1"/>
  <c r="K282"/>
  <c r="M282"/>
  <c r="F283"/>
  <c r="G283" s="1"/>
  <c r="I283"/>
  <c r="K283"/>
  <c r="M283"/>
  <c r="M9" i="2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F9"/>
  <c r="G9" s="1"/>
  <c r="I9" s="1"/>
  <c r="K9" s="1"/>
  <c r="F10"/>
  <c r="G10"/>
  <c r="I10" s="1"/>
  <c r="K10" s="1"/>
  <c r="F11"/>
  <c r="G11" s="1"/>
  <c r="I11" s="1"/>
  <c r="K11" s="1"/>
  <c r="F12"/>
  <c r="G12"/>
  <c r="I12" s="1"/>
  <c r="K12" s="1"/>
  <c r="F13"/>
  <c r="G13" s="1"/>
  <c r="I13" s="1"/>
  <c r="K13" s="1"/>
  <c r="F14"/>
  <c r="G14"/>
  <c r="I14" s="1"/>
  <c r="K14" s="1"/>
  <c r="F15"/>
  <c r="G15" s="1"/>
  <c r="I15" s="1"/>
  <c r="K15" s="1"/>
  <c r="F16"/>
  <c r="G16"/>
  <c r="I16" s="1"/>
  <c r="K16" s="1"/>
  <c r="F17"/>
  <c r="G17" s="1"/>
  <c r="I17" s="1"/>
  <c r="K17" s="1"/>
  <c r="F18"/>
  <c r="G18"/>
  <c r="I18" s="1"/>
  <c r="K18" s="1"/>
  <c r="F19"/>
  <c r="G19" s="1"/>
  <c r="I19" s="1"/>
  <c r="K19" s="1"/>
  <c r="F20"/>
  <c r="G20"/>
  <c r="I20" s="1"/>
  <c r="K20" s="1"/>
  <c r="F21"/>
  <c r="G21" s="1"/>
  <c r="I21" s="1"/>
  <c r="K21" s="1"/>
  <c r="F22"/>
  <c r="G22"/>
  <c r="I22" s="1"/>
  <c r="K22" s="1"/>
  <c r="F23"/>
  <c r="G23" s="1"/>
  <c r="I23" s="1"/>
  <c r="K23" s="1"/>
  <c r="F24"/>
  <c r="G24"/>
  <c r="I24" s="1"/>
  <c r="K24" s="1"/>
  <c r="F25"/>
  <c r="G25" s="1"/>
  <c r="I25" s="1"/>
  <c r="K25" s="1"/>
  <c r="F26"/>
  <c r="G26"/>
  <c r="I26" s="1"/>
  <c r="K26" s="1"/>
  <c r="F27"/>
  <c r="G27" s="1"/>
  <c r="I27" s="1"/>
  <c r="K27" s="1"/>
  <c r="F28"/>
  <c r="G28"/>
  <c r="I28" s="1"/>
  <c r="K28" s="1"/>
  <c r="F29"/>
  <c r="G29" s="1"/>
  <c r="I29" s="1"/>
  <c r="K29" s="1"/>
  <c r="F30"/>
  <c r="G30"/>
  <c r="I30" s="1"/>
  <c r="K30" s="1"/>
  <c r="F31"/>
  <c r="G31" s="1"/>
  <c r="I31" s="1"/>
  <c r="K31" s="1"/>
  <c r="F32"/>
  <c r="G32"/>
  <c r="I32" s="1"/>
  <c r="K32" s="1"/>
  <c r="F33"/>
  <c r="G33" s="1"/>
  <c r="I33" s="1"/>
  <c r="K33" s="1"/>
  <c r="F34"/>
  <c r="G34"/>
  <c r="I34" s="1"/>
  <c r="K34" s="1"/>
  <c r="F35"/>
  <c r="G35" s="1"/>
  <c r="I35" s="1"/>
  <c r="K35" s="1"/>
  <c r="F36"/>
  <c r="G36"/>
  <c r="I36" s="1"/>
  <c r="K36" s="1"/>
  <c r="F37"/>
  <c r="G37" s="1"/>
  <c r="I37" s="1"/>
  <c r="K37" s="1"/>
  <c r="F38"/>
  <c r="G38"/>
  <c r="I38" s="1"/>
  <c r="K38" s="1"/>
  <c r="F39"/>
  <c r="G39" s="1"/>
  <c r="I39" s="1"/>
  <c r="K39" s="1"/>
  <c r="F40"/>
  <c r="G40"/>
  <c r="I40" s="1"/>
  <c r="K40" s="1"/>
  <c r="F41"/>
  <c r="G41" s="1"/>
  <c r="I41" s="1"/>
  <c r="K41" s="1"/>
  <c r="F42"/>
  <c r="G42"/>
  <c r="I42" s="1"/>
  <c r="K42" s="1"/>
  <c r="F43"/>
  <c r="G43" s="1"/>
  <c r="I43" s="1"/>
  <c r="K43" s="1"/>
  <c r="F44"/>
  <c r="G44"/>
  <c r="I44" s="1"/>
  <c r="K44" s="1"/>
  <c r="F45"/>
  <c r="G45" s="1"/>
  <c r="I45" s="1"/>
  <c r="K45" s="1"/>
  <c r="F46"/>
  <c r="G46"/>
  <c r="I46" s="1"/>
  <c r="K46" s="1"/>
  <c r="F47"/>
  <c r="G47" s="1"/>
  <c r="I47" s="1"/>
  <c r="K47" s="1"/>
  <c r="F48"/>
  <c r="G48"/>
  <c r="I48" s="1"/>
  <c r="K48" s="1"/>
  <c r="F49"/>
  <c r="G49" s="1"/>
  <c r="I49" s="1"/>
  <c r="K49" s="1"/>
  <c r="F50"/>
  <c r="G50"/>
  <c r="I50" s="1"/>
  <c r="K50" s="1"/>
  <c r="F51"/>
  <c r="G51" s="1"/>
  <c r="I51" s="1"/>
  <c r="K51" s="1"/>
  <c r="F52"/>
  <c r="G52"/>
  <c r="I52" s="1"/>
  <c r="K52" s="1"/>
  <c r="F53"/>
  <c r="G53" s="1"/>
  <c r="I53" s="1"/>
  <c r="K53" s="1"/>
  <c r="F54"/>
  <c r="G54"/>
  <c r="I54" s="1"/>
  <c r="K54" s="1"/>
  <c r="F55"/>
  <c r="G55" s="1"/>
  <c r="I55" s="1"/>
  <c r="K55" s="1"/>
  <c r="F56"/>
  <c r="G56"/>
  <c r="I56" s="1"/>
  <c r="K56" s="1"/>
  <c r="F57"/>
  <c r="G57" s="1"/>
  <c r="I57" s="1"/>
  <c r="K57" s="1"/>
  <c r="F58"/>
  <c r="G58"/>
  <c r="I58" s="1"/>
  <c r="K58" s="1"/>
  <c r="F59"/>
  <c r="G59" s="1"/>
  <c r="I59" s="1"/>
  <c r="K59" s="1"/>
  <c r="F60"/>
  <c r="G60"/>
  <c r="I60" s="1"/>
  <c r="K60" s="1"/>
  <c r="F61"/>
  <c r="G61" s="1"/>
  <c r="I61" s="1"/>
  <c r="K61" s="1"/>
  <c r="F62"/>
  <c r="G62"/>
  <c r="I62" s="1"/>
  <c r="K62" s="1"/>
  <c r="F63"/>
  <c r="G63" s="1"/>
  <c r="I63" s="1"/>
  <c r="K63" s="1"/>
  <c r="F64"/>
  <c r="G64"/>
  <c r="I64" s="1"/>
  <c r="K64" s="1"/>
  <c r="F65"/>
  <c r="G65" s="1"/>
  <c r="I65" s="1"/>
  <c r="K65" s="1"/>
  <c r="F66"/>
  <c r="G66"/>
  <c r="I66" s="1"/>
  <c r="K66" s="1"/>
  <c r="F67"/>
  <c r="G67" s="1"/>
  <c r="I67" s="1"/>
  <c r="K67" s="1"/>
  <c r="F68"/>
  <c r="G68"/>
  <c r="I68" s="1"/>
  <c r="K68" s="1"/>
  <c r="F69"/>
  <c r="G69" s="1"/>
  <c r="I69" s="1"/>
  <c r="K69" s="1"/>
  <c r="F70"/>
  <c r="G70"/>
  <c r="I70" s="1"/>
  <c r="K70" s="1"/>
  <c r="F71"/>
  <c r="G71" s="1"/>
  <c r="I71" s="1"/>
  <c r="K71" s="1"/>
  <c r="F72"/>
  <c r="G72"/>
  <c r="I72" s="1"/>
  <c r="K72" s="1"/>
  <c r="F73"/>
  <c r="G73" s="1"/>
  <c r="I73" s="1"/>
  <c r="K73" s="1"/>
  <c r="F74"/>
  <c r="G74"/>
  <c r="I74" s="1"/>
  <c r="K74" s="1"/>
  <c r="F75"/>
  <c r="G75" s="1"/>
  <c r="I75" s="1"/>
  <c r="K75" s="1"/>
  <c r="F76"/>
  <c r="G76"/>
  <c r="I76" s="1"/>
  <c r="K76" s="1"/>
  <c r="F77"/>
  <c r="G77" s="1"/>
  <c r="I77" s="1"/>
  <c r="K77" s="1"/>
  <c r="F78"/>
  <c r="G78"/>
  <c r="I78" s="1"/>
  <c r="K78" s="1"/>
  <c r="F79"/>
  <c r="G79" s="1"/>
  <c r="I79" s="1"/>
  <c r="K79" s="1"/>
  <c r="F80"/>
  <c r="G80"/>
  <c r="I80" s="1"/>
  <c r="K80" s="1"/>
  <c r="F81"/>
  <c r="G81" s="1"/>
  <c r="I81" s="1"/>
  <c r="K81" s="1"/>
  <c r="F82"/>
  <c r="G82"/>
  <c r="I82" s="1"/>
  <c r="K82" s="1"/>
  <c r="F83"/>
  <c r="G83" s="1"/>
  <c r="I83" s="1"/>
  <c r="K83" s="1"/>
  <c r="F84"/>
  <c r="G84"/>
  <c r="I84" s="1"/>
  <c r="K84" s="1"/>
  <c r="F85"/>
  <c r="G85" s="1"/>
  <c r="I85" s="1"/>
  <c r="K85" s="1"/>
  <c r="F86"/>
  <c r="G86"/>
  <c r="I86" s="1"/>
  <c r="K86" s="1"/>
  <c r="F87"/>
  <c r="G87" s="1"/>
  <c r="I87" s="1"/>
  <c r="K87" s="1"/>
  <c r="F88"/>
  <c r="G88"/>
  <c r="I88" s="1"/>
  <c r="K88" s="1"/>
  <c r="F89"/>
  <c r="G89" s="1"/>
  <c r="I89" s="1"/>
  <c r="K89" s="1"/>
  <c r="F90"/>
  <c r="G90"/>
  <c r="I90" s="1"/>
  <c r="K90" s="1"/>
  <c r="F91"/>
  <c r="G91" s="1"/>
  <c r="I91" s="1"/>
  <c r="K91" s="1"/>
  <c r="F92"/>
  <c r="G92"/>
  <c r="I92" s="1"/>
  <c r="K92" s="1"/>
  <c r="F93"/>
  <c r="G93" s="1"/>
  <c r="I93" s="1"/>
  <c r="K93" s="1"/>
  <c r="F94"/>
  <c r="G94"/>
  <c r="I94" s="1"/>
  <c r="K94" s="1"/>
  <c r="F95"/>
  <c r="G95" s="1"/>
  <c r="I95" s="1"/>
  <c r="K95" s="1"/>
  <c r="F96"/>
  <c r="G96"/>
  <c r="I96" s="1"/>
  <c r="K96" s="1"/>
  <c r="F97"/>
  <c r="G97" s="1"/>
  <c r="I97" s="1"/>
  <c r="K97" s="1"/>
  <c r="F98"/>
  <c r="G98"/>
  <c r="I98" s="1"/>
  <c r="K98" s="1"/>
  <c r="F99"/>
  <c r="G99" s="1"/>
  <c r="I99" s="1"/>
  <c r="K99" s="1"/>
  <c r="F100"/>
  <c r="G100"/>
  <c r="I100" s="1"/>
  <c r="K100" s="1"/>
  <c r="F101"/>
  <c r="G101" s="1"/>
  <c r="I101" s="1"/>
  <c r="K101" s="1"/>
  <c r="F102"/>
  <c r="G102"/>
  <c r="I102" s="1"/>
  <c r="K102" s="1"/>
  <c r="F103"/>
  <c r="G103" s="1"/>
  <c r="I103" s="1"/>
  <c r="K103" s="1"/>
  <c r="F104"/>
  <c r="G104"/>
  <c r="I104" s="1"/>
  <c r="K104" s="1"/>
  <c r="F105"/>
  <c r="G105" s="1"/>
  <c r="I105" s="1"/>
  <c r="K105" s="1"/>
  <c r="F106"/>
  <c r="G106"/>
  <c r="I106" s="1"/>
  <c r="K106" s="1"/>
  <c r="F107"/>
  <c r="G107" s="1"/>
  <c r="I107" s="1"/>
  <c r="K107" s="1"/>
  <c r="F108"/>
  <c r="G108"/>
  <c r="I108" s="1"/>
  <c r="K108" s="1"/>
  <c r="F109"/>
  <c r="G109" s="1"/>
  <c r="I109" s="1"/>
  <c r="K109" s="1"/>
  <c r="F110"/>
  <c r="G110"/>
  <c r="I110" s="1"/>
  <c r="K110" s="1"/>
  <c r="F111"/>
  <c r="G111" s="1"/>
  <c r="I111" s="1"/>
  <c r="K111" s="1"/>
  <c r="F112"/>
  <c r="G112"/>
  <c r="I112" s="1"/>
  <c r="K112" s="1"/>
  <c r="F113"/>
  <c r="G113" s="1"/>
  <c r="I113" s="1"/>
  <c r="K113" s="1"/>
  <c r="F114"/>
  <c r="G114"/>
  <c r="I114" s="1"/>
  <c r="K114" s="1"/>
  <c r="F115"/>
  <c r="G115" s="1"/>
  <c r="I115" s="1"/>
  <c r="K115" s="1"/>
  <c r="F116"/>
  <c r="G116"/>
  <c r="I116" s="1"/>
  <c r="K116" s="1"/>
  <c r="F117"/>
  <c r="G117" s="1"/>
  <c r="I117" s="1"/>
  <c r="K117" s="1"/>
  <c r="F118"/>
  <c r="G118"/>
  <c r="I118" s="1"/>
  <c r="K118" s="1"/>
  <c r="F119"/>
  <c r="G119" s="1"/>
  <c r="I119" s="1"/>
  <c r="K119" s="1"/>
  <c r="F120"/>
  <c r="G120"/>
  <c r="I120" s="1"/>
  <c r="K120" s="1"/>
  <c r="F121"/>
  <c r="G121" s="1"/>
  <c r="I121" s="1"/>
  <c r="K121" s="1"/>
  <c r="F122"/>
  <c r="G122"/>
  <c r="I122" s="1"/>
  <c r="K122" s="1"/>
  <c r="F123"/>
  <c r="G123" s="1"/>
  <c r="I123" s="1"/>
  <c r="K123" s="1"/>
  <c r="F124"/>
  <c r="G124"/>
  <c r="I124" s="1"/>
  <c r="K124" s="1"/>
  <c r="F125"/>
  <c r="G125" s="1"/>
  <c r="I125" s="1"/>
  <c r="K125" s="1"/>
  <c r="F126"/>
  <c r="G126"/>
  <c r="I126" s="1"/>
  <c r="K126" s="1"/>
  <c r="F127"/>
  <c r="G127" s="1"/>
  <c r="I127" s="1"/>
  <c r="K127" s="1"/>
  <c r="F128"/>
  <c r="G128"/>
  <c r="I128" s="1"/>
  <c r="K128" s="1"/>
  <c r="F129"/>
  <c r="G129" s="1"/>
  <c r="I129" s="1"/>
  <c r="K129" s="1"/>
  <c r="F130"/>
  <c r="G130"/>
  <c r="I130" s="1"/>
  <c r="K130" s="1"/>
  <c r="F131"/>
  <c r="G131" s="1"/>
  <c r="I131" s="1"/>
  <c r="K131" s="1"/>
  <c r="F132"/>
  <c r="G132"/>
  <c r="I132" s="1"/>
  <c r="K132" s="1"/>
  <c r="F133"/>
  <c r="G133" s="1"/>
  <c r="I133" s="1"/>
  <c r="K133" s="1"/>
  <c r="F134"/>
  <c r="G134"/>
  <c r="I134" s="1"/>
  <c r="K134" s="1"/>
  <c r="F135"/>
  <c r="G135" s="1"/>
  <c r="I135" s="1"/>
  <c r="K135" s="1"/>
  <c r="F136"/>
  <c r="G136"/>
  <c r="I136" s="1"/>
  <c r="K136" s="1"/>
  <c r="F137"/>
  <c r="G137" s="1"/>
  <c r="I137" s="1"/>
  <c r="K137" s="1"/>
  <c r="F138"/>
  <c r="G138"/>
  <c r="I138" s="1"/>
  <c r="K138" s="1"/>
  <c r="F139"/>
  <c r="G139" s="1"/>
  <c r="I139" s="1"/>
  <c r="K139" s="1"/>
  <c r="F140"/>
  <c r="G140"/>
  <c r="I140" s="1"/>
  <c r="K140" s="1"/>
  <c r="F141"/>
  <c r="G141" s="1"/>
  <c r="I141" s="1"/>
  <c r="K141" s="1"/>
  <c r="F142"/>
  <c r="G142"/>
  <c r="I142" s="1"/>
  <c r="K142" s="1"/>
  <c r="F143"/>
  <c r="G143" s="1"/>
  <c r="I143" s="1"/>
  <c r="K143" s="1"/>
  <c r="F144"/>
  <c r="G144"/>
  <c r="I144" s="1"/>
  <c r="K144" s="1"/>
  <c r="F145"/>
  <c r="G145" s="1"/>
  <c r="I145" s="1"/>
  <c r="K145" s="1"/>
  <c r="F146"/>
  <c r="G146"/>
  <c r="I146" s="1"/>
  <c r="K146" s="1"/>
  <c r="F147"/>
  <c r="G147" s="1"/>
  <c r="I147" s="1"/>
  <c r="K147" s="1"/>
  <c r="F148"/>
  <c r="G148"/>
  <c r="I148" s="1"/>
  <c r="K148" s="1"/>
  <c r="F149"/>
  <c r="G149" s="1"/>
  <c r="I149" s="1"/>
  <c r="K149" s="1"/>
  <c r="F150"/>
  <c r="G150"/>
  <c r="I150" s="1"/>
  <c r="K150" s="1"/>
  <c r="F151"/>
  <c r="G151" s="1"/>
  <c r="I151" s="1"/>
  <c r="K151" s="1"/>
  <c r="F152"/>
  <c r="G152"/>
  <c r="I152" s="1"/>
  <c r="K152" s="1"/>
  <c r="F153"/>
  <c r="G153" s="1"/>
  <c r="I153" s="1"/>
  <c r="K153" s="1"/>
  <c r="F154"/>
  <c r="G154"/>
  <c r="I154" s="1"/>
  <c r="K154" s="1"/>
  <c r="F155"/>
  <c r="G155" s="1"/>
  <c r="I155" s="1"/>
  <c r="K155" s="1"/>
  <c r="F156"/>
  <c r="G156"/>
  <c r="I156" s="1"/>
  <c r="K156" s="1"/>
  <c r="F157"/>
  <c r="G157" s="1"/>
  <c r="I157" s="1"/>
  <c r="K157" s="1"/>
  <c r="F158"/>
  <c r="G158"/>
  <c r="I158" s="1"/>
  <c r="K158" s="1"/>
  <c r="F159"/>
  <c r="G159" s="1"/>
  <c r="I159" s="1"/>
  <c r="K159" s="1"/>
  <c r="F160"/>
  <c r="G160"/>
  <c r="I160" s="1"/>
  <c r="K160" s="1"/>
  <c r="F161"/>
  <c r="G161" s="1"/>
  <c r="I161" s="1"/>
  <c r="K161" s="1"/>
  <c r="F162"/>
  <c r="G162"/>
  <c r="I162" s="1"/>
  <c r="K162" s="1"/>
  <c r="F163"/>
  <c r="G163" s="1"/>
  <c r="I163" s="1"/>
  <c r="K163" s="1"/>
  <c r="F164"/>
  <c r="G164"/>
  <c r="I164" s="1"/>
  <c r="K164" s="1"/>
  <c r="F165"/>
  <c r="G165" s="1"/>
  <c r="I165" s="1"/>
  <c r="K165" s="1"/>
  <c r="F166"/>
  <c r="G166"/>
  <c r="I166" s="1"/>
  <c r="K166" s="1"/>
  <c r="F167"/>
  <c r="G167" s="1"/>
  <c r="I167" s="1"/>
  <c r="K167" s="1"/>
  <c r="F168"/>
  <c r="G168"/>
  <c r="I168" s="1"/>
  <c r="K168" s="1"/>
  <c r="F169"/>
  <c r="G169" s="1"/>
  <c r="I169" s="1"/>
  <c r="K169" s="1"/>
  <c r="F170"/>
  <c r="G170"/>
  <c r="I170" s="1"/>
  <c r="K170" s="1"/>
  <c r="F171"/>
  <c r="G171" s="1"/>
  <c r="I171" s="1"/>
  <c r="K171" s="1"/>
  <c r="F172"/>
  <c r="G172"/>
  <c r="I172" s="1"/>
  <c r="K172" s="1"/>
  <c r="F173"/>
  <c r="G173" s="1"/>
  <c r="I173" s="1"/>
  <c r="K173" s="1"/>
  <c r="F174"/>
  <c r="G174"/>
  <c r="I174" s="1"/>
  <c r="K174" s="1"/>
  <c r="F175"/>
  <c r="G175" s="1"/>
  <c r="I175" s="1"/>
  <c r="K175" s="1"/>
  <c r="F176"/>
  <c r="G176"/>
  <c r="I176" s="1"/>
  <c r="K176" s="1"/>
  <c r="F177"/>
  <c r="G177" s="1"/>
  <c r="I177" s="1"/>
  <c r="K177" s="1"/>
  <c r="F178"/>
  <c r="G178"/>
  <c r="I178" s="1"/>
  <c r="K178" s="1"/>
  <c r="F179"/>
  <c r="G179" s="1"/>
  <c r="I179" s="1"/>
  <c r="K179" s="1"/>
  <c r="F180"/>
  <c r="G180"/>
  <c r="I180" s="1"/>
  <c r="K180" s="1"/>
  <c r="F181"/>
  <c r="G181" s="1"/>
  <c r="I181" s="1"/>
  <c r="K181" s="1"/>
  <c r="F182"/>
  <c r="G182"/>
  <c r="I182" s="1"/>
  <c r="K182" s="1"/>
  <c r="F183"/>
  <c r="G183" s="1"/>
  <c r="I183" s="1"/>
  <c r="K183" s="1"/>
  <c r="F184"/>
  <c r="G184"/>
  <c r="I184" s="1"/>
  <c r="K184" s="1"/>
  <c r="F185"/>
  <c r="G185" s="1"/>
  <c r="I185" s="1"/>
  <c r="K185" s="1"/>
  <c r="F186"/>
  <c r="G186"/>
  <c r="I186" s="1"/>
  <c r="K186" s="1"/>
  <c r="F187"/>
  <c r="G187" s="1"/>
  <c r="I187" s="1"/>
  <c r="K187" s="1"/>
  <c r="F188"/>
  <c r="G188"/>
  <c r="I188" s="1"/>
  <c r="K188" s="1"/>
  <c r="F189"/>
  <c r="G189" s="1"/>
  <c r="I189" s="1"/>
  <c r="K189" s="1"/>
  <c r="F190"/>
  <c r="G190"/>
  <c r="I190" s="1"/>
  <c r="K190" s="1"/>
  <c r="F191"/>
  <c r="G191" s="1"/>
  <c r="I191" s="1"/>
  <c r="K191" s="1"/>
  <c r="F192"/>
  <c r="G192"/>
  <c r="I192" s="1"/>
  <c r="K192" s="1"/>
  <c r="F193"/>
  <c r="G193" s="1"/>
  <c r="I193" s="1"/>
  <c r="K193" s="1"/>
  <c r="F194"/>
  <c r="G194"/>
  <c r="I194" s="1"/>
  <c r="K194"/>
  <c r="F195"/>
  <c r="G195" s="1"/>
  <c r="I195" s="1"/>
  <c r="K195" s="1"/>
  <c r="F196"/>
  <c r="G196" s="1"/>
  <c r="I196" s="1"/>
  <c r="K196" s="1"/>
  <c r="F197"/>
  <c r="G197"/>
  <c r="I197" s="1"/>
  <c r="K197" s="1"/>
  <c r="F198"/>
  <c r="G198"/>
  <c r="I198" s="1"/>
  <c r="K198"/>
  <c r="F199"/>
  <c r="G199" s="1"/>
  <c r="I199" s="1"/>
  <c r="K199" s="1"/>
  <c r="F200"/>
  <c r="G200" s="1"/>
  <c r="I200" s="1"/>
  <c r="K200" s="1"/>
  <c r="F201"/>
  <c r="G201"/>
  <c r="I201" s="1"/>
  <c r="K201" s="1"/>
  <c r="F202"/>
  <c r="G202"/>
  <c r="I202" s="1"/>
  <c r="K202"/>
  <c r="F203"/>
  <c r="G203" s="1"/>
  <c r="I203" s="1"/>
  <c r="K203" s="1"/>
  <c r="F204"/>
  <c r="G204" s="1"/>
  <c r="I204" s="1"/>
  <c r="K204" s="1"/>
  <c r="F205"/>
  <c r="G205"/>
  <c r="I205" s="1"/>
  <c r="K205" s="1"/>
  <c r="F206"/>
  <c r="G206"/>
  <c r="I206" s="1"/>
  <c r="K206"/>
  <c r="F207"/>
  <c r="G207" s="1"/>
  <c r="I207" s="1"/>
  <c r="K207" s="1"/>
  <c r="F208"/>
  <c r="G208" s="1"/>
  <c r="I208" s="1"/>
  <c r="K208" s="1"/>
  <c r="F209"/>
  <c r="G209"/>
  <c r="I209" s="1"/>
  <c r="K209" s="1"/>
  <c r="F210"/>
  <c r="G210"/>
  <c r="I210" s="1"/>
  <c r="K210"/>
  <c r="F211"/>
  <c r="G211" s="1"/>
  <c r="I211" s="1"/>
  <c r="K211" s="1"/>
  <c r="F212"/>
  <c r="G212" s="1"/>
  <c r="I212" s="1"/>
  <c r="K212" s="1"/>
  <c r="F213"/>
  <c r="G213"/>
  <c r="I213" s="1"/>
  <c r="K213" s="1"/>
  <c r="F214"/>
  <c r="G214"/>
  <c r="I214" s="1"/>
  <c r="K214"/>
  <c r="F215"/>
  <c r="G215" s="1"/>
  <c r="I215" s="1"/>
  <c r="K215" s="1"/>
  <c r="F216"/>
  <c r="G216" s="1"/>
  <c r="I216" s="1"/>
  <c r="K216" s="1"/>
  <c r="F217"/>
  <c r="G217"/>
  <c r="I217" s="1"/>
  <c r="K217" s="1"/>
  <c r="F218"/>
  <c r="G218"/>
  <c r="I218" s="1"/>
  <c r="K218"/>
  <c r="F219"/>
  <c r="G219" s="1"/>
  <c r="I219" s="1"/>
  <c r="K219" s="1"/>
  <c r="F220"/>
  <c r="G220" s="1"/>
  <c r="I220" s="1"/>
  <c r="K220" s="1"/>
  <c r="F221"/>
  <c r="G221"/>
  <c r="I221" s="1"/>
  <c r="K221" s="1"/>
  <c r="F222"/>
  <c r="G222"/>
  <c r="I222" s="1"/>
  <c r="K222"/>
  <c r="F223"/>
  <c r="G223" s="1"/>
  <c r="I223" s="1"/>
  <c r="K223" s="1"/>
  <c r="F224"/>
  <c r="G224" s="1"/>
  <c r="I224" s="1"/>
  <c r="K224" s="1"/>
  <c r="F225"/>
  <c r="G225"/>
  <c r="I225" s="1"/>
  <c r="K225" s="1"/>
  <c r="F226"/>
  <c r="G226"/>
  <c r="I226" s="1"/>
  <c r="K226"/>
  <c r="F227"/>
  <c r="G227" s="1"/>
  <c r="I227" s="1"/>
  <c r="K227" s="1"/>
  <c r="F228"/>
  <c r="G228" s="1"/>
  <c r="I228" s="1"/>
  <c r="K228" s="1"/>
  <c r="F229"/>
  <c r="G229"/>
  <c r="I229" s="1"/>
  <c r="K229" s="1"/>
  <c r="F230"/>
  <c r="G230"/>
  <c r="I230" s="1"/>
  <c r="K230"/>
  <c r="F231"/>
  <c r="G231" s="1"/>
  <c r="I231" s="1"/>
  <c r="K231" s="1"/>
  <c r="F232"/>
  <c r="G232" s="1"/>
  <c r="I232" s="1"/>
  <c r="K232" s="1"/>
  <c r="F233"/>
  <c r="G233"/>
  <c r="I233" s="1"/>
  <c r="K233" s="1"/>
  <c r="F234"/>
  <c r="G234"/>
  <c r="I234" s="1"/>
  <c r="K234"/>
  <c r="F235"/>
  <c r="G235" s="1"/>
  <c r="I235" s="1"/>
  <c r="K235" s="1"/>
  <c r="F236"/>
  <c r="G236" s="1"/>
  <c r="I236" s="1"/>
  <c r="K236" s="1"/>
  <c r="F237"/>
  <c r="G237"/>
  <c r="I237" s="1"/>
  <c r="K237" s="1"/>
  <c r="F238"/>
  <c r="G238"/>
  <c r="I238" s="1"/>
  <c r="K238"/>
  <c r="F239"/>
  <c r="G239" s="1"/>
  <c r="I239" s="1"/>
  <c r="K239" s="1"/>
  <c r="F240"/>
  <c r="G240" s="1"/>
  <c r="I240" s="1"/>
  <c r="K240" s="1"/>
  <c r="F241"/>
  <c r="G241"/>
  <c r="I241" s="1"/>
  <c r="K241" s="1"/>
  <c r="F242"/>
  <c r="G242"/>
  <c r="I242" s="1"/>
  <c r="K242"/>
  <c r="F243"/>
  <c r="G243" s="1"/>
  <c r="I243" s="1"/>
  <c r="K243" s="1"/>
  <c r="F244"/>
  <c r="G244" s="1"/>
  <c r="I244" s="1"/>
  <c r="K244" s="1"/>
  <c r="F245"/>
  <c r="G245"/>
  <c r="I245" s="1"/>
  <c r="K245" s="1"/>
  <c r="F246"/>
  <c r="G246"/>
  <c r="I246" s="1"/>
  <c r="K246"/>
  <c r="F247"/>
  <c r="G247" s="1"/>
  <c r="I247" s="1"/>
  <c r="K247" s="1"/>
  <c r="F248"/>
  <c r="G248" s="1"/>
  <c r="I248" s="1"/>
  <c r="K248" s="1"/>
  <c r="F249"/>
  <c r="G249"/>
  <c r="I249" s="1"/>
  <c r="K249" s="1"/>
  <c r="F250"/>
  <c r="G250"/>
  <c r="I250" s="1"/>
  <c r="K250"/>
  <c r="F251"/>
  <c r="G251" s="1"/>
  <c r="I251" s="1"/>
  <c r="K251" s="1"/>
  <c r="F252"/>
  <c r="G252" s="1"/>
  <c r="I252" s="1"/>
  <c r="K252" s="1"/>
  <c r="F253"/>
  <c r="G253"/>
  <c r="I253" s="1"/>
  <c r="K253" s="1"/>
  <c r="F254"/>
  <c r="G254"/>
  <c r="I254" s="1"/>
  <c r="K254"/>
  <c r="F255"/>
  <c r="G255" s="1"/>
  <c r="I255" s="1"/>
  <c r="K255" s="1"/>
  <c r="F256"/>
  <c r="G256" s="1"/>
  <c r="I256" s="1"/>
  <c r="K256" s="1"/>
  <c r="F257"/>
  <c r="G257"/>
  <c r="I257" s="1"/>
  <c r="K257" s="1"/>
  <c r="F258"/>
  <c r="G258"/>
  <c r="I258" s="1"/>
  <c r="K258"/>
  <c r="F259"/>
  <c r="G259" s="1"/>
  <c r="I259" s="1"/>
  <c r="K259" s="1"/>
  <c r="F260"/>
  <c r="G260" s="1"/>
  <c r="I260" s="1"/>
  <c r="K260" s="1"/>
  <c r="F261"/>
  <c r="G261"/>
  <c r="I261" s="1"/>
  <c r="K261" s="1"/>
  <c r="F262"/>
  <c r="G262"/>
  <c r="I262" s="1"/>
  <c r="K262"/>
  <c r="F263"/>
  <c r="G263" s="1"/>
  <c r="I263" s="1"/>
  <c r="K263" s="1"/>
  <c r="F264"/>
  <c r="G264" s="1"/>
  <c r="I264" s="1"/>
  <c r="K264" s="1"/>
  <c r="F265"/>
  <c r="G265"/>
  <c r="I265" s="1"/>
  <c r="K265" s="1"/>
  <c r="F266"/>
  <c r="G266"/>
  <c r="I266" s="1"/>
  <c r="K266" s="1"/>
  <c r="F267"/>
  <c r="G267"/>
  <c r="I267" s="1"/>
  <c r="K267" s="1"/>
  <c r="F268"/>
  <c r="G268"/>
  <c r="I268" s="1"/>
  <c r="K268" s="1"/>
  <c r="F269"/>
  <c r="G269"/>
  <c r="I269" s="1"/>
  <c r="K269" s="1"/>
  <c r="F270"/>
  <c r="G270"/>
  <c r="I270" s="1"/>
  <c r="K270" s="1"/>
  <c r="F271"/>
  <c r="G271"/>
  <c r="I271" s="1"/>
  <c r="K271" s="1"/>
  <c r="F272"/>
  <c r="G272"/>
  <c r="I272" s="1"/>
  <c r="K272" s="1"/>
  <c r="F273"/>
  <c r="G273"/>
  <c r="I273" s="1"/>
  <c r="K273" s="1"/>
  <c r="F274"/>
  <c r="G274"/>
  <c r="I274" s="1"/>
  <c r="K274" s="1"/>
  <c r="F275"/>
  <c r="G275"/>
  <c r="I275" s="1"/>
  <c r="K275" s="1"/>
  <c r="F276"/>
  <c r="G276"/>
  <c r="I276" s="1"/>
  <c r="K276" s="1"/>
  <c r="F277"/>
  <c r="G277"/>
  <c r="I277" s="1"/>
  <c r="K277" s="1"/>
  <c r="F278"/>
  <c r="G278"/>
  <c r="I278" s="1"/>
  <c r="K278" s="1"/>
  <c r="F279"/>
  <c r="G279"/>
  <c r="I279" s="1"/>
  <c r="K279" s="1"/>
  <c r="F280"/>
  <c r="G280"/>
  <c r="I280" s="1"/>
  <c r="K280" s="1"/>
  <c r="F281"/>
  <c r="G281"/>
  <c r="I281" s="1"/>
  <c r="K281" s="1"/>
  <c r="F282"/>
  <c r="G282"/>
  <c r="I282" s="1"/>
  <c r="K282" s="1"/>
  <c r="F283"/>
  <c r="G283"/>
  <c r="I283" s="1"/>
  <c r="K283" s="1"/>
  <c r="F9" i="3"/>
  <c r="G9"/>
  <c r="I9" s="1"/>
  <c r="K9" s="1"/>
  <c r="M9"/>
  <c r="F10"/>
  <c r="G10" s="1"/>
  <c r="I10" s="1"/>
  <c r="K10" s="1"/>
  <c r="M10"/>
  <c r="F11"/>
  <c r="G11"/>
  <c r="I11"/>
  <c r="K11"/>
  <c r="M11"/>
  <c r="F12"/>
  <c r="G12"/>
  <c r="I12"/>
  <c r="K12" s="1"/>
  <c r="M12"/>
  <c r="F13"/>
  <c r="G13" s="1"/>
  <c r="I13" s="1"/>
  <c r="K13" s="1"/>
  <c r="M13"/>
  <c r="F14"/>
  <c r="G14" s="1"/>
  <c r="I14" s="1"/>
  <c r="K14"/>
  <c r="M14"/>
  <c r="F15"/>
  <c r="G15"/>
  <c r="I15"/>
  <c r="K15" s="1"/>
  <c r="M15"/>
  <c r="F16"/>
  <c r="G16"/>
  <c r="I16" s="1"/>
  <c r="K16" s="1"/>
  <c r="M16"/>
  <c r="F17"/>
  <c r="G17"/>
  <c r="I17" s="1"/>
  <c r="K17" s="1"/>
  <c r="M17"/>
  <c r="F18"/>
  <c r="G18" s="1"/>
  <c r="I18" s="1"/>
  <c r="K18" s="1"/>
  <c r="M18"/>
  <c r="F19"/>
  <c r="G19"/>
  <c r="I19"/>
  <c r="K19"/>
  <c r="M19"/>
  <c r="F20"/>
  <c r="G20"/>
  <c r="I20"/>
  <c r="K20" s="1"/>
  <c r="M20"/>
  <c r="F21"/>
  <c r="G21" s="1"/>
  <c r="I21" s="1"/>
  <c r="K21" s="1"/>
  <c r="M21"/>
  <c r="F22"/>
  <c r="G22" s="1"/>
  <c r="I22" s="1"/>
  <c r="K22"/>
  <c r="M22"/>
  <c r="F23"/>
  <c r="G23"/>
  <c r="I23"/>
  <c r="K23" s="1"/>
  <c r="M23"/>
  <c r="F24"/>
  <c r="G24"/>
  <c r="I24" s="1"/>
  <c r="K24" s="1"/>
  <c r="M24"/>
  <c r="F25"/>
  <c r="G25"/>
  <c r="I25" s="1"/>
  <c r="K25" s="1"/>
  <c r="M25"/>
  <c r="F26"/>
  <c r="G26" s="1"/>
  <c r="I26" s="1"/>
  <c r="K26" s="1"/>
  <c r="M26"/>
  <c r="F27"/>
  <c r="G27"/>
  <c r="I27"/>
  <c r="K27"/>
  <c r="M27"/>
  <c r="F28"/>
  <c r="G28"/>
  <c r="I28"/>
  <c r="K28" s="1"/>
  <c r="M28"/>
  <c r="F29"/>
  <c r="G29" s="1"/>
  <c r="I29" s="1"/>
  <c r="K29" s="1"/>
  <c r="M29"/>
  <c r="F30"/>
  <c r="G30" s="1"/>
  <c r="I30" s="1"/>
  <c r="K30"/>
  <c r="M30"/>
  <c r="F31"/>
  <c r="G31"/>
  <c r="I31"/>
  <c r="K31" s="1"/>
  <c r="M31"/>
  <c r="F32"/>
  <c r="G32"/>
  <c r="I32" s="1"/>
  <c r="K32" s="1"/>
  <c r="M32"/>
  <c r="F33"/>
  <c r="G33"/>
  <c r="I33" s="1"/>
  <c r="K33" s="1"/>
  <c r="M33"/>
  <c r="F34"/>
  <c r="G34" s="1"/>
  <c r="I34" s="1"/>
  <c r="K34" s="1"/>
  <c r="M34"/>
  <c r="F35"/>
  <c r="G35"/>
  <c r="I35"/>
  <c r="K35"/>
  <c r="M35"/>
  <c r="F36"/>
  <c r="G36"/>
  <c r="I36"/>
  <c r="K36" s="1"/>
  <c r="M36"/>
  <c r="F37"/>
  <c r="G37" s="1"/>
  <c r="I37" s="1"/>
  <c r="K37" s="1"/>
  <c r="M37"/>
  <c r="F38"/>
  <c r="G38" s="1"/>
  <c r="I38" s="1"/>
  <c r="K38"/>
  <c r="M38"/>
  <c r="F39"/>
  <c r="G39"/>
  <c r="I39"/>
  <c r="K39" s="1"/>
  <c r="M39"/>
  <c r="F40"/>
  <c r="G40"/>
  <c r="I40" s="1"/>
  <c r="K40" s="1"/>
  <c r="M40"/>
  <c r="F41"/>
  <c r="G41"/>
  <c r="I41" s="1"/>
  <c r="K41" s="1"/>
  <c r="M41"/>
  <c r="F42"/>
  <c r="G42" s="1"/>
  <c r="I42" s="1"/>
  <c r="K42" s="1"/>
  <c r="M42"/>
  <c r="F43"/>
  <c r="G43"/>
  <c r="I43"/>
  <c r="K43"/>
  <c r="M43"/>
  <c r="F44"/>
  <c r="G44"/>
  <c r="I44"/>
  <c r="K44" s="1"/>
  <c r="M44"/>
  <c r="F45"/>
  <c r="G45" s="1"/>
  <c r="I45" s="1"/>
  <c r="K45" s="1"/>
  <c r="M45"/>
  <c r="F46"/>
  <c r="G46" s="1"/>
  <c r="I46" s="1"/>
  <c r="K46"/>
  <c r="M46"/>
  <c r="F47"/>
  <c r="G47"/>
  <c r="I47"/>
  <c r="K47" s="1"/>
  <c r="M47"/>
  <c r="F48"/>
  <c r="G48"/>
  <c r="I48" s="1"/>
  <c r="K48" s="1"/>
  <c r="M48"/>
  <c r="F49"/>
  <c r="G49"/>
  <c r="I49" s="1"/>
  <c r="K49" s="1"/>
  <c r="M49"/>
  <c r="F50"/>
  <c r="G50" s="1"/>
  <c r="I50" s="1"/>
  <c r="K50" s="1"/>
  <c r="M50"/>
  <c r="F51"/>
  <c r="G51"/>
  <c r="I51"/>
  <c r="K51"/>
  <c r="M51"/>
  <c r="F52"/>
  <c r="G52"/>
  <c r="I52"/>
  <c r="K52" s="1"/>
  <c r="M52"/>
  <c r="F53"/>
  <c r="G53" s="1"/>
  <c r="I53" s="1"/>
  <c r="K53" s="1"/>
  <c r="M53"/>
  <c r="F54"/>
  <c r="G54" s="1"/>
  <c r="I54" s="1"/>
  <c r="K54"/>
  <c r="M54"/>
  <c r="F55"/>
  <c r="G55"/>
  <c r="I55"/>
  <c r="K55" s="1"/>
  <c r="M55"/>
  <c r="F56"/>
  <c r="G56"/>
  <c r="I56" s="1"/>
  <c r="K56" s="1"/>
  <c r="M56"/>
  <c r="F57"/>
  <c r="G57"/>
  <c r="I57" s="1"/>
  <c r="K57" s="1"/>
  <c r="M57"/>
  <c r="F58"/>
  <c r="G58" s="1"/>
  <c r="I58" s="1"/>
  <c r="K58" s="1"/>
  <c r="M58"/>
  <c r="F59"/>
  <c r="G59"/>
  <c r="I59"/>
  <c r="K59"/>
  <c r="M59"/>
  <c r="F60"/>
  <c r="G60"/>
  <c r="I60"/>
  <c r="K60" s="1"/>
  <c r="M60"/>
  <c r="F61"/>
  <c r="G61" s="1"/>
  <c r="I61" s="1"/>
  <c r="K61" s="1"/>
  <c r="M61"/>
  <c r="F62"/>
  <c r="G62" s="1"/>
  <c r="I62" s="1"/>
  <c r="K62"/>
  <c r="M62"/>
  <c r="F63"/>
  <c r="G63"/>
  <c r="I63"/>
  <c r="K63" s="1"/>
  <c r="M63"/>
  <c r="F64"/>
  <c r="G64"/>
  <c r="I64" s="1"/>
  <c r="K64" s="1"/>
  <c r="M64"/>
  <c r="F65"/>
  <c r="G65"/>
  <c r="I65" s="1"/>
  <c r="K65" s="1"/>
  <c r="M65"/>
  <c r="F66"/>
  <c r="G66" s="1"/>
  <c r="I66" s="1"/>
  <c r="K66" s="1"/>
  <c r="M66"/>
  <c r="F67"/>
  <c r="G67"/>
  <c r="I67"/>
  <c r="K67"/>
  <c r="M67"/>
  <c r="F68"/>
  <c r="G68"/>
  <c r="I68"/>
  <c r="K68" s="1"/>
  <c r="M68"/>
  <c r="F69"/>
  <c r="G69" s="1"/>
  <c r="I69" s="1"/>
  <c r="K69" s="1"/>
  <c r="M69"/>
  <c r="F70"/>
  <c r="G70" s="1"/>
  <c r="I70" s="1"/>
  <c r="K70"/>
  <c r="M70"/>
  <c r="F71"/>
  <c r="G71"/>
  <c r="I71"/>
  <c r="K71" s="1"/>
  <c r="M71"/>
  <c r="F72"/>
  <c r="G72"/>
  <c r="I72" s="1"/>
  <c r="K72" s="1"/>
  <c r="M72"/>
  <c r="F73"/>
  <c r="G73"/>
  <c r="I73" s="1"/>
  <c r="K73" s="1"/>
  <c r="M73"/>
  <c r="F74"/>
  <c r="G74" s="1"/>
  <c r="I74" s="1"/>
  <c r="K74" s="1"/>
  <c r="M74"/>
  <c r="F75"/>
  <c r="G75"/>
  <c r="I75"/>
  <c r="K75"/>
  <c r="M75"/>
  <c r="F76"/>
  <c r="G76"/>
  <c r="I76"/>
  <c r="K76" s="1"/>
  <c r="M76"/>
  <c r="F77"/>
  <c r="G77" s="1"/>
  <c r="I77" s="1"/>
  <c r="K77" s="1"/>
  <c r="M77"/>
  <c r="F78"/>
  <c r="G78" s="1"/>
  <c r="I78" s="1"/>
  <c r="K78"/>
  <c r="M78"/>
  <c r="F79"/>
  <c r="G79"/>
  <c r="I79"/>
  <c r="K79" s="1"/>
  <c r="M79"/>
  <c r="F80"/>
  <c r="G80"/>
  <c r="I80" s="1"/>
  <c r="K80" s="1"/>
  <c r="M80"/>
  <c r="F81"/>
  <c r="G81"/>
  <c r="I81" s="1"/>
  <c r="K81" s="1"/>
  <c r="M81"/>
  <c r="F82"/>
  <c r="G82" s="1"/>
  <c r="I82" s="1"/>
  <c r="K82" s="1"/>
  <c r="M82"/>
  <c r="F83"/>
  <c r="G83"/>
  <c r="I83"/>
  <c r="K83"/>
  <c r="M83"/>
  <c r="F84"/>
  <c r="G84"/>
  <c r="I84"/>
  <c r="K84" s="1"/>
  <c r="M84"/>
  <c r="F85"/>
  <c r="G85" s="1"/>
  <c r="I85" s="1"/>
  <c r="K85" s="1"/>
  <c r="M85"/>
  <c r="F86"/>
  <c r="G86" s="1"/>
  <c r="I86" s="1"/>
  <c r="K86"/>
  <c r="M86"/>
  <c r="F87"/>
  <c r="G87"/>
  <c r="I87"/>
  <c r="K87" s="1"/>
  <c r="M87"/>
  <c r="F88"/>
  <c r="G88"/>
  <c r="I88" s="1"/>
  <c r="K88" s="1"/>
  <c r="M88"/>
  <c r="F89"/>
  <c r="G89"/>
  <c r="I89" s="1"/>
  <c r="K89" s="1"/>
  <c r="M89"/>
  <c r="F90"/>
  <c r="G90" s="1"/>
  <c r="I90" s="1"/>
  <c r="K90" s="1"/>
  <c r="M90"/>
  <c r="F91"/>
  <c r="G91"/>
  <c r="I91"/>
  <c r="K91"/>
  <c r="M91"/>
  <c r="F92"/>
  <c r="G92"/>
  <c r="I92"/>
  <c r="K92" s="1"/>
  <c r="M92"/>
  <c r="F93"/>
  <c r="G93" s="1"/>
  <c r="I93" s="1"/>
  <c r="K93" s="1"/>
  <c r="M93"/>
  <c r="F94"/>
  <c r="G94" s="1"/>
  <c r="I94" s="1"/>
  <c r="K94"/>
  <c r="M94"/>
  <c r="F95"/>
  <c r="G95"/>
  <c r="I95"/>
  <c r="K95" s="1"/>
  <c r="M95"/>
  <c r="F96"/>
  <c r="G96"/>
  <c r="I96" s="1"/>
  <c r="K96" s="1"/>
  <c r="M96"/>
  <c r="F97"/>
  <c r="G97"/>
  <c r="I97" s="1"/>
  <c r="K97" s="1"/>
  <c r="M97"/>
  <c r="F98"/>
  <c r="G98" s="1"/>
  <c r="I98" s="1"/>
  <c r="K98" s="1"/>
  <c r="M98"/>
  <c r="F99"/>
  <c r="G99"/>
  <c r="I99"/>
  <c r="K99"/>
  <c r="M99"/>
  <c r="F100"/>
  <c r="G100"/>
  <c r="I100"/>
  <c r="K100" s="1"/>
  <c r="M100"/>
  <c r="F101"/>
  <c r="G101" s="1"/>
  <c r="I101" s="1"/>
  <c r="K101" s="1"/>
  <c r="M101"/>
  <c r="F102"/>
  <c r="G102" s="1"/>
  <c r="I102" s="1"/>
  <c r="K102"/>
  <c r="M102"/>
  <c r="F103"/>
  <c r="G103"/>
  <c r="I103"/>
  <c r="K103" s="1"/>
  <c r="M103"/>
  <c r="F104"/>
  <c r="G104"/>
  <c r="I104" s="1"/>
  <c r="K104" s="1"/>
  <c r="M104"/>
  <c r="F105"/>
  <c r="G105"/>
  <c r="I105" s="1"/>
  <c r="K105" s="1"/>
  <c r="M105"/>
  <c r="F106"/>
  <c r="G106" s="1"/>
  <c r="I106" s="1"/>
  <c r="K106" s="1"/>
  <c r="M106"/>
  <c r="F107"/>
  <c r="G107"/>
  <c r="I107"/>
  <c r="K107"/>
  <c r="M107"/>
  <c r="F108"/>
  <c r="G108"/>
  <c r="I108"/>
  <c r="K108" s="1"/>
  <c r="M108"/>
  <c r="F109"/>
  <c r="G109" s="1"/>
  <c r="I109" s="1"/>
  <c r="K109" s="1"/>
  <c r="M109"/>
  <c r="F110"/>
  <c r="G110" s="1"/>
  <c r="I110" s="1"/>
  <c r="K110"/>
  <c r="M110"/>
  <c r="F111"/>
  <c r="G111"/>
  <c r="I111"/>
  <c r="K111" s="1"/>
  <c r="M111"/>
  <c r="F112"/>
  <c r="G112"/>
  <c r="I112" s="1"/>
  <c r="K112" s="1"/>
  <c r="M112"/>
  <c r="F113"/>
  <c r="G113"/>
  <c r="I113" s="1"/>
  <c r="K113" s="1"/>
  <c r="M113"/>
  <c r="F114"/>
  <c r="G114" s="1"/>
  <c r="I114" s="1"/>
  <c r="K114" s="1"/>
  <c r="M114"/>
  <c r="F115"/>
  <c r="G115"/>
  <c r="I115"/>
  <c r="K115"/>
  <c r="M115"/>
  <c r="F116"/>
  <c r="G116"/>
  <c r="I116"/>
  <c r="K116" s="1"/>
  <c r="M116"/>
  <c r="F117"/>
  <c r="G117" s="1"/>
  <c r="I117" s="1"/>
  <c r="K117" s="1"/>
  <c r="M117"/>
  <c r="F118"/>
  <c r="G118" s="1"/>
  <c r="I118" s="1"/>
  <c r="K118"/>
  <c r="M118"/>
  <c r="F119"/>
  <c r="G119"/>
  <c r="I119"/>
  <c r="K119" s="1"/>
  <c r="M119"/>
  <c r="F120"/>
  <c r="G120"/>
  <c r="I120" s="1"/>
  <c r="K120" s="1"/>
  <c r="M120"/>
  <c r="F121"/>
  <c r="G121"/>
  <c r="I121" s="1"/>
  <c r="K121" s="1"/>
  <c r="M121"/>
  <c r="F122"/>
  <c r="G122" s="1"/>
  <c r="I122" s="1"/>
  <c r="K122" s="1"/>
  <c r="M122"/>
  <c r="F123"/>
  <c r="G123"/>
  <c r="I123"/>
  <c r="K123"/>
  <c r="M123"/>
  <c r="F124"/>
  <c r="G124"/>
  <c r="I124"/>
  <c r="K124" s="1"/>
  <c r="M124"/>
  <c r="F125"/>
  <c r="G125" s="1"/>
  <c r="I125" s="1"/>
  <c r="K125" s="1"/>
  <c r="M125"/>
  <c r="F126"/>
  <c r="G126" s="1"/>
  <c r="I126" s="1"/>
  <c r="K126"/>
  <c r="M126"/>
  <c r="F127"/>
  <c r="G127"/>
  <c r="I127"/>
  <c r="K127" s="1"/>
  <c r="M127"/>
  <c r="F128"/>
  <c r="G128"/>
  <c r="I128" s="1"/>
  <c r="K128" s="1"/>
  <c r="M128"/>
  <c r="F129"/>
  <c r="G129"/>
  <c r="I129" s="1"/>
  <c r="K129" s="1"/>
  <c r="M129"/>
  <c r="F130"/>
  <c r="G130" s="1"/>
  <c r="I130" s="1"/>
  <c r="K130" s="1"/>
  <c r="M130"/>
  <c r="F131"/>
  <c r="G131"/>
  <c r="I131"/>
  <c r="K131"/>
  <c r="M131"/>
  <c r="F132"/>
  <c r="G132"/>
  <c r="I132"/>
  <c r="K132" s="1"/>
  <c r="M132"/>
  <c r="F133"/>
  <c r="G133" s="1"/>
  <c r="I133" s="1"/>
  <c r="K133" s="1"/>
  <c r="M133"/>
  <c r="F134"/>
  <c r="G134" s="1"/>
  <c r="I134" s="1"/>
  <c r="K134"/>
  <c r="M134"/>
  <c r="F135"/>
  <c r="G135"/>
  <c r="I135"/>
  <c r="K135" s="1"/>
  <c r="M135"/>
  <c r="F136"/>
  <c r="G136"/>
  <c r="I136" s="1"/>
  <c r="K136" s="1"/>
  <c r="M136"/>
  <c r="F137"/>
  <c r="G137"/>
  <c r="I137" s="1"/>
  <c r="K137" s="1"/>
  <c r="M137"/>
  <c r="F138"/>
  <c r="G138" s="1"/>
  <c r="I138" s="1"/>
  <c r="K138" s="1"/>
  <c r="M138"/>
  <c r="F139"/>
  <c r="G139"/>
  <c r="I139"/>
  <c r="K139"/>
  <c r="M139"/>
  <c r="F140"/>
  <c r="G140"/>
  <c r="I140"/>
  <c r="K140" s="1"/>
  <c r="M140"/>
  <c r="F141"/>
  <c r="G141" s="1"/>
  <c r="I141" s="1"/>
  <c r="K141" s="1"/>
  <c r="M141"/>
  <c r="F142"/>
  <c r="G142" s="1"/>
  <c r="I142" s="1"/>
  <c r="K142"/>
  <c r="M142"/>
  <c r="F143"/>
  <c r="G143"/>
  <c r="I143"/>
  <c r="K143" s="1"/>
  <c r="M143"/>
  <c r="F144"/>
  <c r="G144"/>
  <c r="I144" s="1"/>
  <c r="K144" s="1"/>
  <c r="M144"/>
  <c r="F145"/>
  <c r="G145"/>
  <c r="I145" s="1"/>
  <c r="K145" s="1"/>
  <c r="M145"/>
  <c r="F146"/>
  <c r="G146" s="1"/>
  <c r="I146" s="1"/>
  <c r="K146" s="1"/>
  <c r="M146"/>
  <c r="F147"/>
  <c r="G147"/>
  <c r="I147"/>
  <c r="K147"/>
  <c r="M147"/>
  <c r="F148"/>
  <c r="G148"/>
  <c r="I148"/>
  <c r="K148" s="1"/>
  <c r="M148"/>
  <c r="F149"/>
  <c r="G149" s="1"/>
  <c r="I149" s="1"/>
  <c r="K149" s="1"/>
  <c r="M149"/>
  <c r="F150"/>
  <c r="G150" s="1"/>
  <c r="I150" s="1"/>
  <c r="K150"/>
  <c r="M150"/>
  <c r="F151"/>
  <c r="G151"/>
  <c r="I151"/>
  <c r="K151" s="1"/>
  <c r="M151"/>
  <c r="F152"/>
  <c r="G152"/>
  <c r="I152" s="1"/>
  <c r="K152" s="1"/>
  <c r="M152"/>
  <c r="F153"/>
  <c r="G153"/>
  <c r="I153" s="1"/>
  <c r="K153" s="1"/>
  <c r="M153"/>
  <c r="F154"/>
  <c r="G154" s="1"/>
  <c r="I154" s="1"/>
  <c r="K154" s="1"/>
  <c r="M154"/>
  <c r="F155"/>
  <c r="G155"/>
  <c r="I155"/>
  <c r="K155"/>
  <c r="M155"/>
  <c r="F156"/>
  <c r="G156"/>
  <c r="I156"/>
  <c r="K156" s="1"/>
  <c r="M156"/>
  <c r="F157"/>
  <c r="G157" s="1"/>
  <c r="I157" s="1"/>
  <c r="K157" s="1"/>
  <c r="M157"/>
  <c r="F158"/>
  <c r="G158" s="1"/>
  <c r="I158" s="1"/>
  <c r="K158"/>
  <c r="M158"/>
  <c r="F159"/>
  <c r="G159"/>
  <c r="I159"/>
  <c r="K159" s="1"/>
  <c r="M159"/>
  <c r="F160"/>
  <c r="G160"/>
  <c r="I160" s="1"/>
  <c r="K160" s="1"/>
  <c r="M160"/>
  <c r="F161"/>
  <c r="G161"/>
  <c r="I161" s="1"/>
  <c r="K161" s="1"/>
  <c r="M161"/>
  <c r="F162"/>
  <c r="G162" s="1"/>
  <c r="I162" s="1"/>
  <c r="K162" s="1"/>
  <c r="M162"/>
  <c r="F163"/>
  <c r="G163"/>
  <c r="I163"/>
  <c r="K163"/>
  <c r="M163"/>
  <c r="F164"/>
  <c r="G164"/>
  <c r="I164"/>
  <c r="K164" s="1"/>
  <c r="M164"/>
  <c r="F165"/>
  <c r="G165" s="1"/>
  <c r="I165" s="1"/>
  <c r="K165" s="1"/>
  <c r="M165"/>
  <c r="F166"/>
  <c r="G166" s="1"/>
  <c r="I166" s="1"/>
  <c r="K166"/>
  <c r="M166"/>
  <c r="F167"/>
  <c r="G167"/>
  <c r="I167"/>
  <c r="K167" s="1"/>
  <c r="M167"/>
  <c r="F168"/>
  <c r="G168"/>
  <c r="I168" s="1"/>
  <c r="K168" s="1"/>
  <c r="M168"/>
  <c r="F169"/>
  <c r="G169"/>
  <c r="I169" s="1"/>
  <c r="K169" s="1"/>
  <c r="M169"/>
  <c r="F170"/>
  <c r="G170" s="1"/>
  <c r="I170" s="1"/>
  <c r="K170" s="1"/>
  <c r="M170"/>
  <c r="F171"/>
  <c r="G171"/>
  <c r="I171"/>
  <c r="K171"/>
  <c r="M171"/>
  <c r="F172"/>
  <c r="G172"/>
  <c r="I172"/>
  <c r="K172" s="1"/>
  <c r="M172"/>
  <c r="F173"/>
  <c r="G173" s="1"/>
  <c r="I173" s="1"/>
  <c r="K173" s="1"/>
  <c r="M173"/>
  <c r="F174"/>
  <c r="G174" s="1"/>
  <c r="I174" s="1"/>
  <c r="K174"/>
  <c r="M174"/>
  <c r="F175"/>
  <c r="G175"/>
  <c r="I175"/>
  <c r="K175" s="1"/>
  <c r="M175"/>
  <c r="F176"/>
  <c r="G176"/>
  <c r="I176" s="1"/>
  <c r="K176" s="1"/>
  <c r="M176"/>
  <c r="F177"/>
  <c r="G177"/>
  <c r="I177" s="1"/>
  <c r="K177" s="1"/>
  <c r="M177"/>
  <c r="F178"/>
  <c r="G178" s="1"/>
  <c r="I178" s="1"/>
  <c r="K178" s="1"/>
  <c r="M178"/>
  <c r="F179"/>
  <c r="G179"/>
  <c r="I179"/>
  <c r="K179"/>
  <c r="M179"/>
  <c r="F180"/>
  <c r="G180"/>
  <c r="I180"/>
  <c r="K180" s="1"/>
  <c r="M180"/>
  <c r="F181"/>
  <c r="G181" s="1"/>
  <c r="I181" s="1"/>
  <c r="K181" s="1"/>
  <c r="M181"/>
  <c r="F182"/>
  <c r="G182" s="1"/>
  <c r="I182" s="1"/>
  <c r="K182"/>
  <c r="M182"/>
  <c r="F183"/>
  <c r="G183"/>
  <c r="I183"/>
  <c r="K183" s="1"/>
  <c r="M183"/>
  <c r="F184"/>
  <c r="G184"/>
  <c r="I184" s="1"/>
  <c r="K184" s="1"/>
  <c r="M184"/>
  <c r="F185"/>
  <c r="G185"/>
  <c r="I185" s="1"/>
  <c r="K185" s="1"/>
  <c r="M185"/>
  <c r="F186"/>
  <c r="G186" s="1"/>
  <c r="I186" s="1"/>
  <c r="K186" s="1"/>
  <c r="M186"/>
  <c r="F187"/>
  <c r="G187"/>
  <c r="I187"/>
  <c r="K187"/>
  <c r="M187"/>
  <c r="F188"/>
  <c r="G188"/>
  <c r="I188"/>
  <c r="K188" s="1"/>
  <c r="M188"/>
  <c r="F189"/>
  <c r="G189" s="1"/>
  <c r="I189" s="1"/>
  <c r="K189" s="1"/>
  <c r="M189"/>
  <c r="F190"/>
  <c r="G190" s="1"/>
  <c r="I190" s="1"/>
  <c r="K190"/>
  <c r="M190"/>
  <c r="F191"/>
  <c r="G191"/>
  <c r="I191"/>
  <c r="K191" s="1"/>
  <c r="M191"/>
  <c r="F192"/>
  <c r="G192"/>
  <c r="I192" s="1"/>
  <c r="K192" s="1"/>
  <c r="M192"/>
  <c r="F193"/>
  <c r="G193"/>
  <c r="I193" s="1"/>
  <c r="K193" s="1"/>
  <c r="M193"/>
  <c r="F194"/>
  <c r="G194" s="1"/>
  <c r="I194" s="1"/>
  <c r="K194" s="1"/>
  <c r="M194"/>
  <c r="F195"/>
  <c r="G195"/>
  <c r="I195"/>
  <c r="K195"/>
  <c r="M195"/>
  <c r="F196"/>
  <c r="G196"/>
  <c r="I196"/>
  <c r="K196" s="1"/>
  <c r="M196"/>
  <c r="F197"/>
  <c r="G197" s="1"/>
  <c r="I197" s="1"/>
  <c r="K197" s="1"/>
  <c r="M197"/>
  <c r="F198"/>
  <c r="G198" s="1"/>
  <c r="I198" s="1"/>
  <c r="K198"/>
  <c r="M198"/>
  <c r="F199"/>
  <c r="G199"/>
  <c r="I199"/>
  <c r="K199" s="1"/>
  <c r="M199"/>
  <c r="F200"/>
  <c r="G200"/>
  <c r="I200" s="1"/>
  <c r="K200" s="1"/>
  <c r="M200"/>
  <c r="F201"/>
  <c r="G201"/>
  <c r="I201" s="1"/>
  <c r="K201" s="1"/>
  <c r="M201"/>
  <c r="F202"/>
  <c r="G202" s="1"/>
  <c r="I202" s="1"/>
  <c r="K202" s="1"/>
  <c r="M202"/>
  <c r="F203"/>
  <c r="G203"/>
  <c r="I203"/>
  <c r="K203"/>
  <c r="M203"/>
  <c r="F204"/>
  <c r="G204"/>
  <c r="I204"/>
  <c r="K204" s="1"/>
  <c r="M204"/>
  <c r="F205"/>
  <c r="G205" s="1"/>
  <c r="I205" s="1"/>
  <c r="K205" s="1"/>
  <c r="M205"/>
  <c r="F206"/>
  <c r="G206" s="1"/>
  <c r="I206" s="1"/>
  <c r="K206"/>
  <c r="M206"/>
  <c r="F207"/>
  <c r="G207"/>
  <c r="I207"/>
  <c r="K207" s="1"/>
  <c r="M207"/>
  <c r="F208"/>
  <c r="G208"/>
  <c r="I208" s="1"/>
  <c r="K208" s="1"/>
  <c r="M208"/>
  <c r="F209"/>
  <c r="G209"/>
  <c r="I209" s="1"/>
  <c r="K209" s="1"/>
  <c r="M209"/>
  <c r="F210"/>
  <c r="G210" s="1"/>
  <c r="I210" s="1"/>
  <c r="K210" s="1"/>
  <c r="M210"/>
  <c r="F211"/>
  <c r="G211"/>
  <c r="I211"/>
  <c r="K211"/>
  <c r="M211"/>
  <c r="F212"/>
  <c r="G212"/>
  <c r="I212"/>
  <c r="K212" s="1"/>
  <c r="M212"/>
  <c r="F213"/>
  <c r="G213" s="1"/>
  <c r="I213" s="1"/>
  <c r="K213" s="1"/>
  <c r="M213"/>
  <c r="F214"/>
  <c r="G214" s="1"/>
  <c r="I214" s="1"/>
  <c r="K214"/>
  <c r="M214"/>
  <c r="F215"/>
  <c r="G215"/>
  <c r="I215"/>
  <c r="K215" s="1"/>
  <c r="M215"/>
  <c r="F216"/>
  <c r="G216"/>
  <c r="I216" s="1"/>
  <c r="K216" s="1"/>
  <c r="M216"/>
  <c r="F217"/>
  <c r="G217"/>
  <c r="I217" s="1"/>
  <c r="K217" s="1"/>
  <c r="M217"/>
  <c r="F218"/>
  <c r="G218" s="1"/>
  <c r="I218" s="1"/>
  <c r="K218" s="1"/>
  <c r="M218"/>
  <c r="F219"/>
  <c r="G219"/>
  <c r="I219"/>
  <c r="K219"/>
  <c r="M219"/>
  <c r="F220"/>
  <c r="G220"/>
  <c r="I220"/>
  <c r="K220" s="1"/>
  <c r="M220"/>
  <c r="F221"/>
  <c r="G221" s="1"/>
  <c r="I221" s="1"/>
  <c r="K221" s="1"/>
  <c r="M221"/>
  <c r="F222"/>
  <c r="G222" s="1"/>
  <c r="I222" s="1"/>
  <c r="K222"/>
  <c r="M222"/>
  <c r="F223"/>
  <c r="G223"/>
  <c r="I223"/>
  <c r="K223" s="1"/>
  <c r="M223"/>
  <c r="F224"/>
  <c r="G224"/>
  <c r="I224" s="1"/>
  <c r="K224" s="1"/>
  <c r="M224"/>
  <c r="F225"/>
  <c r="G225"/>
  <c r="I225" s="1"/>
  <c r="K225" s="1"/>
  <c r="M225"/>
  <c r="F226"/>
  <c r="G226" s="1"/>
  <c r="I226" s="1"/>
  <c r="K226" s="1"/>
  <c r="M226"/>
  <c r="F227"/>
  <c r="G227"/>
  <c r="I227"/>
  <c r="K227"/>
  <c r="M227"/>
  <c r="F228"/>
  <c r="G228"/>
  <c r="I228"/>
  <c r="K228" s="1"/>
  <c r="M228"/>
  <c r="F229"/>
  <c r="G229" s="1"/>
  <c r="I229" s="1"/>
  <c r="K229" s="1"/>
  <c r="M229"/>
  <c r="F230"/>
  <c r="G230" s="1"/>
  <c r="I230" s="1"/>
  <c r="K230"/>
  <c r="M230"/>
  <c r="F231"/>
  <c r="G231"/>
  <c r="I231"/>
  <c r="K231" s="1"/>
  <c r="M231"/>
  <c r="F232"/>
  <c r="G232"/>
  <c r="I232" s="1"/>
  <c r="K232" s="1"/>
  <c r="M232"/>
  <c r="F233"/>
  <c r="G233"/>
  <c r="I233" s="1"/>
  <c r="K233" s="1"/>
  <c r="M233"/>
  <c r="F234"/>
  <c r="G234" s="1"/>
  <c r="I234" s="1"/>
  <c r="K234" s="1"/>
  <c r="M234"/>
  <c r="F235"/>
  <c r="G235"/>
  <c r="I235"/>
  <c r="K235"/>
  <c r="M235"/>
  <c r="F236"/>
  <c r="G236"/>
  <c r="I236"/>
  <c r="K236" s="1"/>
  <c r="M236"/>
  <c r="F237"/>
  <c r="G237" s="1"/>
  <c r="I237" s="1"/>
  <c r="K237" s="1"/>
  <c r="M237"/>
  <c r="F238"/>
  <c r="G238" s="1"/>
  <c r="I238" s="1"/>
  <c r="K238"/>
  <c r="M238"/>
  <c r="F239"/>
  <c r="G239"/>
  <c r="I239"/>
  <c r="K239" s="1"/>
  <c r="M239"/>
  <c r="F240"/>
  <c r="G240"/>
  <c r="I240" s="1"/>
  <c r="K240" s="1"/>
  <c r="M240"/>
  <c r="F241"/>
  <c r="G241"/>
  <c r="I241" s="1"/>
  <c r="K241" s="1"/>
  <c r="M241"/>
  <c r="F242"/>
  <c r="G242" s="1"/>
  <c r="I242" s="1"/>
  <c r="K242" s="1"/>
  <c r="M242"/>
  <c r="F243"/>
  <c r="G243"/>
  <c r="I243"/>
  <c r="K243"/>
  <c r="M243"/>
  <c r="F244"/>
  <c r="G244"/>
  <c r="I244"/>
  <c r="K244" s="1"/>
  <c r="M244"/>
  <c r="F245"/>
  <c r="G245" s="1"/>
  <c r="I245" s="1"/>
  <c r="K245" s="1"/>
  <c r="M245"/>
  <c r="F246"/>
  <c r="G246" s="1"/>
  <c r="I246" s="1"/>
  <c r="K246"/>
  <c r="M246"/>
  <c r="F247"/>
  <c r="G247"/>
  <c r="I247"/>
  <c r="K247" s="1"/>
  <c r="M247"/>
  <c r="F248"/>
  <c r="G248"/>
  <c r="I248" s="1"/>
  <c r="K248" s="1"/>
  <c r="M248"/>
  <c r="F249"/>
  <c r="G249"/>
  <c r="I249" s="1"/>
  <c r="K249" s="1"/>
  <c r="M249"/>
  <c r="F250"/>
  <c r="G250" s="1"/>
  <c r="I250" s="1"/>
  <c r="K250" s="1"/>
  <c r="M250"/>
  <c r="F251"/>
  <c r="G251"/>
  <c r="I251"/>
  <c r="K251"/>
  <c r="M251"/>
  <c r="F252"/>
  <c r="G252"/>
  <c r="I252"/>
  <c r="K252" s="1"/>
  <c r="M252"/>
  <c r="F253"/>
  <c r="G253" s="1"/>
  <c r="I253" s="1"/>
  <c r="K253" s="1"/>
  <c r="M253"/>
  <c r="F254"/>
  <c r="G254" s="1"/>
  <c r="I254" s="1"/>
  <c r="K254"/>
  <c r="M254"/>
  <c r="F255"/>
  <c r="G255"/>
  <c r="I255"/>
  <c r="K255" s="1"/>
  <c r="M255"/>
  <c r="F256"/>
  <c r="G256"/>
  <c r="I256" s="1"/>
  <c r="K256" s="1"/>
  <c r="M256"/>
  <c r="F257"/>
  <c r="G257"/>
  <c r="I257" s="1"/>
  <c r="K257" s="1"/>
  <c r="M257"/>
  <c r="F258"/>
  <c r="G258" s="1"/>
  <c r="I258" s="1"/>
  <c r="K258" s="1"/>
  <c r="M258"/>
  <c r="F259"/>
  <c r="G259"/>
  <c r="I259"/>
  <c r="K259"/>
  <c r="M259"/>
  <c r="F260"/>
  <c r="G260"/>
  <c r="I260"/>
  <c r="K260" s="1"/>
  <c r="M260"/>
  <c r="F261"/>
  <c r="G261" s="1"/>
  <c r="I261" s="1"/>
  <c r="K261" s="1"/>
  <c r="M261"/>
  <c r="F262"/>
  <c r="G262" s="1"/>
  <c r="I262" s="1"/>
  <c r="K262"/>
  <c r="M262"/>
  <c r="F263"/>
  <c r="G263"/>
  <c r="I263"/>
  <c r="K263" s="1"/>
  <c r="M263"/>
  <c r="F264"/>
  <c r="G264"/>
  <c r="I264" s="1"/>
  <c r="K264" s="1"/>
  <c r="M264"/>
  <c r="F265"/>
  <c r="G265"/>
  <c r="I265" s="1"/>
  <c r="K265" s="1"/>
  <c r="M265"/>
  <c r="F266"/>
  <c r="G266" s="1"/>
  <c r="I266" s="1"/>
  <c r="K266" s="1"/>
  <c r="M266"/>
  <c r="F267"/>
  <c r="G267"/>
  <c r="I267"/>
  <c r="K267"/>
  <c r="M267"/>
  <c r="F268"/>
  <c r="G268"/>
  <c r="I268"/>
  <c r="K268" s="1"/>
  <c r="M268"/>
  <c r="F269"/>
  <c r="G269" s="1"/>
  <c r="I269" s="1"/>
  <c r="K269" s="1"/>
  <c r="M269"/>
  <c r="F270"/>
  <c r="G270" s="1"/>
  <c r="I270" s="1"/>
  <c r="K270"/>
  <c r="M270"/>
  <c r="F271"/>
  <c r="G271"/>
  <c r="I271"/>
  <c r="K271" s="1"/>
  <c r="M271"/>
  <c r="F272"/>
  <c r="G272"/>
  <c r="I272" s="1"/>
  <c r="K272" s="1"/>
  <c r="M272"/>
  <c r="F273"/>
  <c r="G273"/>
  <c r="I273" s="1"/>
  <c r="K273" s="1"/>
  <c r="M273"/>
  <c r="F274"/>
  <c r="G274" s="1"/>
  <c r="I274" s="1"/>
  <c r="K274" s="1"/>
  <c r="M274"/>
  <c r="F275"/>
  <c r="G275"/>
  <c r="I275"/>
  <c r="K275"/>
  <c r="M275"/>
  <c r="F276"/>
  <c r="G276"/>
  <c r="I276"/>
  <c r="K276" s="1"/>
  <c r="M276"/>
  <c r="F277"/>
  <c r="G277" s="1"/>
  <c r="I277" s="1"/>
  <c r="K277" s="1"/>
  <c r="M277"/>
  <c r="F278"/>
  <c r="G278" s="1"/>
  <c r="I278" s="1"/>
  <c r="K278"/>
  <c r="M278"/>
  <c r="F279"/>
  <c r="G279"/>
  <c r="I279"/>
  <c r="K279" s="1"/>
  <c r="M279"/>
  <c r="F280"/>
  <c r="G280"/>
  <c r="I280" s="1"/>
  <c r="K280" s="1"/>
  <c r="M280"/>
  <c r="F281"/>
  <c r="G281"/>
  <c r="I281" s="1"/>
  <c r="K281" s="1"/>
  <c r="M281"/>
  <c r="F282"/>
  <c r="G282" s="1"/>
  <c r="I282" s="1"/>
  <c r="K282" s="1"/>
  <c r="M282"/>
  <c r="F283"/>
  <c r="G283"/>
  <c r="I283"/>
  <c r="K283"/>
  <c r="M283"/>
  <c r="F9" i="4"/>
  <c r="G9"/>
  <c r="I9" s="1"/>
  <c r="K9" s="1"/>
  <c r="M9"/>
  <c r="F10"/>
  <c r="G10" s="1"/>
  <c r="I10" s="1"/>
  <c r="K10" s="1"/>
  <c r="M10"/>
  <c r="F11"/>
  <c r="G11" s="1"/>
  <c r="I11" s="1"/>
  <c r="K11" s="1"/>
  <c r="M11"/>
  <c r="F12"/>
  <c r="G12"/>
  <c r="I12"/>
  <c r="K12" s="1"/>
  <c r="M12"/>
  <c r="F13"/>
  <c r="G13"/>
  <c r="I13" s="1"/>
  <c r="K13" s="1"/>
  <c r="M13"/>
  <c r="F14"/>
  <c r="G14" s="1"/>
  <c r="I14" s="1"/>
  <c r="K14" s="1"/>
  <c r="M14"/>
  <c r="F15"/>
  <c r="G15" s="1"/>
  <c r="I15" s="1"/>
  <c r="K15" s="1"/>
  <c r="M15"/>
  <c r="F16"/>
  <c r="G16"/>
  <c r="I16"/>
  <c r="K16" s="1"/>
  <c r="M16"/>
  <c r="F17"/>
  <c r="G17"/>
  <c r="I17" s="1"/>
  <c r="K17" s="1"/>
  <c r="M17"/>
  <c r="F18"/>
  <c r="G18" s="1"/>
  <c r="I18" s="1"/>
  <c r="K18" s="1"/>
  <c r="M18"/>
  <c r="F19"/>
  <c r="G19" s="1"/>
  <c r="I19" s="1"/>
  <c r="K19" s="1"/>
  <c r="M19"/>
  <c r="F20"/>
  <c r="G20"/>
  <c r="I20"/>
  <c r="K20" s="1"/>
  <c r="M20"/>
  <c r="F21"/>
  <c r="G21"/>
  <c r="I21" s="1"/>
  <c r="K21" s="1"/>
  <c r="M21"/>
  <c r="F22"/>
  <c r="G22" s="1"/>
  <c r="I22" s="1"/>
  <c r="K22" s="1"/>
  <c r="M22"/>
  <c r="F23"/>
  <c r="G23"/>
  <c r="I23"/>
  <c r="K23"/>
  <c r="M23"/>
  <c r="F24"/>
  <c r="G24"/>
  <c r="I24"/>
  <c r="K24" s="1"/>
  <c r="M24"/>
  <c r="F25"/>
  <c r="G25"/>
  <c r="I25" s="1"/>
  <c r="K25" s="1"/>
  <c r="M25"/>
  <c r="F26"/>
  <c r="G26" s="1"/>
  <c r="I26" s="1"/>
  <c r="K26" s="1"/>
  <c r="M26"/>
  <c r="F27"/>
  <c r="G27"/>
  <c r="I27"/>
  <c r="K27"/>
  <c r="M27"/>
  <c r="F28"/>
  <c r="G28"/>
  <c r="I28"/>
  <c r="K28" s="1"/>
  <c r="M28"/>
  <c r="F29"/>
  <c r="G29"/>
  <c r="I29" s="1"/>
  <c r="K29" s="1"/>
  <c r="M29"/>
  <c r="F30"/>
  <c r="G30" s="1"/>
  <c r="I30" s="1"/>
  <c r="K30" s="1"/>
  <c r="M30"/>
  <c r="F31"/>
  <c r="G31"/>
  <c r="I31"/>
  <c r="K31"/>
  <c r="M31"/>
  <c r="F32"/>
  <c r="G32"/>
  <c r="I32"/>
  <c r="K32" s="1"/>
  <c r="M32"/>
  <c r="F33"/>
  <c r="G33"/>
  <c r="I33" s="1"/>
  <c r="K33" s="1"/>
  <c r="M33"/>
  <c r="F34"/>
  <c r="G34" s="1"/>
  <c r="I34" s="1"/>
  <c r="K34" s="1"/>
  <c r="M34"/>
  <c r="F35"/>
  <c r="G35"/>
  <c r="I35"/>
  <c r="K35"/>
  <c r="M35"/>
  <c r="F36"/>
  <c r="G36"/>
  <c r="I36"/>
  <c r="K36" s="1"/>
  <c r="M36"/>
  <c r="F37"/>
  <c r="G37"/>
  <c r="I37" s="1"/>
  <c r="K37" s="1"/>
  <c r="M37"/>
  <c r="F38"/>
  <c r="G38" s="1"/>
  <c r="I38" s="1"/>
  <c r="K38" s="1"/>
  <c r="M38"/>
  <c r="F39"/>
  <c r="G39"/>
  <c r="I39"/>
  <c r="K39"/>
  <c r="M39"/>
  <c r="F40"/>
  <c r="G40"/>
  <c r="I40"/>
  <c r="K40" s="1"/>
  <c r="M40"/>
  <c r="F41"/>
  <c r="G41"/>
  <c r="I41" s="1"/>
  <c r="K41" s="1"/>
  <c r="M41"/>
  <c r="F42"/>
  <c r="G42" s="1"/>
  <c r="I42" s="1"/>
  <c r="K42" s="1"/>
  <c r="M42"/>
  <c r="F43"/>
  <c r="G43"/>
  <c r="I43"/>
  <c r="K43"/>
  <c r="M43"/>
  <c r="F44"/>
  <c r="G44"/>
  <c r="I44"/>
  <c r="K44" s="1"/>
  <c r="M44"/>
  <c r="F45"/>
  <c r="G45"/>
  <c r="I45" s="1"/>
  <c r="K45" s="1"/>
  <c r="M45"/>
  <c r="F46"/>
  <c r="G46" s="1"/>
  <c r="I46" s="1"/>
  <c r="K46" s="1"/>
  <c r="M46"/>
  <c r="F47"/>
  <c r="G47"/>
  <c r="I47"/>
  <c r="K47"/>
  <c r="M47"/>
  <c r="F48"/>
  <c r="G48"/>
  <c r="I48"/>
  <c r="K48" s="1"/>
  <c r="M48"/>
  <c r="F49"/>
  <c r="G49"/>
  <c r="I49" s="1"/>
  <c r="K49" s="1"/>
  <c r="M49"/>
  <c r="F50"/>
  <c r="G50" s="1"/>
  <c r="I50" s="1"/>
  <c r="K50" s="1"/>
  <c r="M50"/>
  <c r="F51"/>
  <c r="G51"/>
  <c r="I51"/>
  <c r="K51"/>
  <c r="M51"/>
  <c r="F52"/>
  <c r="G52"/>
  <c r="I52"/>
  <c r="K52" s="1"/>
  <c r="M52"/>
  <c r="F53"/>
  <c r="G53"/>
  <c r="I53" s="1"/>
  <c r="K53" s="1"/>
  <c r="M53"/>
  <c r="F54"/>
  <c r="G54" s="1"/>
  <c r="I54" s="1"/>
  <c r="K54" s="1"/>
  <c r="M54"/>
  <c r="F55"/>
  <c r="G55"/>
  <c r="I55"/>
  <c r="K55"/>
  <c r="M55"/>
  <c r="F56"/>
  <c r="G56"/>
  <c r="I56"/>
  <c r="K56" s="1"/>
  <c r="M56"/>
  <c r="F57"/>
  <c r="G57"/>
  <c r="I57" s="1"/>
  <c r="K57" s="1"/>
  <c r="M57"/>
  <c r="F58"/>
  <c r="G58" s="1"/>
  <c r="I58" s="1"/>
  <c r="K58" s="1"/>
  <c r="M58"/>
  <c r="F59"/>
  <c r="G59"/>
  <c r="I59"/>
  <c r="K59"/>
  <c r="M59"/>
  <c r="F60"/>
  <c r="G60"/>
  <c r="I60"/>
  <c r="K60" s="1"/>
  <c r="M60"/>
  <c r="F61"/>
  <c r="G61"/>
  <c r="I61" s="1"/>
  <c r="K61" s="1"/>
  <c r="M61"/>
  <c r="F62"/>
  <c r="G62" s="1"/>
  <c r="I62" s="1"/>
  <c r="K62" s="1"/>
  <c r="M62"/>
  <c r="F63"/>
  <c r="G63"/>
  <c r="I63"/>
  <c r="K63"/>
  <c r="M63"/>
  <c r="F64"/>
  <c r="G64"/>
  <c r="I64"/>
  <c r="K64" s="1"/>
  <c r="M64"/>
  <c r="F65"/>
  <c r="G65"/>
  <c r="I65" s="1"/>
  <c r="K65" s="1"/>
  <c r="M65"/>
  <c r="F66"/>
  <c r="G66" s="1"/>
  <c r="I66" s="1"/>
  <c r="K66" s="1"/>
  <c r="M66"/>
  <c r="F67"/>
  <c r="G67"/>
  <c r="I67"/>
  <c r="K67"/>
  <c r="M67"/>
  <c r="F68"/>
  <c r="G68"/>
  <c r="I68"/>
  <c r="K68" s="1"/>
  <c r="M68"/>
  <c r="F69"/>
  <c r="G69"/>
  <c r="I69" s="1"/>
  <c r="K69" s="1"/>
  <c r="M69"/>
  <c r="F70"/>
  <c r="G70" s="1"/>
  <c r="I70" s="1"/>
  <c r="K70" s="1"/>
  <c r="M70"/>
  <c r="F71"/>
  <c r="G71"/>
  <c r="I71"/>
  <c r="K71"/>
  <c r="M71"/>
  <c r="F72"/>
  <c r="G72"/>
  <c r="I72"/>
  <c r="K72" s="1"/>
  <c r="M72"/>
  <c r="F73"/>
  <c r="G73"/>
  <c r="I73" s="1"/>
  <c r="K73" s="1"/>
  <c r="M73"/>
  <c r="F74"/>
  <c r="G74" s="1"/>
  <c r="I74" s="1"/>
  <c r="K74" s="1"/>
  <c r="M74"/>
  <c r="F75"/>
  <c r="G75"/>
  <c r="I75"/>
  <c r="K75"/>
  <c r="M75"/>
  <c r="F76"/>
  <c r="G76"/>
  <c r="I76"/>
  <c r="K76" s="1"/>
  <c r="M76"/>
  <c r="F77"/>
  <c r="G77"/>
  <c r="I77" s="1"/>
  <c r="K77" s="1"/>
  <c r="M77"/>
  <c r="F78"/>
  <c r="G78" s="1"/>
  <c r="I78" s="1"/>
  <c r="K78" s="1"/>
  <c r="M78"/>
  <c r="F79"/>
  <c r="G79"/>
  <c r="I79"/>
  <c r="K79"/>
  <c r="M79"/>
  <c r="F80"/>
  <c r="G80"/>
  <c r="I80"/>
  <c r="K80" s="1"/>
  <c r="M80"/>
  <c r="F81"/>
  <c r="G81"/>
  <c r="I81" s="1"/>
  <c r="K81" s="1"/>
  <c r="M81"/>
  <c r="F82"/>
  <c r="G82" s="1"/>
  <c r="I82" s="1"/>
  <c r="K82" s="1"/>
  <c r="M82"/>
  <c r="F83"/>
  <c r="G83"/>
  <c r="I83"/>
  <c r="K83"/>
  <c r="M83"/>
  <c r="F84"/>
  <c r="G84"/>
  <c r="I84"/>
  <c r="K84" s="1"/>
  <c r="M84"/>
  <c r="F85"/>
  <c r="G85"/>
  <c r="I85" s="1"/>
  <c r="K85" s="1"/>
  <c r="M85"/>
  <c r="F86"/>
  <c r="G86" s="1"/>
  <c r="I86" s="1"/>
  <c r="K86" s="1"/>
  <c r="M86"/>
  <c r="F87"/>
  <c r="G87"/>
  <c r="I87"/>
  <c r="K87"/>
  <c r="M87"/>
  <c r="F88"/>
  <c r="G88"/>
  <c r="I88"/>
  <c r="K88" s="1"/>
  <c r="M88"/>
  <c r="F89"/>
  <c r="G89"/>
  <c r="I89" s="1"/>
  <c r="K89" s="1"/>
  <c r="M89"/>
  <c r="F90"/>
  <c r="G90" s="1"/>
  <c r="I90" s="1"/>
  <c r="K90" s="1"/>
  <c r="M90"/>
  <c r="F91"/>
  <c r="G91"/>
  <c r="I91"/>
  <c r="K91"/>
  <c r="M91"/>
  <c r="F92"/>
  <c r="G92"/>
  <c r="I92"/>
  <c r="K92" s="1"/>
  <c r="M92"/>
  <c r="F93"/>
  <c r="G93"/>
  <c r="I93" s="1"/>
  <c r="K93" s="1"/>
  <c r="M93"/>
  <c r="F94"/>
  <c r="G94" s="1"/>
  <c r="I94" s="1"/>
  <c r="K94" s="1"/>
  <c r="M94"/>
  <c r="F95"/>
  <c r="G95"/>
  <c r="I95"/>
  <c r="K95"/>
  <c r="M95"/>
  <c r="F96"/>
  <c r="G96"/>
  <c r="I96"/>
  <c r="K96" s="1"/>
  <c r="M96"/>
  <c r="F97"/>
  <c r="G97"/>
  <c r="I97" s="1"/>
  <c r="K97" s="1"/>
  <c r="M97"/>
  <c r="F98"/>
  <c r="G98" s="1"/>
  <c r="I98" s="1"/>
  <c r="K98" s="1"/>
  <c r="M98"/>
  <c r="F99"/>
  <c r="G99"/>
  <c r="I99"/>
  <c r="K99"/>
  <c r="M99"/>
  <c r="F100"/>
  <c r="G100"/>
  <c r="I100"/>
  <c r="K100" s="1"/>
  <c r="M100"/>
  <c r="F101"/>
  <c r="G101"/>
  <c r="I101" s="1"/>
  <c r="K101" s="1"/>
  <c r="M101"/>
  <c r="F102"/>
  <c r="G102" s="1"/>
  <c r="I102" s="1"/>
  <c r="K102" s="1"/>
  <c r="M102"/>
  <c r="F103"/>
  <c r="G103"/>
  <c r="I103"/>
  <c r="K103"/>
  <c r="M103"/>
  <c r="F104"/>
  <c r="G104"/>
  <c r="I104"/>
  <c r="K104" s="1"/>
  <c r="M104"/>
  <c r="F105"/>
  <c r="G105"/>
  <c r="I105" s="1"/>
  <c r="K105" s="1"/>
  <c r="M105"/>
  <c r="F106"/>
  <c r="G106" s="1"/>
  <c r="I106" s="1"/>
  <c r="K106" s="1"/>
  <c r="M106"/>
  <c r="F107"/>
  <c r="G107"/>
  <c r="I107"/>
  <c r="K107"/>
  <c r="M107"/>
  <c r="F108"/>
  <c r="G108"/>
  <c r="I108"/>
  <c r="K108" s="1"/>
  <c r="M108"/>
  <c r="F109"/>
  <c r="G109"/>
  <c r="I109" s="1"/>
  <c r="K109" s="1"/>
  <c r="M109"/>
  <c r="F110"/>
  <c r="G110" s="1"/>
  <c r="I110" s="1"/>
  <c r="K110" s="1"/>
  <c r="M110"/>
  <c r="F111"/>
  <c r="G111"/>
  <c r="I111"/>
  <c r="K111"/>
  <c r="M111"/>
  <c r="F112"/>
  <c r="G112"/>
  <c r="I112"/>
  <c r="K112" s="1"/>
  <c r="M112"/>
  <c r="F113"/>
  <c r="G113"/>
  <c r="I113" s="1"/>
  <c r="K113" s="1"/>
  <c r="M113"/>
  <c r="F114"/>
  <c r="G114" s="1"/>
  <c r="I114" s="1"/>
  <c r="K114" s="1"/>
  <c r="M114"/>
  <c r="F115"/>
  <c r="G115"/>
  <c r="I115"/>
  <c r="K115"/>
  <c r="M115"/>
  <c r="F116"/>
  <c r="G116"/>
  <c r="I116"/>
  <c r="K116" s="1"/>
  <c r="M116"/>
  <c r="F117"/>
  <c r="G117"/>
  <c r="I117" s="1"/>
  <c r="K117" s="1"/>
  <c r="M117"/>
  <c r="F118"/>
  <c r="G118" s="1"/>
  <c r="I118" s="1"/>
  <c r="K118" s="1"/>
  <c r="M118"/>
  <c r="F119"/>
  <c r="G119"/>
  <c r="I119"/>
  <c r="K119"/>
  <c r="M119"/>
  <c r="F120"/>
  <c r="G120"/>
  <c r="I120"/>
  <c r="K120" s="1"/>
  <c r="M120"/>
  <c r="F121"/>
  <c r="G121"/>
  <c r="I121" s="1"/>
  <c r="K121" s="1"/>
  <c r="M121"/>
  <c r="F122"/>
  <c r="G122" s="1"/>
  <c r="I122" s="1"/>
  <c r="K122" s="1"/>
  <c r="M122"/>
  <c r="F123"/>
  <c r="G123"/>
  <c r="I123"/>
  <c r="K123"/>
  <c r="M123"/>
  <c r="F124"/>
  <c r="G124"/>
  <c r="I124"/>
  <c r="K124" s="1"/>
  <c r="M124"/>
  <c r="F125"/>
  <c r="G125"/>
  <c r="I125" s="1"/>
  <c r="K125" s="1"/>
  <c r="M125"/>
  <c r="F126"/>
  <c r="G126" s="1"/>
  <c r="I126" s="1"/>
  <c r="K126" s="1"/>
  <c r="M126"/>
  <c r="F127"/>
  <c r="G127"/>
  <c r="I127"/>
  <c r="K127"/>
  <c r="M127"/>
  <c r="F128"/>
  <c r="G128"/>
  <c r="I128"/>
  <c r="K128" s="1"/>
  <c r="M128"/>
  <c r="F129"/>
  <c r="G129"/>
  <c r="I129" s="1"/>
  <c r="K129" s="1"/>
  <c r="M129"/>
  <c r="F130"/>
  <c r="G130" s="1"/>
  <c r="I130" s="1"/>
  <c r="K130" s="1"/>
  <c r="M130"/>
  <c r="F131"/>
  <c r="G131"/>
  <c r="I131"/>
  <c r="K131"/>
  <c r="M131"/>
  <c r="F132"/>
  <c r="G132"/>
  <c r="I132"/>
  <c r="K132" s="1"/>
  <c r="M132"/>
  <c r="F133"/>
  <c r="G133"/>
  <c r="I133" s="1"/>
  <c r="K133" s="1"/>
  <c r="M133"/>
  <c r="F134"/>
  <c r="G134" s="1"/>
  <c r="I134" s="1"/>
  <c r="K134" s="1"/>
  <c r="M134"/>
  <c r="F135"/>
  <c r="G135"/>
  <c r="I135"/>
  <c r="K135"/>
  <c r="M135"/>
  <c r="F136"/>
  <c r="G136"/>
  <c r="I136"/>
  <c r="K136" s="1"/>
  <c r="M136"/>
  <c r="F137"/>
  <c r="G137"/>
  <c r="I137" s="1"/>
  <c r="K137" s="1"/>
  <c r="M137"/>
  <c r="F138"/>
  <c r="G138" s="1"/>
  <c r="I138" s="1"/>
  <c r="K138" s="1"/>
  <c r="M138"/>
  <c r="F139"/>
  <c r="G139"/>
  <c r="I139"/>
  <c r="K139"/>
  <c r="M139"/>
  <c r="F140"/>
  <c r="G140"/>
  <c r="I140"/>
  <c r="K140" s="1"/>
  <c r="M140"/>
  <c r="F141"/>
  <c r="G141"/>
  <c r="I141" s="1"/>
  <c r="K141" s="1"/>
  <c r="M141"/>
  <c r="F142"/>
  <c r="G142" s="1"/>
  <c r="I142" s="1"/>
  <c r="K142" s="1"/>
  <c r="M142"/>
  <c r="F143"/>
  <c r="G143"/>
  <c r="I143"/>
  <c r="K143"/>
  <c r="M143"/>
  <c r="F144"/>
  <c r="G144"/>
  <c r="I144"/>
  <c r="K144" s="1"/>
  <c r="M144"/>
  <c r="F145"/>
  <c r="G145"/>
  <c r="I145" s="1"/>
  <c r="K145" s="1"/>
  <c r="M145"/>
  <c r="F146"/>
  <c r="G146" s="1"/>
  <c r="I146" s="1"/>
  <c r="K146" s="1"/>
  <c r="M146"/>
  <c r="F147"/>
  <c r="G147"/>
  <c r="I147"/>
  <c r="K147"/>
  <c r="M147"/>
  <c r="F148"/>
  <c r="G148"/>
  <c r="I148"/>
  <c r="K148" s="1"/>
  <c r="M148"/>
  <c r="F149"/>
  <c r="G149"/>
  <c r="I149" s="1"/>
  <c r="K149" s="1"/>
  <c r="M149"/>
  <c r="F150"/>
  <c r="G150" s="1"/>
  <c r="I150" s="1"/>
  <c r="K150" s="1"/>
  <c r="M150"/>
  <c r="F151"/>
  <c r="G151"/>
  <c r="I151"/>
  <c r="K151"/>
  <c r="M151"/>
  <c r="F152"/>
  <c r="G152"/>
  <c r="I152"/>
  <c r="K152" s="1"/>
  <c r="M152"/>
  <c r="F153"/>
  <c r="G153"/>
  <c r="I153" s="1"/>
  <c r="K153" s="1"/>
  <c r="M153"/>
  <c r="F154"/>
  <c r="G154" s="1"/>
  <c r="I154" s="1"/>
  <c r="K154" s="1"/>
  <c r="M154"/>
  <c r="F155"/>
  <c r="G155"/>
  <c r="I155"/>
  <c r="K155"/>
  <c r="M155"/>
  <c r="F156"/>
  <c r="G156"/>
  <c r="I156"/>
  <c r="K156" s="1"/>
  <c r="M156"/>
  <c r="F157"/>
  <c r="G157"/>
  <c r="I157" s="1"/>
  <c r="K157" s="1"/>
  <c r="M157"/>
  <c r="F158"/>
  <c r="G158" s="1"/>
  <c r="I158" s="1"/>
  <c r="K158" s="1"/>
  <c r="M158"/>
  <c r="F159"/>
  <c r="G159"/>
  <c r="I159"/>
  <c r="K159"/>
  <c r="M159"/>
  <c r="F160"/>
  <c r="G160"/>
  <c r="I160"/>
  <c r="K160" s="1"/>
  <c r="M160"/>
  <c r="F161"/>
  <c r="G161"/>
  <c r="I161" s="1"/>
  <c r="K161" s="1"/>
  <c r="M161"/>
  <c r="F162"/>
  <c r="G162" s="1"/>
  <c r="I162" s="1"/>
  <c r="K162" s="1"/>
  <c r="M162"/>
  <c r="F163"/>
  <c r="G163"/>
  <c r="I163"/>
  <c r="K163"/>
  <c r="M163"/>
  <c r="F164"/>
  <c r="G164"/>
  <c r="I164"/>
  <c r="K164" s="1"/>
  <c r="M164"/>
  <c r="F165"/>
  <c r="G165"/>
  <c r="I165" s="1"/>
  <c r="K165" s="1"/>
  <c r="M165"/>
  <c r="F166"/>
  <c r="G166" s="1"/>
  <c r="I166" s="1"/>
  <c r="K166" s="1"/>
  <c r="M166"/>
  <c r="F167"/>
  <c r="G167"/>
  <c r="I167"/>
  <c r="K167"/>
  <c r="M167"/>
  <c r="F168"/>
  <c r="G168"/>
  <c r="I168"/>
  <c r="K168" s="1"/>
  <c r="M168"/>
  <c r="F169"/>
  <c r="G169"/>
  <c r="I169" s="1"/>
  <c r="K169" s="1"/>
  <c r="M169"/>
  <c r="F170"/>
  <c r="G170" s="1"/>
  <c r="I170" s="1"/>
  <c r="K170" s="1"/>
  <c r="M170"/>
  <c r="F171"/>
  <c r="G171"/>
  <c r="I171"/>
  <c r="K171"/>
  <c r="M171"/>
  <c r="F172"/>
  <c r="G172"/>
  <c r="I172"/>
  <c r="K172" s="1"/>
  <c r="M172"/>
  <c r="F173"/>
  <c r="G173"/>
  <c r="I173" s="1"/>
  <c r="K173" s="1"/>
  <c r="M173"/>
  <c r="F174"/>
  <c r="G174" s="1"/>
  <c r="I174" s="1"/>
  <c r="K174" s="1"/>
  <c r="M174"/>
  <c r="F175"/>
  <c r="G175"/>
  <c r="I175"/>
  <c r="K175"/>
  <c r="M175"/>
  <c r="F176"/>
  <c r="G176"/>
  <c r="I176"/>
  <c r="K176" s="1"/>
  <c r="M176"/>
  <c r="F177"/>
  <c r="G177"/>
  <c r="I177" s="1"/>
  <c r="K177" s="1"/>
  <c r="M177"/>
  <c r="F178"/>
  <c r="G178" s="1"/>
  <c r="I178" s="1"/>
  <c r="K178" s="1"/>
  <c r="M178"/>
  <c r="F179"/>
  <c r="G179"/>
  <c r="I179"/>
  <c r="K179"/>
  <c r="M179"/>
  <c r="F180"/>
  <c r="G180"/>
  <c r="I180"/>
  <c r="K180" s="1"/>
  <c r="M180"/>
  <c r="F181"/>
  <c r="G181"/>
  <c r="I181" s="1"/>
  <c r="K181" s="1"/>
  <c r="M181"/>
  <c r="F182"/>
  <c r="G182" s="1"/>
  <c r="I182" s="1"/>
  <c r="K182" s="1"/>
  <c r="M182"/>
  <c r="F183"/>
  <c r="G183"/>
  <c r="I183"/>
  <c r="K183"/>
  <c r="M183"/>
  <c r="F184"/>
  <c r="G184"/>
  <c r="I184"/>
  <c r="K184" s="1"/>
  <c r="M184"/>
  <c r="F185"/>
  <c r="G185"/>
  <c r="I185" s="1"/>
  <c r="K185" s="1"/>
  <c r="M185"/>
  <c r="F186"/>
  <c r="G186" s="1"/>
  <c r="I186" s="1"/>
  <c r="K186" s="1"/>
  <c r="M186"/>
  <c r="F187"/>
  <c r="G187"/>
  <c r="I187"/>
  <c r="K187"/>
  <c r="M187"/>
  <c r="F188"/>
  <c r="G188"/>
  <c r="I188"/>
  <c r="K188" s="1"/>
  <c r="M188"/>
  <c r="F189"/>
  <c r="G189"/>
  <c r="I189" s="1"/>
  <c r="K189" s="1"/>
  <c r="M189"/>
  <c r="F190"/>
  <c r="G190" s="1"/>
  <c r="I190" s="1"/>
  <c r="K190" s="1"/>
  <c r="M190"/>
  <c r="F191"/>
  <c r="G191"/>
  <c r="I191"/>
  <c r="K191"/>
  <c r="M191"/>
  <c r="F192"/>
  <c r="G192"/>
  <c r="I192"/>
  <c r="K192" s="1"/>
  <c r="M192"/>
  <c r="F193"/>
  <c r="G193"/>
  <c r="I193" s="1"/>
  <c r="K193" s="1"/>
  <c r="M193"/>
  <c r="F194"/>
  <c r="G194" s="1"/>
  <c r="I194" s="1"/>
  <c r="K194" s="1"/>
  <c r="M194"/>
  <c r="F195"/>
  <c r="G195"/>
  <c r="I195"/>
  <c r="K195"/>
  <c r="M195"/>
  <c r="F196"/>
  <c r="G196"/>
  <c r="I196"/>
  <c r="K196" s="1"/>
  <c r="M196"/>
  <c r="F197"/>
  <c r="G197"/>
  <c r="I197" s="1"/>
  <c r="K197" s="1"/>
  <c r="M197"/>
  <c r="F198"/>
  <c r="G198" s="1"/>
  <c r="I198" s="1"/>
  <c r="K198" s="1"/>
  <c r="M198"/>
  <c r="F199"/>
  <c r="G199"/>
  <c r="I199"/>
  <c r="K199"/>
  <c r="M199"/>
  <c r="F200"/>
  <c r="G200"/>
  <c r="I200"/>
  <c r="K200" s="1"/>
  <c r="M200"/>
  <c r="F201"/>
  <c r="G201"/>
  <c r="I201" s="1"/>
  <c r="K201" s="1"/>
  <c r="M201"/>
  <c r="F202"/>
  <c r="G202" s="1"/>
  <c r="I202" s="1"/>
  <c r="K202" s="1"/>
  <c r="M202"/>
  <c r="F203"/>
  <c r="G203"/>
  <c r="I203"/>
  <c r="K203"/>
  <c r="M203"/>
  <c r="F204"/>
  <c r="G204"/>
  <c r="I204"/>
  <c r="K204" s="1"/>
  <c r="M204"/>
  <c r="F205"/>
  <c r="G205"/>
  <c r="I205" s="1"/>
  <c r="K205" s="1"/>
  <c r="M205"/>
  <c r="F206"/>
  <c r="G206" s="1"/>
  <c r="I206" s="1"/>
  <c r="K206" s="1"/>
  <c r="M206"/>
  <c r="F207"/>
  <c r="G207"/>
  <c r="I207"/>
  <c r="K207"/>
  <c r="M207"/>
  <c r="F208"/>
  <c r="G208"/>
  <c r="I208"/>
  <c r="K208" s="1"/>
  <c r="M208"/>
  <c r="F209"/>
  <c r="G209"/>
  <c r="I209" s="1"/>
  <c r="K209" s="1"/>
  <c r="M209"/>
  <c r="F210"/>
  <c r="G210" s="1"/>
  <c r="I210" s="1"/>
  <c r="K210" s="1"/>
  <c r="M210"/>
  <c r="F211"/>
  <c r="G211"/>
  <c r="I211"/>
  <c r="K211"/>
  <c r="M211"/>
  <c r="F212"/>
  <c r="G212"/>
  <c r="I212"/>
  <c r="K212" s="1"/>
  <c r="M212"/>
  <c r="F213"/>
  <c r="G213"/>
  <c r="I213" s="1"/>
  <c r="K213" s="1"/>
  <c r="M213"/>
  <c r="F214"/>
  <c r="G214" s="1"/>
  <c r="I214" s="1"/>
  <c r="K214" s="1"/>
  <c r="M214"/>
  <c r="F215"/>
  <c r="G215"/>
  <c r="I215"/>
  <c r="K215"/>
  <c r="M215"/>
  <c r="F216"/>
  <c r="G216"/>
  <c r="I216"/>
  <c r="K216" s="1"/>
  <c r="M216"/>
  <c r="F217"/>
  <c r="G217"/>
  <c r="I217" s="1"/>
  <c r="K217" s="1"/>
  <c r="M217"/>
  <c r="F218"/>
  <c r="G218" s="1"/>
  <c r="I218" s="1"/>
  <c r="K218" s="1"/>
  <c r="M218"/>
  <c r="F219"/>
  <c r="G219"/>
  <c r="I219"/>
  <c r="K219"/>
  <c r="M219"/>
  <c r="F220"/>
  <c r="G220"/>
  <c r="I220"/>
  <c r="K220" s="1"/>
  <c r="M220"/>
  <c r="F221"/>
  <c r="G221"/>
  <c r="I221" s="1"/>
  <c r="K221" s="1"/>
  <c r="M221"/>
  <c r="F222"/>
  <c r="G222" s="1"/>
  <c r="I222" s="1"/>
  <c r="K222" s="1"/>
  <c r="M222"/>
  <c r="F223"/>
  <c r="G223"/>
  <c r="I223"/>
  <c r="K223"/>
  <c r="M223"/>
  <c r="F224"/>
  <c r="G224"/>
  <c r="I224"/>
  <c r="K224" s="1"/>
  <c r="M224"/>
  <c r="F225"/>
  <c r="G225"/>
  <c r="I225" s="1"/>
  <c r="K225" s="1"/>
  <c r="M225"/>
  <c r="F226"/>
  <c r="G226" s="1"/>
  <c r="I226" s="1"/>
  <c r="K226" s="1"/>
  <c r="M226"/>
  <c r="F227"/>
  <c r="G227"/>
  <c r="I227"/>
  <c r="K227"/>
  <c r="M227"/>
  <c r="F228"/>
  <c r="G228"/>
  <c r="I228"/>
  <c r="K228" s="1"/>
  <c r="M228"/>
  <c r="F229"/>
  <c r="G229"/>
  <c r="I229" s="1"/>
  <c r="K229" s="1"/>
  <c r="M229"/>
  <c r="F230"/>
  <c r="G230" s="1"/>
  <c r="I230" s="1"/>
  <c r="K230" s="1"/>
  <c r="M230"/>
  <c r="F231"/>
  <c r="G231"/>
  <c r="I231"/>
  <c r="K231"/>
  <c r="M231"/>
  <c r="F232"/>
  <c r="G232"/>
  <c r="I232"/>
  <c r="K232" s="1"/>
  <c r="M232"/>
  <c r="F233"/>
  <c r="G233"/>
  <c r="I233" s="1"/>
  <c r="K233" s="1"/>
  <c r="M233"/>
  <c r="F234"/>
  <c r="G234" s="1"/>
  <c r="I234" s="1"/>
  <c r="K234" s="1"/>
  <c r="M234"/>
  <c r="F235"/>
  <c r="G235"/>
  <c r="I235"/>
  <c r="K235"/>
  <c r="M235"/>
  <c r="F236"/>
  <c r="G236"/>
  <c r="I236"/>
  <c r="K236" s="1"/>
  <c r="M236"/>
  <c r="F237"/>
  <c r="G237"/>
  <c r="I237" s="1"/>
  <c r="K237" s="1"/>
  <c r="M237"/>
  <c r="F238"/>
  <c r="G238" s="1"/>
  <c r="I238" s="1"/>
  <c r="K238" s="1"/>
  <c r="M238"/>
  <c r="F239"/>
  <c r="G239"/>
  <c r="I239"/>
  <c r="K239"/>
  <c r="M239"/>
  <c r="F240"/>
  <c r="G240"/>
  <c r="I240"/>
  <c r="K240" s="1"/>
  <c r="M240"/>
  <c r="F241"/>
  <c r="G241"/>
  <c r="I241" s="1"/>
  <c r="K241" s="1"/>
  <c r="M241"/>
  <c r="F242"/>
  <c r="G242" s="1"/>
  <c r="I242" s="1"/>
  <c r="K242" s="1"/>
  <c r="M242"/>
  <c r="F243"/>
  <c r="G243"/>
  <c r="I243"/>
  <c r="K243"/>
  <c r="M243"/>
  <c r="F244"/>
  <c r="G244"/>
  <c r="I244"/>
  <c r="K244" s="1"/>
  <c r="M244"/>
  <c r="F245"/>
  <c r="G245"/>
  <c r="I245" s="1"/>
  <c r="K245" s="1"/>
  <c r="M245"/>
  <c r="F246"/>
  <c r="G246" s="1"/>
  <c r="I246" s="1"/>
  <c r="K246" s="1"/>
  <c r="M246"/>
  <c r="F247"/>
  <c r="G247"/>
  <c r="I247"/>
  <c r="K247"/>
  <c r="M247"/>
  <c r="F248"/>
  <c r="G248"/>
  <c r="I248"/>
  <c r="K248" s="1"/>
  <c r="M248"/>
  <c r="F249"/>
  <c r="G249"/>
  <c r="I249" s="1"/>
  <c r="K249" s="1"/>
  <c r="M249"/>
  <c r="F250"/>
  <c r="G250" s="1"/>
  <c r="I250" s="1"/>
  <c r="K250" s="1"/>
  <c r="M250"/>
  <c r="F251"/>
  <c r="G251"/>
  <c r="I251"/>
  <c r="K251"/>
  <c r="M251"/>
  <c r="F252"/>
  <c r="G252"/>
  <c r="I252"/>
  <c r="K252" s="1"/>
  <c r="M252"/>
  <c r="F253"/>
  <c r="G253"/>
  <c r="I253" s="1"/>
  <c r="K253" s="1"/>
  <c r="M253"/>
  <c r="F254"/>
  <c r="G254" s="1"/>
  <c r="I254" s="1"/>
  <c r="K254" s="1"/>
  <c r="M254"/>
  <c r="F255"/>
  <c r="G255"/>
  <c r="I255"/>
  <c r="K255"/>
  <c r="M255"/>
  <c r="F256"/>
  <c r="G256"/>
  <c r="I256"/>
  <c r="K256" s="1"/>
  <c r="M256"/>
  <c r="F257"/>
  <c r="G257"/>
  <c r="I257" s="1"/>
  <c r="K257" s="1"/>
  <c r="M257"/>
  <c r="F258"/>
  <c r="G258" s="1"/>
  <c r="I258" s="1"/>
  <c r="K258" s="1"/>
  <c r="M258"/>
  <c r="F259"/>
  <c r="G259"/>
  <c r="I259"/>
  <c r="K259"/>
  <c r="M259"/>
  <c r="F260"/>
  <c r="G260"/>
  <c r="I260"/>
  <c r="K260" s="1"/>
  <c r="M260"/>
  <c r="F261"/>
  <c r="G261"/>
  <c r="I261" s="1"/>
  <c r="K261" s="1"/>
  <c r="M261"/>
  <c r="F262"/>
  <c r="G262" s="1"/>
  <c r="I262" s="1"/>
  <c r="K262" s="1"/>
  <c r="M262"/>
  <c r="F263"/>
  <c r="G263"/>
  <c r="I263"/>
  <c r="K263"/>
  <c r="M263"/>
  <c r="F264"/>
  <c r="G264"/>
  <c r="I264"/>
  <c r="K264" s="1"/>
  <c r="M264"/>
  <c r="F265"/>
  <c r="G265"/>
  <c r="I265" s="1"/>
  <c r="K265" s="1"/>
  <c r="M265"/>
  <c r="F266"/>
  <c r="G266" s="1"/>
  <c r="I266" s="1"/>
  <c r="K266" s="1"/>
  <c r="M266"/>
  <c r="F267"/>
  <c r="G267"/>
  <c r="I267"/>
  <c r="K267"/>
  <c r="M267"/>
  <c r="F268"/>
  <c r="G268"/>
  <c r="I268"/>
  <c r="K268" s="1"/>
  <c r="M268"/>
  <c r="F269"/>
  <c r="G269"/>
  <c r="I269" s="1"/>
  <c r="K269" s="1"/>
  <c r="M269"/>
  <c r="F270"/>
  <c r="G270" s="1"/>
  <c r="I270" s="1"/>
  <c r="K270" s="1"/>
  <c r="M270"/>
  <c r="F271"/>
  <c r="G271"/>
  <c r="I271"/>
  <c r="K271"/>
  <c r="M271"/>
  <c r="F272"/>
  <c r="G272"/>
  <c r="I272"/>
  <c r="K272" s="1"/>
  <c r="M272"/>
  <c r="F273"/>
  <c r="G273"/>
  <c r="I273" s="1"/>
  <c r="K273" s="1"/>
  <c r="M273"/>
  <c r="F274"/>
  <c r="G274" s="1"/>
  <c r="I274" s="1"/>
  <c r="K274" s="1"/>
  <c r="M274"/>
  <c r="F275"/>
  <c r="G275"/>
  <c r="I275"/>
  <c r="K275"/>
  <c r="M275"/>
  <c r="F276"/>
  <c r="G276"/>
  <c r="I276"/>
  <c r="K276" s="1"/>
  <c r="M276"/>
  <c r="F277"/>
  <c r="G277"/>
  <c r="I277" s="1"/>
  <c r="K277" s="1"/>
  <c r="M277"/>
  <c r="F278"/>
  <c r="G278" s="1"/>
  <c r="I278" s="1"/>
  <c r="K278" s="1"/>
  <c r="M278"/>
  <c r="F279"/>
  <c r="G279"/>
  <c r="I279"/>
  <c r="K279"/>
  <c r="M279"/>
  <c r="F280"/>
  <c r="G280"/>
  <c r="I280"/>
  <c r="K280" s="1"/>
  <c r="M280"/>
  <c r="F281"/>
  <c r="G281"/>
  <c r="I281" s="1"/>
  <c r="K281" s="1"/>
  <c r="M281"/>
  <c r="F282"/>
  <c r="G282" s="1"/>
  <c r="I282" s="1"/>
  <c r="K282" s="1"/>
  <c r="M282"/>
  <c r="F283"/>
  <c r="G283"/>
  <c r="I283"/>
  <c r="K283"/>
  <c r="M283"/>
  <c r="M9" i="5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F9"/>
  <c r="G9"/>
  <c r="I9" s="1"/>
  <c r="K9" s="1"/>
  <c r="F10"/>
  <c r="G10"/>
  <c r="I10" s="1"/>
  <c r="K10" s="1"/>
  <c r="F11"/>
  <c r="G11"/>
  <c r="I11" s="1"/>
  <c r="K11" s="1"/>
  <c r="F12"/>
  <c r="G12"/>
  <c r="I12" s="1"/>
  <c r="K12" s="1"/>
  <c r="F13"/>
  <c r="G13"/>
  <c r="I13" s="1"/>
  <c r="K13" s="1"/>
  <c r="F14"/>
  <c r="G14"/>
  <c r="I14" s="1"/>
  <c r="K14" s="1"/>
  <c r="F15"/>
  <c r="G15"/>
  <c r="I15" s="1"/>
  <c r="K15" s="1"/>
  <c r="F16"/>
  <c r="G16"/>
  <c r="I16" s="1"/>
  <c r="K16" s="1"/>
  <c r="F17"/>
  <c r="G17"/>
  <c r="I17" s="1"/>
  <c r="K17" s="1"/>
  <c r="F18"/>
  <c r="G18"/>
  <c r="I18" s="1"/>
  <c r="K18" s="1"/>
  <c r="F19"/>
  <c r="G19"/>
  <c r="I19" s="1"/>
  <c r="K19" s="1"/>
  <c r="F20"/>
  <c r="G20"/>
  <c r="I20" s="1"/>
  <c r="K20" s="1"/>
  <c r="F21"/>
  <c r="G21"/>
  <c r="I21" s="1"/>
  <c r="K21" s="1"/>
  <c r="F22"/>
  <c r="G22"/>
  <c r="I22" s="1"/>
  <c r="K22" s="1"/>
  <c r="F23"/>
  <c r="G23"/>
  <c r="I23" s="1"/>
  <c r="K23" s="1"/>
  <c r="F24"/>
  <c r="G24"/>
  <c r="I24" s="1"/>
  <c r="K24" s="1"/>
  <c r="F25"/>
  <c r="G25"/>
  <c r="I25" s="1"/>
  <c r="K25" s="1"/>
  <c r="F26"/>
  <c r="G26"/>
  <c r="I26" s="1"/>
  <c r="K26" s="1"/>
  <c r="F27"/>
  <c r="G27"/>
  <c r="I27" s="1"/>
  <c r="K27" s="1"/>
  <c r="F28"/>
  <c r="G28"/>
  <c r="I28" s="1"/>
  <c r="K28" s="1"/>
  <c r="F29"/>
  <c r="G29"/>
  <c r="I29" s="1"/>
  <c r="K29" s="1"/>
  <c r="F30"/>
  <c r="G30"/>
  <c r="I30" s="1"/>
  <c r="K30" s="1"/>
  <c r="F31"/>
  <c r="G31"/>
  <c r="I31" s="1"/>
  <c r="K31" s="1"/>
  <c r="F32"/>
  <c r="G32"/>
  <c r="I32" s="1"/>
  <c r="K32" s="1"/>
  <c r="F33"/>
  <c r="G33"/>
  <c r="I33" s="1"/>
  <c r="K33" s="1"/>
  <c r="F34"/>
  <c r="G34"/>
  <c r="I34" s="1"/>
  <c r="K34" s="1"/>
  <c r="F35"/>
  <c r="G35"/>
  <c r="I35" s="1"/>
  <c r="K35" s="1"/>
  <c r="F36"/>
  <c r="G36"/>
  <c r="I36" s="1"/>
  <c r="K36" s="1"/>
  <c r="F37"/>
  <c r="G37"/>
  <c r="I37" s="1"/>
  <c r="K37" s="1"/>
  <c r="F38"/>
  <c r="G38"/>
  <c r="I38" s="1"/>
  <c r="K38" s="1"/>
  <c r="F39"/>
  <c r="G39"/>
  <c r="I39" s="1"/>
  <c r="K39" s="1"/>
  <c r="F40"/>
  <c r="G40"/>
  <c r="I40" s="1"/>
  <c r="K40" s="1"/>
  <c r="F41"/>
  <c r="G41"/>
  <c r="I41" s="1"/>
  <c r="K41" s="1"/>
  <c r="F42"/>
  <c r="G42"/>
  <c r="I42" s="1"/>
  <c r="K42" s="1"/>
  <c r="F43"/>
  <c r="G43"/>
  <c r="I43" s="1"/>
  <c r="K43" s="1"/>
  <c r="F44"/>
  <c r="G44"/>
  <c r="I44" s="1"/>
  <c r="K44" s="1"/>
  <c r="F45"/>
  <c r="G45"/>
  <c r="I45" s="1"/>
  <c r="K45" s="1"/>
  <c r="F46"/>
  <c r="G46"/>
  <c r="I46" s="1"/>
  <c r="K46" s="1"/>
  <c r="F47"/>
  <c r="G47"/>
  <c r="I47" s="1"/>
  <c r="K47" s="1"/>
  <c r="F48"/>
  <c r="G48"/>
  <c r="I48" s="1"/>
  <c r="K48" s="1"/>
  <c r="F49"/>
  <c r="G49"/>
  <c r="I49" s="1"/>
  <c r="K49" s="1"/>
  <c r="F50"/>
  <c r="G50"/>
  <c r="I50" s="1"/>
  <c r="K50" s="1"/>
  <c r="F51"/>
  <c r="G51"/>
  <c r="I51" s="1"/>
  <c r="K51" s="1"/>
  <c r="F52"/>
  <c r="G52"/>
  <c r="I52" s="1"/>
  <c r="K52" s="1"/>
  <c r="F53"/>
  <c r="G53"/>
  <c r="I53" s="1"/>
  <c r="K53" s="1"/>
  <c r="F54"/>
  <c r="G54"/>
  <c r="I54" s="1"/>
  <c r="K54" s="1"/>
  <c r="F55"/>
  <c r="G55"/>
  <c r="I55" s="1"/>
  <c r="K55" s="1"/>
  <c r="F56"/>
  <c r="G56"/>
  <c r="I56" s="1"/>
  <c r="K56" s="1"/>
  <c r="F57"/>
  <c r="G57"/>
  <c r="I57" s="1"/>
  <c r="K57" s="1"/>
  <c r="F58"/>
  <c r="G58"/>
  <c r="I58" s="1"/>
  <c r="K58" s="1"/>
  <c r="F59"/>
  <c r="G59"/>
  <c r="I59" s="1"/>
  <c r="K59" s="1"/>
  <c r="F60"/>
  <c r="G60"/>
  <c r="I60" s="1"/>
  <c r="K60" s="1"/>
  <c r="F61"/>
  <c r="G61"/>
  <c r="I61" s="1"/>
  <c r="K61" s="1"/>
  <c r="F62"/>
  <c r="G62"/>
  <c r="I62" s="1"/>
  <c r="K62" s="1"/>
  <c r="F63"/>
  <c r="G63"/>
  <c r="I63" s="1"/>
  <c r="K63" s="1"/>
  <c r="F64"/>
  <c r="G64"/>
  <c r="I64" s="1"/>
  <c r="K64" s="1"/>
  <c r="F65"/>
  <c r="G65"/>
  <c r="I65" s="1"/>
  <c r="K65" s="1"/>
  <c r="F66"/>
  <c r="G66"/>
  <c r="I66" s="1"/>
  <c r="K66" s="1"/>
  <c r="F67"/>
  <c r="G67"/>
  <c r="I67" s="1"/>
  <c r="K67" s="1"/>
  <c r="F68"/>
  <c r="G68"/>
  <c r="I68" s="1"/>
  <c r="K68" s="1"/>
  <c r="F69"/>
  <c r="G69"/>
  <c r="I69" s="1"/>
  <c r="K69" s="1"/>
  <c r="F70"/>
  <c r="G70"/>
  <c r="I70" s="1"/>
  <c r="K70" s="1"/>
  <c r="F71"/>
  <c r="G71"/>
  <c r="I71" s="1"/>
  <c r="K71" s="1"/>
  <c r="F72"/>
  <c r="G72"/>
  <c r="I72" s="1"/>
  <c r="K72" s="1"/>
  <c r="F73"/>
  <c r="G73"/>
  <c r="I73" s="1"/>
  <c r="K73" s="1"/>
  <c r="F74"/>
  <c r="G74"/>
  <c r="I74" s="1"/>
  <c r="K74" s="1"/>
  <c r="F75"/>
  <c r="G75"/>
  <c r="I75" s="1"/>
  <c r="K75" s="1"/>
  <c r="F76"/>
  <c r="G76"/>
  <c r="I76" s="1"/>
  <c r="K76" s="1"/>
  <c r="F77"/>
  <c r="G77"/>
  <c r="I77" s="1"/>
  <c r="K77" s="1"/>
  <c r="F78"/>
  <c r="G78"/>
  <c r="I78" s="1"/>
  <c r="K78" s="1"/>
  <c r="F79"/>
  <c r="G79"/>
  <c r="I79" s="1"/>
  <c r="K79" s="1"/>
  <c r="F80"/>
  <c r="G80"/>
  <c r="I80" s="1"/>
  <c r="K80" s="1"/>
  <c r="F81"/>
  <c r="G81"/>
  <c r="I81" s="1"/>
  <c r="K81" s="1"/>
  <c r="F82"/>
  <c r="G82"/>
  <c r="I82" s="1"/>
  <c r="K82" s="1"/>
  <c r="F83"/>
  <c r="G83"/>
  <c r="I83" s="1"/>
  <c r="K83" s="1"/>
  <c r="F84"/>
  <c r="G84"/>
  <c r="I84" s="1"/>
  <c r="K84" s="1"/>
  <c r="F85"/>
  <c r="G85"/>
  <c r="I85" s="1"/>
  <c r="K85" s="1"/>
  <c r="F86"/>
  <c r="G86"/>
  <c r="I86" s="1"/>
  <c r="K86" s="1"/>
  <c r="F87"/>
  <c r="G87"/>
  <c r="I87" s="1"/>
  <c r="K87" s="1"/>
  <c r="F88"/>
  <c r="G88"/>
  <c r="I88" s="1"/>
  <c r="K88" s="1"/>
  <c r="F89"/>
  <c r="G89"/>
  <c r="I89" s="1"/>
  <c r="K89" s="1"/>
  <c r="F90"/>
  <c r="G90"/>
  <c r="I90" s="1"/>
  <c r="K90" s="1"/>
  <c r="F91"/>
  <c r="G91"/>
  <c r="I91" s="1"/>
  <c r="K91" s="1"/>
  <c r="F92"/>
  <c r="G92"/>
  <c r="I92" s="1"/>
  <c r="K92" s="1"/>
  <c r="F93"/>
  <c r="G93"/>
  <c r="I93" s="1"/>
  <c r="K93" s="1"/>
  <c r="F94"/>
  <c r="G94"/>
  <c r="I94" s="1"/>
  <c r="K94" s="1"/>
  <c r="F95"/>
  <c r="G95"/>
  <c r="I95" s="1"/>
  <c r="K95" s="1"/>
  <c r="F96"/>
  <c r="G96"/>
  <c r="I96" s="1"/>
  <c r="K96" s="1"/>
  <c r="F97"/>
  <c r="G97"/>
  <c r="I97" s="1"/>
  <c r="K97" s="1"/>
  <c r="F98"/>
  <c r="G98"/>
  <c r="I98" s="1"/>
  <c r="K98" s="1"/>
  <c r="F99"/>
  <c r="G99"/>
  <c r="I99" s="1"/>
  <c r="K99" s="1"/>
  <c r="F100"/>
  <c r="G100"/>
  <c r="I100" s="1"/>
  <c r="K100" s="1"/>
  <c r="F101"/>
  <c r="G101"/>
  <c r="I101" s="1"/>
  <c r="K101" s="1"/>
  <c r="F102"/>
  <c r="G102"/>
  <c r="I102" s="1"/>
  <c r="K102" s="1"/>
  <c r="F103"/>
  <c r="G103"/>
  <c r="I103" s="1"/>
  <c r="K103" s="1"/>
  <c r="F104"/>
  <c r="G104"/>
  <c r="I104" s="1"/>
  <c r="K104" s="1"/>
  <c r="F105"/>
  <c r="G105"/>
  <c r="I105" s="1"/>
  <c r="K105" s="1"/>
  <c r="F106"/>
  <c r="G106"/>
  <c r="I106" s="1"/>
  <c r="K106" s="1"/>
  <c r="F107"/>
  <c r="G107"/>
  <c r="I107" s="1"/>
  <c r="K107" s="1"/>
  <c r="F108"/>
  <c r="G108"/>
  <c r="I108" s="1"/>
  <c r="K108" s="1"/>
  <c r="F109"/>
  <c r="G109"/>
  <c r="I109" s="1"/>
  <c r="K109" s="1"/>
  <c r="F110"/>
  <c r="G110"/>
  <c r="I110" s="1"/>
  <c r="K110" s="1"/>
  <c r="F111"/>
  <c r="G111"/>
  <c r="I111" s="1"/>
  <c r="K111" s="1"/>
  <c r="F112"/>
  <c r="G112"/>
  <c r="I112" s="1"/>
  <c r="K112" s="1"/>
  <c r="F113"/>
  <c r="G113"/>
  <c r="I113" s="1"/>
  <c r="K113" s="1"/>
  <c r="F114"/>
  <c r="G114"/>
  <c r="I114" s="1"/>
  <c r="K114" s="1"/>
  <c r="F115"/>
  <c r="G115"/>
  <c r="I115" s="1"/>
  <c r="K115" s="1"/>
  <c r="F116"/>
  <c r="G116"/>
  <c r="I116" s="1"/>
  <c r="K116" s="1"/>
  <c r="F117"/>
  <c r="G117"/>
  <c r="I117" s="1"/>
  <c r="K117" s="1"/>
  <c r="F118"/>
  <c r="G118"/>
  <c r="I118" s="1"/>
  <c r="K118" s="1"/>
  <c r="F119"/>
  <c r="G119"/>
  <c r="I119" s="1"/>
  <c r="K119" s="1"/>
  <c r="F120"/>
  <c r="G120"/>
  <c r="I120" s="1"/>
  <c r="K120" s="1"/>
  <c r="F121"/>
  <c r="G121"/>
  <c r="I121" s="1"/>
  <c r="K121" s="1"/>
  <c r="F122"/>
  <c r="G122"/>
  <c r="I122" s="1"/>
  <c r="K122" s="1"/>
  <c r="F123"/>
  <c r="G123"/>
  <c r="I123" s="1"/>
  <c r="K123" s="1"/>
  <c r="F124"/>
  <c r="G124"/>
  <c r="I124" s="1"/>
  <c r="K124" s="1"/>
  <c r="F125"/>
  <c r="G125"/>
  <c r="I125" s="1"/>
  <c r="K125" s="1"/>
  <c r="F126"/>
  <c r="G126"/>
  <c r="I126" s="1"/>
  <c r="K126" s="1"/>
  <c r="F127"/>
  <c r="G127"/>
  <c r="I127" s="1"/>
  <c r="K127" s="1"/>
  <c r="F128"/>
  <c r="G128"/>
  <c r="I128" s="1"/>
  <c r="K128" s="1"/>
  <c r="F129"/>
  <c r="G129"/>
  <c r="I129" s="1"/>
  <c r="K129" s="1"/>
  <c r="F130"/>
  <c r="G130"/>
  <c r="I130" s="1"/>
  <c r="K130" s="1"/>
  <c r="F131"/>
  <c r="G131"/>
  <c r="I131" s="1"/>
  <c r="K131" s="1"/>
  <c r="F132"/>
  <c r="G132"/>
  <c r="I132" s="1"/>
  <c r="K132" s="1"/>
  <c r="F133"/>
  <c r="G133"/>
  <c r="I133" s="1"/>
  <c r="K133" s="1"/>
  <c r="F134"/>
  <c r="G134"/>
  <c r="I134" s="1"/>
  <c r="K134" s="1"/>
  <c r="F135"/>
  <c r="G135"/>
  <c r="I135" s="1"/>
  <c r="K135" s="1"/>
  <c r="F136"/>
  <c r="G136"/>
  <c r="I136" s="1"/>
  <c r="K136" s="1"/>
  <c r="F137"/>
  <c r="G137"/>
  <c r="I137" s="1"/>
  <c r="K137" s="1"/>
  <c r="F138"/>
  <c r="G138"/>
  <c r="I138" s="1"/>
  <c r="K138" s="1"/>
  <c r="F139"/>
  <c r="G139"/>
  <c r="I139" s="1"/>
  <c r="K139" s="1"/>
  <c r="F140"/>
  <c r="G140"/>
  <c r="I140" s="1"/>
  <c r="K140" s="1"/>
  <c r="F141"/>
  <c r="G141"/>
  <c r="I141" s="1"/>
  <c r="K141" s="1"/>
  <c r="F142"/>
  <c r="G142"/>
  <c r="I142" s="1"/>
  <c r="K142" s="1"/>
  <c r="F143"/>
  <c r="G143"/>
  <c r="I143" s="1"/>
  <c r="K143" s="1"/>
  <c r="F144"/>
  <c r="G144"/>
  <c r="I144" s="1"/>
  <c r="K144" s="1"/>
  <c r="F145"/>
  <c r="G145"/>
  <c r="I145" s="1"/>
  <c r="K145" s="1"/>
  <c r="F146"/>
  <c r="G146"/>
  <c r="I146" s="1"/>
  <c r="K146" s="1"/>
  <c r="F147"/>
  <c r="G147"/>
  <c r="I147" s="1"/>
  <c r="K147" s="1"/>
  <c r="F148"/>
  <c r="G148" s="1"/>
  <c r="I148" s="1"/>
  <c r="K148" s="1"/>
  <c r="F149"/>
  <c r="G149"/>
  <c r="I149" s="1"/>
  <c r="K149" s="1"/>
  <c r="F150"/>
  <c r="G150" s="1"/>
  <c r="I150" s="1"/>
  <c r="K150" s="1"/>
  <c r="F151"/>
  <c r="G151"/>
  <c r="I151" s="1"/>
  <c r="K151" s="1"/>
  <c r="F152"/>
  <c r="G152" s="1"/>
  <c r="I152" s="1"/>
  <c r="K152" s="1"/>
  <c r="F153"/>
  <c r="G153"/>
  <c r="I153" s="1"/>
  <c r="K153" s="1"/>
  <c r="F154"/>
  <c r="G154" s="1"/>
  <c r="I154" s="1"/>
  <c r="K154" s="1"/>
  <c r="F155"/>
  <c r="G155"/>
  <c r="I155" s="1"/>
  <c r="K155" s="1"/>
  <c r="F156"/>
  <c r="G156" s="1"/>
  <c r="I156" s="1"/>
  <c r="K156" s="1"/>
  <c r="F157"/>
  <c r="G157"/>
  <c r="I157" s="1"/>
  <c r="K157" s="1"/>
  <c r="F158"/>
  <c r="G158" s="1"/>
  <c r="I158" s="1"/>
  <c r="K158" s="1"/>
  <c r="F159"/>
  <c r="G159"/>
  <c r="I159" s="1"/>
  <c r="K159" s="1"/>
  <c r="F160"/>
  <c r="G160" s="1"/>
  <c r="I160" s="1"/>
  <c r="K160" s="1"/>
  <c r="F161"/>
  <c r="G161"/>
  <c r="I161" s="1"/>
  <c r="K161" s="1"/>
  <c r="F162"/>
  <c r="G162" s="1"/>
  <c r="I162" s="1"/>
  <c r="K162" s="1"/>
  <c r="F163"/>
  <c r="G163"/>
  <c r="I163" s="1"/>
  <c r="K163" s="1"/>
  <c r="F164"/>
  <c r="G164" s="1"/>
  <c r="I164" s="1"/>
  <c r="K164" s="1"/>
  <c r="F165"/>
  <c r="G165"/>
  <c r="I165" s="1"/>
  <c r="K165" s="1"/>
  <c r="F166"/>
  <c r="G166" s="1"/>
  <c r="I166" s="1"/>
  <c r="K166" s="1"/>
  <c r="F167"/>
  <c r="G167"/>
  <c r="I167" s="1"/>
  <c r="K167" s="1"/>
  <c r="F168"/>
  <c r="G168" s="1"/>
  <c r="I168" s="1"/>
  <c r="K168" s="1"/>
  <c r="F169"/>
  <c r="G169"/>
  <c r="I169" s="1"/>
  <c r="K169" s="1"/>
  <c r="F170"/>
  <c r="G170" s="1"/>
  <c r="I170" s="1"/>
  <c r="K170" s="1"/>
  <c r="F171"/>
  <c r="G171"/>
  <c r="I171" s="1"/>
  <c r="K171" s="1"/>
  <c r="F172"/>
  <c r="G172" s="1"/>
  <c r="I172" s="1"/>
  <c r="K172" s="1"/>
  <c r="F173"/>
  <c r="G173"/>
  <c r="I173" s="1"/>
  <c r="K173" s="1"/>
  <c r="F174"/>
  <c r="G174" s="1"/>
  <c r="I174" s="1"/>
  <c r="K174" s="1"/>
  <c r="F175"/>
  <c r="G175"/>
  <c r="I175" s="1"/>
  <c r="K175" s="1"/>
  <c r="F176"/>
  <c r="G176" s="1"/>
  <c r="I176" s="1"/>
  <c r="K176" s="1"/>
  <c r="F177"/>
  <c r="G177"/>
  <c r="I177" s="1"/>
  <c r="K177" s="1"/>
  <c r="F178"/>
  <c r="G178" s="1"/>
  <c r="I178" s="1"/>
  <c r="K178" s="1"/>
  <c r="F179"/>
  <c r="G179"/>
  <c r="I179" s="1"/>
  <c r="K179" s="1"/>
  <c r="F180"/>
  <c r="G180" s="1"/>
  <c r="I180" s="1"/>
  <c r="K180" s="1"/>
  <c r="F181"/>
  <c r="G181"/>
  <c r="I181" s="1"/>
  <c r="K181" s="1"/>
  <c r="F182"/>
  <c r="G182" s="1"/>
  <c r="I182" s="1"/>
  <c r="K182" s="1"/>
  <c r="F183"/>
  <c r="G183"/>
  <c r="I183" s="1"/>
  <c r="K183" s="1"/>
  <c r="F184"/>
  <c r="G184" s="1"/>
  <c r="I184" s="1"/>
  <c r="K184" s="1"/>
  <c r="F185"/>
  <c r="G185"/>
  <c r="I185" s="1"/>
  <c r="K185" s="1"/>
  <c r="F186"/>
  <c r="G186" s="1"/>
  <c r="I186" s="1"/>
  <c r="K186" s="1"/>
  <c r="F187"/>
  <c r="G187"/>
  <c r="I187" s="1"/>
  <c r="K187" s="1"/>
  <c r="F188"/>
  <c r="G188" s="1"/>
  <c r="I188" s="1"/>
  <c r="K188" s="1"/>
  <c r="F189"/>
  <c r="G189"/>
  <c r="I189" s="1"/>
  <c r="K189" s="1"/>
  <c r="F190"/>
  <c r="G190" s="1"/>
  <c r="I190" s="1"/>
  <c r="K190" s="1"/>
  <c r="F191"/>
  <c r="G191"/>
  <c r="I191" s="1"/>
  <c r="K191" s="1"/>
  <c r="F192"/>
  <c r="G192" s="1"/>
  <c r="I192" s="1"/>
  <c r="K192" s="1"/>
  <c r="F193"/>
  <c r="G193"/>
  <c r="I193" s="1"/>
  <c r="K193" s="1"/>
  <c r="F194"/>
  <c r="G194" s="1"/>
  <c r="I194" s="1"/>
  <c r="K194" s="1"/>
  <c r="F195"/>
  <c r="G195"/>
  <c r="I195" s="1"/>
  <c r="K195" s="1"/>
  <c r="F196"/>
  <c r="G196" s="1"/>
  <c r="I196" s="1"/>
  <c r="K196"/>
  <c r="F197"/>
  <c r="G197"/>
  <c r="I197" s="1"/>
  <c r="K197" s="1"/>
  <c r="F198"/>
  <c r="G198" s="1"/>
  <c r="I198" s="1"/>
  <c r="K198" s="1"/>
  <c r="F199"/>
  <c r="G199"/>
  <c r="I199" s="1"/>
  <c r="K199" s="1"/>
  <c r="F200"/>
  <c r="G200" s="1"/>
  <c r="I200" s="1"/>
  <c r="K200" s="1"/>
  <c r="F201"/>
  <c r="G201"/>
  <c r="I201" s="1"/>
  <c r="K201" s="1"/>
  <c r="F202"/>
  <c r="G202" s="1"/>
  <c r="I202" s="1"/>
  <c r="K202" s="1"/>
  <c r="F203"/>
  <c r="G203"/>
  <c r="I203" s="1"/>
  <c r="K203" s="1"/>
  <c r="F204"/>
  <c r="G204" s="1"/>
  <c r="I204" s="1"/>
  <c r="K204" s="1"/>
  <c r="F205"/>
  <c r="G205"/>
  <c r="I205" s="1"/>
  <c r="K205" s="1"/>
  <c r="F206"/>
  <c r="G206" s="1"/>
  <c r="I206" s="1"/>
  <c r="K206" s="1"/>
  <c r="F207"/>
  <c r="G207"/>
  <c r="I207" s="1"/>
  <c r="K207" s="1"/>
  <c r="F208"/>
  <c r="G208" s="1"/>
  <c r="I208" s="1"/>
  <c r="K208" s="1"/>
  <c r="F209"/>
  <c r="G209"/>
  <c r="I209" s="1"/>
  <c r="K209" s="1"/>
  <c r="F210"/>
  <c r="G210" s="1"/>
  <c r="I210" s="1"/>
  <c r="K210" s="1"/>
  <c r="F211"/>
  <c r="G211"/>
  <c r="I211" s="1"/>
  <c r="K211" s="1"/>
  <c r="F212"/>
  <c r="G212" s="1"/>
  <c r="I212" s="1"/>
  <c r="K212"/>
  <c r="F213"/>
  <c r="G213"/>
  <c r="I213" s="1"/>
  <c r="K213" s="1"/>
  <c r="F214"/>
  <c r="G214" s="1"/>
  <c r="I214" s="1"/>
  <c r="K214" s="1"/>
  <c r="F215"/>
  <c r="G215"/>
  <c r="I215" s="1"/>
  <c r="K215" s="1"/>
  <c r="F216"/>
  <c r="G216" s="1"/>
  <c r="I216" s="1"/>
  <c r="K216" s="1"/>
  <c r="F217"/>
  <c r="G217"/>
  <c r="I217" s="1"/>
  <c r="K217" s="1"/>
  <c r="F218"/>
  <c r="G218" s="1"/>
  <c r="I218" s="1"/>
  <c r="K218" s="1"/>
  <c r="F219"/>
  <c r="G219"/>
  <c r="I219" s="1"/>
  <c r="K219" s="1"/>
  <c r="F220"/>
  <c r="G220" s="1"/>
  <c r="I220" s="1"/>
  <c r="K220" s="1"/>
  <c r="F221"/>
  <c r="G221"/>
  <c r="I221" s="1"/>
  <c r="K221" s="1"/>
  <c r="F222"/>
  <c r="G222" s="1"/>
  <c r="I222" s="1"/>
  <c r="K222" s="1"/>
  <c r="F223"/>
  <c r="G223"/>
  <c r="I223" s="1"/>
  <c r="K223" s="1"/>
  <c r="F224"/>
  <c r="G224" s="1"/>
  <c r="I224" s="1"/>
  <c r="K224" s="1"/>
  <c r="F225"/>
  <c r="G225"/>
  <c r="I225" s="1"/>
  <c r="K225" s="1"/>
  <c r="F226"/>
  <c r="G226" s="1"/>
  <c r="I226" s="1"/>
  <c r="K226" s="1"/>
  <c r="F227"/>
  <c r="G227"/>
  <c r="I227" s="1"/>
  <c r="K227" s="1"/>
  <c r="F228"/>
  <c r="G228" s="1"/>
  <c r="I228" s="1"/>
  <c r="K228" s="1"/>
  <c r="F229"/>
  <c r="G229"/>
  <c r="I229" s="1"/>
  <c r="K229" s="1"/>
  <c r="F230"/>
  <c r="G230" s="1"/>
  <c r="I230" s="1"/>
  <c r="K230" s="1"/>
  <c r="F231"/>
  <c r="G231"/>
  <c r="I231" s="1"/>
  <c r="K231" s="1"/>
  <c r="F232"/>
  <c r="G232" s="1"/>
  <c r="I232" s="1"/>
  <c r="K232" s="1"/>
  <c r="F233"/>
  <c r="G233"/>
  <c r="I233" s="1"/>
  <c r="K233" s="1"/>
  <c r="F234"/>
  <c r="G234" s="1"/>
  <c r="I234" s="1"/>
  <c r="K234" s="1"/>
  <c r="F235"/>
  <c r="G235"/>
  <c r="I235" s="1"/>
  <c r="K235" s="1"/>
  <c r="F236"/>
  <c r="G236" s="1"/>
  <c r="I236" s="1"/>
  <c r="K236" s="1"/>
  <c r="F237"/>
  <c r="G237"/>
  <c r="I237" s="1"/>
  <c r="K237" s="1"/>
  <c r="F238"/>
  <c r="G238" s="1"/>
  <c r="I238" s="1"/>
  <c r="K238" s="1"/>
  <c r="F239"/>
  <c r="G239"/>
  <c r="I239" s="1"/>
  <c r="K239" s="1"/>
  <c r="F240"/>
  <c r="G240" s="1"/>
  <c r="I240" s="1"/>
  <c r="K240" s="1"/>
  <c r="F241"/>
  <c r="G241"/>
  <c r="I241" s="1"/>
  <c r="K241" s="1"/>
  <c r="F242"/>
  <c r="G242" s="1"/>
  <c r="I242" s="1"/>
  <c r="K242" s="1"/>
  <c r="F243"/>
  <c r="G243"/>
  <c r="I243" s="1"/>
  <c r="K243" s="1"/>
  <c r="F244"/>
  <c r="G244" s="1"/>
  <c r="I244" s="1"/>
  <c r="K244" s="1"/>
  <c r="F245"/>
  <c r="G245"/>
  <c r="I245" s="1"/>
  <c r="K245" s="1"/>
  <c r="F246"/>
  <c r="G246" s="1"/>
  <c r="I246" s="1"/>
  <c r="K246" s="1"/>
  <c r="F247"/>
  <c r="G247"/>
  <c r="I247" s="1"/>
  <c r="K247" s="1"/>
  <c r="F248"/>
  <c r="G248" s="1"/>
  <c r="I248" s="1"/>
  <c r="K248" s="1"/>
  <c r="F249"/>
  <c r="G249"/>
  <c r="I249" s="1"/>
  <c r="K249" s="1"/>
  <c r="F250"/>
  <c r="G250" s="1"/>
  <c r="I250" s="1"/>
  <c r="K250" s="1"/>
  <c r="F251"/>
  <c r="G251"/>
  <c r="I251" s="1"/>
  <c r="K251" s="1"/>
  <c r="F252"/>
  <c r="G252" s="1"/>
  <c r="I252" s="1"/>
  <c r="K252" s="1"/>
  <c r="F253"/>
  <c r="G253"/>
  <c r="I253" s="1"/>
  <c r="K253" s="1"/>
  <c r="F254"/>
  <c r="G254" s="1"/>
  <c r="I254" s="1"/>
  <c r="K254" s="1"/>
  <c r="F255"/>
  <c r="G255"/>
  <c r="I255" s="1"/>
  <c r="K255" s="1"/>
  <c r="F256"/>
  <c r="G256" s="1"/>
  <c r="I256" s="1"/>
  <c r="K256" s="1"/>
  <c r="F257"/>
  <c r="G257"/>
  <c r="I257" s="1"/>
  <c r="K257" s="1"/>
  <c r="F258"/>
  <c r="G258" s="1"/>
  <c r="I258" s="1"/>
  <c r="K258" s="1"/>
  <c r="F259"/>
  <c r="G259"/>
  <c r="I259" s="1"/>
  <c r="K259" s="1"/>
  <c r="F260"/>
  <c r="G260" s="1"/>
  <c r="I260" s="1"/>
  <c r="K260" s="1"/>
  <c r="F261"/>
  <c r="G261"/>
  <c r="I261" s="1"/>
  <c r="K261" s="1"/>
  <c r="F262"/>
  <c r="G262" s="1"/>
  <c r="I262" s="1"/>
  <c r="K262" s="1"/>
  <c r="F263"/>
  <c r="G263"/>
  <c r="I263" s="1"/>
  <c r="K263" s="1"/>
  <c r="F264"/>
  <c r="G264" s="1"/>
  <c r="I264" s="1"/>
  <c r="K264" s="1"/>
  <c r="F265"/>
  <c r="G265"/>
  <c r="I265" s="1"/>
  <c r="K265" s="1"/>
  <c r="F266"/>
  <c r="G266"/>
  <c r="I266" s="1"/>
  <c r="K266" s="1"/>
  <c r="F267"/>
  <c r="G267"/>
  <c r="I267" s="1"/>
  <c r="K267"/>
  <c r="F268"/>
  <c r="G268"/>
  <c r="I268" s="1"/>
  <c r="K268" s="1"/>
  <c r="F269"/>
  <c r="G269"/>
  <c r="I269" s="1"/>
  <c r="K269" s="1"/>
  <c r="F270"/>
  <c r="G270"/>
  <c r="I270" s="1"/>
  <c r="K270" s="1"/>
  <c r="F271"/>
  <c r="G271"/>
  <c r="I271" s="1"/>
  <c r="K271"/>
  <c r="F272"/>
  <c r="G272"/>
  <c r="I272" s="1"/>
  <c r="K272" s="1"/>
  <c r="F273"/>
  <c r="G273"/>
  <c r="I273" s="1"/>
  <c r="K273" s="1"/>
  <c r="F274"/>
  <c r="G274"/>
  <c r="I274" s="1"/>
  <c r="K274" s="1"/>
  <c r="F275"/>
  <c r="G275"/>
  <c r="I275" s="1"/>
  <c r="K275"/>
  <c r="F276"/>
  <c r="G276"/>
  <c r="I276" s="1"/>
  <c r="K276" s="1"/>
  <c r="F277"/>
  <c r="G277"/>
  <c r="I277" s="1"/>
  <c r="K277" s="1"/>
  <c r="F278"/>
  <c r="G278"/>
  <c r="I278" s="1"/>
  <c r="K278" s="1"/>
  <c r="F279"/>
  <c r="G279"/>
  <c r="I279" s="1"/>
  <c r="K279"/>
  <c r="F280"/>
  <c r="G280"/>
  <c r="I280" s="1"/>
  <c r="K280" s="1"/>
  <c r="F281"/>
  <c r="G281"/>
  <c r="I281" s="1"/>
  <c r="K281" s="1"/>
  <c r="F282"/>
  <c r="G282"/>
  <c r="I282" s="1"/>
  <c r="K282" s="1"/>
  <c r="F283"/>
  <c r="G283"/>
  <c r="I283" s="1"/>
  <c r="K283"/>
  <c r="M9" i="6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F9"/>
  <c r="G9" s="1"/>
  <c r="I9" s="1"/>
  <c r="K9" s="1"/>
  <c r="F10"/>
  <c r="G10"/>
  <c r="I10" s="1"/>
  <c r="K10" s="1"/>
  <c r="F11"/>
  <c r="G11" s="1"/>
  <c r="I11" s="1"/>
  <c r="K11" s="1"/>
  <c r="F12"/>
  <c r="G12"/>
  <c r="I12" s="1"/>
  <c r="K12" s="1"/>
  <c r="F13"/>
  <c r="G13" s="1"/>
  <c r="I13" s="1"/>
  <c r="K13" s="1"/>
  <c r="F14"/>
  <c r="G14"/>
  <c r="I14" s="1"/>
  <c r="K14" s="1"/>
  <c r="F15"/>
  <c r="G15" s="1"/>
  <c r="I15" s="1"/>
  <c r="K15" s="1"/>
  <c r="F16"/>
  <c r="G16"/>
  <c r="I16" s="1"/>
  <c r="K16" s="1"/>
  <c r="F17"/>
  <c r="G17" s="1"/>
  <c r="I17" s="1"/>
  <c r="K17" s="1"/>
  <c r="F18"/>
  <c r="G18"/>
  <c r="I18" s="1"/>
  <c r="K18" s="1"/>
  <c r="F19"/>
  <c r="G19" s="1"/>
  <c r="I19" s="1"/>
  <c r="K19" s="1"/>
  <c r="F20"/>
  <c r="G20"/>
  <c r="I20" s="1"/>
  <c r="K20" s="1"/>
  <c r="F21"/>
  <c r="G21" s="1"/>
  <c r="I21" s="1"/>
  <c r="K21" s="1"/>
  <c r="F22"/>
  <c r="G22"/>
  <c r="I22" s="1"/>
  <c r="K22" s="1"/>
  <c r="F23"/>
  <c r="G23" s="1"/>
  <c r="I23" s="1"/>
  <c r="K23" s="1"/>
  <c r="F24"/>
  <c r="G24"/>
  <c r="I24" s="1"/>
  <c r="K24" s="1"/>
  <c r="F25"/>
  <c r="G25" s="1"/>
  <c r="I25" s="1"/>
  <c r="K25" s="1"/>
  <c r="F26"/>
  <c r="G26"/>
  <c r="I26" s="1"/>
  <c r="K26" s="1"/>
  <c r="F27"/>
  <c r="G27" s="1"/>
  <c r="I27" s="1"/>
  <c r="K27" s="1"/>
  <c r="F28"/>
  <c r="G28"/>
  <c r="I28" s="1"/>
  <c r="K28" s="1"/>
  <c r="F29"/>
  <c r="G29" s="1"/>
  <c r="I29" s="1"/>
  <c r="K29" s="1"/>
  <c r="F30"/>
  <c r="G30"/>
  <c r="I30" s="1"/>
  <c r="K30" s="1"/>
  <c r="F31"/>
  <c r="G31" s="1"/>
  <c r="I31" s="1"/>
  <c r="K31" s="1"/>
  <c r="F32"/>
  <c r="G32"/>
  <c r="I32" s="1"/>
  <c r="K32" s="1"/>
  <c r="F33"/>
  <c r="G33" s="1"/>
  <c r="I33" s="1"/>
  <c r="K33" s="1"/>
  <c r="F34"/>
  <c r="G34"/>
  <c r="I34" s="1"/>
  <c r="K34" s="1"/>
  <c r="F35"/>
  <c r="G35" s="1"/>
  <c r="I35" s="1"/>
  <c r="K35" s="1"/>
  <c r="F36"/>
  <c r="G36"/>
  <c r="I36" s="1"/>
  <c r="K36" s="1"/>
  <c r="F37"/>
  <c r="G37" s="1"/>
  <c r="I37" s="1"/>
  <c r="K37" s="1"/>
  <c r="F38"/>
  <c r="G38"/>
  <c r="I38" s="1"/>
  <c r="K38" s="1"/>
  <c r="F39"/>
  <c r="G39" s="1"/>
  <c r="I39" s="1"/>
  <c r="K39" s="1"/>
  <c r="F40"/>
  <c r="G40"/>
  <c r="I40" s="1"/>
  <c r="K40" s="1"/>
  <c r="F41"/>
  <c r="G41" s="1"/>
  <c r="I41" s="1"/>
  <c r="K41" s="1"/>
  <c r="F42"/>
  <c r="G42"/>
  <c r="I42" s="1"/>
  <c r="K42" s="1"/>
  <c r="F43"/>
  <c r="G43" s="1"/>
  <c r="I43" s="1"/>
  <c r="K43" s="1"/>
  <c r="F44"/>
  <c r="G44"/>
  <c r="I44" s="1"/>
  <c r="K44" s="1"/>
  <c r="F45"/>
  <c r="G45" s="1"/>
  <c r="I45" s="1"/>
  <c r="K45" s="1"/>
  <c r="F46"/>
  <c r="G46"/>
  <c r="I46" s="1"/>
  <c r="K46" s="1"/>
  <c r="F47"/>
  <c r="G47" s="1"/>
  <c r="I47" s="1"/>
  <c r="K47" s="1"/>
  <c r="F48"/>
  <c r="G48"/>
  <c r="I48" s="1"/>
  <c r="K48" s="1"/>
  <c r="F49"/>
  <c r="G49" s="1"/>
  <c r="I49" s="1"/>
  <c r="K49" s="1"/>
  <c r="F50"/>
  <c r="G50"/>
  <c r="I50" s="1"/>
  <c r="K50" s="1"/>
  <c r="F51"/>
  <c r="G51" s="1"/>
  <c r="I51" s="1"/>
  <c r="K51" s="1"/>
  <c r="F52"/>
  <c r="G52"/>
  <c r="I52" s="1"/>
  <c r="K52" s="1"/>
  <c r="F53"/>
  <c r="G53" s="1"/>
  <c r="I53" s="1"/>
  <c r="K53" s="1"/>
  <c r="F54"/>
  <c r="G54"/>
  <c r="I54" s="1"/>
  <c r="K54" s="1"/>
  <c r="F55"/>
  <c r="G55" s="1"/>
  <c r="I55" s="1"/>
  <c r="K55" s="1"/>
  <c r="F56"/>
  <c r="G56"/>
  <c r="I56" s="1"/>
  <c r="K56" s="1"/>
  <c r="F57"/>
  <c r="G57" s="1"/>
  <c r="I57" s="1"/>
  <c r="K57" s="1"/>
  <c r="F58"/>
  <c r="G58"/>
  <c r="I58" s="1"/>
  <c r="K58" s="1"/>
  <c r="F59"/>
  <c r="G59" s="1"/>
  <c r="I59" s="1"/>
  <c r="K59" s="1"/>
  <c r="F60"/>
  <c r="G60"/>
  <c r="I60" s="1"/>
  <c r="K60" s="1"/>
  <c r="F61"/>
  <c r="G61" s="1"/>
  <c r="I61" s="1"/>
  <c r="K61" s="1"/>
  <c r="F62"/>
  <c r="G62"/>
  <c r="I62" s="1"/>
  <c r="K62" s="1"/>
  <c r="F63"/>
  <c r="G63" s="1"/>
  <c r="I63" s="1"/>
  <c r="K63" s="1"/>
  <c r="F64"/>
  <c r="G64"/>
  <c r="I64" s="1"/>
  <c r="K64" s="1"/>
  <c r="F65"/>
  <c r="G65" s="1"/>
  <c r="I65" s="1"/>
  <c r="K65" s="1"/>
  <c r="F66"/>
  <c r="G66"/>
  <c r="I66" s="1"/>
  <c r="K66" s="1"/>
  <c r="F67"/>
  <c r="G67" s="1"/>
  <c r="I67" s="1"/>
  <c r="K67" s="1"/>
  <c r="F68"/>
  <c r="G68"/>
  <c r="I68" s="1"/>
  <c r="K68" s="1"/>
  <c r="F69"/>
  <c r="G69" s="1"/>
  <c r="I69" s="1"/>
  <c r="K69" s="1"/>
  <c r="F70"/>
  <c r="G70"/>
  <c r="I70" s="1"/>
  <c r="K70" s="1"/>
  <c r="F71"/>
  <c r="G71" s="1"/>
  <c r="I71" s="1"/>
  <c r="K71" s="1"/>
  <c r="F72"/>
  <c r="G72"/>
  <c r="I72" s="1"/>
  <c r="K72" s="1"/>
  <c r="F73"/>
  <c r="G73" s="1"/>
  <c r="I73" s="1"/>
  <c r="K73" s="1"/>
  <c r="F74"/>
  <c r="G74"/>
  <c r="I74" s="1"/>
  <c r="K74" s="1"/>
  <c r="F75"/>
  <c r="G75" s="1"/>
  <c r="I75" s="1"/>
  <c r="K75" s="1"/>
  <c r="F76"/>
  <c r="G76"/>
  <c r="I76" s="1"/>
  <c r="K76" s="1"/>
  <c r="F77"/>
  <c r="G77" s="1"/>
  <c r="I77" s="1"/>
  <c r="K77" s="1"/>
  <c r="F78"/>
  <c r="G78"/>
  <c r="I78" s="1"/>
  <c r="K78" s="1"/>
  <c r="F79"/>
  <c r="G79" s="1"/>
  <c r="I79" s="1"/>
  <c r="K79" s="1"/>
  <c r="F80"/>
  <c r="G80"/>
  <c r="I80" s="1"/>
  <c r="K80" s="1"/>
  <c r="F81"/>
  <c r="G81" s="1"/>
  <c r="I81" s="1"/>
  <c r="K81" s="1"/>
  <c r="F82"/>
  <c r="G82"/>
  <c r="I82" s="1"/>
  <c r="K82" s="1"/>
  <c r="F83"/>
  <c r="G83" s="1"/>
  <c r="I83" s="1"/>
  <c r="K83" s="1"/>
  <c r="F84"/>
  <c r="G84"/>
  <c r="I84" s="1"/>
  <c r="K84" s="1"/>
  <c r="F85"/>
  <c r="G85" s="1"/>
  <c r="I85" s="1"/>
  <c r="K85" s="1"/>
  <c r="F86"/>
  <c r="G86"/>
  <c r="I86" s="1"/>
  <c r="K86" s="1"/>
  <c r="F87"/>
  <c r="G87" s="1"/>
  <c r="I87" s="1"/>
  <c r="K87" s="1"/>
  <c r="F88"/>
  <c r="G88"/>
  <c r="I88" s="1"/>
  <c r="K88" s="1"/>
  <c r="F89"/>
  <c r="G89" s="1"/>
  <c r="I89" s="1"/>
  <c r="K89" s="1"/>
  <c r="F90"/>
  <c r="G90"/>
  <c r="I90" s="1"/>
  <c r="K90" s="1"/>
  <c r="F91"/>
  <c r="G91" s="1"/>
  <c r="I91" s="1"/>
  <c r="K91" s="1"/>
  <c r="F92"/>
  <c r="G92"/>
  <c r="I92" s="1"/>
  <c r="K92" s="1"/>
  <c r="F93"/>
  <c r="G93" s="1"/>
  <c r="I93" s="1"/>
  <c r="K93" s="1"/>
  <c r="F94"/>
  <c r="G94"/>
  <c r="I94" s="1"/>
  <c r="K94" s="1"/>
  <c r="F95"/>
  <c r="G95" s="1"/>
  <c r="I95" s="1"/>
  <c r="K95" s="1"/>
  <c r="F96"/>
  <c r="G96"/>
  <c r="I96" s="1"/>
  <c r="K96" s="1"/>
  <c r="F97"/>
  <c r="G97" s="1"/>
  <c r="I97" s="1"/>
  <c r="K97" s="1"/>
  <c r="F98"/>
  <c r="G98"/>
  <c r="I98" s="1"/>
  <c r="K98" s="1"/>
  <c r="F99"/>
  <c r="G99" s="1"/>
  <c r="I99" s="1"/>
  <c r="K99" s="1"/>
  <c r="F100"/>
  <c r="G100"/>
  <c r="I100" s="1"/>
  <c r="K100" s="1"/>
  <c r="F101"/>
  <c r="G101" s="1"/>
  <c r="I101" s="1"/>
  <c r="K101" s="1"/>
  <c r="F102"/>
  <c r="G102"/>
  <c r="I102" s="1"/>
  <c r="K102" s="1"/>
  <c r="F103"/>
  <c r="G103" s="1"/>
  <c r="I103" s="1"/>
  <c r="K103" s="1"/>
  <c r="F104"/>
  <c r="G104"/>
  <c r="I104" s="1"/>
  <c r="K104" s="1"/>
  <c r="F105"/>
  <c r="G105" s="1"/>
  <c r="I105" s="1"/>
  <c r="K105" s="1"/>
  <c r="F106"/>
  <c r="G106"/>
  <c r="I106" s="1"/>
  <c r="K106" s="1"/>
  <c r="F107"/>
  <c r="G107" s="1"/>
  <c r="I107" s="1"/>
  <c r="K107" s="1"/>
  <c r="F108"/>
  <c r="G108"/>
  <c r="I108" s="1"/>
  <c r="K108" s="1"/>
  <c r="F109"/>
  <c r="G109" s="1"/>
  <c r="I109" s="1"/>
  <c r="K109" s="1"/>
  <c r="F110"/>
  <c r="G110"/>
  <c r="I110" s="1"/>
  <c r="K110" s="1"/>
  <c r="F111"/>
  <c r="G111" s="1"/>
  <c r="I111" s="1"/>
  <c r="K111" s="1"/>
  <c r="F112"/>
  <c r="G112"/>
  <c r="I112" s="1"/>
  <c r="K112" s="1"/>
  <c r="F113"/>
  <c r="G113" s="1"/>
  <c r="I113" s="1"/>
  <c r="K113" s="1"/>
  <c r="F114"/>
  <c r="G114"/>
  <c r="I114" s="1"/>
  <c r="K114" s="1"/>
  <c r="F115"/>
  <c r="G115" s="1"/>
  <c r="I115" s="1"/>
  <c r="K115" s="1"/>
  <c r="F116"/>
  <c r="G116"/>
  <c r="I116" s="1"/>
  <c r="K116" s="1"/>
  <c r="F117"/>
  <c r="G117" s="1"/>
  <c r="I117" s="1"/>
  <c r="K117" s="1"/>
  <c r="F118"/>
  <c r="G118"/>
  <c r="I118" s="1"/>
  <c r="K118" s="1"/>
  <c r="F119"/>
  <c r="G119" s="1"/>
  <c r="I119" s="1"/>
  <c r="K119" s="1"/>
  <c r="F120"/>
  <c r="G120"/>
  <c r="I120" s="1"/>
  <c r="K120" s="1"/>
  <c r="F121"/>
  <c r="G121" s="1"/>
  <c r="I121" s="1"/>
  <c r="K121" s="1"/>
  <c r="F122"/>
  <c r="G122"/>
  <c r="I122" s="1"/>
  <c r="K122" s="1"/>
  <c r="F123"/>
  <c r="G123" s="1"/>
  <c r="I123" s="1"/>
  <c r="K123" s="1"/>
  <c r="F124"/>
  <c r="G124"/>
  <c r="I124" s="1"/>
  <c r="K124" s="1"/>
  <c r="F125"/>
  <c r="G125" s="1"/>
  <c r="I125" s="1"/>
  <c r="K125" s="1"/>
  <c r="F126"/>
  <c r="G126"/>
  <c r="I126" s="1"/>
  <c r="K126" s="1"/>
  <c r="F127"/>
  <c r="G127" s="1"/>
  <c r="I127" s="1"/>
  <c r="K127" s="1"/>
  <c r="F128"/>
  <c r="G128"/>
  <c r="I128" s="1"/>
  <c r="K128" s="1"/>
  <c r="F129"/>
  <c r="G129" s="1"/>
  <c r="I129" s="1"/>
  <c r="K129" s="1"/>
  <c r="F130"/>
  <c r="G130"/>
  <c r="I130" s="1"/>
  <c r="K130" s="1"/>
  <c r="F131"/>
  <c r="G131" s="1"/>
  <c r="I131" s="1"/>
  <c r="K131" s="1"/>
  <c r="F132"/>
  <c r="G132"/>
  <c r="I132" s="1"/>
  <c r="K132" s="1"/>
  <c r="F133"/>
  <c r="G133" s="1"/>
  <c r="I133" s="1"/>
  <c r="K133" s="1"/>
  <c r="F134"/>
  <c r="G134"/>
  <c r="I134" s="1"/>
  <c r="K134" s="1"/>
  <c r="F135"/>
  <c r="G135" s="1"/>
  <c r="I135" s="1"/>
  <c r="K135" s="1"/>
  <c r="F136"/>
  <c r="G136"/>
  <c r="I136" s="1"/>
  <c r="K136" s="1"/>
  <c r="F137"/>
  <c r="G137" s="1"/>
  <c r="I137" s="1"/>
  <c r="K137" s="1"/>
  <c r="F138"/>
  <c r="G138"/>
  <c r="I138" s="1"/>
  <c r="K138" s="1"/>
  <c r="F139"/>
  <c r="G139" s="1"/>
  <c r="I139" s="1"/>
  <c r="K139" s="1"/>
  <c r="F140"/>
  <c r="G140"/>
  <c r="I140" s="1"/>
  <c r="K140" s="1"/>
  <c r="F141"/>
  <c r="G141" s="1"/>
  <c r="I141" s="1"/>
  <c r="K141" s="1"/>
  <c r="F142"/>
  <c r="G142"/>
  <c r="I142" s="1"/>
  <c r="K142" s="1"/>
  <c r="F143"/>
  <c r="G143" s="1"/>
  <c r="I143" s="1"/>
  <c r="K143" s="1"/>
  <c r="F144"/>
  <c r="G144"/>
  <c r="I144" s="1"/>
  <c r="K144" s="1"/>
  <c r="F145"/>
  <c r="G145" s="1"/>
  <c r="I145" s="1"/>
  <c r="K145" s="1"/>
  <c r="F146"/>
  <c r="G146"/>
  <c r="I146" s="1"/>
  <c r="K146" s="1"/>
  <c r="F147"/>
  <c r="G147" s="1"/>
  <c r="I147" s="1"/>
  <c r="K147" s="1"/>
  <c r="F148"/>
  <c r="G148"/>
  <c r="I148" s="1"/>
  <c r="K148" s="1"/>
  <c r="F149"/>
  <c r="G149" s="1"/>
  <c r="I149" s="1"/>
  <c r="K149" s="1"/>
  <c r="F150"/>
  <c r="G150"/>
  <c r="I150" s="1"/>
  <c r="K150" s="1"/>
  <c r="F151"/>
  <c r="G151" s="1"/>
  <c r="I151" s="1"/>
  <c r="K151" s="1"/>
  <c r="F152"/>
  <c r="G152"/>
  <c r="I152" s="1"/>
  <c r="K152" s="1"/>
  <c r="F153"/>
  <c r="G153" s="1"/>
  <c r="I153" s="1"/>
  <c r="K153" s="1"/>
  <c r="F154"/>
  <c r="G154"/>
  <c r="I154" s="1"/>
  <c r="K154" s="1"/>
  <c r="F155"/>
  <c r="G155" s="1"/>
  <c r="I155" s="1"/>
  <c r="K155" s="1"/>
  <c r="F156"/>
  <c r="G156"/>
  <c r="I156" s="1"/>
  <c r="K156" s="1"/>
  <c r="F157"/>
  <c r="G157" s="1"/>
  <c r="I157" s="1"/>
  <c r="K157" s="1"/>
  <c r="F158"/>
  <c r="G158"/>
  <c r="I158" s="1"/>
  <c r="K158" s="1"/>
  <c r="F159"/>
  <c r="G159" s="1"/>
  <c r="I159" s="1"/>
  <c r="K159" s="1"/>
  <c r="F160"/>
  <c r="G160"/>
  <c r="I160" s="1"/>
  <c r="K160" s="1"/>
  <c r="F161"/>
  <c r="G161" s="1"/>
  <c r="I161" s="1"/>
  <c r="K161" s="1"/>
  <c r="F162"/>
  <c r="G162"/>
  <c r="I162" s="1"/>
  <c r="K162" s="1"/>
  <c r="F163"/>
  <c r="G163" s="1"/>
  <c r="I163" s="1"/>
  <c r="K163" s="1"/>
  <c r="F164"/>
  <c r="G164"/>
  <c r="I164" s="1"/>
  <c r="K164" s="1"/>
  <c r="F165"/>
  <c r="G165" s="1"/>
  <c r="I165" s="1"/>
  <c r="K165" s="1"/>
  <c r="F166"/>
  <c r="G166"/>
  <c r="I166" s="1"/>
  <c r="K166" s="1"/>
  <c r="F167"/>
  <c r="G167" s="1"/>
  <c r="I167" s="1"/>
  <c r="K167" s="1"/>
  <c r="F168"/>
  <c r="G168"/>
  <c r="I168" s="1"/>
  <c r="K168" s="1"/>
  <c r="F169"/>
  <c r="G169" s="1"/>
  <c r="I169" s="1"/>
  <c r="K169" s="1"/>
  <c r="F170"/>
  <c r="G170"/>
  <c r="I170" s="1"/>
  <c r="K170" s="1"/>
  <c r="F171"/>
  <c r="G171" s="1"/>
  <c r="I171" s="1"/>
  <c r="K171" s="1"/>
  <c r="F172"/>
  <c r="G172"/>
  <c r="I172" s="1"/>
  <c r="K172" s="1"/>
  <c r="F173"/>
  <c r="G173" s="1"/>
  <c r="I173" s="1"/>
  <c r="K173" s="1"/>
  <c r="F174"/>
  <c r="G174"/>
  <c r="I174" s="1"/>
  <c r="K174" s="1"/>
  <c r="F175"/>
  <c r="G175" s="1"/>
  <c r="I175" s="1"/>
  <c r="K175" s="1"/>
  <c r="F176"/>
  <c r="G176"/>
  <c r="I176" s="1"/>
  <c r="K176" s="1"/>
  <c r="F177"/>
  <c r="G177" s="1"/>
  <c r="I177" s="1"/>
  <c r="K177" s="1"/>
  <c r="F178"/>
  <c r="G178"/>
  <c r="I178" s="1"/>
  <c r="K178" s="1"/>
  <c r="F179"/>
  <c r="G179" s="1"/>
  <c r="I179" s="1"/>
  <c r="K179" s="1"/>
  <c r="F180"/>
  <c r="G180"/>
  <c r="I180" s="1"/>
  <c r="K180" s="1"/>
  <c r="F181"/>
  <c r="G181" s="1"/>
  <c r="I181" s="1"/>
  <c r="K181" s="1"/>
  <c r="F182"/>
  <c r="G182"/>
  <c r="I182" s="1"/>
  <c r="K182" s="1"/>
  <c r="F183"/>
  <c r="G183" s="1"/>
  <c r="I183" s="1"/>
  <c r="K183" s="1"/>
  <c r="F184"/>
  <c r="G184"/>
  <c r="I184" s="1"/>
  <c r="K184" s="1"/>
  <c r="F185"/>
  <c r="G185" s="1"/>
  <c r="I185" s="1"/>
  <c r="K185" s="1"/>
  <c r="F186"/>
  <c r="G186"/>
  <c r="I186" s="1"/>
  <c r="K186" s="1"/>
  <c r="F187"/>
  <c r="G187" s="1"/>
  <c r="I187" s="1"/>
  <c r="K187" s="1"/>
  <c r="F188"/>
  <c r="G188"/>
  <c r="I188" s="1"/>
  <c r="K188" s="1"/>
  <c r="F189"/>
  <c r="G189" s="1"/>
  <c r="I189" s="1"/>
  <c r="K189" s="1"/>
  <c r="F190"/>
  <c r="G190"/>
  <c r="I190" s="1"/>
  <c r="K190" s="1"/>
  <c r="F191"/>
  <c r="G191" s="1"/>
  <c r="I191" s="1"/>
  <c r="K191" s="1"/>
  <c r="F192"/>
  <c r="G192"/>
  <c r="I192" s="1"/>
  <c r="K192" s="1"/>
  <c r="F193"/>
  <c r="G193" s="1"/>
  <c r="I193" s="1"/>
  <c r="K193" s="1"/>
  <c r="F194"/>
  <c r="G194"/>
  <c r="I194" s="1"/>
  <c r="K194" s="1"/>
  <c r="F195"/>
  <c r="G195" s="1"/>
  <c r="I195" s="1"/>
  <c r="K195" s="1"/>
  <c r="F196"/>
  <c r="G196"/>
  <c r="I196" s="1"/>
  <c r="K196" s="1"/>
  <c r="F197"/>
  <c r="G197" s="1"/>
  <c r="I197" s="1"/>
  <c r="K197" s="1"/>
  <c r="F198"/>
  <c r="G198"/>
  <c r="I198" s="1"/>
  <c r="K198" s="1"/>
  <c r="F199"/>
  <c r="G199" s="1"/>
  <c r="I199" s="1"/>
  <c r="K199" s="1"/>
  <c r="F200"/>
  <c r="G200"/>
  <c r="I200" s="1"/>
  <c r="K200" s="1"/>
  <c r="F201"/>
  <c r="G201" s="1"/>
  <c r="I201" s="1"/>
  <c r="K201" s="1"/>
  <c r="F202"/>
  <c r="G202"/>
  <c r="I202" s="1"/>
  <c r="K202" s="1"/>
  <c r="F203"/>
  <c r="G203" s="1"/>
  <c r="I203" s="1"/>
  <c r="K203" s="1"/>
  <c r="F204"/>
  <c r="G204"/>
  <c r="I204" s="1"/>
  <c r="K204" s="1"/>
  <c r="F205"/>
  <c r="G205" s="1"/>
  <c r="I205" s="1"/>
  <c r="K205" s="1"/>
  <c r="F206"/>
  <c r="G206"/>
  <c r="I206" s="1"/>
  <c r="K206" s="1"/>
  <c r="F207"/>
  <c r="G207" s="1"/>
  <c r="I207" s="1"/>
  <c r="K207" s="1"/>
  <c r="F208"/>
  <c r="G208"/>
  <c r="I208" s="1"/>
  <c r="K208" s="1"/>
  <c r="F209"/>
  <c r="G209" s="1"/>
  <c r="I209" s="1"/>
  <c r="K209" s="1"/>
  <c r="F210"/>
  <c r="G210"/>
  <c r="I210" s="1"/>
  <c r="K210" s="1"/>
  <c r="F211"/>
  <c r="G211" s="1"/>
  <c r="I211" s="1"/>
  <c r="K211" s="1"/>
  <c r="F212"/>
  <c r="G212"/>
  <c r="I212" s="1"/>
  <c r="K212" s="1"/>
  <c r="F213"/>
  <c r="G213" s="1"/>
  <c r="I213" s="1"/>
  <c r="K213" s="1"/>
  <c r="F214"/>
  <c r="G214"/>
  <c r="I214" s="1"/>
  <c r="K214" s="1"/>
  <c r="F215"/>
  <c r="G215" s="1"/>
  <c r="I215" s="1"/>
  <c r="K215" s="1"/>
  <c r="F216"/>
  <c r="G216"/>
  <c r="I216" s="1"/>
  <c r="K216" s="1"/>
  <c r="F217"/>
  <c r="G217" s="1"/>
  <c r="I217" s="1"/>
  <c r="K217" s="1"/>
  <c r="F218"/>
  <c r="G218"/>
  <c r="I218" s="1"/>
  <c r="K218" s="1"/>
  <c r="F219"/>
  <c r="G219" s="1"/>
  <c r="I219" s="1"/>
  <c r="K219" s="1"/>
  <c r="F220"/>
  <c r="G220"/>
  <c r="I220" s="1"/>
  <c r="K220" s="1"/>
  <c r="F221"/>
  <c r="G221" s="1"/>
  <c r="I221" s="1"/>
  <c r="K221" s="1"/>
  <c r="F222"/>
  <c r="G222"/>
  <c r="I222" s="1"/>
  <c r="K222" s="1"/>
  <c r="F223"/>
  <c r="G223" s="1"/>
  <c r="I223" s="1"/>
  <c r="K223" s="1"/>
  <c r="F224"/>
  <c r="G224"/>
  <c r="I224" s="1"/>
  <c r="K224" s="1"/>
  <c r="F225"/>
  <c r="G225" s="1"/>
  <c r="I225" s="1"/>
  <c r="K225" s="1"/>
  <c r="F226"/>
  <c r="G226"/>
  <c r="I226" s="1"/>
  <c r="K226" s="1"/>
  <c r="F227"/>
  <c r="G227" s="1"/>
  <c r="I227" s="1"/>
  <c r="K227" s="1"/>
  <c r="F228"/>
  <c r="G228"/>
  <c r="I228" s="1"/>
  <c r="K228" s="1"/>
  <c r="F229"/>
  <c r="G229" s="1"/>
  <c r="I229" s="1"/>
  <c r="K229" s="1"/>
  <c r="F230"/>
  <c r="G230"/>
  <c r="I230" s="1"/>
  <c r="K230" s="1"/>
  <c r="F231"/>
  <c r="G231" s="1"/>
  <c r="I231" s="1"/>
  <c r="K231" s="1"/>
  <c r="F232"/>
  <c r="G232"/>
  <c r="I232" s="1"/>
  <c r="K232" s="1"/>
  <c r="F233"/>
  <c r="G233" s="1"/>
  <c r="I233" s="1"/>
  <c r="K233" s="1"/>
  <c r="F234"/>
  <c r="G234"/>
  <c r="I234" s="1"/>
  <c r="K234" s="1"/>
  <c r="F235"/>
  <c r="G235" s="1"/>
  <c r="I235" s="1"/>
  <c r="K235" s="1"/>
  <c r="F236"/>
  <c r="G236"/>
  <c r="I236" s="1"/>
  <c r="K236" s="1"/>
  <c r="F237"/>
  <c r="G237" s="1"/>
  <c r="I237" s="1"/>
  <c r="K237" s="1"/>
  <c r="F238"/>
  <c r="G238"/>
  <c r="I238" s="1"/>
  <c r="K238" s="1"/>
  <c r="F239"/>
  <c r="G239" s="1"/>
  <c r="I239" s="1"/>
  <c r="K239" s="1"/>
  <c r="F240"/>
  <c r="G240"/>
  <c r="I240" s="1"/>
  <c r="K240" s="1"/>
  <c r="F241"/>
  <c r="G241" s="1"/>
  <c r="I241" s="1"/>
  <c r="K241" s="1"/>
  <c r="F242"/>
  <c r="G242"/>
  <c r="I242" s="1"/>
  <c r="K242" s="1"/>
  <c r="F243"/>
  <c r="G243" s="1"/>
  <c r="I243" s="1"/>
  <c r="K243" s="1"/>
  <c r="F244"/>
  <c r="G244"/>
  <c r="I244" s="1"/>
  <c r="K244" s="1"/>
  <c r="F245"/>
  <c r="G245" s="1"/>
  <c r="I245" s="1"/>
  <c r="K245" s="1"/>
  <c r="F246"/>
  <c r="G246"/>
  <c r="I246" s="1"/>
  <c r="K246" s="1"/>
  <c r="F247"/>
  <c r="G247" s="1"/>
  <c r="I247" s="1"/>
  <c r="K247" s="1"/>
  <c r="F248"/>
  <c r="G248"/>
  <c r="I248" s="1"/>
  <c r="K248" s="1"/>
  <c r="F249"/>
  <c r="G249" s="1"/>
  <c r="I249" s="1"/>
  <c r="K249" s="1"/>
  <c r="F250"/>
  <c r="G250"/>
  <c r="I250" s="1"/>
  <c r="K250" s="1"/>
  <c r="F251"/>
  <c r="G251" s="1"/>
  <c r="I251" s="1"/>
  <c r="K251" s="1"/>
  <c r="F252"/>
  <c r="G252"/>
  <c r="I252" s="1"/>
  <c r="K252" s="1"/>
  <c r="F253"/>
  <c r="G253" s="1"/>
  <c r="I253" s="1"/>
  <c r="K253" s="1"/>
  <c r="F254"/>
  <c r="G254"/>
  <c r="I254" s="1"/>
  <c r="K254" s="1"/>
  <c r="F255"/>
  <c r="G255"/>
  <c r="I255" s="1"/>
  <c r="K255"/>
  <c r="F256"/>
  <c r="G256" s="1"/>
  <c r="I256" s="1"/>
  <c r="K256" s="1"/>
  <c r="F257"/>
  <c r="G257" s="1"/>
  <c r="I257" s="1"/>
  <c r="K257" s="1"/>
  <c r="F258"/>
  <c r="G258"/>
  <c r="I258" s="1"/>
  <c r="K258" s="1"/>
  <c r="F259"/>
  <c r="G259"/>
  <c r="I259" s="1"/>
  <c r="K259"/>
  <c r="F260"/>
  <c r="G260" s="1"/>
  <c r="I260" s="1"/>
  <c r="K260" s="1"/>
  <c r="F261"/>
  <c r="G261" s="1"/>
  <c r="I261" s="1"/>
  <c r="K261" s="1"/>
  <c r="F262"/>
  <c r="G262"/>
  <c r="I262" s="1"/>
  <c r="K262" s="1"/>
  <c r="F263"/>
  <c r="G263"/>
  <c r="I263" s="1"/>
  <c r="K263"/>
  <c r="F264"/>
  <c r="G264" s="1"/>
  <c r="I264" s="1"/>
  <c r="K264" s="1"/>
  <c r="F265"/>
  <c r="G265" s="1"/>
  <c r="I265" s="1"/>
  <c r="K265" s="1"/>
  <c r="F266"/>
  <c r="G266" s="1"/>
  <c r="I266" s="1"/>
  <c r="K266" s="1"/>
  <c r="F267"/>
  <c r="G267" s="1"/>
  <c r="I267" s="1"/>
  <c r="K267" s="1"/>
  <c r="F268"/>
  <c r="G268" s="1"/>
  <c r="I268" s="1"/>
  <c r="K268" s="1"/>
  <c r="F269"/>
  <c r="G269" s="1"/>
  <c r="I269" s="1"/>
  <c r="K269" s="1"/>
  <c r="F270"/>
  <c r="G270" s="1"/>
  <c r="I270" s="1"/>
  <c r="K270" s="1"/>
  <c r="F271"/>
  <c r="G271" s="1"/>
  <c r="I271" s="1"/>
  <c r="K271" s="1"/>
  <c r="F272"/>
  <c r="G272" s="1"/>
  <c r="F273"/>
  <c r="G273" s="1"/>
  <c r="I273" s="1"/>
  <c r="K273" s="1"/>
  <c r="F274"/>
  <c r="G274" s="1"/>
  <c r="I274" s="1"/>
  <c r="K274" s="1"/>
  <c r="F275"/>
  <c r="G275" s="1"/>
  <c r="I275" s="1"/>
  <c r="K275" s="1"/>
  <c r="F276"/>
  <c r="G276" s="1"/>
  <c r="I276" s="1"/>
  <c r="K276" s="1"/>
  <c r="F277"/>
  <c r="G277" s="1"/>
  <c r="I277" s="1"/>
  <c r="K277" s="1"/>
  <c r="F278"/>
  <c r="G278" s="1"/>
  <c r="I278" s="1"/>
  <c r="K278" s="1"/>
  <c r="F279"/>
  <c r="G279" s="1"/>
  <c r="I279" s="1"/>
  <c r="K279" s="1"/>
  <c r="F280"/>
  <c r="G280" s="1"/>
  <c r="I280" s="1"/>
  <c r="K280" s="1"/>
  <c r="F281"/>
  <c r="G281" s="1"/>
  <c r="I281" s="1"/>
  <c r="K281" s="1"/>
  <c r="F282"/>
  <c r="G282" s="1"/>
  <c r="I282" s="1"/>
  <c r="K282" s="1"/>
  <c r="F283"/>
  <c r="G283" s="1"/>
  <c r="I283" s="1"/>
  <c r="K283" s="1"/>
  <c r="F9" i="7"/>
  <c r="G9" s="1"/>
  <c r="I9" s="1"/>
  <c r="K9" s="1"/>
  <c r="M9"/>
  <c r="F10"/>
  <c r="G10"/>
  <c r="I10" s="1"/>
  <c r="K10" s="1"/>
  <c r="M10"/>
  <c r="F11"/>
  <c r="G11" s="1"/>
  <c r="I11"/>
  <c r="K11" s="1"/>
  <c r="M11"/>
  <c r="F12"/>
  <c r="G12"/>
  <c r="I12" s="1"/>
  <c r="K12" s="1"/>
  <c r="M12"/>
  <c r="F13"/>
  <c r="G13" s="1"/>
  <c r="I13" s="1"/>
  <c r="K13" s="1"/>
  <c r="M13"/>
  <c r="F14"/>
  <c r="G14" s="1"/>
  <c r="I14" s="1"/>
  <c r="K14" s="1"/>
  <c r="M14"/>
  <c r="F15"/>
  <c r="G15" s="1"/>
  <c r="I15" s="1"/>
  <c r="K15" s="1"/>
  <c r="M15"/>
  <c r="F16"/>
  <c r="G16"/>
  <c r="I16" s="1"/>
  <c r="K16"/>
  <c r="M16"/>
  <c r="F17"/>
  <c r="G17" s="1"/>
  <c r="I17" s="1"/>
  <c r="K17" s="1"/>
  <c r="M17"/>
  <c r="F18"/>
  <c r="G18" s="1"/>
  <c r="I18" s="1"/>
  <c r="K18" s="1"/>
  <c r="M18"/>
  <c r="F19"/>
  <c r="G19" s="1"/>
  <c r="I19" s="1"/>
  <c r="K19" s="1"/>
  <c r="M19"/>
  <c r="F20"/>
  <c r="G20"/>
  <c r="I20"/>
  <c r="K20" s="1"/>
  <c r="M20"/>
  <c r="F21"/>
  <c r="G21"/>
  <c r="I21" s="1"/>
  <c r="K21" s="1"/>
  <c r="M21"/>
  <c r="F22"/>
  <c r="G22"/>
  <c r="I22" s="1"/>
  <c r="K22" s="1"/>
  <c r="M22"/>
  <c r="F23"/>
  <c r="G23" s="1"/>
  <c r="I23"/>
  <c r="K23" s="1"/>
  <c r="M23"/>
  <c r="F24"/>
  <c r="G24"/>
  <c r="I24" s="1"/>
  <c r="K24" s="1"/>
  <c r="M24"/>
  <c r="F25"/>
  <c r="G25" s="1"/>
  <c r="I25" s="1"/>
  <c r="K25" s="1"/>
  <c r="M25"/>
  <c r="F26"/>
  <c r="G26"/>
  <c r="I26" s="1"/>
  <c r="K26" s="1"/>
  <c r="M26"/>
  <c r="F27"/>
  <c r="G27" s="1"/>
  <c r="I27" s="1"/>
  <c r="K27" s="1"/>
  <c r="M27"/>
  <c r="F28"/>
  <c r="G28"/>
  <c r="I28" s="1"/>
  <c r="K28" s="1"/>
  <c r="M28"/>
  <c r="F29"/>
  <c r="G29" s="1"/>
  <c r="I29" s="1"/>
  <c r="K29" s="1"/>
  <c r="M29"/>
  <c r="F30"/>
  <c r="G30" s="1"/>
  <c r="I30" s="1"/>
  <c r="K30" s="1"/>
  <c r="M30"/>
  <c r="F31"/>
  <c r="G31" s="1"/>
  <c r="I31" s="1"/>
  <c r="K31" s="1"/>
  <c r="M31"/>
  <c r="F32"/>
  <c r="G32"/>
  <c r="I32" s="1"/>
  <c r="K32"/>
  <c r="M32"/>
  <c r="F33"/>
  <c r="G33" s="1"/>
  <c r="I33" s="1"/>
  <c r="K33" s="1"/>
  <c r="M33"/>
  <c r="F34"/>
  <c r="G34" s="1"/>
  <c r="I34" s="1"/>
  <c r="K34" s="1"/>
  <c r="M34"/>
  <c r="F35"/>
  <c r="G35" s="1"/>
  <c r="I35" s="1"/>
  <c r="K35" s="1"/>
  <c r="M35"/>
  <c r="F36"/>
  <c r="G36"/>
  <c r="I36"/>
  <c r="K36" s="1"/>
  <c r="M36"/>
  <c r="F37"/>
  <c r="G37"/>
  <c r="I37" s="1"/>
  <c r="K37" s="1"/>
  <c r="M37"/>
  <c r="F38"/>
  <c r="G38"/>
  <c r="I38" s="1"/>
  <c r="K38" s="1"/>
  <c r="M38"/>
  <c r="F39"/>
  <c r="G39" s="1"/>
  <c r="I39"/>
  <c r="K39" s="1"/>
  <c r="M39"/>
  <c r="F40"/>
  <c r="G40"/>
  <c r="I40" s="1"/>
  <c r="K40" s="1"/>
  <c r="M40"/>
  <c r="F41"/>
  <c r="G41" s="1"/>
  <c r="I41" s="1"/>
  <c r="K41" s="1"/>
  <c r="M41"/>
  <c r="F42"/>
  <c r="G42"/>
  <c r="I42" s="1"/>
  <c r="K42" s="1"/>
  <c r="M42"/>
  <c r="F43"/>
  <c r="G43" s="1"/>
  <c r="I43" s="1"/>
  <c r="K43" s="1"/>
  <c r="M43"/>
  <c r="F44"/>
  <c r="G44"/>
  <c r="I44" s="1"/>
  <c r="K44" s="1"/>
  <c r="M44"/>
  <c r="F45"/>
  <c r="G45" s="1"/>
  <c r="I45" s="1"/>
  <c r="K45" s="1"/>
  <c r="M45"/>
  <c r="F46"/>
  <c r="G46" s="1"/>
  <c r="I46" s="1"/>
  <c r="K46" s="1"/>
  <c r="M46"/>
  <c r="F47"/>
  <c r="G47" s="1"/>
  <c r="I47" s="1"/>
  <c r="K47" s="1"/>
  <c r="M47"/>
  <c r="F48"/>
  <c r="G48"/>
  <c r="I48" s="1"/>
  <c r="K48"/>
  <c r="M48"/>
  <c r="F49"/>
  <c r="G49" s="1"/>
  <c r="I49" s="1"/>
  <c r="K49" s="1"/>
  <c r="M49"/>
  <c r="F50"/>
  <c r="G50" s="1"/>
  <c r="I50" s="1"/>
  <c r="K50" s="1"/>
  <c r="M50"/>
  <c r="F51"/>
  <c r="G51" s="1"/>
  <c r="I51" s="1"/>
  <c r="K51" s="1"/>
  <c r="M51"/>
  <c r="F52"/>
  <c r="G52"/>
  <c r="I52"/>
  <c r="K52" s="1"/>
  <c r="M52"/>
  <c r="F53"/>
  <c r="G53"/>
  <c r="I53" s="1"/>
  <c r="K53" s="1"/>
  <c r="M53"/>
  <c r="F54"/>
  <c r="G54"/>
  <c r="I54" s="1"/>
  <c r="K54" s="1"/>
  <c r="M54"/>
  <c r="F55"/>
  <c r="G55" s="1"/>
  <c r="I55"/>
  <c r="K55" s="1"/>
  <c r="M55"/>
  <c r="F56"/>
  <c r="G56"/>
  <c r="I56" s="1"/>
  <c r="K56" s="1"/>
  <c r="M56"/>
  <c r="F57"/>
  <c r="G57" s="1"/>
  <c r="I57" s="1"/>
  <c r="K57" s="1"/>
  <c r="M57"/>
  <c r="F58"/>
  <c r="G58"/>
  <c r="I58" s="1"/>
  <c r="K58" s="1"/>
  <c r="M58"/>
  <c r="F59"/>
  <c r="G59" s="1"/>
  <c r="I59" s="1"/>
  <c r="K59" s="1"/>
  <c r="M59"/>
  <c r="F60"/>
  <c r="G60"/>
  <c r="I60" s="1"/>
  <c r="K60" s="1"/>
  <c r="M60"/>
  <c r="F61"/>
  <c r="G61" s="1"/>
  <c r="I61" s="1"/>
  <c r="K61" s="1"/>
  <c r="M61"/>
  <c r="F62"/>
  <c r="G62" s="1"/>
  <c r="I62" s="1"/>
  <c r="K62" s="1"/>
  <c r="M62"/>
  <c r="F63"/>
  <c r="G63" s="1"/>
  <c r="I63" s="1"/>
  <c r="K63" s="1"/>
  <c r="M63"/>
  <c r="F64"/>
  <c r="G64"/>
  <c r="I64" s="1"/>
  <c r="K64"/>
  <c r="M64"/>
  <c r="F65"/>
  <c r="G65" s="1"/>
  <c r="I65" s="1"/>
  <c r="K65" s="1"/>
  <c r="M65"/>
  <c r="F66"/>
  <c r="G66" s="1"/>
  <c r="I66" s="1"/>
  <c r="K66" s="1"/>
  <c r="M66"/>
  <c r="F67"/>
  <c r="G67" s="1"/>
  <c r="I67" s="1"/>
  <c r="K67" s="1"/>
  <c r="M67"/>
  <c r="F68"/>
  <c r="G68"/>
  <c r="I68"/>
  <c r="K68" s="1"/>
  <c r="M68"/>
  <c r="F69"/>
  <c r="G69"/>
  <c r="I69" s="1"/>
  <c r="K69" s="1"/>
  <c r="M69"/>
  <c r="F70"/>
  <c r="G70"/>
  <c r="I70" s="1"/>
  <c r="K70" s="1"/>
  <c r="M70"/>
  <c r="F71"/>
  <c r="G71" s="1"/>
  <c r="I71"/>
  <c r="K71" s="1"/>
  <c r="M71"/>
  <c r="F72"/>
  <c r="G72"/>
  <c r="I72" s="1"/>
  <c r="K72" s="1"/>
  <c r="M72"/>
  <c r="F73"/>
  <c r="G73" s="1"/>
  <c r="I73" s="1"/>
  <c r="K73" s="1"/>
  <c r="M73"/>
  <c r="F74"/>
  <c r="G74"/>
  <c r="I74" s="1"/>
  <c r="K74" s="1"/>
  <c r="M74"/>
  <c r="F75"/>
  <c r="G75" s="1"/>
  <c r="I75" s="1"/>
  <c r="K75" s="1"/>
  <c r="M75"/>
  <c r="F76"/>
  <c r="G76"/>
  <c r="I76" s="1"/>
  <c r="K76" s="1"/>
  <c r="M76"/>
  <c r="F77"/>
  <c r="G77" s="1"/>
  <c r="I77" s="1"/>
  <c r="K77" s="1"/>
  <c r="M77"/>
  <c r="F78"/>
  <c r="G78" s="1"/>
  <c r="I78" s="1"/>
  <c r="K78" s="1"/>
  <c r="M78"/>
  <c r="F79"/>
  <c r="G79" s="1"/>
  <c r="I79" s="1"/>
  <c r="K79" s="1"/>
  <c r="M79"/>
  <c r="F80"/>
  <c r="G80"/>
  <c r="I80" s="1"/>
  <c r="K80"/>
  <c r="M80"/>
  <c r="F81"/>
  <c r="G81" s="1"/>
  <c r="I81" s="1"/>
  <c r="K81" s="1"/>
  <c r="M81"/>
  <c r="F82"/>
  <c r="G82" s="1"/>
  <c r="I82" s="1"/>
  <c r="K82" s="1"/>
  <c r="M82"/>
  <c r="F83"/>
  <c r="G83" s="1"/>
  <c r="I83" s="1"/>
  <c r="K83" s="1"/>
  <c r="M83"/>
  <c r="F84"/>
  <c r="G84"/>
  <c r="I84"/>
  <c r="K84" s="1"/>
  <c r="M84"/>
  <c r="F85"/>
  <c r="G85"/>
  <c r="I85" s="1"/>
  <c r="K85" s="1"/>
  <c r="M85"/>
  <c r="F86"/>
  <c r="G86"/>
  <c r="I86" s="1"/>
  <c r="K86" s="1"/>
  <c r="M86"/>
  <c r="F87"/>
  <c r="G87" s="1"/>
  <c r="I87"/>
  <c r="K87" s="1"/>
  <c r="M87"/>
  <c r="F88"/>
  <c r="G88"/>
  <c r="I88" s="1"/>
  <c r="K88" s="1"/>
  <c r="M88"/>
  <c r="F89"/>
  <c r="G89" s="1"/>
  <c r="I89" s="1"/>
  <c r="K89" s="1"/>
  <c r="M89"/>
  <c r="F90"/>
  <c r="G90"/>
  <c r="I90" s="1"/>
  <c r="K90" s="1"/>
  <c r="M90"/>
  <c r="F91"/>
  <c r="G91" s="1"/>
  <c r="I91" s="1"/>
  <c r="K91" s="1"/>
  <c r="M91"/>
  <c r="F92"/>
  <c r="G92"/>
  <c r="I92" s="1"/>
  <c r="K92" s="1"/>
  <c r="M92"/>
  <c r="F93"/>
  <c r="G93" s="1"/>
  <c r="I93" s="1"/>
  <c r="K93" s="1"/>
  <c r="M93"/>
  <c r="F94"/>
  <c r="G94" s="1"/>
  <c r="I94" s="1"/>
  <c r="K94" s="1"/>
  <c r="M94"/>
  <c r="F95"/>
  <c r="G95" s="1"/>
  <c r="I95" s="1"/>
  <c r="K95" s="1"/>
  <c r="M95"/>
  <c r="F96"/>
  <c r="G96"/>
  <c r="I96" s="1"/>
  <c r="K96"/>
  <c r="M96"/>
  <c r="F97"/>
  <c r="G97" s="1"/>
  <c r="I97" s="1"/>
  <c r="K97" s="1"/>
  <c r="M97"/>
  <c r="F98"/>
  <c r="G98" s="1"/>
  <c r="I98" s="1"/>
  <c r="K98" s="1"/>
  <c r="M98"/>
  <c r="F99"/>
  <c r="G99" s="1"/>
  <c r="I99" s="1"/>
  <c r="K99" s="1"/>
  <c r="M99"/>
  <c r="F100"/>
  <c r="G100"/>
  <c r="I100"/>
  <c r="K100" s="1"/>
  <c r="M100"/>
  <c r="F101"/>
  <c r="G101"/>
  <c r="I101" s="1"/>
  <c r="K101" s="1"/>
  <c r="M101"/>
  <c r="F102"/>
  <c r="G102"/>
  <c r="I102" s="1"/>
  <c r="K102" s="1"/>
  <c r="M102"/>
  <c r="F103"/>
  <c r="G103" s="1"/>
  <c r="I103"/>
  <c r="K103" s="1"/>
  <c r="M103"/>
  <c r="F104"/>
  <c r="G104"/>
  <c r="I104" s="1"/>
  <c r="K104" s="1"/>
  <c r="M104"/>
  <c r="F105"/>
  <c r="G105" s="1"/>
  <c r="I105" s="1"/>
  <c r="K105" s="1"/>
  <c r="M105"/>
  <c r="F106"/>
  <c r="G106"/>
  <c r="I106" s="1"/>
  <c r="K106" s="1"/>
  <c r="M106"/>
  <c r="F107"/>
  <c r="G107" s="1"/>
  <c r="I107" s="1"/>
  <c r="K107" s="1"/>
  <c r="M107"/>
  <c r="F108"/>
  <c r="G108"/>
  <c r="I108" s="1"/>
  <c r="K108" s="1"/>
  <c r="M108"/>
  <c r="F109"/>
  <c r="G109" s="1"/>
  <c r="I109" s="1"/>
  <c r="K109" s="1"/>
  <c r="M109"/>
  <c r="F110"/>
  <c r="G110" s="1"/>
  <c r="I110" s="1"/>
  <c r="K110" s="1"/>
  <c r="M110"/>
  <c r="F111"/>
  <c r="G111" s="1"/>
  <c r="I111" s="1"/>
  <c r="K111" s="1"/>
  <c r="M111"/>
  <c r="F112"/>
  <c r="G112"/>
  <c r="I112" s="1"/>
  <c r="K112"/>
  <c r="M112"/>
  <c r="F113"/>
  <c r="G113" s="1"/>
  <c r="I113" s="1"/>
  <c r="K113" s="1"/>
  <c r="M113"/>
  <c r="F114"/>
  <c r="G114" s="1"/>
  <c r="I114" s="1"/>
  <c r="K114" s="1"/>
  <c r="M114"/>
  <c r="F115"/>
  <c r="G115" s="1"/>
  <c r="I115" s="1"/>
  <c r="K115" s="1"/>
  <c r="M115"/>
  <c r="F116"/>
  <c r="G116"/>
  <c r="I116"/>
  <c r="K116" s="1"/>
  <c r="M116"/>
  <c r="F117"/>
  <c r="G117"/>
  <c r="I117" s="1"/>
  <c r="K117" s="1"/>
  <c r="M117"/>
  <c r="F118"/>
  <c r="G118"/>
  <c r="I118" s="1"/>
  <c r="K118" s="1"/>
  <c r="M118"/>
  <c r="F119"/>
  <c r="G119" s="1"/>
  <c r="I119"/>
  <c r="K119" s="1"/>
  <c r="M119"/>
  <c r="F120"/>
  <c r="G120"/>
  <c r="I120" s="1"/>
  <c r="K120" s="1"/>
  <c r="M120"/>
  <c r="F121"/>
  <c r="G121" s="1"/>
  <c r="I121" s="1"/>
  <c r="K121" s="1"/>
  <c r="M121"/>
  <c r="F122"/>
  <c r="G122"/>
  <c r="I122" s="1"/>
  <c r="K122" s="1"/>
  <c r="M122"/>
  <c r="F123"/>
  <c r="G123" s="1"/>
  <c r="I123" s="1"/>
  <c r="K123" s="1"/>
  <c r="M123"/>
  <c r="F124"/>
  <c r="G124"/>
  <c r="I124" s="1"/>
  <c r="K124" s="1"/>
  <c r="M124"/>
  <c r="F125"/>
  <c r="G125" s="1"/>
  <c r="I125" s="1"/>
  <c r="K125" s="1"/>
  <c r="M125"/>
  <c r="F126"/>
  <c r="G126" s="1"/>
  <c r="I126" s="1"/>
  <c r="K126" s="1"/>
  <c r="M126"/>
  <c r="F127"/>
  <c r="G127" s="1"/>
  <c r="I127" s="1"/>
  <c r="K127" s="1"/>
  <c r="M127"/>
  <c r="F128"/>
  <c r="G128"/>
  <c r="I128" s="1"/>
  <c r="K128"/>
  <c r="M128"/>
  <c r="F129"/>
  <c r="G129" s="1"/>
  <c r="I129" s="1"/>
  <c r="K129" s="1"/>
  <c r="M129"/>
  <c r="F130"/>
  <c r="G130" s="1"/>
  <c r="I130" s="1"/>
  <c r="K130" s="1"/>
  <c r="M130"/>
  <c r="F131"/>
  <c r="G131" s="1"/>
  <c r="I131" s="1"/>
  <c r="K131" s="1"/>
  <c r="M131"/>
  <c r="F132"/>
  <c r="G132"/>
  <c r="I132"/>
  <c r="K132" s="1"/>
  <c r="M132"/>
  <c r="F133"/>
  <c r="G133"/>
  <c r="I133" s="1"/>
  <c r="K133" s="1"/>
  <c r="M133"/>
  <c r="F134"/>
  <c r="G134"/>
  <c r="I134" s="1"/>
  <c r="K134" s="1"/>
  <c r="M134"/>
  <c r="F135"/>
  <c r="G135" s="1"/>
  <c r="I135"/>
  <c r="K135" s="1"/>
  <c r="M135"/>
  <c r="F136"/>
  <c r="G136"/>
  <c r="I136" s="1"/>
  <c r="K136" s="1"/>
  <c r="M136"/>
  <c r="F137"/>
  <c r="G137" s="1"/>
  <c r="I137" s="1"/>
  <c r="K137" s="1"/>
  <c r="M137"/>
  <c r="F138"/>
  <c r="G138"/>
  <c r="I138" s="1"/>
  <c r="K138" s="1"/>
  <c r="M138"/>
  <c r="F139"/>
  <c r="G139" s="1"/>
  <c r="I139" s="1"/>
  <c r="K139" s="1"/>
  <c r="M139"/>
  <c r="F140"/>
  <c r="G140"/>
  <c r="I140" s="1"/>
  <c r="K140" s="1"/>
  <c r="M140"/>
  <c r="F141"/>
  <c r="G141" s="1"/>
  <c r="I141" s="1"/>
  <c r="K141" s="1"/>
  <c r="M141"/>
  <c r="F142"/>
  <c r="G142" s="1"/>
  <c r="I142" s="1"/>
  <c r="K142" s="1"/>
  <c r="M142"/>
  <c r="F143"/>
  <c r="G143" s="1"/>
  <c r="I143" s="1"/>
  <c r="K143" s="1"/>
  <c r="M143"/>
  <c r="F144"/>
  <c r="G144"/>
  <c r="I144" s="1"/>
  <c r="K144"/>
  <c r="M144"/>
  <c r="F145"/>
  <c r="G145" s="1"/>
  <c r="I145" s="1"/>
  <c r="K145" s="1"/>
  <c r="M145"/>
  <c r="F146"/>
  <c r="G146" s="1"/>
  <c r="I146" s="1"/>
  <c r="K146" s="1"/>
  <c r="M146"/>
  <c r="F147"/>
  <c r="G147" s="1"/>
  <c r="I147" s="1"/>
  <c r="K147" s="1"/>
  <c r="M147"/>
  <c r="F148"/>
  <c r="G148"/>
  <c r="I148"/>
  <c r="K148" s="1"/>
  <c r="M148"/>
  <c r="F149"/>
  <c r="G149"/>
  <c r="I149" s="1"/>
  <c r="K149" s="1"/>
  <c r="M149"/>
  <c r="F150"/>
  <c r="G150"/>
  <c r="I150" s="1"/>
  <c r="K150" s="1"/>
  <c r="M150"/>
  <c r="F151"/>
  <c r="G151" s="1"/>
  <c r="I151"/>
  <c r="K151" s="1"/>
  <c r="M151"/>
  <c r="F152"/>
  <c r="G152"/>
  <c r="I152" s="1"/>
  <c r="K152" s="1"/>
  <c r="M152"/>
  <c r="F153"/>
  <c r="G153" s="1"/>
  <c r="I153" s="1"/>
  <c r="K153" s="1"/>
  <c r="M153"/>
  <c r="F154"/>
  <c r="G154"/>
  <c r="I154" s="1"/>
  <c r="K154" s="1"/>
  <c r="M154"/>
  <c r="F155"/>
  <c r="G155" s="1"/>
  <c r="I155" s="1"/>
  <c r="K155" s="1"/>
  <c r="M155"/>
  <c r="F156"/>
  <c r="G156"/>
  <c r="I156" s="1"/>
  <c r="K156" s="1"/>
  <c r="M156"/>
  <c r="F157"/>
  <c r="G157" s="1"/>
  <c r="I157" s="1"/>
  <c r="K157" s="1"/>
  <c r="M157"/>
  <c r="F158"/>
  <c r="G158" s="1"/>
  <c r="I158" s="1"/>
  <c r="K158" s="1"/>
  <c r="M158"/>
  <c r="F159"/>
  <c r="G159" s="1"/>
  <c r="I159" s="1"/>
  <c r="K159" s="1"/>
  <c r="M159"/>
  <c r="F160"/>
  <c r="G160"/>
  <c r="I160" s="1"/>
  <c r="K160"/>
  <c r="M160"/>
  <c r="F161"/>
  <c r="G161" s="1"/>
  <c r="I161" s="1"/>
  <c r="K161" s="1"/>
  <c r="M161"/>
  <c r="F162"/>
  <c r="G162" s="1"/>
  <c r="I162" s="1"/>
  <c r="K162" s="1"/>
  <c r="M162"/>
  <c r="F163"/>
  <c r="G163" s="1"/>
  <c r="I163" s="1"/>
  <c r="K163" s="1"/>
  <c r="M163"/>
  <c r="F164"/>
  <c r="G164"/>
  <c r="I164"/>
  <c r="K164" s="1"/>
  <c r="M164"/>
  <c r="F165"/>
  <c r="G165"/>
  <c r="I165" s="1"/>
  <c r="K165" s="1"/>
  <c r="M165"/>
  <c r="F166"/>
  <c r="G166"/>
  <c r="I166" s="1"/>
  <c r="K166" s="1"/>
  <c r="M166"/>
  <c r="F167"/>
  <c r="G167" s="1"/>
  <c r="I167"/>
  <c r="K167" s="1"/>
  <c r="M167"/>
  <c r="F168"/>
  <c r="G168"/>
  <c r="I168" s="1"/>
  <c r="K168" s="1"/>
  <c r="M168"/>
  <c r="F169"/>
  <c r="G169" s="1"/>
  <c r="I169" s="1"/>
  <c r="K169" s="1"/>
  <c r="M169"/>
  <c r="F170"/>
  <c r="G170"/>
  <c r="I170" s="1"/>
  <c r="K170" s="1"/>
  <c r="M170"/>
  <c r="F171"/>
  <c r="G171" s="1"/>
  <c r="I171" s="1"/>
  <c r="K171" s="1"/>
  <c r="M171"/>
  <c r="F172"/>
  <c r="G172"/>
  <c r="I172" s="1"/>
  <c r="K172" s="1"/>
  <c r="M172"/>
  <c r="F173"/>
  <c r="G173" s="1"/>
  <c r="I173" s="1"/>
  <c r="K173" s="1"/>
  <c r="M173"/>
  <c r="F174"/>
  <c r="G174" s="1"/>
  <c r="I174" s="1"/>
  <c r="K174" s="1"/>
  <c r="M174"/>
  <c r="F175"/>
  <c r="G175" s="1"/>
  <c r="I175" s="1"/>
  <c r="K175" s="1"/>
  <c r="M175"/>
  <c r="F176"/>
  <c r="G176"/>
  <c r="I176" s="1"/>
  <c r="K176"/>
  <c r="M176"/>
  <c r="F177"/>
  <c r="G177" s="1"/>
  <c r="I177" s="1"/>
  <c r="K177" s="1"/>
  <c r="M177"/>
  <c r="F178"/>
  <c r="G178" s="1"/>
  <c r="I178" s="1"/>
  <c r="K178" s="1"/>
  <c r="M178"/>
  <c r="F179"/>
  <c r="G179" s="1"/>
  <c r="I179" s="1"/>
  <c r="K179" s="1"/>
  <c r="M179"/>
  <c r="F180"/>
  <c r="G180"/>
  <c r="I180"/>
  <c r="K180" s="1"/>
  <c r="M180"/>
  <c r="F181"/>
  <c r="G181"/>
  <c r="I181" s="1"/>
  <c r="K181" s="1"/>
  <c r="M181"/>
  <c r="F182"/>
  <c r="G182"/>
  <c r="I182" s="1"/>
  <c r="K182" s="1"/>
  <c r="M182"/>
  <c r="F183"/>
  <c r="G183" s="1"/>
  <c r="I183"/>
  <c r="K183" s="1"/>
  <c r="M183"/>
  <c r="F184"/>
  <c r="G184"/>
  <c r="I184" s="1"/>
  <c r="K184" s="1"/>
  <c r="M184"/>
  <c r="F185"/>
  <c r="G185" s="1"/>
  <c r="I185" s="1"/>
  <c r="K185" s="1"/>
  <c r="M185"/>
  <c r="F186"/>
  <c r="G186"/>
  <c r="I186" s="1"/>
  <c r="K186" s="1"/>
  <c r="M186"/>
  <c r="F187"/>
  <c r="G187" s="1"/>
  <c r="I187" s="1"/>
  <c r="K187" s="1"/>
  <c r="M187"/>
  <c r="F188"/>
  <c r="G188"/>
  <c r="I188" s="1"/>
  <c r="K188" s="1"/>
  <c r="M188"/>
  <c r="F189"/>
  <c r="G189" s="1"/>
  <c r="I189" s="1"/>
  <c r="K189" s="1"/>
  <c r="M189"/>
  <c r="F190"/>
  <c r="G190" s="1"/>
  <c r="I190" s="1"/>
  <c r="K190" s="1"/>
  <c r="M190"/>
  <c r="F191"/>
  <c r="G191" s="1"/>
  <c r="I191" s="1"/>
  <c r="K191" s="1"/>
  <c r="M191"/>
  <c r="F192"/>
  <c r="G192"/>
  <c r="I192" s="1"/>
  <c r="K192"/>
  <c r="M192"/>
  <c r="F193"/>
  <c r="G193" s="1"/>
  <c r="I193" s="1"/>
  <c r="K193" s="1"/>
  <c r="M193"/>
  <c r="F194"/>
  <c r="G194" s="1"/>
  <c r="I194" s="1"/>
  <c r="K194" s="1"/>
  <c r="M194"/>
  <c r="F195"/>
  <c r="G195" s="1"/>
  <c r="I195" s="1"/>
  <c r="K195" s="1"/>
  <c r="M195"/>
  <c r="F196"/>
  <c r="G196"/>
  <c r="I196"/>
  <c r="K196" s="1"/>
  <c r="M196"/>
  <c r="F197"/>
  <c r="G197"/>
  <c r="I197" s="1"/>
  <c r="K197" s="1"/>
  <c r="M197"/>
  <c r="F198"/>
  <c r="G198"/>
  <c r="I198" s="1"/>
  <c r="K198" s="1"/>
  <c r="M198"/>
  <c r="F199"/>
  <c r="G199" s="1"/>
  <c r="I199"/>
  <c r="K199" s="1"/>
  <c r="M199"/>
  <c r="F200"/>
  <c r="G200"/>
  <c r="I200" s="1"/>
  <c r="K200" s="1"/>
  <c r="M200"/>
  <c r="F201"/>
  <c r="G201" s="1"/>
  <c r="I201" s="1"/>
  <c r="K201" s="1"/>
  <c r="M201"/>
  <c r="F202"/>
  <c r="G202"/>
  <c r="I202" s="1"/>
  <c r="K202" s="1"/>
  <c r="M202"/>
  <c r="F203"/>
  <c r="G203" s="1"/>
  <c r="I203" s="1"/>
  <c r="K203" s="1"/>
  <c r="M203"/>
  <c r="F204"/>
  <c r="G204"/>
  <c r="I204" s="1"/>
  <c r="K204" s="1"/>
  <c r="M204"/>
  <c r="F205"/>
  <c r="G205" s="1"/>
  <c r="I205" s="1"/>
  <c r="K205" s="1"/>
  <c r="M205"/>
  <c r="F206"/>
  <c r="G206" s="1"/>
  <c r="I206" s="1"/>
  <c r="K206" s="1"/>
  <c r="M206"/>
  <c r="F207"/>
  <c r="G207" s="1"/>
  <c r="I207" s="1"/>
  <c r="K207" s="1"/>
  <c r="M207"/>
  <c r="F208"/>
  <c r="G208"/>
  <c r="I208" s="1"/>
  <c r="K208"/>
  <c r="M208"/>
  <c r="F209"/>
  <c r="G209" s="1"/>
  <c r="I209" s="1"/>
  <c r="K209" s="1"/>
  <c r="M209"/>
  <c r="F210"/>
  <c r="G210" s="1"/>
  <c r="I210" s="1"/>
  <c r="K210" s="1"/>
  <c r="M210"/>
  <c r="F211"/>
  <c r="G211" s="1"/>
  <c r="I211" s="1"/>
  <c r="K211" s="1"/>
  <c r="M211"/>
  <c r="F212"/>
  <c r="G212"/>
  <c r="I212"/>
  <c r="K212" s="1"/>
  <c r="M212"/>
  <c r="F213"/>
  <c r="G213"/>
  <c r="I213" s="1"/>
  <c r="K213" s="1"/>
  <c r="M213"/>
  <c r="F214"/>
  <c r="G214"/>
  <c r="I214" s="1"/>
  <c r="K214" s="1"/>
  <c r="M214"/>
  <c r="F215"/>
  <c r="G215" s="1"/>
  <c r="I215"/>
  <c r="K215" s="1"/>
  <c r="M215"/>
  <c r="F216"/>
  <c r="G216"/>
  <c r="I216" s="1"/>
  <c r="K216" s="1"/>
  <c r="M216"/>
  <c r="F217"/>
  <c r="G217" s="1"/>
  <c r="I217" s="1"/>
  <c r="K217" s="1"/>
  <c r="M217"/>
  <c r="F218"/>
  <c r="G218"/>
  <c r="I218" s="1"/>
  <c r="K218" s="1"/>
  <c r="M218"/>
  <c r="F219"/>
  <c r="G219" s="1"/>
  <c r="I219" s="1"/>
  <c r="K219" s="1"/>
  <c r="M219"/>
  <c r="F220"/>
  <c r="G220"/>
  <c r="I220" s="1"/>
  <c r="K220" s="1"/>
  <c r="M220"/>
  <c r="F221"/>
  <c r="G221" s="1"/>
  <c r="I221" s="1"/>
  <c r="K221" s="1"/>
  <c r="M221"/>
  <c r="F222"/>
  <c r="G222" s="1"/>
  <c r="I222" s="1"/>
  <c r="K222" s="1"/>
  <c r="M222"/>
  <c r="F223"/>
  <c r="G223" s="1"/>
  <c r="I223" s="1"/>
  <c r="K223" s="1"/>
  <c r="M223"/>
  <c r="F224"/>
  <c r="G224"/>
  <c r="I224" s="1"/>
  <c r="K224"/>
  <c r="M224"/>
  <c r="F225"/>
  <c r="G225" s="1"/>
  <c r="I225" s="1"/>
  <c r="K225" s="1"/>
  <c r="M225"/>
  <c r="F226"/>
  <c r="G226" s="1"/>
  <c r="I226" s="1"/>
  <c r="K226" s="1"/>
  <c r="M226"/>
  <c r="F227"/>
  <c r="G227" s="1"/>
  <c r="I227" s="1"/>
  <c r="K227" s="1"/>
  <c r="M227"/>
  <c r="F228"/>
  <c r="G228"/>
  <c r="I228"/>
  <c r="K228" s="1"/>
  <c r="M228"/>
  <c r="F229"/>
  <c r="G229"/>
  <c r="I229" s="1"/>
  <c r="K229" s="1"/>
  <c r="M229"/>
  <c r="F230"/>
  <c r="G230"/>
  <c r="I230" s="1"/>
  <c r="K230" s="1"/>
  <c r="M230"/>
  <c r="F231"/>
  <c r="G231" s="1"/>
  <c r="I231"/>
  <c r="K231" s="1"/>
  <c r="M231"/>
  <c r="F232"/>
  <c r="G232"/>
  <c r="I232" s="1"/>
  <c r="K232" s="1"/>
  <c r="M232"/>
  <c r="F233"/>
  <c r="G233" s="1"/>
  <c r="I233" s="1"/>
  <c r="K233" s="1"/>
  <c r="M233"/>
  <c r="F234"/>
  <c r="G234"/>
  <c r="I234" s="1"/>
  <c r="K234" s="1"/>
  <c r="M234"/>
  <c r="F235"/>
  <c r="G235" s="1"/>
  <c r="I235" s="1"/>
  <c r="K235" s="1"/>
  <c r="M235"/>
  <c r="F236"/>
  <c r="G236"/>
  <c r="I236" s="1"/>
  <c r="K236" s="1"/>
  <c r="M236"/>
  <c r="F237"/>
  <c r="G237" s="1"/>
  <c r="I237" s="1"/>
  <c r="K237" s="1"/>
  <c r="M237"/>
  <c r="F238"/>
  <c r="G238" s="1"/>
  <c r="I238" s="1"/>
  <c r="K238" s="1"/>
  <c r="M238"/>
  <c r="F239"/>
  <c r="G239" s="1"/>
  <c r="I239" s="1"/>
  <c r="K239" s="1"/>
  <c r="M239"/>
  <c r="F240"/>
  <c r="G240"/>
  <c r="I240" s="1"/>
  <c r="K240"/>
  <c r="M240"/>
  <c r="F241"/>
  <c r="G241" s="1"/>
  <c r="I241" s="1"/>
  <c r="K241" s="1"/>
  <c r="M241"/>
  <c r="F242"/>
  <c r="G242" s="1"/>
  <c r="I242" s="1"/>
  <c r="K242" s="1"/>
  <c r="M242"/>
  <c r="F243"/>
  <c r="G243" s="1"/>
  <c r="I243" s="1"/>
  <c r="K243" s="1"/>
  <c r="M243"/>
  <c r="F244"/>
  <c r="G244"/>
  <c r="I244"/>
  <c r="K244" s="1"/>
  <c r="M244"/>
  <c r="F245"/>
  <c r="G245"/>
  <c r="I245" s="1"/>
  <c r="K245" s="1"/>
  <c r="M245"/>
  <c r="F246"/>
  <c r="G246"/>
  <c r="I246" s="1"/>
  <c r="K246" s="1"/>
  <c r="M246"/>
  <c r="F247"/>
  <c r="G247" s="1"/>
  <c r="I247"/>
  <c r="K247" s="1"/>
  <c r="M247"/>
  <c r="F248"/>
  <c r="G248"/>
  <c r="I248" s="1"/>
  <c r="K248" s="1"/>
  <c r="M248"/>
  <c r="F249"/>
  <c r="G249" s="1"/>
  <c r="I249" s="1"/>
  <c r="K249" s="1"/>
  <c r="M249"/>
  <c r="F250"/>
  <c r="G250"/>
  <c r="I250" s="1"/>
  <c r="K250" s="1"/>
  <c r="M250"/>
  <c r="F251"/>
  <c r="G251" s="1"/>
  <c r="I251" s="1"/>
  <c r="K251" s="1"/>
  <c r="M251"/>
  <c r="F252"/>
  <c r="G252"/>
  <c r="I252" s="1"/>
  <c r="K252" s="1"/>
  <c r="M252"/>
  <c r="F253"/>
  <c r="G253" s="1"/>
  <c r="I253" s="1"/>
  <c r="K253" s="1"/>
  <c r="M253"/>
  <c r="F254"/>
  <c r="G254" s="1"/>
  <c r="I254" s="1"/>
  <c r="K254" s="1"/>
  <c r="M254"/>
  <c r="F255"/>
  <c r="G255" s="1"/>
  <c r="I255" s="1"/>
  <c r="K255" s="1"/>
  <c r="M255"/>
  <c r="F256"/>
  <c r="G256"/>
  <c r="I256" s="1"/>
  <c r="K256"/>
  <c r="M256"/>
  <c r="F257"/>
  <c r="G257" s="1"/>
  <c r="I257" s="1"/>
  <c r="K257" s="1"/>
  <c r="M257"/>
  <c r="F258"/>
  <c r="G258" s="1"/>
  <c r="I258" s="1"/>
  <c r="K258" s="1"/>
  <c r="M258"/>
  <c r="F259"/>
  <c r="G259" s="1"/>
  <c r="I259" s="1"/>
  <c r="K259" s="1"/>
  <c r="M259"/>
  <c r="F260"/>
  <c r="G260"/>
  <c r="I260"/>
  <c r="K260" s="1"/>
  <c r="M260"/>
  <c r="F261"/>
  <c r="G261"/>
  <c r="I261" s="1"/>
  <c r="K261" s="1"/>
  <c r="M261"/>
  <c r="F262"/>
  <c r="G262"/>
  <c r="I262" s="1"/>
  <c r="K262" s="1"/>
  <c r="M262"/>
  <c r="F263"/>
  <c r="G263" s="1"/>
  <c r="I263"/>
  <c r="K263" s="1"/>
  <c r="M263"/>
  <c r="F264"/>
  <c r="G264"/>
  <c r="I264" s="1"/>
  <c r="K264" s="1"/>
  <c r="M264"/>
  <c r="F265"/>
  <c r="G265" s="1"/>
  <c r="I265" s="1"/>
  <c r="K265" s="1"/>
  <c r="M265"/>
  <c r="F266"/>
  <c r="G266"/>
  <c r="I266" s="1"/>
  <c r="K266" s="1"/>
  <c r="M266"/>
  <c r="F267"/>
  <c r="G267" s="1"/>
  <c r="I267" s="1"/>
  <c r="K267" s="1"/>
  <c r="M267"/>
  <c r="F268"/>
  <c r="G268"/>
  <c r="I268" s="1"/>
  <c r="K268" s="1"/>
  <c r="M268"/>
  <c r="F269"/>
  <c r="G269" s="1"/>
  <c r="I269" s="1"/>
  <c r="K269" s="1"/>
  <c r="M269"/>
  <c r="F270"/>
  <c r="G270" s="1"/>
  <c r="I270" s="1"/>
  <c r="K270" s="1"/>
  <c r="M270"/>
  <c r="F271"/>
  <c r="G271" s="1"/>
  <c r="I271" s="1"/>
  <c r="K271" s="1"/>
  <c r="M271"/>
  <c r="F272"/>
  <c r="G272"/>
  <c r="I272" s="1"/>
  <c r="K272"/>
  <c r="M272"/>
  <c r="F273"/>
  <c r="G273" s="1"/>
  <c r="I273" s="1"/>
  <c r="K273" s="1"/>
  <c r="M273"/>
  <c r="F274"/>
  <c r="G274" s="1"/>
  <c r="I274" s="1"/>
  <c r="K274" s="1"/>
  <c r="M274"/>
  <c r="F275"/>
  <c r="G275" s="1"/>
  <c r="I275" s="1"/>
  <c r="K275" s="1"/>
  <c r="M275"/>
  <c r="F276"/>
  <c r="G276"/>
  <c r="I276"/>
  <c r="K276" s="1"/>
  <c r="M276"/>
  <c r="F277"/>
  <c r="G277"/>
  <c r="I277" s="1"/>
  <c r="K277" s="1"/>
  <c r="M277"/>
  <c r="F278"/>
  <c r="G278"/>
  <c r="I278" s="1"/>
  <c r="K278" s="1"/>
  <c r="M278"/>
  <c r="F279"/>
  <c r="G279" s="1"/>
  <c r="I279"/>
  <c r="K279" s="1"/>
  <c r="M279"/>
  <c r="F280"/>
  <c r="G280"/>
  <c r="I280" s="1"/>
  <c r="K280" s="1"/>
  <c r="M280"/>
  <c r="F281"/>
  <c r="G281" s="1"/>
  <c r="I281" s="1"/>
  <c r="K281" s="1"/>
  <c r="M281"/>
  <c r="F282"/>
  <c r="G282"/>
  <c r="I282" s="1"/>
  <c r="K282" s="1"/>
  <c r="M282"/>
  <c r="F283"/>
  <c r="G283" s="1"/>
  <c r="I283" s="1"/>
  <c r="K283" s="1"/>
  <c r="M283"/>
  <c r="F9" i="8"/>
  <c r="G9" s="1"/>
  <c r="I9" s="1"/>
  <c r="K9" s="1"/>
  <c r="M9"/>
  <c r="F10"/>
  <c r="G10" s="1"/>
  <c r="I10" s="1"/>
  <c r="K10"/>
  <c r="M10"/>
  <c r="F11"/>
  <c r="G11"/>
  <c r="I11"/>
  <c r="K11" s="1"/>
  <c r="M11"/>
  <c r="F12"/>
  <c r="G12"/>
  <c r="I12" s="1"/>
  <c r="K12" s="1"/>
  <c r="M12"/>
  <c r="F13"/>
  <c r="G13"/>
  <c r="I13" s="1"/>
  <c r="K13" s="1"/>
  <c r="M13"/>
  <c r="F14"/>
  <c r="G14" s="1"/>
  <c r="I14" s="1"/>
  <c r="K14" s="1"/>
  <c r="M14"/>
  <c r="F15"/>
  <c r="G15"/>
  <c r="I15"/>
  <c r="K15"/>
  <c r="M15"/>
  <c r="F16"/>
  <c r="G16"/>
  <c r="I16"/>
  <c r="K16" s="1"/>
  <c r="M16"/>
  <c r="F17"/>
  <c r="G17" s="1"/>
  <c r="I17" s="1"/>
  <c r="K17" s="1"/>
  <c r="M17"/>
  <c r="F18"/>
  <c r="G18" s="1"/>
  <c r="I18" s="1"/>
  <c r="K18" s="1"/>
  <c r="M18"/>
  <c r="F19"/>
  <c r="G19"/>
  <c r="I19"/>
  <c r="K19" s="1"/>
  <c r="M19"/>
  <c r="F20"/>
  <c r="G20"/>
  <c r="I20" s="1"/>
  <c r="K20" s="1"/>
  <c r="M20"/>
  <c r="F21"/>
  <c r="G21" s="1"/>
  <c r="I21" s="1"/>
  <c r="K21" s="1"/>
  <c r="M21"/>
  <c r="F22"/>
  <c r="G22" s="1"/>
  <c r="I22" s="1"/>
  <c r="K22" s="1"/>
  <c r="M22"/>
  <c r="F23"/>
  <c r="G23"/>
  <c r="I23"/>
  <c r="K23" s="1"/>
  <c r="M23"/>
  <c r="F24"/>
  <c r="G24"/>
  <c r="I24" s="1"/>
  <c r="K24" s="1"/>
  <c r="M24"/>
  <c r="F25"/>
  <c r="G25" s="1"/>
  <c r="I25" s="1"/>
  <c r="K25" s="1"/>
  <c r="M25"/>
  <c r="F26"/>
  <c r="G26" s="1"/>
  <c r="I26" s="1"/>
  <c r="K26"/>
  <c r="M26"/>
  <c r="F27"/>
  <c r="G27"/>
  <c r="I27"/>
  <c r="K27" s="1"/>
  <c r="M27"/>
  <c r="F28"/>
  <c r="G28"/>
  <c r="I28" s="1"/>
  <c r="K28" s="1"/>
  <c r="M28"/>
  <c r="F29"/>
  <c r="G29"/>
  <c r="I29" s="1"/>
  <c r="K29" s="1"/>
  <c r="M29"/>
  <c r="F30"/>
  <c r="G30" s="1"/>
  <c r="I30" s="1"/>
  <c r="K30" s="1"/>
  <c r="M30"/>
  <c r="F31"/>
  <c r="G31"/>
  <c r="I31"/>
  <c r="K31"/>
  <c r="M31"/>
  <c r="F32"/>
  <c r="G32"/>
  <c r="I32"/>
  <c r="K32" s="1"/>
  <c r="M32"/>
  <c r="F33"/>
  <c r="G33" s="1"/>
  <c r="I33" s="1"/>
  <c r="K33" s="1"/>
  <c r="M33"/>
  <c r="F34"/>
  <c r="G34" s="1"/>
  <c r="I34" s="1"/>
  <c r="K34" s="1"/>
  <c r="M34"/>
  <c r="F35"/>
  <c r="G35"/>
  <c r="I35"/>
  <c r="K35" s="1"/>
  <c r="M35"/>
  <c r="F36"/>
  <c r="G36"/>
  <c r="I36" s="1"/>
  <c r="K36" s="1"/>
  <c r="M36"/>
  <c r="F37"/>
  <c r="G37" s="1"/>
  <c r="I37" s="1"/>
  <c r="K37" s="1"/>
  <c r="M37"/>
  <c r="F38"/>
  <c r="G38" s="1"/>
  <c r="I38" s="1"/>
  <c r="K38" s="1"/>
  <c r="M38"/>
  <c r="F39"/>
  <c r="G39"/>
  <c r="I39"/>
  <c r="K39" s="1"/>
  <c r="M39"/>
  <c r="F40"/>
  <c r="G40"/>
  <c r="I40" s="1"/>
  <c r="K40" s="1"/>
  <c r="M40"/>
  <c r="F41"/>
  <c r="G41" s="1"/>
  <c r="I41" s="1"/>
  <c r="K41" s="1"/>
  <c r="M41"/>
  <c r="F42"/>
  <c r="G42" s="1"/>
  <c r="I42" s="1"/>
  <c r="K42"/>
  <c r="M42"/>
  <c r="F43"/>
  <c r="G43"/>
  <c r="I43"/>
  <c r="K43" s="1"/>
  <c r="M43"/>
  <c r="F44"/>
  <c r="G44"/>
  <c r="I44" s="1"/>
  <c r="K44" s="1"/>
  <c r="M44"/>
  <c r="F45"/>
  <c r="G45"/>
  <c r="I45" s="1"/>
  <c r="K45" s="1"/>
  <c r="M45"/>
  <c r="F46"/>
  <c r="G46" s="1"/>
  <c r="I46" s="1"/>
  <c r="K46" s="1"/>
  <c r="M46"/>
  <c r="F47"/>
  <c r="G47"/>
  <c r="I47"/>
  <c r="K47"/>
  <c r="M47"/>
  <c r="F48"/>
  <c r="G48"/>
  <c r="I48"/>
  <c r="K48" s="1"/>
  <c r="M48"/>
  <c r="F49"/>
  <c r="G49" s="1"/>
  <c r="I49" s="1"/>
  <c r="K49" s="1"/>
  <c r="M49"/>
  <c r="F50"/>
  <c r="G50" s="1"/>
  <c r="I50" s="1"/>
  <c r="K50" s="1"/>
  <c r="M50"/>
  <c r="F51"/>
  <c r="G51"/>
  <c r="I51"/>
  <c r="K51" s="1"/>
  <c r="M51"/>
  <c r="F52"/>
  <c r="G52"/>
  <c r="I52" s="1"/>
  <c r="K52" s="1"/>
  <c r="M52"/>
  <c r="F53"/>
  <c r="G53" s="1"/>
  <c r="I53" s="1"/>
  <c r="K53" s="1"/>
  <c r="M53"/>
  <c r="F54"/>
  <c r="G54" s="1"/>
  <c r="I54" s="1"/>
  <c r="K54" s="1"/>
  <c r="M54"/>
  <c r="F55"/>
  <c r="G55"/>
  <c r="I55"/>
  <c r="K55" s="1"/>
  <c r="M55"/>
  <c r="F56"/>
  <c r="G56"/>
  <c r="I56" s="1"/>
  <c r="K56" s="1"/>
  <c r="M56"/>
  <c r="F57"/>
  <c r="G57" s="1"/>
  <c r="I57" s="1"/>
  <c r="K57" s="1"/>
  <c r="M57"/>
  <c r="F58"/>
  <c r="G58" s="1"/>
  <c r="I58" s="1"/>
  <c r="K58"/>
  <c r="M58"/>
  <c r="F59"/>
  <c r="G59"/>
  <c r="I59"/>
  <c r="K59" s="1"/>
  <c r="M59"/>
  <c r="F60"/>
  <c r="G60"/>
  <c r="I60" s="1"/>
  <c r="K60" s="1"/>
  <c r="M60"/>
  <c r="F61"/>
  <c r="G61"/>
  <c r="I61" s="1"/>
  <c r="K61" s="1"/>
  <c r="M61"/>
  <c r="F62"/>
  <c r="G62" s="1"/>
  <c r="I62" s="1"/>
  <c r="K62" s="1"/>
  <c r="M62"/>
  <c r="F63"/>
  <c r="G63"/>
  <c r="I63"/>
  <c r="K63"/>
  <c r="M63"/>
  <c r="F64"/>
  <c r="G64"/>
  <c r="I64"/>
  <c r="K64" s="1"/>
  <c r="M64"/>
  <c r="F65"/>
  <c r="G65" s="1"/>
  <c r="I65" s="1"/>
  <c r="K65" s="1"/>
  <c r="M65"/>
  <c r="F66"/>
  <c r="G66" s="1"/>
  <c r="I66" s="1"/>
  <c r="K66" s="1"/>
  <c r="M66"/>
  <c r="F67"/>
  <c r="G67"/>
  <c r="I67"/>
  <c r="K67" s="1"/>
  <c r="M67"/>
  <c r="F68"/>
  <c r="G68"/>
  <c r="I68" s="1"/>
  <c r="K68" s="1"/>
  <c r="M68"/>
  <c r="F69"/>
  <c r="G69" s="1"/>
  <c r="I69" s="1"/>
  <c r="K69" s="1"/>
  <c r="M69"/>
  <c r="F70"/>
  <c r="G70" s="1"/>
  <c r="I70" s="1"/>
  <c r="K70" s="1"/>
  <c r="M70"/>
  <c r="F71"/>
  <c r="G71"/>
  <c r="I71"/>
  <c r="K71" s="1"/>
  <c r="M71"/>
  <c r="F72"/>
  <c r="G72"/>
  <c r="I72" s="1"/>
  <c r="K72" s="1"/>
  <c r="M72"/>
  <c r="F73"/>
  <c r="G73" s="1"/>
  <c r="I73" s="1"/>
  <c r="K73" s="1"/>
  <c r="M73"/>
  <c r="F74"/>
  <c r="G74" s="1"/>
  <c r="I74" s="1"/>
  <c r="K74"/>
  <c r="M74"/>
  <c r="F75"/>
  <c r="G75"/>
  <c r="I75"/>
  <c r="K75" s="1"/>
  <c r="M75"/>
  <c r="F76"/>
  <c r="G76"/>
  <c r="I76" s="1"/>
  <c r="K76" s="1"/>
  <c r="M76"/>
  <c r="F77"/>
  <c r="G77"/>
  <c r="I77" s="1"/>
  <c r="K77" s="1"/>
  <c r="M77"/>
  <c r="F78"/>
  <c r="G78" s="1"/>
  <c r="I78" s="1"/>
  <c r="K78" s="1"/>
  <c r="M78"/>
  <c r="F79"/>
  <c r="G79"/>
  <c r="I79"/>
  <c r="K79"/>
  <c r="M79"/>
  <c r="F80"/>
  <c r="G80"/>
  <c r="I80"/>
  <c r="K80" s="1"/>
  <c r="M80"/>
  <c r="F81"/>
  <c r="G81" s="1"/>
  <c r="I81" s="1"/>
  <c r="K81" s="1"/>
  <c r="M81"/>
  <c r="F82"/>
  <c r="G82" s="1"/>
  <c r="I82" s="1"/>
  <c r="K82" s="1"/>
  <c r="M82"/>
  <c r="F83"/>
  <c r="G83"/>
  <c r="I83"/>
  <c r="K83" s="1"/>
  <c r="M83"/>
  <c r="F84"/>
  <c r="G84"/>
  <c r="I84" s="1"/>
  <c r="K84" s="1"/>
  <c r="M84"/>
  <c r="F85"/>
  <c r="G85" s="1"/>
  <c r="I85" s="1"/>
  <c r="K85" s="1"/>
  <c r="M85"/>
  <c r="F86"/>
  <c r="G86" s="1"/>
  <c r="I86" s="1"/>
  <c r="K86" s="1"/>
  <c r="M86"/>
  <c r="F87"/>
  <c r="G87"/>
  <c r="I87"/>
  <c r="K87" s="1"/>
  <c r="M87"/>
  <c r="F88"/>
  <c r="G88"/>
  <c r="I88" s="1"/>
  <c r="K88" s="1"/>
  <c r="M88"/>
  <c r="F89"/>
  <c r="G89" s="1"/>
  <c r="I89" s="1"/>
  <c r="K89" s="1"/>
  <c r="M89"/>
  <c r="F90"/>
  <c r="G90" s="1"/>
  <c r="I90" s="1"/>
  <c r="K90"/>
  <c r="M90"/>
  <c r="F91"/>
  <c r="G91"/>
  <c r="I91"/>
  <c r="K91" s="1"/>
  <c r="M91"/>
  <c r="F92"/>
  <c r="G92"/>
  <c r="I92" s="1"/>
  <c r="K92" s="1"/>
  <c r="M92"/>
  <c r="F93"/>
  <c r="G93"/>
  <c r="I93" s="1"/>
  <c r="K93" s="1"/>
  <c r="M93"/>
  <c r="F94"/>
  <c r="G94" s="1"/>
  <c r="I94" s="1"/>
  <c r="K94" s="1"/>
  <c r="M94"/>
  <c r="F95"/>
  <c r="G95"/>
  <c r="I95"/>
  <c r="K95"/>
  <c r="M95"/>
  <c r="F96"/>
  <c r="G96"/>
  <c r="I96"/>
  <c r="K96" s="1"/>
  <c r="M96"/>
  <c r="F97"/>
  <c r="G97" s="1"/>
  <c r="I97" s="1"/>
  <c r="K97" s="1"/>
  <c r="M97"/>
  <c r="F98"/>
  <c r="G98" s="1"/>
  <c r="I98" s="1"/>
  <c r="K98" s="1"/>
  <c r="M98"/>
  <c r="F99"/>
  <c r="G99"/>
  <c r="I99"/>
  <c r="K99" s="1"/>
  <c r="M99"/>
  <c r="F100"/>
  <c r="G100"/>
  <c r="I100" s="1"/>
  <c r="K100" s="1"/>
  <c r="M100"/>
  <c r="F101"/>
  <c r="G101" s="1"/>
  <c r="I101" s="1"/>
  <c r="K101" s="1"/>
  <c r="M101"/>
  <c r="F102"/>
  <c r="G102" s="1"/>
  <c r="I102" s="1"/>
  <c r="K102" s="1"/>
  <c r="M102"/>
  <c r="F103"/>
  <c r="G103"/>
  <c r="I103"/>
  <c r="K103" s="1"/>
  <c r="M103"/>
  <c r="F104"/>
  <c r="G104"/>
  <c r="I104" s="1"/>
  <c r="K104" s="1"/>
  <c r="M104"/>
  <c r="F105"/>
  <c r="G105" s="1"/>
  <c r="I105" s="1"/>
  <c r="K105" s="1"/>
  <c r="M105"/>
  <c r="F106"/>
  <c r="G106" s="1"/>
  <c r="I106" s="1"/>
  <c r="K106"/>
  <c r="M106"/>
  <c r="F107"/>
  <c r="G107"/>
  <c r="I107"/>
  <c r="K107" s="1"/>
  <c r="M107"/>
  <c r="F108"/>
  <c r="G108"/>
  <c r="I108" s="1"/>
  <c r="K108" s="1"/>
  <c r="M108"/>
  <c r="F109"/>
  <c r="G109"/>
  <c r="I109" s="1"/>
  <c r="K109" s="1"/>
  <c r="M109"/>
  <c r="F110"/>
  <c r="G110" s="1"/>
  <c r="I110" s="1"/>
  <c r="K110" s="1"/>
  <c r="M110"/>
  <c r="F111"/>
  <c r="G111"/>
  <c r="I111"/>
  <c r="K111"/>
  <c r="M111"/>
  <c r="F112"/>
  <c r="G112"/>
  <c r="I112"/>
  <c r="K112" s="1"/>
  <c r="M112"/>
  <c r="F113"/>
  <c r="G113" s="1"/>
  <c r="I113" s="1"/>
  <c r="K113" s="1"/>
  <c r="M113"/>
  <c r="F114"/>
  <c r="G114" s="1"/>
  <c r="I114" s="1"/>
  <c r="K114" s="1"/>
  <c r="M114"/>
  <c r="F115"/>
  <c r="G115"/>
  <c r="I115"/>
  <c r="K115" s="1"/>
  <c r="M115"/>
  <c r="F116"/>
  <c r="G116"/>
  <c r="I116" s="1"/>
  <c r="K116" s="1"/>
  <c r="M116"/>
  <c r="F117"/>
  <c r="G117" s="1"/>
  <c r="I117" s="1"/>
  <c r="K117" s="1"/>
  <c r="M117"/>
  <c r="F118"/>
  <c r="G118" s="1"/>
  <c r="I118" s="1"/>
  <c r="K118" s="1"/>
  <c r="M118"/>
  <c r="F119"/>
  <c r="G119"/>
  <c r="I119"/>
  <c r="K119" s="1"/>
  <c r="M119"/>
  <c r="F120"/>
  <c r="G120"/>
  <c r="I120" s="1"/>
  <c r="K120" s="1"/>
  <c r="M120"/>
  <c r="F121"/>
  <c r="G121" s="1"/>
  <c r="I121" s="1"/>
  <c r="K121" s="1"/>
  <c r="M121"/>
  <c r="F122"/>
  <c r="G122" s="1"/>
  <c r="I122" s="1"/>
  <c r="K122"/>
  <c r="M122"/>
  <c r="F123"/>
  <c r="G123"/>
  <c r="I123"/>
  <c r="K123" s="1"/>
  <c r="M123"/>
  <c r="F124"/>
  <c r="G124"/>
  <c r="I124" s="1"/>
  <c r="K124" s="1"/>
  <c r="M124"/>
  <c r="F125"/>
  <c r="G125"/>
  <c r="I125" s="1"/>
  <c r="K125" s="1"/>
  <c r="M125"/>
  <c r="F126"/>
  <c r="G126" s="1"/>
  <c r="I126" s="1"/>
  <c r="K126" s="1"/>
  <c r="M126"/>
  <c r="F127"/>
  <c r="G127"/>
  <c r="I127"/>
  <c r="K127"/>
  <c r="M127"/>
  <c r="F128"/>
  <c r="G128"/>
  <c r="I128"/>
  <c r="K128" s="1"/>
  <c r="M128"/>
  <c r="F129"/>
  <c r="G129" s="1"/>
  <c r="I129" s="1"/>
  <c r="K129" s="1"/>
  <c r="M129"/>
  <c r="F130"/>
  <c r="G130" s="1"/>
  <c r="I130" s="1"/>
  <c r="K130" s="1"/>
  <c r="M130"/>
  <c r="F131"/>
  <c r="G131"/>
  <c r="I131"/>
  <c r="K131" s="1"/>
  <c r="M131"/>
  <c r="F132"/>
  <c r="G132"/>
  <c r="I132"/>
  <c r="K132" s="1"/>
  <c r="M132"/>
  <c r="F133"/>
  <c r="G133" s="1"/>
  <c r="I133" s="1"/>
  <c r="K133" s="1"/>
  <c r="M133"/>
  <c r="F134"/>
  <c r="G134" s="1"/>
  <c r="I134" s="1"/>
  <c r="K134" s="1"/>
  <c r="M134"/>
  <c r="F135"/>
  <c r="G135"/>
  <c r="I135"/>
  <c r="K135" s="1"/>
  <c r="M135"/>
  <c r="F136"/>
  <c r="G136"/>
  <c r="I136" s="1"/>
  <c r="K136" s="1"/>
  <c r="M136"/>
  <c r="F137"/>
  <c r="G137" s="1"/>
  <c r="I137" s="1"/>
  <c r="K137" s="1"/>
  <c r="M137"/>
  <c r="F138"/>
  <c r="G138" s="1"/>
  <c r="I138" s="1"/>
  <c r="K138"/>
  <c r="M138"/>
  <c r="F139"/>
  <c r="G139"/>
  <c r="I139"/>
  <c r="K139" s="1"/>
  <c r="M139"/>
  <c r="F140"/>
  <c r="G140"/>
  <c r="I140" s="1"/>
  <c r="K140" s="1"/>
  <c r="M140"/>
  <c r="F141"/>
  <c r="G141"/>
  <c r="I141" s="1"/>
  <c r="K141" s="1"/>
  <c r="M141"/>
  <c r="F142"/>
  <c r="G142" s="1"/>
  <c r="I142" s="1"/>
  <c r="K142" s="1"/>
  <c r="M142"/>
  <c r="F143"/>
  <c r="G143"/>
  <c r="I143"/>
  <c r="K143"/>
  <c r="M143"/>
  <c r="F144"/>
  <c r="G144"/>
  <c r="I144"/>
  <c r="K144" s="1"/>
  <c r="M144"/>
  <c r="F145"/>
  <c r="G145" s="1"/>
  <c r="I145" s="1"/>
  <c r="K145" s="1"/>
  <c r="M145"/>
  <c r="F146"/>
  <c r="G146" s="1"/>
  <c r="I146" s="1"/>
  <c r="K146" s="1"/>
  <c r="M146"/>
  <c r="F147"/>
  <c r="G147"/>
  <c r="I147"/>
  <c r="K147"/>
  <c r="M147"/>
  <c r="F148"/>
  <c r="G148"/>
  <c r="I148"/>
  <c r="K148" s="1"/>
  <c r="M148"/>
  <c r="F149"/>
  <c r="G149" s="1"/>
  <c r="I149" s="1"/>
  <c r="K149" s="1"/>
  <c r="M149"/>
  <c r="F150"/>
  <c r="G150" s="1"/>
  <c r="I150" s="1"/>
  <c r="K150" s="1"/>
  <c r="M150"/>
  <c r="F151"/>
  <c r="G151"/>
  <c r="I151"/>
  <c r="K151" s="1"/>
  <c r="M151"/>
  <c r="F152"/>
  <c r="G152"/>
  <c r="I152" s="1"/>
  <c r="K152" s="1"/>
  <c r="M152"/>
  <c r="F153"/>
  <c r="G153" s="1"/>
  <c r="I153" s="1"/>
  <c r="K153" s="1"/>
  <c r="M153"/>
  <c r="F154"/>
  <c r="G154" s="1"/>
  <c r="I154" s="1"/>
  <c r="K154"/>
  <c r="M154"/>
  <c r="F155"/>
  <c r="G155"/>
  <c r="I155"/>
  <c r="K155" s="1"/>
  <c r="M155"/>
  <c r="F156"/>
  <c r="G156"/>
  <c r="I156" s="1"/>
  <c r="K156" s="1"/>
  <c r="M156"/>
  <c r="F157"/>
  <c r="G157"/>
  <c r="I157" s="1"/>
  <c r="K157" s="1"/>
  <c r="M157"/>
  <c r="F158"/>
  <c r="G158" s="1"/>
  <c r="I158" s="1"/>
  <c r="K158" s="1"/>
  <c r="M158"/>
  <c r="F159"/>
  <c r="G159"/>
  <c r="I159"/>
  <c r="K159"/>
  <c r="M159"/>
  <c r="F160"/>
  <c r="G160"/>
  <c r="I160"/>
  <c r="K160" s="1"/>
  <c r="M160"/>
  <c r="F161"/>
  <c r="G161" s="1"/>
  <c r="I161" s="1"/>
  <c r="K161" s="1"/>
  <c r="M161"/>
  <c r="F162"/>
  <c r="G162" s="1"/>
  <c r="I162" s="1"/>
  <c r="K162" s="1"/>
  <c r="M162"/>
  <c r="F163"/>
  <c r="G163"/>
  <c r="I163"/>
  <c r="K163"/>
  <c r="M163"/>
  <c r="F164"/>
  <c r="G164"/>
  <c r="I164"/>
  <c r="K164" s="1"/>
  <c r="M164"/>
  <c r="F165"/>
  <c r="G165" s="1"/>
  <c r="I165" s="1"/>
  <c r="K165" s="1"/>
  <c r="M165"/>
  <c r="F166"/>
  <c r="G166" s="1"/>
  <c r="I166" s="1"/>
  <c r="K166" s="1"/>
  <c r="M166"/>
  <c r="F167"/>
  <c r="G167"/>
  <c r="I167"/>
  <c r="K167" s="1"/>
  <c r="M167"/>
  <c r="F168"/>
  <c r="G168"/>
  <c r="I168" s="1"/>
  <c r="K168" s="1"/>
  <c r="M168"/>
  <c r="F169"/>
  <c r="G169" s="1"/>
  <c r="I169" s="1"/>
  <c r="K169" s="1"/>
  <c r="M169"/>
  <c r="F170"/>
  <c r="G170" s="1"/>
  <c r="I170" s="1"/>
  <c r="K170"/>
  <c r="M170"/>
  <c r="F171"/>
  <c r="G171"/>
  <c r="I171"/>
  <c r="K171" s="1"/>
  <c r="M171"/>
  <c r="F172"/>
  <c r="G172"/>
  <c r="I172" s="1"/>
  <c r="K172" s="1"/>
  <c r="M172"/>
  <c r="F173"/>
  <c r="G173"/>
  <c r="I173" s="1"/>
  <c r="K173" s="1"/>
  <c r="M173"/>
  <c r="F174"/>
  <c r="G174" s="1"/>
  <c r="I174" s="1"/>
  <c r="K174" s="1"/>
  <c r="M174"/>
  <c r="F175"/>
  <c r="G175"/>
  <c r="I175"/>
  <c r="K175"/>
  <c r="M175"/>
  <c r="F176"/>
  <c r="G176"/>
  <c r="I176"/>
  <c r="K176" s="1"/>
  <c r="M176"/>
  <c r="F177"/>
  <c r="G177" s="1"/>
  <c r="I177" s="1"/>
  <c r="K177" s="1"/>
  <c r="M177"/>
  <c r="F178"/>
  <c r="G178" s="1"/>
  <c r="I178" s="1"/>
  <c r="K178" s="1"/>
  <c r="M178"/>
  <c r="F179"/>
  <c r="G179"/>
  <c r="I179"/>
  <c r="K179" s="1"/>
  <c r="M179"/>
  <c r="F180"/>
  <c r="G180"/>
  <c r="I180"/>
  <c r="K180" s="1"/>
  <c r="M180"/>
  <c r="F181"/>
  <c r="G181" s="1"/>
  <c r="I181" s="1"/>
  <c r="K181" s="1"/>
  <c r="M181"/>
  <c r="F182"/>
  <c r="G182" s="1"/>
  <c r="I182" s="1"/>
  <c r="K182" s="1"/>
  <c r="M182"/>
  <c r="F183"/>
  <c r="G183"/>
  <c r="I183"/>
  <c r="K183" s="1"/>
  <c r="M183"/>
  <c r="F184"/>
  <c r="G184"/>
  <c r="I184" s="1"/>
  <c r="K184" s="1"/>
  <c r="M184"/>
  <c r="F185"/>
  <c r="G185" s="1"/>
  <c r="I185" s="1"/>
  <c r="K185" s="1"/>
  <c r="M185"/>
  <c r="F186"/>
  <c r="G186" s="1"/>
  <c r="I186" s="1"/>
  <c r="K186"/>
  <c r="M186"/>
  <c r="F187"/>
  <c r="G187"/>
  <c r="I187"/>
  <c r="K187" s="1"/>
  <c r="M187"/>
  <c r="F188"/>
  <c r="G188"/>
  <c r="I188" s="1"/>
  <c r="K188" s="1"/>
  <c r="M188"/>
  <c r="F189"/>
  <c r="G189"/>
  <c r="I189" s="1"/>
  <c r="K189" s="1"/>
  <c r="M189"/>
  <c r="F190"/>
  <c r="G190" s="1"/>
  <c r="I190" s="1"/>
  <c r="K190" s="1"/>
  <c r="M190"/>
  <c r="F191"/>
  <c r="G191"/>
  <c r="I191"/>
  <c r="K191"/>
  <c r="M191"/>
  <c r="F192"/>
  <c r="G192"/>
  <c r="I192"/>
  <c r="K192" s="1"/>
  <c r="M192"/>
  <c r="F193"/>
  <c r="G193" s="1"/>
  <c r="I193" s="1"/>
  <c r="K193" s="1"/>
  <c r="M193"/>
  <c r="F194"/>
  <c r="G194" s="1"/>
  <c r="I194" s="1"/>
  <c r="K194" s="1"/>
  <c r="M194"/>
  <c r="F195"/>
  <c r="G195"/>
  <c r="I195"/>
  <c r="K195"/>
  <c r="M195"/>
  <c r="F196"/>
  <c r="G196"/>
  <c r="I196"/>
  <c r="K196" s="1"/>
  <c r="M196"/>
  <c r="F197"/>
  <c r="G197" s="1"/>
  <c r="I197" s="1"/>
  <c r="K197" s="1"/>
  <c r="M197"/>
  <c r="F198"/>
  <c r="G198" s="1"/>
  <c r="I198" s="1"/>
  <c r="K198" s="1"/>
  <c r="M198"/>
  <c r="F199"/>
  <c r="G199"/>
  <c r="I199"/>
  <c r="K199" s="1"/>
  <c r="M199"/>
  <c r="F200"/>
  <c r="G200"/>
  <c r="I200" s="1"/>
  <c r="K200" s="1"/>
  <c r="M200"/>
  <c r="F201"/>
  <c r="G201" s="1"/>
  <c r="I201" s="1"/>
  <c r="K201" s="1"/>
  <c r="M201"/>
  <c r="F202"/>
  <c r="G202" s="1"/>
  <c r="I202" s="1"/>
  <c r="K202"/>
  <c r="M202"/>
  <c r="F203"/>
  <c r="G203"/>
  <c r="I203"/>
  <c r="K203" s="1"/>
  <c r="M203"/>
  <c r="F204"/>
  <c r="G204"/>
  <c r="I204" s="1"/>
  <c r="K204" s="1"/>
  <c r="M204"/>
  <c r="F205"/>
  <c r="G205"/>
  <c r="I205" s="1"/>
  <c r="K205" s="1"/>
  <c r="M205"/>
  <c r="F206"/>
  <c r="G206" s="1"/>
  <c r="I206" s="1"/>
  <c r="K206" s="1"/>
  <c r="M206"/>
  <c r="F207"/>
  <c r="G207"/>
  <c r="I207"/>
  <c r="K207"/>
  <c r="M207"/>
  <c r="F208"/>
  <c r="G208"/>
  <c r="I208"/>
  <c r="K208" s="1"/>
  <c r="M208"/>
  <c r="F209"/>
  <c r="G209" s="1"/>
  <c r="I209" s="1"/>
  <c r="K209" s="1"/>
  <c r="M209"/>
  <c r="F210"/>
  <c r="G210" s="1"/>
  <c r="I210" s="1"/>
  <c r="K210" s="1"/>
  <c r="M210"/>
  <c r="F211"/>
  <c r="G211"/>
  <c r="I211"/>
  <c r="K211"/>
  <c r="M211"/>
  <c r="F212"/>
  <c r="G212"/>
  <c r="I212"/>
  <c r="K212" s="1"/>
  <c r="M212"/>
  <c r="F213"/>
  <c r="G213" s="1"/>
  <c r="I213" s="1"/>
  <c r="K213" s="1"/>
  <c r="M213"/>
  <c r="F214"/>
  <c r="G214" s="1"/>
  <c r="I214" s="1"/>
  <c r="K214" s="1"/>
  <c r="M214"/>
  <c r="F215"/>
  <c r="G215"/>
  <c r="I215"/>
  <c r="K215" s="1"/>
  <c r="M215"/>
  <c r="F216"/>
  <c r="G216"/>
  <c r="I216" s="1"/>
  <c r="K216" s="1"/>
  <c r="M216"/>
  <c r="F217"/>
  <c r="G217" s="1"/>
  <c r="I217" s="1"/>
  <c r="K217" s="1"/>
  <c r="M217"/>
  <c r="F218"/>
  <c r="G218" s="1"/>
  <c r="I218" s="1"/>
  <c r="K218"/>
  <c r="M218"/>
  <c r="F219"/>
  <c r="G219"/>
  <c r="I219"/>
  <c r="K219" s="1"/>
  <c r="M219"/>
  <c r="F220"/>
  <c r="G220"/>
  <c r="I220" s="1"/>
  <c r="K220" s="1"/>
  <c r="M220"/>
  <c r="F221"/>
  <c r="G221"/>
  <c r="I221" s="1"/>
  <c r="K221" s="1"/>
  <c r="M221"/>
  <c r="F222"/>
  <c r="G222" s="1"/>
  <c r="I222" s="1"/>
  <c r="K222" s="1"/>
  <c r="M222"/>
  <c r="F223"/>
  <c r="G223"/>
  <c r="I223"/>
  <c r="K223"/>
  <c r="M223"/>
  <c r="F224"/>
  <c r="G224"/>
  <c r="I224"/>
  <c r="K224" s="1"/>
  <c r="M224"/>
  <c r="F225"/>
  <c r="G225"/>
  <c r="I225" s="1"/>
  <c r="K225" s="1"/>
  <c r="M225"/>
  <c r="F226"/>
  <c r="G226" s="1"/>
  <c r="I226" s="1"/>
  <c r="K226" s="1"/>
  <c r="M226"/>
  <c r="F227"/>
  <c r="G227"/>
  <c r="I227"/>
  <c r="K227"/>
  <c r="M227"/>
  <c r="F228"/>
  <c r="G228"/>
  <c r="I228"/>
  <c r="K228" s="1"/>
  <c r="M228"/>
  <c r="F229"/>
  <c r="G229" s="1"/>
  <c r="I229" s="1"/>
  <c r="K229" s="1"/>
  <c r="M229"/>
  <c r="F230"/>
  <c r="G230" s="1"/>
  <c r="I230" s="1"/>
  <c r="K230" s="1"/>
  <c r="M230"/>
  <c r="F231"/>
  <c r="G231"/>
  <c r="I231"/>
  <c r="K231" s="1"/>
  <c r="M231"/>
  <c r="F232"/>
  <c r="G232"/>
  <c r="I232" s="1"/>
  <c r="K232" s="1"/>
  <c r="M232"/>
  <c r="F233"/>
  <c r="G233" s="1"/>
  <c r="I233" s="1"/>
  <c r="K233" s="1"/>
  <c r="M233"/>
  <c r="F234"/>
  <c r="G234" s="1"/>
  <c r="I234" s="1"/>
  <c r="K234"/>
  <c r="M234"/>
  <c r="F235"/>
  <c r="G235"/>
  <c r="I235"/>
  <c r="K235" s="1"/>
  <c r="M235"/>
  <c r="F236"/>
  <c r="G236"/>
  <c r="I236" s="1"/>
  <c r="K236" s="1"/>
  <c r="M236"/>
  <c r="F237"/>
  <c r="G237"/>
  <c r="I237" s="1"/>
  <c r="K237" s="1"/>
  <c r="M237"/>
  <c r="F238"/>
  <c r="G238" s="1"/>
  <c r="I238" s="1"/>
  <c r="K238"/>
  <c r="M238"/>
  <c r="F239"/>
  <c r="G239"/>
  <c r="I239"/>
  <c r="K239"/>
  <c r="M239"/>
  <c r="F240"/>
  <c r="G240"/>
  <c r="I240"/>
  <c r="K240" s="1"/>
  <c r="M240"/>
  <c r="F241"/>
  <c r="G241"/>
  <c r="I241" s="1"/>
  <c r="K241" s="1"/>
  <c r="M241"/>
  <c r="F242"/>
  <c r="G242" s="1"/>
  <c r="I242" s="1"/>
  <c r="K242" s="1"/>
  <c r="M242"/>
  <c r="F243"/>
  <c r="G243"/>
  <c r="I243"/>
  <c r="K243"/>
  <c r="M243"/>
  <c r="F244"/>
  <c r="G244"/>
  <c r="I244"/>
  <c r="K244" s="1"/>
  <c r="M244"/>
  <c r="F245"/>
  <c r="G245" s="1"/>
  <c r="I245" s="1"/>
  <c r="K245" s="1"/>
  <c r="M245"/>
  <c r="F246"/>
  <c r="G246" s="1"/>
  <c r="I246" s="1"/>
  <c r="K246" s="1"/>
  <c r="M246"/>
  <c r="F247"/>
  <c r="G247"/>
  <c r="I247"/>
  <c r="K247" s="1"/>
  <c r="M247"/>
  <c r="F248"/>
  <c r="G248"/>
  <c r="I248" s="1"/>
  <c r="K248" s="1"/>
  <c r="M248"/>
  <c r="F249"/>
  <c r="G249" s="1"/>
  <c r="I249" s="1"/>
  <c r="K249" s="1"/>
  <c r="M249"/>
  <c r="F250"/>
  <c r="G250" s="1"/>
  <c r="I250" s="1"/>
  <c r="K250"/>
  <c r="M250"/>
  <c r="F251"/>
  <c r="G251"/>
  <c r="I251"/>
  <c r="K251" s="1"/>
  <c r="M251"/>
  <c r="F252"/>
  <c r="G252"/>
  <c r="I252" s="1"/>
  <c r="K252" s="1"/>
  <c r="M252"/>
  <c r="F253"/>
  <c r="G253"/>
  <c r="I253" s="1"/>
  <c r="K253" s="1"/>
  <c r="M253"/>
  <c r="F254"/>
  <c r="G254" s="1"/>
  <c r="I254" s="1"/>
  <c r="K254"/>
  <c r="M254"/>
  <c r="F255"/>
  <c r="G255"/>
  <c r="I255"/>
  <c r="K255"/>
  <c r="M255"/>
  <c r="F256"/>
  <c r="G256"/>
  <c r="I256"/>
  <c r="K256" s="1"/>
  <c r="M256"/>
  <c r="F257"/>
  <c r="G257"/>
  <c r="I257" s="1"/>
  <c r="K257" s="1"/>
  <c r="M257"/>
  <c r="F258"/>
  <c r="G258" s="1"/>
  <c r="I258" s="1"/>
  <c r="K258" s="1"/>
  <c r="M258"/>
  <c r="F259"/>
  <c r="G259"/>
  <c r="I259"/>
  <c r="K259"/>
  <c r="M259"/>
  <c r="F260"/>
  <c r="G260"/>
  <c r="I260"/>
  <c r="K260" s="1"/>
  <c r="M260"/>
  <c r="F261"/>
  <c r="G261" s="1"/>
  <c r="I261" s="1"/>
  <c r="K261" s="1"/>
  <c r="M261"/>
  <c r="F262"/>
  <c r="G262" s="1"/>
  <c r="I262" s="1"/>
  <c r="K262" s="1"/>
  <c r="M262"/>
  <c r="F263"/>
  <c r="G263"/>
  <c r="I263"/>
  <c r="K263" s="1"/>
  <c r="M263"/>
  <c r="F264"/>
  <c r="G264"/>
  <c r="I264" s="1"/>
  <c r="K264" s="1"/>
  <c r="M264"/>
  <c r="F265"/>
  <c r="G265" s="1"/>
  <c r="I265" s="1"/>
  <c r="K265" s="1"/>
  <c r="M265"/>
  <c r="F266"/>
  <c r="G266" s="1"/>
  <c r="I266" s="1"/>
  <c r="K266"/>
  <c r="M266"/>
  <c r="F267"/>
  <c r="G267"/>
  <c r="I267"/>
  <c r="K267" s="1"/>
  <c r="M267"/>
  <c r="F268"/>
  <c r="G268"/>
  <c r="I268" s="1"/>
  <c r="K268" s="1"/>
  <c r="M268"/>
  <c r="F269"/>
  <c r="G269"/>
  <c r="I269" s="1"/>
  <c r="K269" s="1"/>
  <c r="M269"/>
  <c r="F270"/>
  <c r="G270" s="1"/>
  <c r="I270" s="1"/>
  <c r="K270"/>
  <c r="M270"/>
  <c r="F271"/>
  <c r="G271"/>
  <c r="I271"/>
  <c r="K271"/>
  <c r="M271"/>
  <c r="F272"/>
  <c r="G272"/>
  <c r="I272"/>
  <c r="K272" s="1"/>
  <c r="M272"/>
  <c r="F273"/>
  <c r="G273"/>
  <c r="I273" s="1"/>
  <c r="K273" s="1"/>
  <c r="M273"/>
  <c r="F274"/>
  <c r="G274" s="1"/>
  <c r="I274" s="1"/>
  <c r="K274" s="1"/>
  <c r="M274"/>
  <c r="F275"/>
  <c r="G275"/>
  <c r="I275"/>
  <c r="K275"/>
  <c r="M275"/>
  <c r="F276"/>
  <c r="G276"/>
  <c r="I276"/>
  <c r="K276" s="1"/>
  <c r="M276"/>
  <c r="F277"/>
  <c r="G277" s="1"/>
  <c r="I277" s="1"/>
  <c r="K277" s="1"/>
  <c r="M277"/>
  <c r="F278"/>
  <c r="G278" s="1"/>
  <c r="I278" s="1"/>
  <c r="K278" s="1"/>
  <c r="M278"/>
  <c r="F279"/>
  <c r="G279"/>
  <c r="I279"/>
  <c r="K279" s="1"/>
  <c r="M279"/>
  <c r="F280"/>
  <c r="G280"/>
  <c r="I280" s="1"/>
  <c r="K280" s="1"/>
  <c r="M280"/>
  <c r="F281"/>
  <c r="G281" s="1"/>
  <c r="I281" s="1"/>
  <c r="K281" s="1"/>
  <c r="M281"/>
  <c r="F282"/>
  <c r="G282" s="1"/>
  <c r="I282" s="1"/>
  <c r="K282"/>
  <c r="M282"/>
  <c r="F283"/>
  <c r="G283"/>
  <c r="I283"/>
  <c r="K283" s="1"/>
  <c r="M283"/>
  <c r="F9" i="9"/>
  <c r="G9" s="1"/>
  <c r="I9" s="1"/>
  <c r="K9" s="1"/>
  <c r="M9"/>
  <c r="F10"/>
  <c r="G10" s="1"/>
  <c r="I10" s="1"/>
  <c r="K10"/>
  <c r="M10"/>
  <c r="F11"/>
  <c r="G11" s="1"/>
  <c r="I11" s="1"/>
  <c r="K11" s="1"/>
  <c r="M11"/>
  <c r="F12"/>
  <c r="G12"/>
  <c r="I12" s="1"/>
  <c r="K12" s="1"/>
  <c r="M12"/>
  <c r="F13"/>
  <c r="G13" s="1"/>
  <c r="I13" s="1"/>
  <c r="K13" s="1"/>
  <c r="M13"/>
  <c r="F14"/>
  <c r="G14" s="1"/>
  <c r="I14" s="1"/>
  <c r="K14" s="1"/>
  <c r="M14"/>
  <c r="F15"/>
  <c r="G15" s="1"/>
  <c r="I15" s="1"/>
  <c r="K15" s="1"/>
  <c r="M15"/>
  <c r="F16"/>
  <c r="G16"/>
  <c r="I16" s="1"/>
  <c r="K16" s="1"/>
  <c r="M16"/>
  <c r="F17"/>
  <c r="G17" s="1"/>
  <c r="I17" s="1"/>
  <c r="K17" s="1"/>
  <c r="M17"/>
  <c r="F18"/>
  <c r="G18" s="1"/>
  <c r="I18" s="1"/>
  <c r="K18" s="1"/>
  <c r="M18"/>
  <c r="F19"/>
  <c r="G19" s="1"/>
  <c r="I19"/>
  <c r="K19" s="1"/>
  <c r="M19"/>
  <c r="F20"/>
  <c r="G20"/>
  <c r="I20" s="1"/>
  <c r="K20" s="1"/>
  <c r="M20"/>
  <c r="F21"/>
  <c r="G21" s="1"/>
  <c r="I21" s="1"/>
  <c r="K21" s="1"/>
  <c r="M21"/>
  <c r="F22"/>
  <c r="G22" s="1"/>
  <c r="I22" s="1"/>
  <c r="K22"/>
  <c r="M22"/>
  <c r="F23"/>
  <c r="G23" s="1"/>
  <c r="I23"/>
  <c r="K23" s="1"/>
  <c r="M23"/>
  <c r="F24"/>
  <c r="G24"/>
  <c r="I24" s="1"/>
  <c r="K24" s="1"/>
  <c r="M24"/>
  <c r="F25"/>
  <c r="G25" s="1"/>
  <c r="I25" s="1"/>
  <c r="K25" s="1"/>
  <c r="M25"/>
  <c r="F26"/>
  <c r="G26" s="1"/>
  <c r="I26" s="1"/>
  <c r="K26"/>
  <c r="M26"/>
  <c r="F27"/>
  <c r="G27" s="1"/>
  <c r="I27" s="1"/>
  <c r="K27" s="1"/>
  <c r="M27"/>
  <c r="F28"/>
  <c r="G28"/>
  <c r="I28" s="1"/>
  <c r="K28" s="1"/>
  <c r="M28"/>
  <c r="F29"/>
  <c r="G29" s="1"/>
  <c r="I29" s="1"/>
  <c r="K29" s="1"/>
  <c r="M29"/>
  <c r="F30"/>
  <c r="G30" s="1"/>
  <c r="I30" s="1"/>
  <c r="K30" s="1"/>
  <c r="M30"/>
  <c r="F31"/>
  <c r="G31"/>
  <c r="I31"/>
  <c r="K31" s="1"/>
  <c r="M31"/>
  <c r="F32"/>
  <c r="G32"/>
  <c r="I32" s="1"/>
  <c r="K32" s="1"/>
  <c r="M32"/>
  <c r="F33"/>
  <c r="G33" s="1"/>
  <c r="I33" s="1"/>
  <c r="K33" s="1"/>
  <c r="M33"/>
  <c r="F34"/>
  <c r="G34" s="1"/>
  <c r="I34" s="1"/>
  <c r="K34" s="1"/>
  <c r="M34"/>
  <c r="F35"/>
  <c r="G35"/>
  <c r="I35"/>
  <c r="K35" s="1"/>
  <c r="M35"/>
  <c r="F36"/>
  <c r="G36"/>
  <c r="I36" s="1"/>
  <c r="K36" s="1"/>
  <c r="M36"/>
  <c r="F37"/>
  <c r="G37" s="1"/>
  <c r="I37" s="1"/>
  <c r="K37" s="1"/>
  <c r="M37"/>
  <c r="F38"/>
  <c r="G38" s="1"/>
  <c r="I38" s="1"/>
  <c r="K38" s="1"/>
  <c r="M38"/>
  <c r="F39"/>
  <c r="G39" s="1"/>
  <c r="I39" s="1"/>
  <c r="K39" s="1"/>
  <c r="M39"/>
  <c r="F40"/>
  <c r="G40"/>
  <c r="I40" s="1"/>
  <c r="K40" s="1"/>
  <c r="M40"/>
  <c r="F41"/>
  <c r="G41" s="1"/>
  <c r="I41" s="1"/>
  <c r="K41" s="1"/>
  <c r="M41"/>
  <c r="F42"/>
  <c r="G42" s="1"/>
  <c r="I42" s="1"/>
  <c r="K42" s="1"/>
  <c r="M42"/>
  <c r="F43"/>
  <c r="G43"/>
  <c r="I43"/>
  <c r="K43" s="1"/>
  <c r="M43"/>
  <c r="F44"/>
  <c r="G44"/>
  <c r="I44" s="1"/>
  <c r="K44" s="1"/>
  <c r="M44"/>
  <c r="F45"/>
  <c r="G45" s="1"/>
  <c r="I45" s="1"/>
  <c r="K45" s="1"/>
  <c r="M45"/>
  <c r="F46"/>
  <c r="G46" s="1"/>
  <c r="I46" s="1"/>
  <c r="K46" s="1"/>
  <c r="M46"/>
  <c r="F47"/>
  <c r="G47"/>
  <c r="I47"/>
  <c r="K47" s="1"/>
  <c r="M47"/>
  <c r="F48"/>
  <c r="G48"/>
  <c r="I48" s="1"/>
  <c r="K48" s="1"/>
  <c r="M48"/>
  <c r="F49"/>
  <c r="G49" s="1"/>
  <c r="I49" s="1"/>
  <c r="K49" s="1"/>
  <c r="M49"/>
  <c r="F50"/>
  <c r="G50" s="1"/>
  <c r="I50" s="1"/>
  <c r="K50" s="1"/>
  <c r="M50"/>
  <c r="F51"/>
  <c r="G51"/>
  <c r="I51"/>
  <c r="K51" s="1"/>
  <c r="M51"/>
  <c r="F52"/>
  <c r="G52"/>
  <c r="I52" s="1"/>
  <c r="K52" s="1"/>
  <c r="M52"/>
  <c r="F53"/>
  <c r="G53" s="1"/>
  <c r="I53" s="1"/>
  <c r="K53" s="1"/>
  <c r="M53"/>
  <c r="F54"/>
  <c r="G54" s="1"/>
  <c r="I54" s="1"/>
  <c r="K54" s="1"/>
  <c r="M54"/>
  <c r="F55"/>
  <c r="G55"/>
  <c r="I55"/>
  <c r="K55" s="1"/>
  <c r="M55"/>
  <c r="F56"/>
  <c r="G56"/>
  <c r="I56" s="1"/>
  <c r="K56" s="1"/>
  <c r="M56"/>
  <c r="F57"/>
  <c r="G57" s="1"/>
  <c r="I57" s="1"/>
  <c r="K57" s="1"/>
  <c r="M57"/>
  <c r="F58"/>
  <c r="G58" s="1"/>
  <c r="I58" s="1"/>
  <c r="K58" s="1"/>
  <c r="M58"/>
  <c r="F59"/>
  <c r="G59" s="1"/>
  <c r="I59"/>
  <c r="K59" s="1"/>
  <c r="M59"/>
  <c r="F60"/>
  <c r="G60"/>
  <c r="I60" s="1"/>
  <c r="K60" s="1"/>
  <c r="M60"/>
  <c r="F61"/>
  <c r="G61" s="1"/>
  <c r="I61" s="1"/>
  <c r="K61" s="1"/>
  <c r="M61"/>
  <c r="F62"/>
  <c r="G62" s="1"/>
  <c r="I62" s="1"/>
  <c r="K62"/>
  <c r="M62"/>
  <c r="F63"/>
  <c r="G63" s="1"/>
  <c r="I63"/>
  <c r="K63" s="1"/>
  <c r="M63"/>
  <c r="F64"/>
  <c r="G64"/>
  <c r="I64" s="1"/>
  <c r="K64" s="1"/>
  <c r="M64"/>
  <c r="F65"/>
  <c r="G65" s="1"/>
  <c r="I65" s="1"/>
  <c r="K65" s="1"/>
  <c r="M65"/>
  <c r="F66"/>
  <c r="G66" s="1"/>
  <c r="I66" s="1"/>
  <c r="K66" s="1"/>
  <c r="M66"/>
  <c r="F67"/>
  <c r="G67"/>
  <c r="I67"/>
  <c r="K67" s="1"/>
  <c r="M67"/>
  <c r="F68"/>
  <c r="G68"/>
  <c r="I68" s="1"/>
  <c r="K68" s="1"/>
  <c r="M68"/>
  <c r="F69"/>
  <c r="G69" s="1"/>
  <c r="I69" s="1"/>
  <c r="K69" s="1"/>
  <c r="M69"/>
  <c r="F70"/>
  <c r="G70" s="1"/>
  <c r="I70" s="1"/>
  <c r="K70"/>
  <c r="M70"/>
  <c r="F71"/>
  <c r="G71"/>
  <c r="I71"/>
  <c r="K71" s="1"/>
  <c r="M71"/>
  <c r="F72"/>
  <c r="G72"/>
  <c r="I72" s="1"/>
  <c r="K72" s="1"/>
  <c r="M72"/>
  <c r="F73"/>
  <c r="G73" s="1"/>
  <c r="I73" s="1"/>
  <c r="K73" s="1"/>
  <c r="M73"/>
  <c r="F74"/>
  <c r="G74" s="1"/>
  <c r="I74" s="1"/>
  <c r="K74"/>
  <c r="M74"/>
  <c r="F75"/>
  <c r="G75"/>
  <c r="I75"/>
  <c r="K75" s="1"/>
  <c r="M75"/>
  <c r="F76"/>
  <c r="G76"/>
  <c r="I76"/>
  <c r="K76" s="1"/>
  <c r="M76"/>
  <c r="F77"/>
  <c r="G77" s="1"/>
  <c r="I77" s="1"/>
  <c r="K77" s="1"/>
  <c r="M77"/>
  <c r="F78"/>
  <c r="G78" s="1"/>
  <c r="I78" s="1"/>
  <c r="K78" s="1"/>
  <c r="M78"/>
  <c r="F79"/>
  <c r="G79"/>
  <c r="I79"/>
  <c r="K79" s="1"/>
  <c r="M79"/>
  <c r="F80"/>
  <c r="G80"/>
  <c r="I80" s="1"/>
  <c r="K80" s="1"/>
  <c r="M80"/>
  <c r="F81"/>
  <c r="G81" s="1"/>
  <c r="I81" s="1"/>
  <c r="K81" s="1"/>
  <c r="M81"/>
  <c r="F82"/>
  <c r="G82" s="1"/>
  <c r="I82" s="1"/>
  <c r="K82"/>
  <c r="M82"/>
  <c r="F83"/>
  <c r="G83"/>
  <c r="I83"/>
  <c r="K83" s="1"/>
  <c r="M83"/>
  <c r="F84"/>
  <c r="G84"/>
  <c r="I84" s="1"/>
  <c r="K84" s="1"/>
  <c r="M84"/>
  <c r="F85"/>
  <c r="G85"/>
  <c r="I85" s="1"/>
  <c r="K85" s="1"/>
  <c r="M85"/>
  <c r="F86"/>
  <c r="G86" s="1"/>
  <c r="I86" s="1"/>
  <c r="K86"/>
  <c r="M86"/>
  <c r="F87"/>
  <c r="G87"/>
  <c r="I87"/>
  <c r="K87"/>
  <c r="M87"/>
  <c r="F88"/>
  <c r="G88"/>
  <c r="I88"/>
  <c r="K88" s="1"/>
  <c r="M88"/>
  <c r="F89"/>
  <c r="G89"/>
  <c r="I89" s="1"/>
  <c r="K89" s="1"/>
  <c r="M89"/>
  <c r="F90"/>
  <c r="G90" s="1"/>
  <c r="I90" s="1"/>
  <c r="K90" s="1"/>
  <c r="M90"/>
  <c r="F91"/>
  <c r="G91"/>
  <c r="I91"/>
  <c r="K91"/>
  <c r="M91"/>
  <c r="F92"/>
  <c r="G92"/>
  <c r="I92"/>
  <c r="K92" s="1"/>
  <c r="M92"/>
  <c r="F93"/>
  <c r="G93" s="1"/>
  <c r="I93" s="1"/>
  <c r="K93" s="1"/>
  <c r="M93"/>
  <c r="F94"/>
  <c r="G94" s="1"/>
  <c r="I94" s="1"/>
  <c r="K94" s="1"/>
  <c r="M94"/>
  <c r="F95"/>
  <c r="G95"/>
  <c r="I95"/>
  <c r="K95" s="1"/>
  <c r="M95"/>
  <c r="F96"/>
  <c r="G96"/>
  <c r="I96" s="1"/>
  <c r="K96" s="1"/>
  <c r="M96"/>
  <c r="F97"/>
  <c r="G97" s="1"/>
  <c r="I97" s="1"/>
  <c r="K97" s="1"/>
  <c r="M97"/>
  <c r="F98"/>
  <c r="G98" s="1"/>
  <c r="I98" s="1"/>
  <c r="K98"/>
  <c r="M98"/>
  <c r="F99"/>
  <c r="G99"/>
  <c r="I99"/>
  <c r="K99" s="1"/>
  <c r="M99"/>
  <c r="F100"/>
  <c r="G100"/>
  <c r="I100" s="1"/>
  <c r="K100" s="1"/>
  <c r="M100"/>
  <c r="F101"/>
  <c r="G101"/>
  <c r="I101" s="1"/>
  <c r="K101" s="1"/>
  <c r="M101"/>
  <c r="F102"/>
  <c r="G102" s="1"/>
  <c r="I102" s="1"/>
  <c r="K102"/>
  <c r="M102"/>
  <c r="F103"/>
  <c r="G103"/>
  <c r="I103"/>
  <c r="K103"/>
  <c r="M103"/>
  <c r="F104"/>
  <c r="G104"/>
  <c r="I104"/>
  <c r="K104" s="1"/>
  <c r="M104"/>
  <c r="F105"/>
  <c r="G105"/>
  <c r="I105" s="1"/>
  <c r="K105" s="1"/>
  <c r="M105"/>
  <c r="F106"/>
  <c r="G106" s="1"/>
  <c r="I106" s="1"/>
  <c r="K106" s="1"/>
  <c r="M106"/>
  <c r="F107"/>
  <c r="G107"/>
  <c r="I107"/>
  <c r="K107"/>
  <c r="M107"/>
  <c r="F108"/>
  <c r="G108"/>
  <c r="I108"/>
  <c r="K108" s="1"/>
  <c r="M108"/>
  <c r="F109"/>
  <c r="G109" s="1"/>
  <c r="I109" s="1"/>
  <c r="K109" s="1"/>
  <c r="M109"/>
  <c r="F110"/>
  <c r="G110" s="1"/>
  <c r="I110" s="1"/>
  <c r="K110" s="1"/>
  <c r="M110"/>
  <c r="F111"/>
  <c r="G111"/>
  <c r="I111"/>
  <c r="K111" s="1"/>
  <c r="M111"/>
  <c r="F112"/>
  <c r="G112"/>
  <c r="I112" s="1"/>
  <c r="K112" s="1"/>
  <c r="M112"/>
  <c r="F113"/>
  <c r="G113" s="1"/>
  <c r="I113" s="1"/>
  <c r="K113" s="1"/>
  <c r="M113"/>
  <c r="F114"/>
  <c r="G114" s="1"/>
  <c r="I114" s="1"/>
  <c r="K114"/>
  <c r="M114"/>
  <c r="F115"/>
  <c r="G115"/>
  <c r="I115"/>
  <c r="K115" s="1"/>
  <c r="M115"/>
  <c r="F116"/>
  <c r="G116"/>
  <c r="I116" s="1"/>
  <c r="K116" s="1"/>
  <c r="M116"/>
  <c r="F117"/>
  <c r="G117"/>
  <c r="I117" s="1"/>
  <c r="K117" s="1"/>
  <c r="M117"/>
  <c r="F118"/>
  <c r="G118" s="1"/>
  <c r="I118" s="1"/>
  <c r="K118"/>
  <c r="M118"/>
  <c r="F119"/>
  <c r="G119"/>
  <c r="I119"/>
  <c r="K119"/>
  <c r="M119"/>
  <c r="F120"/>
  <c r="G120"/>
  <c r="I120"/>
  <c r="K120" s="1"/>
  <c r="M120"/>
  <c r="F121"/>
  <c r="G121"/>
  <c r="I121" s="1"/>
  <c r="K121" s="1"/>
  <c r="M121"/>
  <c r="F122"/>
  <c r="G122" s="1"/>
  <c r="I122" s="1"/>
  <c r="K122" s="1"/>
  <c r="M122"/>
  <c r="F123"/>
  <c r="G123"/>
  <c r="I123"/>
  <c r="K123"/>
  <c r="M123"/>
  <c r="F124"/>
  <c r="G124"/>
  <c r="I124"/>
  <c r="K124" s="1"/>
  <c r="M124"/>
  <c r="F125"/>
  <c r="G125" s="1"/>
  <c r="I125" s="1"/>
  <c r="K125" s="1"/>
  <c r="M125"/>
  <c r="F126"/>
  <c r="G126" s="1"/>
  <c r="I126" s="1"/>
  <c r="K126" s="1"/>
  <c r="M126"/>
  <c r="F127"/>
  <c r="G127"/>
  <c r="I127"/>
  <c r="K127" s="1"/>
  <c r="M127"/>
  <c r="F128"/>
  <c r="G128"/>
  <c r="I128" s="1"/>
  <c r="K128" s="1"/>
  <c r="M128"/>
  <c r="F129"/>
  <c r="G129" s="1"/>
  <c r="I129" s="1"/>
  <c r="K129" s="1"/>
  <c r="M129"/>
  <c r="F130"/>
  <c r="G130" s="1"/>
  <c r="I130" s="1"/>
  <c r="K130" s="1"/>
  <c r="M130"/>
  <c r="F131"/>
  <c r="G131"/>
  <c r="I131"/>
  <c r="K131" s="1"/>
  <c r="M131"/>
  <c r="F132"/>
  <c r="G132"/>
  <c r="I132" s="1"/>
  <c r="K132" s="1"/>
  <c r="M132"/>
  <c r="F133"/>
  <c r="G133"/>
  <c r="I133" s="1"/>
  <c r="K133" s="1"/>
  <c r="M133"/>
  <c r="F134"/>
  <c r="G134" s="1"/>
  <c r="I134" s="1"/>
  <c r="K134"/>
  <c r="M134"/>
  <c r="F135"/>
  <c r="G135"/>
  <c r="I135"/>
  <c r="K135"/>
  <c r="M135"/>
  <c r="F136"/>
  <c r="G136"/>
  <c r="I136"/>
  <c r="K136" s="1"/>
  <c r="M136"/>
  <c r="F137"/>
  <c r="G137"/>
  <c r="I137" s="1"/>
  <c r="K137" s="1"/>
  <c r="M137"/>
  <c r="F138"/>
  <c r="G138" s="1"/>
  <c r="I138" s="1"/>
  <c r="K138" s="1"/>
  <c r="M138"/>
  <c r="F139"/>
  <c r="G139"/>
  <c r="I139"/>
  <c r="K139"/>
  <c r="M139"/>
  <c r="F140"/>
  <c r="G140"/>
  <c r="I140"/>
  <c r="K140" s="1"/>
  <c r="M140"/>
  <c r="F141"/>
  <c r="G141" s="1"/>
  <c r="I141" s="1"/>
  <c r="K141" s="1"/>
  <c r="M141"/>
  <c r="F142"/>
  <c r="G142" s="1"/>
  <c r="I142" s="1"/>
  <c r="K142" s="1"/>
  <c r="M142"/>
  <c r="F143"/>
  <c r="G143"/>
  <c r="I143"/>
  <c r="K143" s="1"/>
  <c r="M143"/>
  <c r="F144"/>
  <c r="G144"/>
  <c r="I144" s="1"/>
  <c r="K144" s="1"/>
  <c r="M144"/>
  <c r="F145"/>
  <c r="G145" s="1"/>
  <c r="I145" s="1"/>
  <c r="K145" s="1"/>
  <c r="M145"/>
  <c r="F146"/>
  <c r="G146" s="1"/>
  <c r="I146" s="1"/>
  <c r="K146"/>
  <c r="M146"/>
  <c r="F147"/>
  <c r="G147"/>
  <c r="I147"/>
  <c r="K147" s="1"/>
  <c r="M147"/>
  <c r="F148"/>
  <c r="G148"/>
  <c r="I148" s="1"/>
  <c r="K148" s="1"/>
  <c r="M148"/>
  <c r="F149"/>
  <c r="G149"/>
  <c r="I149" s="1"/>
  <c r="K149" s="1"/>
  <c r="M149"/>
  <c r="F150"/>
  <c r="G150" s="1"/>
  <c r="I150" s="1"/>
  <c r="K150"/>
  <c r="M150"/>
  <c r="F151"/>
  <c r="G151"/>
  <c r="I151"/>
  <c r="K151"/>
  <c r="M151"/>
  <c r="F152"/>
  <c r="G152"/>
  <c r="I152"/>
  <c r="K152" s="1"/>
  <c r="M152"/>
  <c r="F153"/>
  <c r="G153"/>
  <c r="I153" s="1"/>
  <c r="K153" s="1"/>
  <c r="M153"/>
  <c r="F154"/>
  <c r="G154" s="1"/>
  <c r="I154" s="1"/>
  <c r="K154" s="1"/>
  <c r="M154"/>
  <c r="F155"/>
  <c r="G155"/>
  <c r="I155"/>
  <c r="K155"/>
  <c r="M155"/>
  <c r="F156"/>
  <c r="G156"/>
  <c r="I156"/>
  <c r="K156" s="1"/>
  <c r="M156"/>
  <c r="F157"/>
  <c r="G157" s="1"/>
  <c r="I157" s="1"/>
  <c r="K157" s="1"/>
  <c r="M157"/>
  <c r="F158"/>
  <c r="G158" s="1"/>
  <c r="I158" s="1"/>
  <c r="K158" s="1"/>
  <c r="M158"/>
  <c r="F159"/>
  <c r="G159"/>
  <c r="I159"/>
  <c r="K159" s="1"/>
  <c r="M159"/>
  <c r="F160"/>
  <c r="G160"/>
  <c r="I160" s="1"/>
  <c r="K160" s="1"/>
  <c r="M160"/>
  <c r="F161"/>
  <c r="G161" s="1"/>
  <c r="I161" s="1"/>
  <c r="K161" s="1"/>
  <c r="M161"/>
  <c r="F162"/>
  <c r="G162" s="1"/>
  <c r="I162" s="1"/>
  <c r="K162"/>
  <c r="M162"/>
  <c r="F163"/>
  <c r="G163"/>
  <c r="I163"/>
  <c r="K163" s="1"/>
  <c r="M163"/>
  <c r="F164"/>
  <c r="G164"/>
  <c r="I164" s="1"/>
  <c r="K164" s="1"/>
  <c r="M164"/>
  <c r="F165"/>
  <c r="G165"/>
  <c r="I165" s="1"/>
  <c r="K165" s="1"/>
  <c r="M165"/>
  <c r="F166"/>
  <c r="G166" s="1"/>
  <c r="I166" s="1"/>
  <c r="K166"/>
  <c r="M166"/>
  <c r="F167"/>
  <c r="G167"/>
  <c r="I167"/>
  <c r="K167"/>
  <c r="M167"/>
  <c r="F168"/>
  <c r="G168"/>
  <c r="I168"/>
  <c r="K168" s="1"/>
  <c r="M168"/>
  <c r="F169"/>
  <c r="G169"/>
  <c r="I169" s="1"/>
  <c r="K169" s="1"/>
  <c r="M169"/>
  <c r="F170"/>
  <c r="G170" s="1"/>
  <c r="I170" s="1"/>
  <c r="K170" s="1"/>
  <c r="M170"/>
  <c r="F171"/>
  <c r="G171"/>
  <c r="I171"/>
  <c r="K171"/>
  <c r="M171"/>
  <c r="F172"/>
  <c r="G172"/>
  <c r="I172"/>
  <c r="K172" s="1"/>
  <c r="M172"/>
  <c r="F173"/>
  <c r="G173" s="1"/>
  <c r="I173" s="1"/>
  <c r="K173" s="1"/>
  <c r="M173"/>
  <c r="F174"/>
  <c r="G174" s="1"/>
  <c r="I174" s="1"/>
  <c r="K174" s="1"/>
  <c r="M174"/>
  <c r="F175"/>
  <c r="G175"/>
  <c r="I175"/>
  <c r="K175" s="1"/>
  <c r="M175"/>
  <c r="F176"/>
  <c r="G176"/>
  <c r="I176" s="1"/>
  <c r="K176" s="1"/>
  <c r="M176"/>
  <c r="F177"/>
  <c r="G177" s="1"/>
  <c r="I177" s="1"/>
  <c r="K177" s="1"/>
  <c r="M177"/>
  <c r="F178"/>
  <c r="G178" s="1"/>
  <c r="I178" s="1"/>
  <c r="K178"/>
  <c r="M178"/>
  <c r="F179"/>
  <c r="G179"/>
  <c r="I179"/>
  <c r="K179" s="1"/>
  <c r="M179"/>
  <c r="F180"/>
  <c r="G180"/>
  <c r="I180" s="1"/>
  <c r="K180" s="1"/>
  <c r="M180"/>
  <c r="F181"/>
  <c r="G181"/>
  <c r="I181" s="1"/>
  <c r="K181" s="1"/>
  <c r="M181"/>
  <c r="F182"/>
  <c r="G182" s="1"/>
  <c r="I182" s="1"/>
  <c r="K182"/>
  <c r="M182"/>
  <c r="F183"/>
  <c r="G183"/>
  <c r="I183"/>
  <c r="K183"/>
  <c r="M183"/>
  <c r="F184"/>
  <c r="G184"/>
  <c r="I184"/>
  <c r="K184" s="1"/>
  <c r="M184"/>
  <c r="F185"/>
  <c r="G185"/>
  <c r="I185" s="1"/>
  <c r="K185" s="1"/>
  <c r="M185"/>
  <c r="F186"/>
  <c r="G186" s="1"/>
  <c r="I186" s="1"/>
  <c r="K186" s="1"/>
  <c r="M186"/>
  <c r="F187"/>
  <c r="G187"/>
  <c r="I187"/>
  <c r="K187"/>
  <c r="M187"/>
  <c r="F188"/>
  <c r="G188"/>
  <c r="I188"/>
  <c r="K188" s="1"/>
  <c r="M188"/>
  <c r="F189"/>
  <c r="G189" s="1"/>
  <c r="I189" s="1"/>
  <c r="K189" s="1"/>
  <c r="M189"/>
  <c r="F190"/>
  <c r="G190" s="1"/>
  <c r="I190" s="1"/>
  <c r="K190" s="1"/>
  <c r="M190"/>
  <c r="F191"/>
  <c r="G191"/>
  <c r="I191"/>
  <c r="K191" s="1"/>
  <c r="M191"/>
  <c r="F192"/>
  <c r="G192"/>
  <c r="I192" s="1"/>
  <c r="K192" s="1"/>
  <c r="M192"/>
  <c r="F193"/>
  <c r="G193" s="1"/>
  <c r="I193" s="1"/>
  <c r="K193" s="1"/>
  <c r="M193"/>
  <c r="F194"/>
  <c r="G194" s="1"/>
  <c r="I194" s="1"/>
  <c r="K194"/>
  <c r="M194"/>
  <c r="F195"/>
  <c r="G195"/>
  <c r="I195"/>
  <c r="K195" s="1"/>
  <c r="M195"/>
  <c r="F196"/>
  <c r="G196"/>
  <c r="I196" s="1"/>
  <c r="K196" s="1"/>
  <c r="M196"/>
  <c r="F197"/>
  <c r="G197"/>
  <c r="I197" s="1"/>
  <c r="K197" s="1"/>
  <c r="M197"/>
  <c r="F198"/>
  <c r="G198" s="1"/>
  <c r="I198" s="1"/>
  <c r="K198"/>
  <c r="M198"/>
  <c r="F199"/>
  <c r="G199"/>
  <c r="I199"/>
  <c r="K199"/>
  <c r="M199"/>
  <c r="F200"/>
  <c r="G200"/>
  <c r="I200"/>
  <c r="K200" s="1"/>
  <c r="M200"/>
  <c r="F201"/>
  <c r="G201"/>
  <c r="I201" s="1"/>
  <c r="K201" s="1"/>
  <c r="M201"/>
  <c r="F202"/>
  <c r="G202" s="1"/>
  <c r="I202" s="1"/>
  <c r="K202" s="1"/>
  <c r="M202"/>
  <c r="F203"/>
  <c r="G203"/>
  <c r="I203"/>
  <c r="K203"/>
  <c r="M203"/>
  <c r="F204"/>
  <c r="G204"/>
  <c r="I204"/>
  <c r="K204" s="1"/>
  <c r="M204"/>
  <c r="F205"/>
  <c r="G205" s="1"/>
  <c r="I205" s="1"/>
  <c r="K205" s="1"/>
  <c r="M205"/>
  <c r="F206"/>
  <c r="G206" s="1"/>
  <c r="I206" s="1"/>
  <c r="K206" s="1"/>
  <c r="M206"/>
  <c r="F207"/>
  <c r="G207"/>
  <c r="I207"/>
  <c r="K207" s="1"/>
  <c r="M207"/>
  <c r="F208"/>
  <c r="G208"/>
  <c r="I208" s="1"/>
  <c r="K208" s="1"/>
  <c r="M208"/>
  <c r="F209"/>
  <c r="G209" s="1"/>
  <c r="I209" s="1"/>
  <c r="K209" s="1"/>
  <c r="M209"/>
  <c r="F210"/>
  <c r="G210" s="1"/>
  <c r="I210" s="1"/>
  <c r="K210"/>
  <c r="M210"/>
  <c r="F211"/>
  <c r="G211"/>
  <c r="I211"/>
  <c r="K211" s="1"/>
  <c r="M211"/>
  <c r="F212"/>
  <c r="G212"/>
  <c r="I212" s="1"/>
  <c r="K212" s="1"/>
  <c r="M212"/>
  <c r="F213"/>
  <c r="G213"/>
  <c r="I213" s="1"/>
  <c r="K213" s="1"/>
  <c r="M213"/>
  <c r="F214"/>
  <c r="G214" s="1"/>
  <c r="I214" s="1"/>
  <c r="K214"/>
  <c r="M214"/>
  <c r="F215"/>
  <c r="G215"/>
  <c r="I215"/>
  <c r="K215"/>
  <c r="M215"/>
  <c r="F216"/>
  <c r="G216"/>
  <c r="I216"/>
  <c r="K216" s="1"/>
  <c r="M216"/>
  <c r="F217"/>
  <c r="G217"/>
  <c r="I217" s="1"/>
  <c r="K217" s="1"/>
  <c r="M217"/>
  <c r="F218"/>
  <c r="G218" s="1"/>
  <c r="I218" s="1"/>
  <c r="K218" s="1"/>
  <c r="M218"/>
  <c r="F219"/>
  <c r="G219"/>
  <c r="I219"/>
  <c r="K219"/>
  <c r="M219"/>
  <c r="F220"/>
  <c r="G220"/>
  <c r="I220"/>
  <c r="K220" s="1"/>
  <c r="M220"/>
  <c r="F221"/>
  <c r="G221" s="1"/>
  <c r="I221" s="1"/>
  <c r="K221" s="1"/>
  <c r="M221"/>
  <c r="F222"/>
  <c r="G222" s="1"/>
  <c r="I222" s="1"/>
  <c r="K222" s="1"/>
  <c r="M222"/>
  <c r="F223"/>
  <c r="G223"/>
  <c r="I223"/>
  <c r="K223" s="1"/>
  <c r="M223"/>
  <c r="F224"/>
  <c r="G224"/>
  <c r="I224" s="1"/>
  <c r="K224" s="1"/>
  <c r="M224"/>
  <c r="F225"/>
  <c r="G225" s="1"/>
  <c r="I225" s="1"/>
  <c r="K225" s="1"/>
  <c r="M225"/>
  <c r="F226"/>
  <c r="G226" s="1"/>
  <c r="I226" s="1"/>
  <c r="K226"/>
  <c r="M226"/>
  <c r="F227"/>
  <c r="G227"/>
  <c r="I227"/>
  <c r="K227" s="1"/>
  <c r="M227"/>
  <c r="F228"/>
  <c r="G228"/>
  <c r="I228" s="1"/>
  <c r="K228" s="1"/>
  <c r="M228"/>
  <c r="F229"/>
  <c r="G229"/>
  <c r="I229" s="1"/>
  <c r="K229" s="1"/>
  <c r="M229"/>
  <c r="F230"/>
  <c r="G230" s="1"/>
  <c r="I230" s="1"/>
  <c r="K230"/>
  <c r="M230"/>
  <c r="F231"/>
  <c r="G231"/>
  <c r="I231"/>
  <c r="K231"/>
  <c r="M231"/>
  <c r="F232"/>
  <c r="G232"/>
  <c r="I232"/>
  <c r="K232" s="1"/>
  <c r="M232"/>
  <c r="F233"/>
  <c r="G233"/>
  <c r="I233" s="1"/>
  <c r="K233" s="1"/>
  <c r="M233"/>
  <c r="F234"/>
  <c r="G234" s="1"/>
  <c r="I234" s="1"/>
  <c r="K234" s="1"/>
  <c r="M234"/>
  <c r="F235"/>
  <c r="G235"/>
  <c r="I235"/>
  <c r="K235"/>
  <c r="M235"/>
  <c r="F236"/>
  <c r="G236"/>
  <c r="I236"/>
  <c r="K236" s="1"/>
  <c r="M236"/>
  <c r="F237"/>
  <c r="G237" s="1"/>
  <c r="I237" s="1"/>
  <c r="K237" s="1"/>
  <c r="M237"/>
  <c r="F238"/>
  <c r="G238" s="1"/>
  <c r="I238" s="1"/>
  <c r="K238" s="1"/>
  <c r="M238"/>
  <c r="F239"/>
  <c r="G239"/>
  <c r="I239"/>
  <c r="K239" s="1"/>
  <c r="M239"/>
  <c r="F240"/>
  <c r="G240"/>
  <c r="I240" s="1"/>
  <c r="K240" s="1"/>
  <c r="M240"/>
  <c r="F241"/>
  <c r="G241" s="1"/>
  <c r="I241" s="1"/>
  <c r="K241" s="1"/>
  <c r="M241"/>
  <c r="F242"/>
  <c r="G242" s="1"/>
  <c r="I242" s="1"/>
  <c r="K242"/>
  <c r="M242"/>
  <c r="F243"/>
  <c r="G243"/>
  <c r="I243"/>
  <c r="K243" s="1"/>
  <c r="M243"/>
  <c r="F244"/>
  <c r="G244"/>
  <c r="I244" s="1"/>
  <c r="K244" s="1"/>
  <c r="M244"/>
  <c r="F245"/>
  <c r="G245"/>
  <c r="I245" s="1"/>
  <c r="K245" s="1"/>
  <c r="M245"/>
  <c r="F246"/>
  <c r="G246" s="1"/>
  <c r="I246" s="1"/>
  <c r="K246"/>
  <c r="M246"/>
  <c r="F247"/>
  <c r="G247"/>
  <c r="I247"/>
  <c r="K247"/>
  <c r="M247"/>
  <c r="F248"/>
  <c r="G248"/>
  <c r="I248"/>
  <c r="K248" s="1"/>
  <c r="M248"/>
  <c r="F249"/>
  <c r="G249"/>
  <c r="I249" s="1"/>
  <c r="K249" s="1"/>
  <c r="M249"/>
  <c r="F250"/>
  <c r="G250" s="1"/>
  <c r="I250" s="1"/>
  <c r="K250" s="1"/>
  <c r="M250"/>
  <c r="F251"/>
  <c r="G251"/>
  <c r="I251"/>
  <c r="K251"/>
  <c r="M251"/>
  <c r="F252"/>
  <c r="G252"/>
  <c r="I252"/>
  <c r="K252" s="1"/>
  <c r="M252"/>
  <c r="F253"/>
  <c r="G253" s="1"/>
  <c r="I253" s="1"/>
  <c r="K253" s="1"/>
  <c r="M253"/>
  <c r="F254"/>
  <c r="G254" s="1"/>
  <c r="I254" s="1"/>
  <c r="K254" s="1"/>
  <c r="M254"/>
  <c r="F255"/>
  <c r="G255"/>
  <c r="I255"/>
  <c r="K255" s="1"/>
  <c r="M255"/>
  <c r="F256"/>
  <c r="G256"/>
  <c r="I256" s="1"/>
  <c r="K256" s="1"/>
  <c r="M256"/>
  <c r="F257"/>
  <c r="G257" s="1"/>
  <c r="I257" s="1"/>
  <c r="K257" s="1"/>
  <c r="M257"/>
  <c r="F258"/>
  <c r="G258" s="1"/>
  <c r="I258" s="1"/>
  <c r="K258"/>
  <c r="M258"/>
  <c r="F259"/>
  <c r="G259"/>
  <c r="I259"/>
  <c r="K259" s="1"/>
  <c r="M259"/>
  <c r="F260"/>
  <c r="G260"/>
  <c r="I260" s="1"/>
  <c r="K260" s="1"/>
  <c r="M260"/>
  <c r="F261"/>
  <c r="G261"/>
  <c r="I261" s="1"/>
  <c r="K261" s="1"/>
  <c r="M261"/>
  <c r="F262"/>
  <c r="G262" s="1"/>
  <c r="I262" s="1"/>
  <c r="K262"/>
  <c r="M262"/>
  <c r="F263"/>
  <c r="G263"/>
  <c r="I263"/>
  <c r="K263"/>
  <c r="M263"/>
  <c r="F264"/>
  <c r="G264"/>
  <c r="I264"/>
  <c r="K264" s="1"/>
  <c r="M264"/>
  <c r="F265"/>
  <c r="G265"/>
  <c r="I265" s="1"/>
  <c r="K265" s="1"/>
  <c r="M265"/>
  <c r="F266"/>
  <c r="G266" s="1"/>
  <c r="I266" s="1"/>
  <c r="K266" s="1"/>
  <c r="M266"/>
  <c r="F267"/>
  <c r="G267"/>
  <c r="I267"/>
  <c r="K267"/>
  <c r="M267"/>
  <c r="F268"/>
  <c r="G268"/>
  <c r="I268"/>
  <c r="K268" s="1"/>
  <c r="M268"/>
  <c r="F269"/>
  <c r="G269" s="1"/>
  <c r="I269" s="1"/>
  <c r="K269" s="1"/>
  <c r="M269"/>
  <c r="F270"/>
  <c r="G270" s="1"/>
  <c r="I270" s="1"/>
  <c r="K270" s="1"/>
  <c r="M270"/>
  <c r="F271"/>
  <c r="G271"/>
  <c r="I271"/>
  <c r="K271" s="1"/>
  <c r="M271"/>
  <c r="F272"/>
  <c r="G272"/>
  <c r="I272" s="1"/>
  <c r="K272" s="1"/>
  <c r="M272"/>
  <c r="F273"/>
  <c r="G273" s="1"/>
  <c r="I273" s="1"/>
  <c r="K273" s="1"/>
  <c r="M273"/>
  <c r="F274"/>
  <c r="G274" s="1"/>
  <c r="I274" s="1"/>
  <c r="K274"/>
  <c r="M274"/>
  <c r="F275"/>
  <c r="G275"/>
  <c r="I275"/>
  <c r="K275" s="1"/>
  <c r="M275"/>
  <c r="F276"/>
  <c r="G276"/>
  <c r="I276" s="1"/>
  <c r="K276" s="1"/>
  <c r="M276"/>
  <c r="F277"/>
  <c r="G277"/>
  <c r="I277" s="1"/>
  <c r="K277" s="1"/>
  <c r="M277"/>
  <c r="F278"/>
  <c r="G278" s="1"/>
  <c r="I278" s="1"/>
  <c r="K278"/>
  <c r="M278"/>
  <c r="F279"/>
  <c r="G279"/>
  <c r="I279"/>
  <c r="K279"/>
  <c r="M279"/>
  <c r="F280"/>
  <c r="G280"/>
  <c r="I280"/>
  <c r="K280" s="1"/>
  <c r="M280"/>
  <c r="F281"/>
  <c r="G281"/>
  <c r="I281" s="1"/>
  <c r="K281" s="1"/>
  <c r="M281"/>
  <c r="F282"/>
  <c r="G282" s="1"/>
  <c r="I282" s="1"/>
  <c r="K282" s="1"/>
  <c r="M282"/>
  <c r="F283"/>
  <c r="G283"/>
  <c r="I283"/>
  <c r="K283"/>
  <c r="M283"/>
  <c r="I272" i="6" l="1"/>
  <c r="K272" s="1"/>
  <c r="I272" i="12" s="1"/>
  <c r="I272" i="11"/>
  <c r="F8" i="3"/>
  <c r="F8" i="4"/>
  <c r="F8" i="5"/>
  <c r="F8" i="7"/>
  <c r="F8" i="2"/>
  <c r="F8" i="8"/>
  <c r="W272" i="12" l="1"/>
  <c r="N272"/>
  <c r="O272" s="1"/>
  <c r="P272"/>
  <c r="W272" i="11"/>
  <c r="N272"/>
  <c r="O272" s="1"/>
  <c r="P272" s="1"/>
  <c r="L9" i="10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 s="1"/>
  <c r="L264"/>
  <c r="M264" s="1"/>
  <c r="L265"/>
  <c r="M265" s="1"/>
  <c r="L266"/>
  <c r="M266" s="1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8"/>
  <c r="M278" s="1"/>
  <c r="L279"/>
  <c r="M279" s="1"/>
  <c r="L280"/>
  <c r="M280" s="1"/>
  <c r="L281"/>
  <c r="M281" s="1"/>
  <c r="L282"/>
  <c r="M282" s="1"/>
  <c r="L283"/>
  <c r="M283" s="1"/>
  <c r="O280" l="1"/>
  <c r="O272"/>
  <c r="O264"/>
  <c r="O256"/>
  <c r="O248"/>
  <c r="O240"/>
  <c r="O232"/>
  <c r="O224"/>
  <c r="O216"/>
  <c r="O208"/>
  <c r="O200"/>
  <c r="O192"/>
  <c r="O184"/>
  <c r="O176"/>
  <c r="O168"/>
  <c r="O160"/>
  <c r="O152"/>
  <c r="O144"/>
  <c r="O136"/>
  <c r="O128"/>
  <c r="O120"/>
  <c r="O112"/>
  <c r="O104"/>
  <c r="O96"/>
  <c r="O88"/>
  <c r="O80"/>
  <c r="O72"/>
  <c r="O64"/>
  <c r="O56"/>
  <c r="O44"/>
  <c r="O36"/>
  <c r="O28"/>
  <c r="O20"/>
  <c r="O12"/>
  <c r="O281"/>
  <c r="O273"/>
  <c r="O265"/>
  <c r="O257"/>
  <c r="O245"/>
  <c r="O237"/>
  <c r="O229"/>
  <c r="O217"/>
  <c r="O209"/>
  <c r="O201"/>
  <c r="O193"/>
  <c r="O185"/>
  <c r="O177"/>
  <c r="O169"/>
  <c r="O165"/>
  <c r="O157"/>
  <c r="O153"/>
  <c r="O149"/>
  <c r="O145"/>
  <c r="O137"/>
  <c r="O133"/>
  <c r="O129"/>
  <c r="O125"/>
  <c r="O121"/>
  <c r="O117"/>
  <c r="O113"/>
  <c r="O109"/>
  <c r="O105"/>
  <c r="O101"/>
  <c r="O97"/>
  <c r="O93"/>
  <c r="O89"/>
  <c r="O85"/>
  <c r="O81"/>
  <c r="O77"/>
  <c r="O73"/>
  <c r="O69"/>
  <c r="O65"/>
  <c r="O61"/>
  <c r="O57"/>
  <c r="O53"/>
  <c r="O49"/>
  <c r="O45"/>
  <c r="O41"/>
  <c r="O37"/>
  <c r="O33"/>
  <c r="O29"/>
  <c r="O25"/>
  <c r="O21"/>
  <c r="O17"/>
  <c r="O13"/>
  <c r="O9"/>
  <c r="O276"/>
  <c r="O268"/>
  <c r="O260"/>
  <c r="O252"/>
  <c r="O244"/>
  <c r="O236"/>
  <c r="O228"/>
  <c r="O220"/>
  <c r="O212"/>
  <c r="O204"/>
  <c r="O196"/>
  <c r="O188"/>
  <c r="O180"/>
  <c r="O172"/>
  <c r="O164"/>
  <c r="O156"/>
  <c r="O148"/>
  <c r="O140"/>
  <c r="O132"/>
  <c r="O124"/>
  <c r="O116"/>
  <c r="O108"/>
  <c r="O100"/>
  <c r="O92"/>
  <c r="O84"/>
  <c r="O76"/>
  <c r="O68"/>
  <c r="O60"/>
  <c r="O52"/>
  <c r="O48"/>
  <c r="O40"/>
  <c r="O32"/>
  <c r="O24"/>
  <c r="O16"/>
  <c r="O277"/>
  <c r="O269"/>
  <c r="O261"/>
  <c r="O253"/>
  <c r="O249"/>
  <c r="O241"/>
  <c r="O233"/>
  <c r="O225"/>
  <c r="O221"/>
  <c r="O213"/>
  <c r="O205"/>
  <c r="O197"/>
  <c r="O189"/>
  <c r="O181"/>
  <c r="O173"/>
  <c r="O161"/>
  <c r="O141"/>
  <c r="O283"/>
  <c r="O279"/>
  <c r="O275"/>
  <c r="O271"/>
  <c r="O267"/>
  <c r="O263"/>
  <c r="O259"/>
  <c r="O255"/>
  <c r="O251"/>
  <c r="O247"/>
  <c r="O243"/>
  <c r="O239"/>
  <c r="O235"/>
  <c r="O231"/>
  <c r="O227"/>
  <c r="O223"/>
  <c r="O219"/>
  <c r="O215"/>
  <c r="O211"/>
  <c r="O207"/>
  <c r="O203"/>
  <c r="O199"/>
  <c r="O195"/>
  <c r="O191"/>
  <c r="O187"/>
  <c r="O183"/>
  <c r="O179"/>
  <c r="O175"/>
  <c r="O171"/>
  <c r="O167"/>
  <c r="O163"/>
  <c r="O159"/>
  <c r="O155"/>
  <c r="O151"/>
  <c r="O147"/>
  <c r="O143"/>
  <c r="O139"/>
  <c r="O135"/>
  <c r="O131"/>
  <c r="O127"/>
  <c r="O123"/>
  <c r="O119"/>
  <c r="O115"/>
  <c r="O111"/>
  <c r="O107"/>
  <c r="O103"/>
  <c r="O99"/>
  <c r="O95"/>
  <c r="O91"/>
  <c r="O87"/>
  <c r="O83"/>
  <c r="O79"/>
  <c r="O75"/>
  <c r="O71"/>
  <c r="O67"/>
  <c r="O63"/>
  <c r="O59"/>
  <c r="O55"/>
  <c r="O51"/>
  <c r="O47"/>
  <c r="O43"/>
  <c r="O39"/>
  <c r="O35"/>
  <c r="O31"/>
  <c r="O27"/>
  <c r="O23"/>
  <c r="O19"/>
  <c r="O15"/>
  <c r="O11"/>
  <c r="O278"/>
  <c r="O270"/>
  <c r="O262"/>
  <c r="O254"/>
  <c r="O246"/>
  <c r="O238"/>
  <c r="O230"/>
  <c r="O222"/>
  <c r="O214"/>
  <c r="O206"/>
  <c r="O198"/>
  <c r="O190"/>
  <c r="O182"/>
  <c r="O174"/>
  <c r="O166"/>
  <c r="O158"/>
  <c r="O150"/>
  <c r="O142"/>
  <c r="O134"/>
  <c r="O126"/>
  <c r="O118"/>
  <c r="O110"/>
  <c r="O102"/>
  <c r="O94"/>
  <c r="O86"/>
  <c r="O78"/>
  <c r="O66"/>
  <c r="O58"/>
  <c r="O50"/>
  <c r="O42"/>
  <c r="O34"/>
  <c r="O26"/>
  <c r="O18"/>
  <c r="O10"/>
  <c r="O282"/>
  <c r="O274"/>
  <c r="O266"/>
  <c r="O258"/>
  <c r="O250"/>
  <c r="O242"/>
  <c r="O234"/>
  <c r="O226"/>
  <c r="O218"/>
  <c r="O210"/>
  <c r="O202"/>
  <c r="O194"/>
  <c r="O186"/>
  <c r="O178"/>
  <c r="O170"/>
  <c r="O162"/>
  <c r="O154"/>
  <c r="O146"/>
  <c r="O138"/>
  <c r="O130"/>
  <c r="O122"/>
  <c r="O114"/>
  <c r="O106"/>
  <c r="O98"/>
  <c r="O90"/>
  <c r="O82"/>
  <c r="O74"/>
  <c r="O70"/>
  <c r="O62"/>
  <c r="O54"/>
  <c r="O46"/>
  <c r="O38"/>
  <c r="O30"/>
  <c r="O22"/>
  <c r="O14"/>
  <c r="L8"/>
  <c r="Q30" l="1"/>
  <c r="Q62"/>
  <c r="Q90"/>
  <c r="Q122"/>
  <c r="Q154"/>
  <c r="Q186"/>
  <c r="Q218"/>
  <c r="Q250"/>
  <c r="Q282"/>
  <c r="Q26"/>
  <c r="Q126"/>
  <c r="Q82"/>
  <c r="Q146"/>
  <c r="Q242"/>
  <c r="Q18"/>
  <c r="Q86"/>
  <c r="Q150"/>
  <c r="Q246"/>
  <c r="Q15"/>
  <c r="Q31"/>
  <c r="Q47"/>
  <c r="Q63"/>
  <c r="Q79"/>
  <c r="Q95"/>
  <c r="Q111"/>
  <c r="Q127"/>
  <c r="Q143"/>
  <c r="Q159"/>
  <c r="Q175"/>
  <c r="Q191"/>
  <c r="Q207"/>
  <c r="Q223"/>
  <c r="Q239"/>
  <c r="Q255"/>
  <c r="Q271"/>
  <c r="Q141"/>
  <c r="Q189"/>
  <c r="Q221"/>
  <c r="Q249"/>
  <c r="Q277"/>
  <c r="Q40"/>
  <c r="Q68"/>
  <c r="Q100"/>
  <c r="Q132"/>
  <c r="Q164"/>
  <c r="Q196"/>
  <c r="Q228"/>
  <c r="Q260"/>
  <c r="Q276"/>
  <c r="Q13"/>
  <c r="Q29"/>
  <c r="Q37"/>
  <c r="Q45"/>
  <c r="Q53"/>
  <c r="Q61"/>
  <c r="Q69"/>
  <c r="Q77"/>
  <c r="Q85"/>
  <c r="Q93"/>
  <c r="Q101"/>
  <c r="Q109"/>
  <c r="Q117"/>
  <c r="Q125"/>
  <c r="Q133"/>
  <c r="Q145"/>
  <c r="Q153"/>
  <c r="Q165"/>
  <c r="Q177"/>
  <c r="Q193"/>
  <c r="Q209"/>
  <c r="Q229"/>
  <c r="Q245"/>
  <c r="Q265"/>
  <c r="Q281"/>
  <c r="Q20"/>
  <c r="Q36"/>
  <c r="Q56"/>
  <c r="Q88"/>
  <c r="Q104"/>
  <c r="Q120"/>
  <c r="Q136"/>
  <c r="Q152"/>
  <c r="Q168"/>
  <c r="Q184"/>
  <c r="Q200"/>
  <c r="Q216"/>
  <c r="Q232"/>
  <c r="Q248"/>
  <c r="Q264"/>
  <c r="Q280"/>
  <c r="Q14"/>
  <c r="Q46"/>
  <c r="Q74"/>
  <c r="Q106"/>
  <c r="Q138"/>
  <c r="Q170"/>
  <c r="Q202"/>
  <c r="Q234"/>
  <c r="Q266"/>
  <c r="Q10"/>
  <c r="Q42"/>
  <c r="Q78"/>
  <c r="Q110"/>
  <c r="Q142"/>
  <c r="Q174"/>
  <c r="Q206"/>
  <c r="Q238"/>
  <c r="Q270"/>
  <c r="Q58"/>
  <c r="Q94"/>
  <c r="Q158"/>
  <c r="Q190"/>
  <c r="Q222"/>
  <c r="Q254"/>
  <c r="Q22"/>
  <c r="Q54"/>
  <c r="Q114"/>
  <c r="Q178"/>
  <c r="Q210"/>
  <c r="Q274"/>
  <c r="Q50"/>
  <c r="Q118"/>
  <c r="Q182"/>
  <c r="Q214"/>
  <c r="Q278"/>
  <c r="Q23"/>
  <c r="Q39"/>
  <c r="Q55"/>
  <c r="Q71"/>
  <c r="Q87"/>
  <c r="Q103"/>
  <c r="Q119"/>
  <c r="Q135"/>
  <c r="Q151"/>
  <c r="Q167"/>
  <c r="Q183"/>
  <c r="Q199"/>
  <c r="Q215"/>
  <c r="Q231"/>
  <c r="Q247"/>
  <c r="Q263"/>
  <c r="Q279"/>
  <c r="Q173"/>
  <c r="Q205"/>
  <c r="Q233"/>
  <c r="Q261"/>
  <c r="Q24"/>
  <c r="Q52"/>
  <c r="Q84"/>
  <c r="Q116"/>
  <c r="Q148"/>
  <c r="Q180"/>
  <c r="Q212"/>
  <c r="Q244"/>
  <c r="Q21"/>
  <c r="Q72"/>
  <c r="Q38"/>
  <c r="Q70"/>
  <c r="Q98"/>
  <c r="Q130"/>
  <c r="Q162"/>
  <c r="Q194"/>
  <c r="Q226"/>
  <c r="Q258"/>
  <c r="Q34"/>
  <c r="Q66"/>
  <c r="Q102"/>
  <c r="Q134"/>
  <c r="Q166"/>
  <c r="Q198"/>
  <c r="Q230"/>
  <c r="Q262"/>
  <c r="Q11"/>
  <c r="Q19"/>
  <c r="Q27"/>
  <c r="Q35"/>
  <c r="Q43"/>
  <c r="Q51"/>
  <c r="Q59"/>
  <c r="Q67"/>
  <c r="Q75"/>
  <c r="Q83"/>
  <c r="Q91"/>
  <c r="Q99"/>
  <c r="Q107"/>
  <c r="Q115"/>
  <c r="Q123"/>
  <c r="Q131"/>
  <c r="Q139"/>
  <c r="Q147"/>
  <c r="Q155"/>
  <c r="Q163"/>
  <c r="Q171"/>
  <c r="Q179"/>
  <c r="Q187"/>
  <c r="Q195"/>
  <c r="Q203"/>
  <c r="Q211"/>
  <c r="Q219"/>
  <c r="Q227"/>
  <c r="Q235"/>
  <c r="Q243"/>
  <c r="Q251"/>
  <c r="Q259"/>
  <c r="Q267"/>
  <c r="Q275"/>
  <c r="Q283"/>
  <c r="Q161"/>
  <c r="Q181"/>
  <c r="Q197"/>
  <c r="Q213"/>
  <c r="Q225"/>
  <c r="Q241"/>
  <c r="Q253"/>
  <c r="Q269"/>
  <c r="Q16"/>
  <c r="Q32"/>
  <c r="Q48"/>
  <c r="Q60"/>
  <c r="Q76"/>
  <c r="Q92"/>
  <c r="Q108"/>
  <c r="Q124"/>
  <c r="Q140"/>
  <c r="Q156"/>
  <c r="Q172"/>
  <c r="Q188"/>
  <c r="Q204"/>
  <c r="Q220"/>
  <c r="Q236"/>
  <c r="Q252"/>
  <c r="Q268"/>
  <c r="Q9"/>
  <c r="Q17"/>
  <c r="Q25"/>
  <c r="Q33"/>
  <c r="Q41"/>
  <c r="Q49"/>
  <c r="Q57"/>
  <c r="Q65"/>
  <c r="Q73"/>
  <c r="Q81"/>
  <c r="Q89"/>
  <c r="Q97"/>
  <c r="Q105"/>
  <c r="Q113"/>
  <c r="Q121"/>
  <c r="Q129"/>
  <c r="Q137"/>
  <c r="Q149"/>
  <c r="Q157"/>
  <c r="Q169"/>
  <c r="Q185"/>
  <c r="Q201"/>
  <c r="Q217"/>
  <c r="Q237"/>
  <c r="Q257"/>
  <c r="Q273"/>
  <c r="Q12"/>
  <c r="Q28"/>
  <c r="Q44"/>
  <c r="Q64"/>
  <c r="Q80"/>
  <c r="Q96"/>
  <c r="Q112"/>
  <c r="Q128"/>
  <c r="Q144"/>
  <c r="Q160"/>
  <c r="Q176"/>
  <c r="Q192"/>
  <c r="Q208"/>
  <c r="Q224"/>
  <c r="Q240"/>
  <c r="Q256"/>
  <c r="Q272"/>
  <c r="L284" i="16" l="1"/>
  <c r="L286" s="1"/>
  <c r="K284"/>
  <c r="K286" s="1"/>
  <c r="J284"/>
  <c r="J286" s="1"/>
  <c r="I284"/>
  <c r="H284"/>
  <c r="G284"/>
  <c r="F284"/>
  <c r="E284"/>
  <c r="D284"/>
  <c r="C284"/>
  <c r="B284"/>
  <c r="S9" i="10" l="1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8"/>
  <c r="AK8" i="12" s="1"/>
  <c r="AK8" i="11" l="1"/>
  <c r="M8" i="10" l="1"/>
  <c r="M8" i="11" s="1"/>
  <c r="AA8" s="1"/>
  <c r="M8" i="9"/>
  <c r="AJ8" i="12" s="1"/>
  <c r="F8" i="9"/>
  <c r="G8" s="1"/>
  <c r="L8" i="11" s="1"/>
  <c r="Z8" s="1"/>
  <c r="M8" i="8"/>
  <c r="M8" i="7"/>
  <c r="AH8" i="12" s="1"/>
  <c r="M8" i="6"/>
  <c r="AG8" i="12" s="1"/>
  <c r="F8" i="6"/>
  <c r="G8" s="1"/>
  <c r="M8" i="5"/>
  <c r="G8"/>
  <c r="M8" i="4"/>
  <c r="M8" i="3"/>
  <c r="AD8" i="12" s="1"/>
  <c r="G8" i="3"/>
  <c r="M8" i="2"/>
  <c r="G8"/>
  <c r="M8" i="1"/>
  <c r="AB8" i="12" s="1"/>
  <c r="F8" i="1"/>
  <c r="AI8" i="12" l="1"/>
  <c r="AF8"/>
  <c r="AC8"/>
  <c r="AE8"/>
  <c r="I8" i="5"/>
  <c r="G8" i="7"/>
  <c r="G8" i="1"/>
  <c r="D8" i="11" s="1"/>
  <c r="AB8"/>
  <c r="AC8"/>
  <c r="AG8"/>
  <c r="AF8"/>
  <c r="AH8"/>
  <c r="AJ8"/>
  <c r="O8" i="10"/>
  <c r="M8" i="12" s="1"/>
  <c r="I8" i="6"/>
  <c r="I8" i="11"/>
  <c r="H8"/>
  <c r="I8" i="3"/>
  <c r="F8" i="11"/>
  <c r="I8" i="2"/>
  <c r="E8" i="11"/>
  <c r="I8" i="9"/>
  <c r="G8" i="8"/>
  <c r="G8" i="4"/>
  <c r="J8" i="11" l="1"/>
  <c r="X8" s="1"/>
  <c r="I8" i="7"/>
  <c r="K8" s="1"/>
  <c r="I8" i="1"/>
  <c r="K8" s="1"/>
  <c r="G8" i="11"/>
  <c r="I8" i="4"/>
  <c r="K8" i="11"/>
  <c r="Y8" s="1"/>
  <c r="Q8"/>
  <c r="S8"/>
  <c r="V8"/>
  <c r="W8"/>
  <c r="T8"/>
  <c r="K8" i="3"/>
  <c r="K8" i="5"/>
  <c r="K8" i="6"/>
  <c r="Q8" i="12"/>
  <c r="AA8"/>
  <c r="Q8" i="10"/>
  <c r="K8" i="2"/>
  <c r="R8" i="11"/>
  <c r="K8" i="9"/>
  <c r="I8" i="8"/>
  <c r="L8" i="12" l="1"/>
  <c r="Z8" s="1"/>
  <c r="J8"/>
  <c r="X8" s="1"/>
  <c r="I8"/>
  <c r="W8" s="1"/>
  <c r="F8"/>
  <c r="T8" s="1"/>
  <c r="E8"/>
  <c r="S8" s="1"/>
  <c r="H8"/>
  <c r="V8" s="1"/>
  <c r="D8"/>
  <c r="R8" s="1"/>
  <c r="U8" i="11"/>
  <c r="N8"/>
  <c r="O8" s="1"/>
  <c r="K8" i="8"/>
  <c r="K8" i="4"/>
  <c r="G8" i="12" l="1"/>
  <c r="U8" s="1"/>
  <c r="K8"/>
  <c r="P8" i="11"/>
  <c r="C289" l="1"/>
  <c r="D289" s="1"/>
  <c r="C286"/>
  <c r="D287"/>
  <c r="D286" l="1"/>
  <c r="C285"/>
  <c r="D285" s="1"/>
  <c r="Y8" i="12" l="1"/>
  <c r="N8"/>
  <c r="O8" s="1"/>
  <c r="P8" l="1"/>
  <c r="C290" l="1"/>
  <c r="D290" s="1"/>
  <c r="C289"/>
  <c r="D289" s="1"/>
  <c r="C287"/>
  <c r="C288"/>
  <c r="D288" s="1"/>
  <c r="D287" l="1"/>
  <c r="C286"/>
  <c r="D286" s="1"/>
</calcChain>
</file>

<file path=xl/sharedStrings.xml><?xml version="1.0" encoding="utf-8"?>
<sst xmlns="http://schemas.openxmlformats.org/spreadsheetml/2006/main" count="12982" uniqueCount="3308">
  <si>
    <t>UNIVERSITE DE CONSTANTINE 1</t>
  </si>
  <si>
    <t xml:space="preserve">INSTITUT DES SCIENCES VETERINAIRES </t>
  </si>
  <si>
    <t>QUATRIEME ANNEE DV</t>
  </si>
  <si>
    <t>Module: Reproduction (coef: 3)</t>
  </si>
  <si>
    <t xml:space="preserve">Enseignant responsable: Dr. Bouaziz O.  </t>
  </si>
  <si>
    <t>N°</t>
  </si>
  <si>
    <t>Nom</t>
  </si>
  <si>
    <t>Prénom</t>
  </si>
  <si>
    <t>C1</t>
  </si>
  <si>
    <t>C2</t>
  </si>
  <si>
    <t>Moy</t>
  </si>
  <si>
    <t>MoyC</t>
  </si>
  <si>
    <t>Syn/60</t>
  </si>
  <si>
    <t>Max</t>
  </si>
  <si>
    <t>Acquis</t>
  </si>
  <si>
    <t>Session</t>
  </si>
  <si>
    <t>Module: Ruminants  (coef: 3)</t>
  </si>
  <si>
    <t>Moyc</t>
  </si>
  <si>
    <t>Module: Parasitologie  (coef: 3)</t>
  </si>
  <si>
    <t>Module: Infectieux (coef: 3)</t>
  </si>
  <si>
    <t>Module: Carnivores (coef: 3)</t>
  </si>
  <si>
    <t>Module: Chirurgie  (coef: 3)</t>
  </si>
  <si>
    <t>Module: Biochimie  (coef: 2)</t>
  </si>
  <si>
    <t>Enseignant responsable: Dr. MEKROUD A.</t>
  </si>
  <si>
    <t>HIDAOA 1 Coef: 3</t>
  </si>
  <si>
    <t>Module: Ana-Path (coef: 2)</t>
  </si>
  <si>
    <t>Module: Clinique  (coef: 3)</t>
  </si>
  <si>
    <t>Cl1</t>
  </si>
  <si>
    <t>Cl2</t>
  </si>
  <si>
    <t>Cl3</t>
  </si>
  <si>
    <t>Cl4</t>
  </si>
  <si>
    <t>Cl5</t>
  </si>
  <si>
    <t>Cl6</t>
  </si>
  <si>
    <t>Cl7</t>
  </si>
  <si>
    <t>Cl8</t>
  </si>
  <si>
    <t>max</t>
  </si>
  <si>
    <t>Rat</t>
  </si>
  <si>
    <t>ANNEE UNIVERSITAIRE 2015-2016</t>
  </si>
  <si>
    <t>Reproduction 3</t>
  </si>
  <si>
    <t>Ruminant 3</t>
  </si>
  <si>
    <t>Parasitologie 3</t>
  </si>
  <si>
    <t>Infectieux 3</t>
  </si>
  <si>
    <t>Carnivores 3</t>
  </si>
  <si>
    <t>Chirurgie 3</t>
  </si>
  <si>
    <t>biochimie 2</t>
  </si>
  <si>
    <t>HIDAOA 3</t>
  </si>
  <si>
    <t>Anaphath 2</t>
  </si>
  <si>
    <t>Clinique 3</t>
  </si>
  <si>
    <t>TOTAL</t>
  </si>
  <si>
    <t>MOY G</t>
  </si>
  <si>
    <t>Résultat</t>
  </si>
  <si>
    <t>session</t>
  </si>
  <si>
    <t>Matricule du catre</t>
  </si>
  <si>
    <t>الاسم</t>
  </si>
  <si>
    <t>االلقب</t>
  </si>
  <si>
    <t xml:space="preserve">Nom </t>
  </si>
  <si>
    <t>PRENOM</t>
  </si>
  <si>
    <t xml:space="preserve">Date de naissace </t>
  </si>
  <si>
    <t>الولاية</t>
  </si>
  <si>
    <t>WILAYA</t>
  </si>
  <si>
    <t>ABBACHE</t>
  </si>
  <si>
    <t>11/4028608</t>
  </si>
  <si>
    <t xml:space="preserve">عبد الرؤوف وليد </t>
  </si>
  <si>
    <t xml:space="preserve">عباسي </t>
  </si>
  <si>
    <t>ABBACI</t>
  </si>
  <si>
    <t>ABDERRAOUF WALID</t>
  </si>
  <si>
    <t>قسنطينة</t>
  </si>
  <si>
    <t xml:space="preserve">CONSTANTINE </t>
  </si>
  <si>
    <t>10/4017600</t>
  </si>
  <si>
    <t>سمير</t>
  </si>
  <si>
    <t>عباد</t>
  </si>
  <si>
    <t>ABBAD</t>
  </si>
  <si>
    <t>SAMIR</t>
  </si>
  <si>
    <t>تبسة</t>
  </si>
  <si>
    <t>TEBESSA</t>
  </si>
  <si>
    <t>عبد الرؤوف</t>
  </si>
  <si>
    <t xml:space="preserve">ABDERRAOUF </t>
  </si>
  <si>
    <t>رقية</t>
  </si>
  <si>
    <t>12/6003873</t>
  </si>
  <si>
    <t>رحمة</t>
  </si>
  <si>
    <t>عبد لي</t>
  </si>
  <si>
    <t>ABDELLI</t>
  </si>
  <si>
    <t>Rahma</t>
  </si>
  <si>
    <t>سكيكدة</t>
  </si>
  <si>
    <t>SKIKDA</t>
  </si>
  <si>
    <t>12/4034051</t>
  </si>
  <si>
    <t>محمد عبد المجيد</t>
  </si>
  <si>
    <t>عبدالنور</t>
  </si>
  <si>
    <t xml:space="preserve">ABDENNOUR </t>
  </si>
  <si>
    <t xml:space="preserve">Mohamed Abdelmadjid </t>
  </si>
  <si>
    <t>ABDI</t>
  </si>
  <si>
    <t>ام البواقي</t>
  </si>
  <si>
    <t>OUM EL BOUAGHI</t>
  </si>
  <si>
    <t>12/ 4 059608</t>
  </si>
  <si>
    <t>السعيد</t>
  </si>
  <si>
    <t xml:space="preserve">عبد مزيان </t>
  </si>
  <si>
    <t>ABDMEZIEN</t>
  </si>
  <si>
    <t>SAID</t>
  </si>
  <si>
    <t>ميلة</t>
  </si>
  <si>
    <t>MILA</t>
  </si>
  <si>
    <t>Lamis</t>
  </si>
  <si>
    <t>برج بو عريريج</t>
  </si>
  <si>
    <t>BORDJ BOUARRERIDJ</t>
  </si>
  <si>
    <t>سطيف</t>
  </si>
  <si>
    <t xml:space="preserve">SETIF </t>
  </si>
  <si>
    <t>12/505 4713</t>
  </si>
  <si>
    <t>الصالح</t>
  </si>
  <si>
    <t xml:space="preserve">عابر </t>
  </si>
  <si>
    <t>ABER</t>
  </si>
  <si>
    <t>SALAH</t>
  </si>
  <si>
    <t>SETIF</t>
  </si>
  <si>
    <t>سمية</t>
  </si>
  <si>
    <t>ACHECHE</t>
  </si>
  <si>
    <t>SOUMIA</t>
  </si>
  <si>
    <t>إيمان</t>
  </si>
  <si>
    <t>ريان</t>
  </si>
  <si>
    <t>Rayane</t>
  </si>
  <si>
    <t>12/6023799</t>
  </si>
  <si>
    <t xml:space="preserve">عدوان </t>
  </si>
  <si>
    <t>ADOUANE</t>
  </si>
  <si>
    <t>RIANE</t>
  </si>
  <si>
    <t>عنابة</t>
  </si>
  <si>
    <t>ANNABA</t>
  </si>
  <si>
    <t xml:space="preserve">عقون </t>
  </si>
  <si>
    <t>AGGOUN</t>
  </si>
  <si>
    <t>Nouha Asma</t>
  </si>
  <si>
    <t>خنشلة</t>
  </si>
  <si>
    <t>10/40347738</t>
  </si>
  <si>
    <t>حسين</t>
  </si>
  <si>
    <t>AGGOUNE</t>
  </si>
  <si>
    <t>HOCINE</t>
  </si>
  <si>
    <t>قالمة</t>
  </si>
  <si>
    <t>Oued Zenati/Guelma</t>
  </si>
  <si>
    <t>12/4065634</t>
  </si>
  <si>
    <t xml:space="preserve">عادل </t>
  </si>
  <si>
    <t xml:space="preserve"> آيت عامر </t>
  </si>
  <si>
    <t xml:space="preserve">AIT AMEUR </t>
  </si>
  <si>
    <t xml:space="preserve">ADEL </t>
  </si>
  <si>
    <t>ALI KHELLAF</t>
  </si>
  <si>
    <t>12/4067567</t>
  </si>
  <si>
    <t>عبد الحق</t>
  </si>
  <si>
    <t xml:space="preserve">علوش </t>
  </si>
  <si>
    <t xml:space="preserve">ALLOUCHE </t>
  </si>
  <si>
    <t>Abdelhak</t>
  </si>
  <si>
    <t xml:space="preserve">MILA </t>
  </si>
  <si>
    <t>12/4005902</t>
  </si>
  <si>
    <t xml:space="preserve">عمارة </t>
  </si>
  <si>
    <t>AMARA</t>
  </si>
  <si>
    <t>Rokia</t>
  </si>
  <si>
    <t>12/3009879</t>
  </si>
  <si>
    <t>صورية</t>
  </si>
  <si>
    <t xml:space="preserve">عماري </t>
  </si>
  <si>
    <t xml:space="preserve">AMARI </t>
  </si>
  <si>
    <t>Soria</t>
  </si>
  <si>
    <t>بجاية</t>
  </si>
  <si>
    <t>BEJAIA</t>
  </si>
  <si>
    <t>12/5049078</t>
  </si>
  <si>
    <t>عبد القادر</t>
  </si>
  <si>
    <t xml:space="preserve">أمين </t>
  </si>
  <si>
    <t xml:space="preserve">AMINE </t>
  </si>
  <si>
    <t>Abdelkader</t>
  </si>
  <si>
    <t>12/3056205</t>
  </si>
  <si>
    <t xml:space="preserve"> آمنة</t>
  </si>
  <si>
    <t>عميري</t>
  </si>
  <si>
    <t xml:space="preserve">AMIRI </t>
  </si>
  <si>
    <t xml:space="preserve">Amina </t>
  </si>
  <si>
    <t>12/5065472</t>
  </si>
  <si>
    <t>يوسف</t>
  </si>
  <si>
    <t xml:space="preserve">عمران </t>
  </si>
  <si>
    <t>AMRANE</t>
  </si>
  <si>
    <t xml:space="preserve">Youcef </t>
  </si>
  <si>
    <t xml:space="preserve">SKIKDA </t>
  </si>
  <si>
    <t>عمر</t>
  </si>
  <si>
    <t xml:space="preserve">عمراني </t>
  </si>
  <si>
    <t xml:space="preserve">AMRANI </t>
  </si>
  <si>
    <t>OMAR</t>
  </si>
  <si>
    <t>12/4033924</t>
  </si>
  <si>
    <t>أحمد</t>
  </si>
  <si>
    <t xml:space="preserve">AHMED </t>
  </si>
  <si>
    <t>12/40042332</t>
  </si>
  <si>
    <t>عائشة ياسمين</t>
  </si>
  <si>
    <t xml:space="preserve">عمراوي </t>
  </si>
  <si>
    <t>AMRAOUI</t>
  </si>
  <si>
    <t>AICHA  YASMINE</t>
  </si>
  <si>
    <t>يونس</t>
  </si>
  <si>
    <t xml:space="preserve">YOUNES </t>
  </si>
  <si>
    <t>جيجل</t>
  </si>
  <si>
    <t xml:space="preserve">JIJEL </t>
  </si>
  <si>
    <t>مروة</t>
  </si>
  <si>
    <t>MEROUA</t>
  </si>
  <si>
    <t>11/4028455</t>
  </si>
  <si>
    <t>سندس</t>
  </si>
  <si>
    <t xml:space="preserve">عويسات </t>
  </si>
  <si>
    <t>AOUISSAT</t>
  </si>
  <si>
    <t>SOUNDOUS</t>
  </si>
  <si>
    <t>12/3054397</t>
  </si>
  <si>
    <t>عبد الغني</t>
  </si>
  <si>
    <t xml:space="preserve"> أرزقي </t>
  </si>
  <si>
    <t>AREZKI</t>
  </si>
  <si>
    <t xml:space="preserve">Abdelghani </t>
  </si>
  <si>
    <t>الجزائر</t>
  </si>
  <si>
    <t xml:space="preserve">ALGER </t>
  </si>
  <si>
    <t>12/ 5070622</t>
  </si>
  <si>
    <t xml:space="preserve">عسيل </t>
  </si>
  <si>
    <t xml:space="preserve">ASSIL </t>
  </si>
  <si>
    <t xml:space="preserve">YOUCEF </t>
  </si>
  <si>
    <t>12/4072625</t>
  </si>
  <si>
    <t>أسامة</t>
  </si>
  <si>
    <t xml:space="preserve">عتماني </t>
  </si>
  <si>
    <t>ATMANI</t>
  </si>
  <si>
    <t>OUSSAMA</t>
  </si>
  <si>
    <t>11/4029223</t>
  </si>
  <si>
    <t xml:space="preserve"> نور الهدى</t>
  </si>
  <si>
    <t>عطوي</t>
  </si>
  <si>
    <t>ATOUI</t>
  </si>
  <si>
    <t>NOUR EL HOUDA</t>
  </si>
  <si>
    <t>ATTOUI</t>
  </si>
  <si>
    <t>11/4063259</t>
  </si>
  <si>
    <t>حسام</t>
  </si>
  <si>
    <t xml:space="preserve">عيادي </t>
  </si>
  <si>
    <t>AYADI</t>
  </si>
  <si>
    <t xml:space="preserve">HOUSSAM </t>
  </si>
  <si>
    <t>12/3055461</t>
  </si>
  <si>
    <t>حمزة</t>
  </si>
  <si>
    <t xml:space="preserve">AYADI </t>
  </si>
  <si>
    <t>HAMZA</t>
  </si>
  <si>
    <t>10/4026773</t>
  </si>
  <si>
    <t>أنيس</t>
  </si>
  <si>
    <t>عزيل</t>
  </si>
  <si>
    <t xml:space="preserve">AZIL </t>
  </si>
  <si>
    <t>ANIS</t>
  </si>
  <si>
    <t>CONSTANTINE</t>
  </si>
  <si>
    <t>AZRA</t>
  </si>
  <si>
    <t>YOUCEF</t>
  </si>
  <si>
    <t>Charaf Eddine</t>
  </si>
  <si>
    <t>فاتح</t>
  </si>
  <si>
    <t>AZZOUZ</t>
  </si>
  <si>
    <t xml:space="preserve">FATEH </t>
  </si>
  <si>
    <t>12/9064921</t>
  </si>
  <si>
    <t xml:space="preserve"> باعلي </t>
  </si>
  <si>
    <t>BAALI</t>
  </si>
  <si>
    <t>غرداية</t>
  </si>
  <si>
    <t>GHARDAIA</t>
  </si>
  <si>
    <t>12/6035937</t>
  </si>
  <si>
    <t>خولة</t>
  </si>
  <si>
    <t xml:space="preserve">بعلي </t>
  </si>
  <si>
    <t xml:space="preserve">BAALI </t>
  </si>
  <si>
    <t xml:space="preserve">KHAOULA </t>
  </si>
  <si>
    <t>GUELMA</t>
  </si>
  <si>
    <t>BACHTARZI</t>
  </si>
  <si>
    <t>12/5059418</t>
  </si>
  <si>
    <t>صابر</t>
  </si>
  <si>
    <t xml:space="preserve">بهلول </t>
  </si>
  <si>
    <t xml:space="preserve">BAHLOUL </t>
  </si>
  <si>
    <t xml:space="preserve">Saber </t>
  </si>
  <si>
    <t>BARDJAK</t>
  </si>
  <si>
    <t>Souheila</t>
  </si>
  <si>
    <t xml:space="preserve">OUM EL BOUAGHI </t>
  </si>
  <si>
    <t>BARECHE</t>
  </si>
  <si>
    <t>AMIRA</t>
  </si>
  <si>
    <t>BAYAZA</t>
  </si>
  <si>
    <t>12/6030899</t>
  </si>
  <si>
    <t>أمين</t>
  </si>
  <si>
    <t xml:space="preserve">بزملال </t>
  </si>
  <si>
    <t>BAZEMLAL</t>
  </si>
  <si>
    <t>AMINE</t>
  </si>
  <si>
    <t>12/9060116</t>
  </si>
  <si>
    <t>جابر</t>
  </si>
  <si>
    <t xml:space="preserve">بازين </t>
  </si>
  <si>
    <t xml:space="preserve">BAZINE </t>
  </si>
  <si>
    <t xml:space="preserve">Djaber </t>
  </si>
  <si>
    <t>12/4038168</t>
  </si>
  <si>
    <t xml:space="preserve"> نريمان</t>
  </si>
  <si>
    <t>بشوع</t>
  </si>
  <si>
    <t xml:space="preserve">BECHOU </t>
  </si>
  <si>
    <t>NARIMENE</t>
  </si>
  <si>
    <t>سوق اهراس</t>
  </si>
  <si>
    <t>SOUK AHRAS</t>
  </si>
  <si>
    <t>11/4030809</t>
  </si>
  <si>
    <t>هشام</t>
  </si>
  <si>
    <t xml:space="preserve">بغدادي </t>
  </si>
  <si>
    <t>BEGHDADI</t>
  </si>
  <si>
    <t xml:space="preserve">HICHEM </t>
  </si>
  <si>
    <t>12/3053152</t>
  </si>
  <si>
    <t>أشرف</t>
  </si>
  <si>
    <t xml:space="preserve">بقورة </t>
  </si>
  <si>
    <t xml:space="preserve">BEGHOURA </t>
  </si>
  <si>
    <t>ACHRAF</t>
  </si>
  <si>
    <t>BORDJ BOUARRARIDJ</t>
  </si>
  <si>
    <t>12/5052914</t>
  </si>
  <si>
    <t>خديجة</t>
  </si>
  <si>
    <t xml:space="preserve">بهات </t>
  </si>
  <si>
    <t xml:space="preserve">BEHAT </t>
  </si>
  <si>
    <t xml:space="preserve">KHADIDJA </t>
  </si>
  <si>
    <t>فاطمة الزهراء</t>
  </si>
  <si>
    <t>BEKKOUCHE</t>
  </si>
  <si>
    <t>Fatima Zohra</t>
  </si>
  <si>
    <t>BELADJAL</t>
  </si>
  <si>
    <t>Mohamed Wassim</t>
  </si>
  <si>
    <t>12/5053308</t>
  </si>
  <si>
    <t>كريمة</t>
  </si>
  <si>
    <t xml:space="preserve">بلعيد </t>
  </si>
  <si>
    <t>BELAID</t>
  </si>
  <si>
    <t>Karima</t>
  </si>
  <si>
    <t>12/5060751</t>
  </si>
  <si>
    <t xml:space="preserve">سفيان </t>
  </si>
  <si>
    <t xml:space="preserve">بلعيفة </t>
  </si>
  <si>
    <t>BELAIFA</t>
  </si>
  <si>
    <t>Soufienne</t>
  </si>
  <si>
    <t>12/ 4066787</t>
  </si>
  <si>
    <t>وسام</t>
  </si>
  <si>
    <t xml:space="preserve">بلعمري </t>
  </si>
  <si>
    <t xml:space="preserve">BELAMRI </t>
  </si>
  <si>
    <t>WISSAM</t>
  </si>
  <si>
    <t>11/5051511</t>
  </si>
  <si>
    <t>عادل</t>
  </si>
  <si>
    <t xml:space="preserve">بلعوط </t>
  </si>
  <si>
    <t xml:space="preserve">BELAOUT </t>
  </si>
  <si>
    <t>ADEL</t>
  </si>
  <si>
    <t>BELEMRABET</t>
  </si>
  <si>
    <t>12/4034820</t>
  </si>
  <si>
    <t>سيف الإسلام</t>
  </si>
  <si>
    <t xml:space="preserve">بلغريب </t>
  </si>
  <si>
    <t>BELGHERIB</t>
  </si>
  <si>
    <t>SEIF EL ISLAM</t>
  </si>
  <si>
    <t>11/4063260</t>
  </si>
  <si>
    <t>حسام الدين</t>
  </si>
  <si>
    <t xml:space="preserve">بلهدري </t>
  </si>
  <si>
    <t>BELHEDRI</t>
  </si>
  <si>
    <t>Houssem Eddine</t>
  </si>
  <si>
    <t>12/4036206</t>
  </si>
  <si>
    <t xml:space="preserve">بلحناشي </t>
  </si>
  <si>
    <t>BELHANNACHI</t>
  </si>
  <si>
    <t>Imene</t>
  </si>
  <si>
    <t>12/3060605</t>
  </si>
  <si>
    <t xml:space="preserve">بلهوشات </t>
  </si>
  <si>
    <t>BELHAOUCHET</t>
  </si>
  <si>
    <t>كييف - أكرانيا</t>
  </si>
  <si>
    <t>KIEV- OUKRANIA</t>
  </si>
  <si>
    <t>محمد</t>
  </si>
  <si>
    <t>BELHATEM</t>
  </si>
  <si>
    <t>BELKHEN</t>
  </si>
  <si>
    <t>12/4030847</t>
  </si>
  <si>
    <t>أمين مهدي</t>
  </si>
  <si>
    <t xml:space="preserve">بلخوجة </t>
  </si>
  <si>
    <t>BELKHODJA</t>
  </si>
  <si>
    <t>AMIN MEHDI</t>
  </si>
  <si>
    <t>BELLAGHMA</t>
  </si>
  <si>
    <t>12/4062018</t>
  </si>
  <si>
    <t>مريم</t>
  </si>
  <si>
    <t xml:space="preserve">بليمان </t>
  </si>
  <si>
    <t xml:space="preserve">BELLIMANE </t>
  </si>
  <si>
    <t xml:space="preserve">MERIEM </t>
  </si>
  <si>
    <t>هاجر</t>
  </si>
  <si>
    <t>BELLOU</t>
  </si>
  <si>
    <t xml:space="preserve">Hadjer </t>
  </si>
  <si>
    <t>12/4037921</t>
  </si>
  <si>
    <t>شفيق</t>
  </si>
  <si>
    <t xml:space="preserve">بلماحي </t>
  </si>
  <si>
    <t>BELMAHI</t>
  </si>
  <si>
    <t>CHAFIK</t>
  </si>
  <si>
    <t>أمير</t>
  </si>
  <si>
    <t xml:space="preserve">AMIR </t>
  </si>
  <si>
    <t>Asma</t>
  </si>
  <si>
    <t>12/6030627</t>
  </si>
  <si>
    <t>خالد منجى</t>
  </si>
  <si>
    <t xml:space="preserve">بن شتاح </t>
  </si>
  <si>
    <t xml:space="preserve">BENCHETTAH </t>
  </si>
  <si>
    <t>KHALED MOUNDJI</t>
  </si>
  <si>
    <t xml:space="preserve">GUELMA </t>
  </si>
  <si>
    <t>12/4032628</t>
  </si>
  <si>
    <t>هالة</t>
  </si>
  <si>
    <t xml:space="preserve">بن شيهب </t>
  </si>
  <si>
    <t>BENCHIHEB</t>
  </si>
  <si>
    <t>Halla</t>
  </si>
  <si>
    <t>12/5064067</t>
  </si>
  <si>
    <t xml:space="preserve">بن الشين </t>
  </si>
  <si>
    <t xml:space="preserve">BENCHINE </t>
  </si>
  <si>
    <t>12/4068552</t>
  </si>
  <si>
    <t>زين الدين</t>
  </si>
  <si>
    <t xml:space="preserve">بن داود </t>
  </si>
  <si>
    <t xml:space="preserve">BENDAOUD </t>
  </si>
  <si>
    <t>ZINEDDINE</t>
  </si>
  <si>
    <t>12/4027584</t>
  </si>
  <si>
    <t>شراز فراح</t>
  </si>
  <si>
    <t xml:space="preserve">بن جلول </t>
  </si>
  <si>
    <t xml:space="preserve">BENDJELLOUL </t>
  </si>
  <si>
    <t xml:space="preserve">CHIRAZ FARAH </t>
  </si>
  <si>
    <t>12/ 4031864</t>
  </si>
  <si>
    <t>12/4028335</t>
  </si>
  <si>
    <t xml:space="preserve"> زين الدين</t>
  </si>
  <si>
    <t>بن حمادي</t>
  </si>
  <si>
    <t xml:space="preserve">BENHAMMADI </t>
  </si>
  <si>
    <t>12/4045370</t>
  </si>
  <si>
    <t xml:space="preserve">بن خالفة </t>
  </si>
  <si>
    <t xml:space="preserve">BENKHALFA </t>
  </si>
  <si>
    <t>Maroua</t>
  </si>
  <si>
    <t>12/3060631</t>
  </si>
  <si>
    <t xml:space="preserve"> سيف الدين</t>
  </si>
  <si>
    <t>بن العربي</t>
  </si>
  <si>
    <t xml:space="preserve">BENLARBI </t>
  </si>
  <si>
    <t>SIEF EDDINE</t>
  </si>
  <si>
    <t>12/ 4045884</t>
  </si>
  <si>
    <t>أميرة</t>
  </si>
  <si>
    <t xml:space="preserve">بن محمود </t>
  </si>
  <si>
    <t>BENMAHMOUD</t>
  </si>
  <si>
    <t xml:space="preserve">AMIRA </t>
  </si>
  <si>
    <t>12/4058800</t>
  </si>
  <si>
    <t>ياسمينة</t>
  </si>
  <si>
    <t xml:space="preserve">بن مخلوف </t>
  </si>
  <si>
    <t xml:space="preserve">BENMAKHLOUF </t>
  </si>
  <si>
    <t xml:space="preserve">Yasmina </t>
  </si>
  <si>
    <t>11/3054938</t>
  </si>
  <si>
    <t xml:space="preserve"> نبيل</t>
  </si>
  <si>
    <t>بن مرزوق</t>
  </si>
  <si>
    <t>BENMERZOUG</t>
  </si>
  <si>
    <t>NABIL</t>
  </si>
  <si>
    <t>BORDJ BOUARRIRIDJ</t>
  </si>
  <si>
    <t>12/4032063</t>
  </si>
  <si>
    <t xml:space="preserve"> لبنى</t>
  </si>
  <si>
    <t>بن أودينة</t>
  </si>
  <si>
    <t>BENOUDINA</t>
  </si>
  <si>
    <t>Loubna</t>
  </si>
  <si>
    <t>12/4037756</t>
  </si>
  <si>
    <t>حنان</t>
  </si>
  <si>
    <t xml:space="preserve"> بن اونيس </t>
  </si>
  <si>
    <t>BENOUNIS</t>
  </si>
  <si>
    <t>HANANE</t>
  </si>
  <si>
    <t>12/4031543</t>
  </si>
  <si>
    <t xml:space="preserve"> زهرة</t>
  </si>
  <si>
    <t>بن رامول</t>
  </si>
  <si>
    <t xml:space="preserve">BENRAMOUL </t>
  </si>
  <si>
    <t>ZAHRA</t>
  </si>
  <si>
    <t>نور الهدى</t>
  </si>
  <si>
    <t>BENSAID</t>
  </si>
  <si>
    <t>12/4032240</t>
  </si>
  <si>
    <t>محمد لطفي</t>
  </si>
  <si>
    <t xml:space="preserve">بن سعيد </t>
  </si>
  <si>
    <t>Mohamed Lotfi</t>
  </si>
  <si>
    <t>BENTAG</t>
  </si>
  <si>
    <t>BENTELDJOUNE</t>
  </si>
  <si>
    <t xml:space="preserve">Khaoula </t>
  </si>
  <si>
    <t>BENYAHIA</t>
  </si>
  <si>
    <t>AHLAM</t>
  </si>
  <si>
    <t>12/4058146</t>
  </si>
  <si>
    <t>بن زرافة</t>
  </si>
  <si>
    <t>BENZARAFA</t>
  </si>
  <si>
    <t>AHMED</t>
  </si>
  <si>
    <t>11/4058274</t>
  </si>
  <si>
    <t>برش</t>
  </si>
  <si>
    <t>BERCHE</t>
  </si>
  <si>
    <t>BERKOUK</t>
  </si>
  <si>
    <t>HALA</t>
  </si>
  <si>
    <t xml:space="preserve">Amira </t>
  </si>
  <si>
    <t>BEZZI</t>
  </si>
  <si>
    <t>محمد الأمين</t>
  </si>
  <si>
    <t>BEZZINA</t>
  </si>
  <si>
    <t>BLIKAZ</t>
  </si>
  <si>
    <t>12/5064030</t>
  </si>
  <si>
    <t xml:space="preserve"> ياسمين</t>
  </si>
  <si>
    <t>بليليطة</t>
  </si>
  <si>
    <t xml:space="preserve">BLILITA </t>
  </si>
  <si>
    <t>YASMINE</t>
  </si>
  <si>
    <t>12/5053224</t>
  </si>
  <si>
    <t xml:space="preserve">عبد الرزاق </t>
  </si>
  <si>
    <t xml:space="preserve">بوعبيد </t>
  </si>
  <si>
    <t>BOUABID</t>
  </si>
  <si>
    <t xml:space="preserve">Abderrazek </t>
  </si>
  <si>
    <t>Seddik</t>
  </si>
  <si>
    <t>07/4004163</t>
  </si>
  <si>
    <t>احمد زين الدين</t>
  </si>
  <si>
    <t xml:space="preserve">بوعلي </t>
  </si>
  <si>
    <t>BOUALI</t>
  </si>
  <si>
    <t>Ahmed Zineddine</t>
  </si>
  <si>
    <t>OUM ELBOUAGHI</t>
  </si>
  <si>
    <t>BOUALLEG</t>
  </si>
  <si>
    <t>12/5059475</t>
  </si>
  <si>
    <t xml:space="preserve"> قاسة</t>
  </si>
  <si>
    <t>بوعمامة</t>
  </si>
  <si>
    <t>BOUAMAMA</t>
  </si>
  <si>
    <t>KASSA</t>
  </si>
  <si>
    <t>وائل</t>
  </si>
  <si>
    <t>BOUAZIZ</t>
  </si>
  <si>
    <t>12/6003065</t>
  </si>
  <si>
    <t xml:space="preserve"> عبد الرؤوف</t>
  </si>
  <si>
    <t>بوبعيو</t>
  </si>
  <si>
    <t xml:space="preserve">BOUBAIOU </t>
  </si>
  <si>
    <t>ABDERAOUF</t>
  </si>
  <si>
    <t>12/4033627</t>
  </si>
  <si>
    <t>سارة</t>
  </si>
  <si>
    <t xml:space="preserve">بوبرطخ </t>
  </si>
  <si>
    <t>BOUBERTAKH</t>
  </si>
  <si>
    <t>Sara</t>
  </si>
  <si>
    <t xml:space="preserve">بوسكين </t>
  </si>
  <si>
    <t>بوالشعر</t>
  </si>
  <si>
    <t>Rayene</t>
  </si>
  <si>
    <t>12/3043250</t>
  </si>
  <si>
    <t xml:space="preserve">BOUCHAR </t>
  </si>
  <si>
    <t xml:space="preserve">بوشارب </t>
  </si>
  <si>
    <t>BOUCHAREB</t>
  </si>
  <si>
    <t>Youcef</t>
  </si>
  <si>
    <t>12/4031220</t>
  </si>
  <si>
    <t>حمزة رفيق</t>
  </si>
  <si>
    <t xml:space="preserve">BOUCHAREB </t>
  </si>
  <si>
    <t>HAMZA RAFIK</t>
  </si>
  <si>
    <t>12/4065950</t>
  </si>
  <si>
    <t>مهدي</t>
  </si>
  <si>
    <t xml:space="preserve">بوشارف </t>
  </si>
  <si>
    <t>BOUCHAREF</t>
  </si>
  <si>
    <t>MEHDI</t>
  </si>
  <si>
    <t>12/3038472</t>
  </si>
  <si>
    <t>ساطع</t>
  </si>
  <si>
    <t xml:space="preserve">بوشكرين </t>
  </si>
  <si>
    <t>BOUCHEKRINE</t>
  </si>
  <si>
    <t>SATIA</t>
  </si>
  <si>
    <t>12/3057273</t>
  </si>
  <si>
    <t xml:space="preserve">بوشمال </t>
  </si>
  <si>
    <t xml:space="preserve">BOUCHEMAL </t>
  </si>
  <si>
    <t>Mohammed</t>
  </si>
  <si>
    <t>12/3040874</t>
  </si>
  <si>
    <t>سيد علي</t>
  </si>
  <si>
    <t xml:space="preserve">بوجدير </t>
  </si>
  <si>
    <t xml:space="preserve">BOUDJEDIR </t>
  </si>
  <si>
    <t>SIDALI</t>
  </si>
  <si>
    <t>11/5046868</t>
  </si>
  <si>
    <t>امين</t>
  </si>
  <si>
    <t xml:space="preserve">بودوخة </t>
  </si>
  <si>
    <t>BOUDOUKHA</t>
  </si>
  <si>
    <t>BOUGADI</t>
  </si>
  <si>
    <t>11/4028935</t>
  </si>
  <si>
    <t>محمد سيف</t>
  </si>
  <si>
    <t xml:space="preserve">بوغشيش </t>
  </si>
  <si>
    <t>BOUGHACHICHE</t>
  </si>
  <si>
    <t>MED SEIF</t>
  </si>
  <si>
    <t>11/4054224</t>
  </si>
  <si>
    <t xml:space="preserve">بوقروري </t>
  </si>
  <si>
    <t>BOUGROURI</t>
  </si>
  <si>
    <t>MERYEM</t>
  </si>
  <si>
    <t>12/4031320</t>
  </si>
  <si>
    <t>خولة مارية</t>
  </si>
  <si>
    <t xml:space="preserve">بوقطاية </t>
  </si>
  <si>
    <t>BOUGUETAIA</t>
  </si>
  <si>
    <t>KHAOULA MARIA</t>
  </si>
  <si>
    <t>عبير</t>
  </si>
  <si>
    <t>BOUGUETTOUCHA</t>
  </si>
  <si>
    <t>12/4038258</t>
  </si>
  <si>
    <t>وليد</t>
  </si>
  <si>
    <t xml:space="preserve">بوحديجي </t>
  </si>
  <si>
    <t>BOUHADIDJI</t>
  </si>
  <si>
    <t>WALID</t>
  </si>
  <si>
    <t>12/4031078</t>
  </si>
  <si>
    <t xml:space="preserve">بوحفص </t>
  </si>
  <si>
    <t>BOUHAFS</t>
  </si>
  <si>
    <t>BOUHANI</t>
  </si>
  <si>
    <t>12/4044767</t>
  </si>
  <si>
    <t xml:space="preserve"> سفيان</t>
  </si>
  <si>
    <t>بوهيدل</t>
  </si>
  <si>
    <t xml:space="preserve">BOUHIDEL </t>
  </si>
  <si>
    <t>Sofiane</t>
  </si>
  <si>
    <t>11/4029395</t>
  </si>
  <si>
    <t>يوسف إسحاق</t>
  </si>
  <si>
    <t xml:space="preserve">بوكعاش </t>
  </si>
  <si>
    <t xml:space="preserve">BOUKAACHE </t>
  </si>
  <si>
    <t>YOUCEF ISHAK</t>
  </si>
  <si>
    <t>10/4002182</t>
  </si>
  <si>
    <t>حبيب الرحمان عاصم</t>
  </si>
  <si>
    <t xml:space="preserve">بوكفة </t>
  </si>
  <si>
    <t>BOUKEFFA</t>
  </si>
  <si>
    <t>Habib El Rahmane Assam</t>
  </si>
  <si>
    <t>11/5057171</t>
  </si>
  <si>
    <t>سميرة</t>
  </si>
  <si>
    <t xml:space="preserve">بوكروشة </t>
  </si>
  <si>
    <t>BOUKEROUCHA</t>
  </si>
  <si>
    <t>SAMIRA</t>
  </si>
  <si>
    <t>BOUKHALFA</t>
  </si>
  <si>
    <t>Omayma</t>
  </si>
  <si>
    <t>BOUKHMIS</t>
  </si>
  <si>
    <t>12/6016378</t>
  </si>
  <si>
    <t xml:space="preserve">بولعبايز </t>
  </si>
  <si>
    <t>BOULABEIZ</t>
  </si>
  <si>
    <t>Meriem</t>
  </si>
  <si>
    <t>BOULADJOUL</t>
  </si>
  <si>
    <t>12/4065569</t>
  </si>
  <si>
    <t xml:space="preserve">بولحبال </t>
  </si>
  <si>
    <t xml:space="preserve">BOULAHBAL </t>
  </si>
  <si>
    <t xml:space="preserve">Seif Eddine </t>
  </si>
  <si>
    <t>12/4058741</t>
  </si>
  <si>
    <t xml:space="preserve">بوالعيش </t>
  </si>
  <si>
    <t xml:space="preserve">BOULAICHE </t>
  </si>
  <si>
    <t xml:space="preserve">Nour el Houda </t>
  </si>
  <si>
    <t>12/4006466</t>
  </si>
  <si>
    <t>مروى</t>
  </si>
  <si>
    <t xml:space="preserve">بولقرون </t>
  </si>
  <si>
    <t xml:space="preserve">BOULAKROUNE </t>
  </si>
  <si>
    <t>MARWA</t>
  </si>
  <si>
    <t>12/9053262</t>
  </si>
  <si>
    <t>مليكة</t>
  </si>
  <si>
    <t xml:space="preserve">بولال </t>
  </si>
  <si>
    <t>BOULAL</t>
  </si>
  <si>
    <t>MALIKA</t>
  </si>
  <si>
    <t>الوادي</t>
  </si>
  <si>
    <t xml:space="preserve">EL OUED </t>
  </si>
  <si>
    <t>12/3057276</t>
  </si>
  <si>
    <t xml:space="preserve"> يعقوب</t>
  </si>
  <si>
    <t>بولعراس</t>
  </si>
  <si>
    <t>BOULARAS</t>
  </si>
  <si>
    <t>YAKOUB</t>
  </si>
  <si>
    <t>12/4032432</t>
  </si>
  <si>
    <t>مهدي كريم</t>
  </si>
  <si>
    <t xml:space="preserve">بوالفلفل </t>
  </si>
  <si>
    <t xml:space="preserve">BOULFELFEL </t>
  </si>
  <si>
    <t xml:space="preserve">MEHDII KARIM </t>
  </si>
  <si>
    <t>وفاء</t>
  </si>
  <si>
    <t>BOULFRAKH</t>
  </si>
  <si>
    <t>BOULMERKA</t>
  </si>
  <si>
    <t>BOUMAILA</t>
  </si>
  <si>
    <t>12/3053254</t>
  </si>
  <si>
    <t xml:space="preserve">بومعيزة </t>
  </si>
  <si>
    <t xml:space="preserve">BOUMAIZA </t>
  </si>
  <si>
    <t xml:space="preserve">KHANCHELA </t>
  </si>
  <si>
    <t>12/6031290</t>
  </si>
  <si>
    <t xml:space="preserve">بومعزة </t>
  </si>
  <si>
    <t>BOUMAZA</t>
  </si>
  <si>
    <t>ABIR</t>
  </si>
  <si>
    <t>BOUNAB</t>
  </si>
  <si>
    <t>12/4001188</t>
  </si>
  <si>
    <t>هيثم</t>
  </si>
  <si>
    <t xml:space="preserve">بوراس </t>
  </si>
  <si>
    <t xml:space="preserve">BOURAS </t>
  </si>
  <si>
    <t>Haithem</t>
  </si>
  <si>
    <t>12/4031626</t>
  </si>
  <si>
    <t>سلمى</t>
  </si>
  <si>
    <t xml:space="preserve">بوربيع </t>
  </si>
  <si>
    <t>BOURBIA</t>
  </si>
  <si>
    <t xml:space="preserve">SELMA </t>
  </si>
  <si>
    <t>BOUSBAA</t>
  </si>
  <si>
    <t>معاد</t>
  </si>
  <si>
    <t>BOUSEBOUA</t>
  </si>
  <si>
    <t>MOUAD</t>
  </si>
  <si>
    <t>BOUSKIA</t>
  </si>
  <si>
    <t>Amina</t>
  </si>
  <si>
    <t>10/4027620</t>
  </si>
  <si>
    <t>شهرزاد</t>
  </si>
  <si>
    <t xml:space="preserve">بوسام </t>
  </si>
  <si>
    <t>BOUSSAM</t>
  </si>
  <si>
    <t>CHAHRAZED</t>
  </si>
  <si>
    <t>12/4073290</t>
  </si>
  <si>
    <t>عمار</t>
  </si>
  <si>
    <t xml:space="preserve">بوسجرة </t>
  </si>
  <si>
    <t>BOUSSEDJRA</t>
  </si>
  <si>
    <t xml:space="preserve">AMAR </t>
  </si>
  <si>
    <t>10/4003463</t>
  </si>
  <si>
    <t xml:space="preserve">اسامة </t>
  </si>
  <si>
    <t>BOUSSEKKINE</t>
  </si>
  <si>
    <t>11/4053212</t>
  </si>
  <si>
    <t>بوالصوف</t>
  </si>
  <si>
    <t>BOUSSOUF</t>
  </si>
  <si>
    <t>BOUTAGHANE</t>
  </si>
  <si>
    <t>BOUTARFA</t>
  </si>
  <si>
    <t>JIJEL</t>
  </si>
  <si>
    <t>Faiza</t>
  </si>
  <si>
    <t>BOUTEBBA</t>
  </si>
  <si>
    <t>Chiraz</t>
  </si>
  <si>
    <t>11/ 4031446</t>
  </si>
  <si>
    <t xml:space="preserve">بوثلجة </t>
  </si>
  <si>
    <t>BOUTELDJA</t>
  </si>
  <si>
    <t>12/4004206</t>
  </si>
  <si>
    <t xml:space="preserve"> صبرينة</t>
  </si>
  <si>
    <t xml:space="preserve">بوتي </t>
  </si>
  <si>
    <t xml:space="preserve">BOUTI </t>
  </si>
  <si>
    <t xml:space="preserve">SABRINA </t>
  </si>
  <si>
    <t>12/6048263</t>
  </si>
  <si>
    <t xml:space="preserve">بوالطوطاو </t>
  </si>
  <si>
    <t>BOUTOUATOU</t>
  </si>
  <si>
    <t>Abir</t>
  </si>
  <si>
    <t>BOUZAHZAH</t>
  </si>
  <si>
    <t>12/3037216</t>
  </si>
  <si>
    <t>عايدة</t>
  </si>
  <si>
    <t xml:space="preserve">بوزغلة </t>
  </si>
  <si>
    <t xml:space="preserve">BOUZEGHLA </t>
  </si>
  <si>
    <t xml:space="preserve">AIDA </t>
  </si>
  <si>
    <t>12/4059113</t>
  </si>
  <si>
    <t>أنيس عبد الرؤوف</t>
  </si>
  <si>
    <t xml:space="preserve">بوزريدة </t>
  </si>
  <si>
    <t xml:space="preserve">BOUZERIDA </t>
  </si>
  <si>
    <t>ANIS  ABDERRAOUF</t>
  </si>
  <si>
    <t>SAMI</t>
  </si>
  <si>
    <t>12/5084605</t>
  </si>
  <si>
    <t xml:space="preserve"> حمزة</t>
  </si>
  <si>
    <t>بوزيد</t>
  </si>
  <si>
    <t>BOUZID</t>
  </si>
  <si>
    <t>مسيلة</t>
  </si>
  <si>
    <t>M'SILA</t>
  </si>
  <si>
    <t>12/4034857</t>
  </si>
  <si>
    <t xml:space="preserve">بوزيتونة </t>
  </si>
  <si>
    <t xml:space="preserve">BOUZITOUNA </t>
  </si>
  <si>
    <t>Fateh</t>
  </si>
  <si>
    <t>10/4009643</t>
  </si>
  <si>
    <t xml:space="preserve">براهيمي </t>
  </si>
  <si>
    <t>BRAHIMI</t>
  </si>
  <si>
    <t>12/5052708</t>
  </si>
  <si>
    <t>أنور</t>
  </si>
  <si>
    <t xml:space="preserve">BRAHIMI </t>
  </si>
  <si>
    <t>Aouar</t>
  </si>
  <si>
    <t>BRANIA</t>
  </si>
  <si>
    <t>BRIKI</t>
  </si>
  <si>
    <t>Selma</t>
  </si>
  <si>
    <t>CHAIB</t>
  </si>
  <si>
    <t>12/6016536</t>
  </si>
  <si>
    <t xml:space="preserve">شاقور </t>
  </si>
  <si>
    <t xml:space="preserve">CHAKOUR </t>
  </si>
  <si>
    <t>Wafa</t>
  </si>
  <si>
    <t>12/4032161</t>
  </si>
  <si>
    <t>محمد إسلام</t>
  </si>
  <si>
    <t xml:space="preserve">شكري </t>
  </si>
  <si>
    <t>CHAKRI</t>
  </si>
  <si>
    <t xml:space="preserve">Mohamed Islam </t>
  </si>
  <si>
    <t>12/4037689</t>
  </si>
  <si>
    <t>إلياس</t>
  </si>
  <si>
    <t xml:space="preserve">شامي </t>
  </si>
  <si>
    <t>CHAMI</t>
  </si>
  <si>
    <t>Ilyes</t>
  </si>
  <si>
    <t>12/5084615</t>
  </si>
  <si>
    <t>خليل</t>
  </si>
  <si>
    <t xml:space="preserve">CHAMI </t>
  </si>
  <si>
    <t xml:space="preserve">KHALIL </t>
  </si>
  <si>
    <t xml:space="preserve">MSILA </t>
  </si>
  <si>
    <t>11/4060370</t>
  </si>
  <si>
    <t>عبد المؤمن</t>
  </si>
  <si>
    <t xml:space="preserve">شارف </t>
  </si>
  <si>
    <t>CHAREF</t>
  </si>
  <si>
    <t>ABDELMOUMIN</t>
  </si>
  <si>
    <t>12/4032800</t>
  </si>
  <si>
    <t>أيمن</t>
  </si>
  <si>
    <t xml:space="preserve">شكيرب </t>
  </si>
  <si>
    <t xml:space="preserve">CHEKIREB </t>
  </si>
  <si>
    <t xml:space="preserve">Aimen </t>
  </si>
  <si>
    <t>CHELLOUG</t>
  </si>
  <si>
    <t>12/5049352</t>
  </si>
  <si>
    <t>محمد امين</t>
  </si>
  <si>
    <t xml:space="preserve">شملي </t>
  </si>
  <si>
    <t>CHEMLI</t>
  </si>
  <si>
    <t>MED LAMINE</t>
  </si>
  <si>
    <t>CHENAFI</t>
  </si>
  <si>
    <t>KHADIDJA</t>
  </si>
  <si>
    <t>12/6002763</t>
  </si>
  <si>
    <t>أحمد صهيب</t>
  </si>
  <si>
    <t xml:space="preserve">شنوف </t>
  </si>
  <si>
    <t xml:space="preserve">CHENNOUF </t>
  </si>
  <si>
    <t>AHMED SOUHEIB</t>
  </si>
  <si>
    <t>12/4066738</t>
  </si>
  <si>
    <t xml:space="preserve">شرتيوة </t>
  </si>
  <si>
    <t>CHERTIOUA</t>
  </si>
  <si>
    <t>12/3042221</t>
  </si>
  <si>
    <t>صبرينة</t>
  </si>
  <si>
    <t xml:space="preserve">شطيبي </t>
  </si>
  <si>
    <t xml:space="preserve">CHETIBI </t>
  </si>
  <si>
    <t xml:space="preserve">CHETTIBI </t>
  </si>
  <si>
    <t>Fatma</t>
  </si>
  <si>
    <t>12/6034438</t>
  </si>
  <si>
    <t>ياسمين</t>
  </si>
  <si>
    <t>YASSMINE</t>
  </si>
  <si>
    <t>11/4004661</t>
  </si>
  <si>
    <t>علية</t>
  </si>
  <si>
    <t xml:space="preserve">شيباني </t>
  </si>
  <si>
    <t>CHIBANI</t>
  </si>
  <si>
    <t>OULYA</t>
  </si>
  <si>
    <t>12/4031606</t>
  </si>
  <si>
    <t>سامي وسيم</t>
  </si>
  <si>
    <t>شيهب</t>
  </si>
  <si>
    <t xml:space="preserve">CHIHEB </t>
  </si>
  <si>
    <t xml:space="preserve">SAMY  WASSIM </t>
  </si>
  <si>
    <t>CHIKEUR</t>
  </si>
  <si>
    <t xml:space="preserve">Nour EL Houda </t>
  </si>
  <si>
    <t>12/4045022</t>
  </si>
  <si>
    <t>عبد الكريم انيس سفيان</t>
  </si>
  <si>
    <t xml:space="preserve">دعماش </t>
  </si>
  <si>
    <t>DAMACHE</t>
  </si>
  <si>
    <t>abdelkrim anis soufiane</t>
  </si>
  <si>
    <t>09/4027511</t>
  </si>
  <si>
    <t>عبد المالك</t>
  </si>
  <si>
    <t xml:space="preserve">دمبري </t>
  </si>
  <si>
    <t xml:space="preserve">DAMBRI </t>
  </si>
  <si>
    <t>ABDELMALEK</t>
  </si>
  <si>
    <t>12/ 3053600</t>
  </si>
  <si>
    <t xml:space="preserve">عمار أسامة </t>
  </si>
  <si>
    <t xml:space="preserve">داود </t>
  </si>
  <si>
    <t>DAOUD</t>
  </si>
  <si>
    <t>AMMAR OUSSAMA</t>
  </si>
  <si>
    <t>12/4059751</t>
  </si>
  <si>
    <t>دباح</t>
  </si>
  <si>
    <t>DEBAH</t>
  </si>
  <si>
    <t>ABDELKADER</t>
  </si>
  <si>
    <t>DECHACHE</t>
  </si>
  <si>
    <t>DEFFOUS</t>
  </si>
  <si>
    <t>DEKOUM</t>
  </si>
  <si>
    <t>12/4032372</t>
  </si>
  <si>
    <t>ملاي سيد علي</t>
  </si>
  <si>
    <t>دمق</t>
  </si>
  <si>
    <t>DEMMAK</t>
  </si>
  <si>
    <t xml:space="preserve">Moulay sid  Ali </t>
  </si>
  <si>
    <t>12/4040139</t>
  </si>
  <si>
    <t xml:space="preserve">تقي الدين </t>
  </si>
  <si>
    <t xml:space="preserve">دنش </t>
  </si>
  <si>
    <t xml:space="preserve">DENECHE </t>
  </si>
  <si>
    <t>Taki eddine</t>
  </si>
  <si>
    <t>12/4030777</t>
  </si>
  <si>
    <t>أشرف الدين</t>
  </si>
  <si>
    <t xml:space="preserve">دربال </t>
  </si>
  <si>
    <t>DERBAL</t>
  </si>
  <si>
    <t>ACHRAF EDDINE</t>
  </si>
  <si>
    <t>12/4037825</t>
  </si>
  <si>
    <t>رندة</t>
  </si>
  <si>
    <t xml:space="preserve">دردور </t>
  </si>
  <si>
    <t xml:space="preserve">DERDOUR </t>
  </si>
  <si>
    <t xml:space="preserve">RANDA </t>
  </si>
  <si>
    <t>12/4033666</t>
  </si>
  <si>
    <t>ناهد</t>
  </si>
  <si>
    <t xml:space="preserve">درقال </t>
  </si>
  <si>
    <t>DERGAL</t>
  </si>
  <si>
    <t xml:space="preserve">Nahed </t>
  </si>
  <si>
    <t>12/3053950</t>
  </si>
  <si>
    <t xml:space="preserve">ديش </t>
  </si>
  <si>
    <t xml:space="preserve">DIECHE </t>
  </si>
  <si>
    <t xml:space="preserve">WAFA </t>
  </si>
  <si>
    <t>BORDJBOUARRERIDJ</t>
  </si>
  <si>
    <t>11/6006622</t>
  </si>
  <si>
    <t xml:space="preserve">جقريف </t>
  </si>
  <si>
    <t>DJEKRIF</t>
  </si>
  <si>
    <t>12/6053652</t>
  </si>
  <si>
    <t xml:space="preserve">جبابرية </t>
  </si>
  <si>
    <t>DJEBABRIA</t>
  </si>
  <si>
    <t>OUSAMA</t>
  </si>
  <si>
    <t>12/3056622</t>
  </si>
  <si>
    <t>وداد</t>
  </si>
  <si>
    <t xml:space="preserve">جدي </t>
  </si>
  <si>
    <t xml:space="preserve">DJEDDI </t>
  </si>
  <si>
    <t>Wided</t>
  </si>
  <si>
    <t>DJEMAIOUNE</t>
  </si>
  <si>
    <t>DJEMAM</t>
  </si>
  <si>
    <t>ABDERRAOUF</t>
  </si>
  <si>
    <t>Amira</t>
  </si>
  <si>
    <t>12/6003033</t>
  </si>
  <si>
    <t xml:space="preserve">دوب </t>
  </si>
  <si>
    <t>DOB</t>
  </si>
  <si>
    <t>Khadidja</t>
  </si>
  <si>
    <t>12/6003055</t>
  </si>
  <si>
    <t xml:space="preserve">سيف الدين </t>
  </si>
  <si>
    <t>12/4040071</t>
  </si>
  <si>
    <t>آدم</t>
  </si>
  <si>
    <t xml:space="preserve">درايدية </t>
  </si>
  <si>
    <t>DRAIDIA</t>
  </si>
  <si>
    <t xml:space="preserve">ADEM </t>
  </si>
  <si>
    <t>DRICI</t>
  </si>
  <si>
    <t>DRIS</t>
  </si>
  <si>
    <t>12/4004542</t>
  </si>
  <si>
    <t xml:space="preserve"> ياقوت</t>
  </si>
  <si>
    <t>فاضلي</t>
  </si>
  <si>
    <t xml:space="preserve">FADLI </t>
  </si>
  <si>
    <t xml:space="preserve">Yakout </t>
  </si>
  <si>
    <t>AIN MLILA</t>
  </si>
  <si>
    <t>12/4032991</t>
  </si>
  <si>
    <t>نورة</t>
  </si>
  <si>
    <t xml:space="preserve">فاطمي </t>
  </si>
  <si>
    <t xml:space="preserve">FATMI </t>
  </si>
  <si>
    <t>Nora</t>
  </si>
  <si>
    <t>12/ 4033085</t>
  </si>
  <si>
    <t>رمضان</t>
  </si>
  <si>
    <t xml:space="preserve">فرحي </t>
  </si>
  <si>
    <t xml:space="preserve">FERHI </t>
  </si>
  <si>
    <t>RAMDANE</t>
  </si>
  <si>
    <t>12/4030259</t>
  </si>
  <si>
    <t xml:space="preserve">فيلالي </t>
  </si>
  <si>
    <t>FILALI</t>
  </si>
  <si>
    <t>12/6034244</t>
  </si>
  <si>
    <t>بشرى</t>
  </si>
  <si>
    <t xml:space="preserve">FILLALI </t>
  </si>
  <si>
    <t>Bouchra</t>
  </si>
  <si>
    <t>12/4006327</t>
  </si>
  <si>
    <t>فريتح</t>
  </si>
  <si>
    <t>FRITAH</t>
  </si>
  <si>
    <t>11/6042521</t>
  </si>
  <si>
    <t xml:space="preserve"> زكرياء</t>
  </si>
  <si>
    <t>فراطسة</t>
  </si>
  <si>
    <t>FRATSA</t>
  </si>
  <si>
    <t>ZAKARIA</t>
  </si>
  <si>
    <t>GANA</t>
  </si>
  <si>
    <t>Halima</t>
  </si>
  <si>
    <t>GATT</t>
  </si>
  <si>
    <t>Lamia</t>
  </si>
  <si>
    <t>رانية</t>
  </si>
  <si>
    <t>Rania</t>
  </si>
  <si>
    <t>12/5061260</t>
  </si>
  <si>
    <t xml:space="preserve"> فارس</t>
  </si>
  <si>
    <t>غدير</t>
  </si>
  <si>
    <t>GHEDIR</t>
  </si>
  <si>
    <t>FARES</t>
  </si>
  <si>
    <t>11/4032088</t>
  </si>
  <si>
    <t xml:space="preserve"> كوثر</t>
  </si>
  <si>
    <t>غرابي</t>
  </si>
  <si>
    <t>GHERABI</t>
  </si>
  <si>
    <t>Kaouter</t>
  </si>
  <si>
    <t>12/5074830</t>
  </si>
  <si>
    <t xml:space="preserve"> سامي</t>
  </si>
  <si>
    <t>12/3063988</t>
  </si>
  <si>
    <t>غرس الله</t>
  </si>
  <si>
    <t>GHERSALLAH</t>
  </si>
  <si>
    <t>SOFIANE</t>
  </si>
  <si>
    <t>GHODBANE</t>
  </si>
  <si>
    <t>HADJER</t>
  </si>
  <si>
    <t>11/4035244</t>
  </si>
  <si>
    <t xml:space="preserve">غراب </t>
  </si>
  <si>
    <t>GHORAB</t>
  </si>
  <si>
    <t>KHAWLA</t>
  </si>
  <si>
    <t>12/ 5062996</t>
  </si>
  <si>
    <t xml:space="preserve">غول </t>
  </si>
  <si>
    <t xml:space="preserve">GHOUL </t>
  </si>
  <si>
    <t xml:space="preserve">WALID </t>
  </si>
  <si>
    <t>11/4030569</t>
  </si>
  <si>
    <t xml:space="preserve">أيوب </t>
  </si>
  <si>
    <t xml:space="preserve">Ayoub </t>
  </si>
  <si>
    <t>GOUADJELIA</t>
  </si>
  <si>
    <t>GOUAOURA</t>
  </si>
  <si>
    <t>Randa</t>
  </si>
  <si>
    <t>12/ 4027758</t>
  </si>
  <si>
    <t>قطاية</t>
  </si>
  <si>
    <t xml:space="preserve">GOUTTAYA </t>
  </si>
  <si>
    <t>12/4066574</t>
  </si>
  <si>
    <t>جمال الدين</t>
  </si>
  <si>
    <t xml:space="preserve">قهوال </t>
  </si>
  <si>
    <t xml:space="preserve">GUEHOUAL </t>
  </si>
  <si>
    <t>DJAMAL EDDINE</t>
  </si>
  <si>
    <t>12/4032120</t>
  </si>
  <si>
    <t>مارية خولة</t>
  </si>
  <si>
    <t xml:space="preserve">قرعيش </t>
  </si>
  <si>
    <t>GUERRAICHE</t>
  </si>
  <si>
    <t xml:space="preserve">Maria Khaoula </t>
  </si>
  <si>
    <t>GUERROUDJ</t>
  </si>
  <si>
    <t>Haithem Issam Eddine</t>
  </si>
  <si>
    <t>RANIA</t>
  </si>
  <si>
    <t>12/4038050</t>
  </si>
  <si>
    <t xml:space="preserve"> لينة</t>
  </si>
  <si>
    <t>حداد</t>
  </si>
  <si>
    <t>HADDAD</t>
  </si>
  <si>
    <t>LINA</t>
  </si>
  <si>
    <t>12/2070372</t>
  </si>
  <si>
    <t xml:space="preserve">حديد </t>
  </si>
  <si>
    <t>HADID</t>
  </si>
  <si>
    <t xml:space="preserve">FATMA ZOHRA </t>
  </si>
  <si>
    <t>عين دفلة</t>
  </si>
  <si>
    <t xml:space="preserve">AIN DEFLA </t>
  </si>
  <si>
    <t>12/9064915</t>
  </si>
  <si>
    <t xml:space="preserve">عبد الرحمان </t>
  </si>
  <si>
    <t xml:space="preserve">حاج امحمد </t>
  </si>
  <si>
    <t>HADJ MAHAMMED</t>
  </si>
  <si>
    <t>Abderrahmane</t>
  </si>
  <si>
    <t>12/4038128</t>
  </si>
  <si>
    <t>مريم الباتول</t>
  </si>
  <si>
    <t xml:space="preserve">حجاج </t>
  </si>
  <si>
    <t>HADJADJ</t>
  </si>
  <si>
    <t xml:space="preserve">MERIEM BATOUL </t>
  </si>
  <si>
    <t xml:space="preserve">12/ 5061244 </t>
  </si>
  <si>
    <t xml:space="preserve"> صلاح الدين </t>
  </si>
  <si>
    <t>حاجي</t>
  </si>
  <si>
    <t>HADJI</t>
  </si>
  <si>
    <t xml:space="preserve">SALAH EDDINE </t>
  </si>
  <si>
    <t>12/4068418</t>
  </si>
  <si>
    <t xml:space="preserve">  أنور</t>
  </si>
  <si>
    <t>حجيرة</t>
  </si>
  <si>
    <t>HADJIRA</t>
  </si>
  <si>
    <t xml:space="preserve">Anouar </t>
  </si>
  <si>
    <t>Roumaissa</t>
  </si>
  <si>
    <t>HAMAMA</t>
  </si>
  <si>
    <t>HAMIOUDA</t>
  </si>
  <si>
    <t>12/4032748</t>
  </si>
  <si>
    <t xml:space="preserve"> يوسف إسلام</t>
  </si>
  <si>
    <t>حملاوي</t>
  </si>
  <si>
    <t>HAMLAOUI</t>
  </si>
  <si>
    <t>Youcef  Islam</t>
  </si>
  <si>
    <t>أمينة</t>
  </si>
  <si>
    <t>HAMMACHE</t>
  </si>
  <si>
    <t>12/5061168</t>
  </si>
  <si>
    <t xml:space="preserve">حماش </t>
  </si>
  <si>
    <t>11/5077305</t>
  </si>
  <si>
    <t>الربيع</t>
  </si>
  <si>
    <t xml:space="preserve"> حماموش </t>
  </si>
  <si>
    <t>HAMMAMOUCHE</t>
  </si>
  <si>
    <t>RABIAA</t>
  </si>
  <si>
    <t>Hanine</t>
  </si>
  <si>
    <t>HAMOUDA</t>
  </si>
  <si>
    <t>Feriel</t>
  </si>
  <si>
    <t>12/1014038</t>
  </si>
  <si>
    <t>أرزقي</t>
  </si>
  <si>
    <t xml:space="preserve">حبحاب  </t>
  </si>
  <si>
    <t>HEBHAB</t>
  </si>
  <si>
    <t xml:space="preserve">Arezki </t>
  </si>
  <si>
    <t>تيزي وزو</t>
  </si>
  <si>
    <t xml:space="preserve">TIZI OUZOU </t>
  </si>
  <si>
    <t>HEDNA</t>
  </si>
  <si>
    <t>12/4019873</t>
  </si>
  <si>
    <t>محفوظ</t>
  </si>
  <si>
    <t xml:space="preserve">هميلة </t>
  </si>
  <si>
    <t>HEMILA</t>
  </si>
  <si>
    <t xml:space="preserve">MAHFOUD </t>
  </si>
  <si>
    <t>10/6006849</t>
  </si>
  <si>
    <t>هواين</t>
  </si>
  <si>
    <t>HEOUAINE</t>
  </si>
  <si>
    <t>عبد الحفيظ</t>
  </si>
  <si>
    <t>IKHLEF</t>
  </si>
  <si>
    <t>12/4032254</t>
  </si>
  <si>
    <t>محمد ندير</t>
  </si>
  <si>
    <t xml:space="preserve">قادري </t>
  </si>
  <si>
    <t xml:space="preserve">KADRI </t>
  </si>
  <si>
    <t xml:space="preserve">MOHAMED NADIR </t>
  </si>
  <si>
    <t>12/4038502</t>
  </si>
  <si>
    <t xml:space="preserve">كحلوش </t>
  </si>
  <si>
    <t xml:space="preserve">KAHLOUCHE </t>
  </si>
  <si>
    <t xml:space="preserve">RANIA </t>
  </si>
  <si>
    <t>مفيدة</t>
  </si>
  <si>
    <t>KARBOUA</t>
  </si>
  <si>
    <t>MOUFIDA</t>
  </si>
  <si>
    <t>11/4036309</t>
  </si>
  <si>
    <t xml:space="preserve"> سيف الدين </t>
  </si>
  <si>
    <t>قربوع لعور</t>
  </si>
  <si>
    <t>KARBOUA LAOUAR</t>
  </si>
  <si>
    <t xml:space="preserve"> SEIF EDDINE</t>
  </si>
  <si>
    <t>12/ 4059938</t>
  </si>
  <si>
    <t>علي</t>
  </si>
  <si>
    <t xml:space="preserve">كشكار </t>
  </si>
  <si>
    <t xml:space="preserve">KECHKAR </t>
  </si>
  <si>
    <t xml:space="preserve">ALI </t>
  </si>
  <si>
    <t>12/ 3043200</t>
  </si>
  <si>
    <t xml:space="preserve"> سارة</t>
  </si>
  <si>
    <t xml:space="preserve"> كحيلة</t>
  </si>
  <si>
    <t xml:space="preserve">KEHILA </t>
  </si>
  <si>
    <t xml:space="preserve">SARA </t>
  </si>
  <si>
    <t>12/4040097</t>
  </si>
  <si>
    <t xml:space="preserve"> قلقل </t>
  </si>
  <si>
    <t>KELKEL</t>
  </si>
  <si>
    <t>12/3038654</t>
  </si>
  <si>
    <t>يحي</t>
  </si>
  <si>
    <t xml:space="preserve">قميحة </t>
  </si>
  <si>
    <t xml:space="preserve">KEMIHA </t>
  </si>
  <si>
    <t xml:space="preserve">YAHIA </t>
  </si>
  <si>
    <t>12/4040400</t>
  </si>
  <si>
    <t xml:space="preserve"> قربوعة</t>
  </si>
  <si>
    <t>KERBOA</t>
  </si>
  <si>
    <t xml:space="preserve">Nour El Houda </t>
  </si>
  <si>
    <t>12/3053248</t>
  </si>
  <si>
    <t>خليل بدر الدين</t>
  </si>
  <si>
    <t xml:space="preserve">كسوار </t>
  </si>
  <si>
    <t>KESSOUAR</t>
  </si>
  <si>
    <t xml:space="preserve">KHALIL  BADREDDINE </t>
  </si>
  <si>
    <t>12/3055047</t>
  </si>
  <si>
    <t xml:space="preserve">خبابة </t>
  </si>
  <si>
    <t>KHABABA</t>
  </si>
  <si>
    <t xml:space="preserve">Wail </t>
  </si>
  <si>
    <t>12/ 4031384</t>
  </si>
  <si>
    <t>رشا</t>
  </si>
  <si>
    <t xml:space="preserve">ختلة </t>
  </si>
  <si>
    <t xml:space="preserve">KHATLA </t>
  </si>
  <si>
    <t xml:space="preserve"> Racha </t>
  </si>
  <si>
    <t>12/4073666</t>
  </si>
  <si>
    <t>وسام صبري</t>
  </si>
  <si>
    <t xml:space="preserve">خبازة </t>
  </si>
  <si>
    <t>KHEBBAZA</t>
  </si>
  <si>
    <t xml:space="preserve">Ouissem Sabri </t>
  </si>
  <si>
    <t>12/4031076</t>
  </si>
  <si>
    <t xml:space="preserve">خلفي </t>
  </si>
  <si>
    <t xml:space="preserve">KHELFI </t>
  </si>
  <si>
    <t>IMENE</t>
  </si>
  <si>
    <t>صهيب</t>
  </si>
  <si>
    <t>KHENNICHE</t>
  </si>
  <si>
    <t>نادية</t>
  </si>
  <si>
    <t>Nadia</t>
  </si>
  <si>
    <t>12/4030886</t>
  </si>
  <si>
    <t>إحسان مينة</t>
  </si>
  <si>
    <t>خسراني</t>
  </si>
  <si>
    <t>KHESRANI</t>
  </si>
  <si>
    <t>IHSEN MINA</t>
  </si>
  <si>
    <t>12/ 4032178</t>
  </si>
  <si>
    <t xml:space="preserve">خزار </t>
  </si>
  <si>
    <t xml:space="preserve">KHEZZAR </t>
  </si>
  <si>
    <t xml:space="preserve">MOHAMED EL AMINE </t>
  </si>
  <si>
    <t>KHIRI</t>
  </si>
  <si>
    <t>11/4041353</t>
  </si>
  <si>
    <t>محمد لمين</t>
  </si>
  <si>
    <t xml:space="preserve">كيحل </t>
  </si>
  <si>
    <t>KIHAL</t>
  </si>
  <si>
    <t xml:space="preserve"> MED LAMINE</t>
  </si>
  <si>
    <t>11/4027822</t>
  </si>
  <si>
    <t xml:space="preserve">قيطوني </t>
  </si>
  <si>
    <t xml:space="preserve">KITOUNI </t>
  </si>
  <si>
    <t>ILYES</t>
  </si>
  <si>
    <t>12/4006038</t>
  </si>
  <si>
    <t xml:space="preserve"> مفيدة</t>
  </si>
  <si>
    <t>كلاعي</t>
  </si>
  <si>
    <t>KLAI</t>
  </si>
  <si>
    <t xml:space="preserve">Moufida </t>
  </si>
  <si>
    <t>KOUADRA</t>
  </si>
  <si>
    <t>Mounira</t>
  </si>
  <si>
    <t>12/5053879</t>
  </si>
  <si>
    <t xml:space="preserve"> أميرة</t>
  </si>
  <si>
    <t>كرودير</t>
  </si>
  <si>
    <t xml:space="preserve">KROUDIR </t>
  </si>
  <si>
    <t>12/4039159</t>
  </si>
  <si>
    <t>ليندة</t>
  </si>
  <si>
    <t xml:space="preserve">لشطر </t>
  </si>
  <si>
    <t xml:space="preserve">LACHTER </t>
  </si>
  <si>
    <t>Lynda</t>
  </si>
  <si>
    <t>LAGSIER</t>
  </si>
  <si>
    <t>12/5082805</t>
  </si>
  <si>
    <t>لهمك</t>
  </si>
  <si>
    <t>LAHMEK</t>
  </si>
  <si>
    <t>المدية</t>
  </si>
  <si>
    <t>MEDIA</t>
  </si>
  <si>
    <t>11/4040493</t>
  </si>
  <si>
    <t>حوا ء   نورهان</t>
  </si>
  <si>
    <t xml:space="preserve">لحمر </t>
  </si>
  <si>
    <t xml:space="preserve">LAHMER </t>
  </si>
  <si>
    <t xml:space="preserve">HAWA NORHANE </t>
  </si>
  <si>
    <t>12/3060653</t>
  </si>
  <si>
    <t>عبد السميع</t>
  </si>
  <si>
    <t xml:space="preserve">لحميدي </t>
  </si>
  <si>
    <t xml:space="preserve">LAHMIDI </t>
  </si>
  <si>
    <t>ABDESSAMIA</t>
  </si>
  <si>
    <t>12/3056257</t>
  </si>
  <si>
    <t xml:space="preserve"> أيمن</t>
  </si>
  <si>
    <t>لكحل</t>
  </si>
  <si>
    <t xml:space="preserve">LAKHAL </t>
  </si>
  <si>
    <t>Aimen</t>
  </si>
  <si>
    <t>12/3053372</t>
  </si>
  <si>
    <t xml:space="preserve">لعموري </t>
  </si>
  <si>
    <t xml:space="preserve">LAMOURI </t>
  </si>
  <si>
    <t>12/4067526</t>
  </si>
  <si>
    <t>العمري</t>
  </si>
  <si>
    <t xml:space="preserve">LAMRI </t>
  </si>
  <si>
    <t xml:space="preserve">Sofiane </t>
  </si>
  <si>
    <t>10/56002526</t>
  </si>
  <si>
    <t>فريدة</t>
  </si>
  <si>
    <t xml:space="preserve">لرقم </t>
  </si>
  <si>
    <t>LARKEM</t>
  </si>
  <si>
    <t>Farida</t>
  </si>
  <si>
    <t>11/4060411</t>
  </si>
  <si>
    <t xml:space="preserve"> مراد</t>
  </si>
  <si>
    <t>لطرش</t>
  </si>
  <si>
    <t xml:space="preserve">LATRECHE </t>
  </si>
  <si>
    <t xml:space="preserve">MOURAD </t>
  </si>
  <si>
    <t>12/4031308</t>
  </si>
  <si>
    <t>لحوت</t>
  </si>
  <si>
    <t xml:space="preserve">LEHOUT </t>
  </si>
  <si>
    <t>12/4037896</t>
  </si>
  <si>
    <t xml:space="preserve">لحوت </t>
  </si>
  <si>
    <t xml:space="preserve">Somia </t>
  </si>
  <si>
    <t>12/ 3056627</t>
  </si>
  <si>
    <t xml:space="preserve"> وردة</t>
  </si>
  <si>
    <t xml:space="preserve">الوالي </t>
  </si>
  <si>
    <t xml:space="preserve">LOUALI </t>
  </si>
  <si>
    <t>WARDA</t>
  </si>
  <si>
    <t>12/6016477</t>
  </si>
  <si>
    <t>لوصيف</t>
  </si>
  <si>
    <t xml:space="preserve">LOUCIF </t>
  </si>
  <si>
    <t>12/4031494</t>
  </si>
  <si>
    <t>ضياء الدين</t>
  </si>
  <si>
    <t xml:space="preserve">لوصيف </t>
  </si>
  <si>
    <t xml:space="preserve">DIA EDDINE </t>
  </si>
  <si>
    <t>09/4023257</t>
  </si>
  <si>
    <t>صندرة</t>
  </si>
  <si>
    <t xml:space="preserve">مداني </t>
  </si>
  <si>
    <t>MADANI</t>
  </si>
  <si>
    <t>Sandra</t>
  </si>
  <si>
    <t>CONSTATINE</t>
  </si>
  <si>
    <t>12/4032209</t>
  </si>
  <si>
    <t>محمد حسام الدين</t>
  </si>
  <si>
    <t xml:space="preserve">محفوف </t>
  </si>
  <si>
    <t>MAHFOUF</t>
  </si>
  <si>
    <t>MED HOUSSEM EDDINE</t>
  </si>
  <si>
    <t>12/4044492</t>
  </si>
  <si>
    <t>حواء</t>
  </si>
  <si>
    <t>مانع</t>
  </si>
  <si>
    <t>MANA</t>
  </si>
  <si>
    <t>Haoua</t>
  </si>
  <si>
    <t>10/4035979</t>
  </si>
  <si>
    <t>منصوري</t>
  </si>
  <si>
    <t>MANSORI</t>
  </si>
  <si>
    <t>12/3052937</t>
  </si>
  <si>
    <t xml:space="preserve">أحمد لخضر </t>
  </si>
  <si>
    <t xml:space="preserve">مسعودان </t>
  </si>
  <si>
    <t>MESSAOUDENE</t>
  </si>
  <si>
    <t xml:space="preserve">AHMED LAKHDER </t>
  </si>
  <si>
    <t>BORDJ BOUARIRIDJ</t>
  </si>
  <si>
    <t>12/4016531</t>
  </si>
  <si>
    <t>يسري</t>
  </si>
  <si>
    <t xml:space="preserve">مزوز </t>
  </si>
  <si>
    <t xml:space="preserve">MAZOUZ </t>
  </si>
  <si>
    <t xml:space="preserve">Yousri </t>
  </si>
  <si>
    <t>11/4053179</t>
  </si>
  <si>
    <t>محمد علي</t>
  </si>
  <si>
    <t xml:space="preserve">مباركي </t>
  </si>
  <si>
    <t>MEBARKI</t>
  </si>
  <si>
    <t>MOHMED ALI</t>
  </si>
  <si>
    <t>11/4035601</t>
  </si>
  <si>
    <t xml:space="preserve">مسيلي </t>
  </si>
  <si>
    <t>MECILI</t>
  </si>
  <si>
    <t>DHYAEDDINE</t>
  </si>
  <si>
    <t>12/4032593</t>
  </si>
  <si>
    <t xml:space="preserve"> نوفل </t>
  </si>
  <si>
    <t>مجماج</t>
  </si>
  <si>
    <t>MEDJEMADJ</t>
  </si>
  <si>
    <t xml:space="preserve">NAOUFEL </t>
  </si>
  <si>
    <t>MEFTAH</t>
  </si>
  <si>
    <t>Soumia</t>
  </si>
  <si>
    <t>12/4020542</t>
  </si>
  <si>
    <t>رحاب</t>
  </si>
  <si>
    <t xml:space="preserve">مقروس </t>
  </si>
  <si>
    <t>MEGROUS</t>
  </si>
  <si>
    <t>RIHAB</t>
  </si>
  <si>
    <t>12/4032210</t>
  </si>
  <si>
    <t>محمد خليل</t>
  </si>
  <si>
    <t xml:space="preserve">مقناني </t>
  </si>
  <si>
    <t xml:space="preserve">MEGUENANI </t>
  </si>
  <si>
    <t>Mohamed khalil</t>
  </si>
  <si>
    <t>12/4031432</t>
  </si>
  <si>
    <t xml:space="preserve">محرزي </t>
  </si>
  <si>
    <t xml:space="preserve">MEHARZI </t>
  </si>
  <si>
    <t>12/4038083</t>
  </si>
  <si>
    <t>محمد عبد الرحمان</t>
  </si>
  <si>
    <t xml:space="preserve">مهناوي </t>
  </si>
  <si>
    <t>MEHENNAOUI</t>
  </si>
  <si>
    <t xml:space="preserve">Mohamed Abed El Rehmen </t>
  </si>
  <si>
    <t>12/ 4067667</t>
  </si>
  <si>
    <t>مخاليف</t>
  </si>
  <si>
    <t>MEKHALIF</t>
  </si>
  <si>
    <t xml:space="preserve">NOUR El Hoda </t>
  </si>
  <si>
    <t>11/6030778</t>
  </si>
  <si>
    <t>يعقوب</t>
  </si>
  <si>
    <t xml:space="preserve">مالكي </t>
  </si>
  <si>
    <t>MELKI</t>
  </si>
  <si>
    <t>11/6045163</t>
  </si>
  <si>
    <t>ايمن جبير</t>
  </si>
  <si>
    <t xml:space="preserve">ملاخ </t>
  </si>
  <si>
    <t>MELLAKH</t>
  </si>
  <si>
    <t>AYMEN DJOUBEIR</t>
  </si>
  <si>
    <t>12/4032156</t>
  </si>
  <si>
    <t>محمد أنيس</t>
  </si>
  <si>
    <t xml:space="preserve">مرابط </t>
  </si>
  <si>
    <t xml:space="preserve">MERABET </t>
  </si>
  <si>
    <t>MED ANIS</t>
  </si>
  <si>
    <t>12/4037644</t>
  </si>
  <si>
    <t>إنتصار</t>
  </si>
  <si>
    <t xml:space="preserve">مراجي </t>
  </si>
  <si>
    <t xml:space="preserve">MERADJI </t>
  </si>
  <si>
    <t xml:space="preserve">INTISSAR </t>
  </si>
  <si>
    <t>CHAIMA</t>
  </si>
  <si>
    <t>11/4017338</t>
  </si>
  <si>
    <t>الصافية</t>
  </si>
  <si>
    <t xml:space="preserve">مسعي </t>
  </si>
  <si>
    <t>MESSAI</t>
  </si>
  <si>
    <t>SAFIA</t>
  </si>
  <si>
    <t>12/5052685</t>
  </si>
  <si>
    <t>MESSELEM</t>
  </si>
  <si>
    <t>09/4052824</t>
  </si>
  <si>
    <t>محمد بوجمعة</t>
  </si>
  <si>
    <t xml:space="preserve">مزياني </t>
  </si>
  <si>
    <t>MEZIANI</t>
  </si>
  <si>
    <t>Mohamed Boudjamaa</t>
  </si>
  <si>
    <t>12/4038449</t>
  </si>
  <si>
    <t xml:space="preserve"> محمد زين الدين</t>
  </si>
  <si>
    <t>ميهوب</t>
  </si>
  <si>
    <t xml:space="preserve">MIHOUB </t>
  </si>
  <si>
    <t>Mohamed  Zineddine</t>
  </si>
  <si>
    <t>MOUALKIA</t>
  </si>
  <si>
    <t>12/5062359</t>
  </si>
  <si>
    <t xml:space="preserve">مويات </t>
  </si>
  <si>
    <t>MOUYET</t>
  </si>
  <si>
    <t>12/4031599</t>
  </si>
  <si>
    <t xml:space="preserve">نابتي </t>
  </si>
  <si>
    <t xml:space="preserve">NABTI </t>
  </si>
  <si>
    <t>AYMEN</t>
  </si>
  <si>
    <t>12/4002814</t>
  </si>
  <si>
    <t>مشيرة</t>
  </si>
  <si>
    <t>ناجة</t>
  </si>
  <si>
    <t xml:space="preserve">NADJA </t>
  </si>
  <si>
    <t xml:space="preserve">Mouchira </t>
  </si>
  <si>
    <t>12/6051073</t>
  </si>
  <si>
    <t xml:space="preserve">ناجي </t>
  </si>
  <si>
    <t xml:space="preserve">NADJI </t>
  </si>
  <si>
    <t>NASSAH</t>
  </si>
  <si>
    <t>12/6003819</t>
  </si>
  <si>
    <t>حاتم</t>
  </si>
  <si>
    <t xml:space="preserve">نواري </t>
  </si>
  <si>
    <t xml:space="preserve">NOUARI </t>
  </si>
  <si>
    <t xml:space="preserve">Hatem </t>
  </si>
  <si>
    <t>11/4031374</t>
  </si>
  <si>
    <t xml:space="preserve">أوشنان </t>
  </si>
  <si>
    <t>OUCHENANE</t>
  </si>
  <si>
    <t>ABDEHAFID</t>
  </si>
  <si>
    <t>12/ 3055665</t>
  </si>
  <si>
    <t>صبرين دنيا زاد</t>
  </si>
  <si>
    <t xml:space="preserve">أوسيف </t>
  </si>
  <si>
    <t xml:space="preserve">OUCIF </t>
  </si>
  <si>
    <t>SABRINE  DOUNIAZED</t>
  </si>
  <si>
    <t>11/4028565</t>
  </si>
  <si>
    <t xml:space="preserve">ويلي </t>
  </si>
  <si>
    <t xml:space="preserve">OUILI </t>
  </si>
  <si>
    <t>SOHAIB</t>
  </si>
  <si>
    <t>OURZIFI</t>
  </si>
  <si>
    <t>BOUCHRA</t>
  </si>
  <si>
    <t>OUSSADANE</t>
  </si>
  <si>
    <t>12/4017725</t>
  </si>
  <si>
    <t>زينب</t>
  </si>
  <si>
    <t xml:space="preserve">رابح </t>
  </si>
  <si>
    <t>RABAH</t>
  </si>
  <si>
    <t>Zineb</t>
  </si>
  <si>
    <t>RABIA</t>
  </si>
  <si>
    <t>Hakim</t>
  </si>
  <si>
    <t>RAIS</t>
  </si>
  <si>
    <t>12/60344 33</t>
  </si>
  <si>
    <t xml:space="preserve">رحاب </t>
  </si>
  <si>
    <t xml:space="preserve">REHAB </t>
  </si>
  <si>
    <t xml:space="preserve"> OUISSEM </t>
  </si>
  <si>
    <t>Samia</t>
  </si>
  <si>
    <t>RIGHA</t>
  </si>
  <si>
    <t>ROUBACHE</t>
  </si>
  <si>
    <t>Anouar</t>
  </si>
  <si>
    <t>12/5075709</t>
  </si>
  <si>
    <t xml:space="preserve">روينة </t>
  </si>
  <si>
    <t xml:space="preserve">ROUINA </t>
  </si>
  <si>
    <t xml:space="preserve">Sohaib </t>
  </si>
  <si>
    <t>RAZIKA</t>
  </si>
  <si>
    <t xml:space="preserve">Abir </t>
  </si>
  <si>
    <t>12/5058237</t>
  </si>
  <si>
    <t>نصير</t>
  </si>
  <si>
    <t xml:space="preserve">صحراوي </t>
  </si>
  <si>
    <t xml:space="preserve">SAHRAOUI </t>
  </si>
  <si>
    <t xml:space="preserve">Nacir </t>
  </si>
  <si>
    <t>12/5061234</t>
  </si>
  <si>
    <t>شعيب</t>
  </si>
  <si>
    <t xml:space="preserve">سعيدي </t>
  </si>
  <si>
    <t xml:space="preserve">SAIDI </t>
  </si>
  <si>
    <t xml:space="preserve">Chouaib </t>
  </si>
  <si>
    <t>12/3053977</t>
  </si>
  <si>
    <t xml:space="preserve"> ياسمينة</t>
  </si>
  <si>
    <t>سخراوي</t>
  </si>
  <si>
    <t xml:space="preserve">SEKHRAOUI </t>
  </si>
  <si>
    <t>Yasmina</t>
  </si>
  <si>
    <t>12/4058707</t>
  </si>
  <si>
    <t xml:space="preserve">سعودي </t>
  </si>
  <si>
    <t>SAOUDI</t>
  </si>
  <si>
    <t>NADIA</t>
  </si>
  <si>
    <t>12/4060464</t>
  </si>
  <si>
    <t>ياسر</t>
  </si>
  <si>
    <t xml:space="preserve">سارية </t>
  </si>
  <si>
    <t xml:space="preserve">SARIA </t>
  </si>
  <si>
    <t xml:space="preserve">YASSER </t>
  </si>
  <si>
    <t>12/5052831</t>
  </si>
  <si>
    <t xml:space="preserve"> بدر الدين</t>
  </si>
  <si>
    <t>سفاري</t>
  </si>
  <si>
    <t xml:space="preserve">SEFFARI </t>
  </si>
  <si>
    <t xml:space="preserve">Badreddine </t>
  </si>
  <si>
    <t>12/4030540</t>
  </si>
  <si>
    <t xml:space="preserve">صفصاف </t>
  </si>
  <si>
    <t xml:space="preserve">SEFSAF </t>
  </si>
  <si>
    <t>SEGHIRI</t>
  </si>
  <si>
    <t>12/ 2059113</t>
  </si>
  <si>
    <t>عبد الكريم</t>
  </si>
  <si>
    <t xml:space="preserve">سحاب </t>
  </si>
  <si>
    <t xml:space="preserve">SEHAB </t>
  </si>
  <si>
    <t>Abdelkrim</t>
  </si>
  <si>
    <t>تيبازة</t>
  </si>
  <si>
    <t>TIPAZA</t>
  </si>
  <si>
    <t>12/4060393</t>
  </si>
  <si>
    <t>كلثوم</t>
  </si>
  <si>
    <t xml:space="preserve">سخري </t>
  </si>
  <si>
    <t xml:space="preserve">SEKHRI </t>
  </si>
  <si>
    <t xml:space="preserve">KELTHOUM </t>
  </si>
  <si>
    <t>SELLAI</t>
  </si>
  <si>
    <t>10/4033409</t>
  </si>
  <si>
    <t>الحسين</t>
  </si>
  <si>
    <t xml:space="preserve">سميرة </t>
  </si>
  <si>
    <t>SEMIRA</t>
  </si>
  <si>
    <t>El Hocine</t>
  </si>
  <si>
    <t>12/4030866</t>
  </si>
  <si>
    <t>أنيس محمد أمير</t>
  </si>
  <si>
    <t xml:space="preserve">سنان </t>
  </si>
  <si>
    <t>SENANE</t>
  </si>
  <si>
    <t>Anis Mohamed Amir</t>
  </si>
  <si>
    <t>SMAIR</t>
  </si>
  <si>
    <t>12/4031348</t>
  </si>
  <si>
    <t>رامي</t>
  </si>
  <si>
    <t xml:space="preserve">سولي </t>
  </si>
  <si>
    <t xml:space="preserve">SOULI </t>
  </si>
  <si>
    <t xml:space="preserve">RAMI </t>
  </si>
  <si>
    <t>12/4038042</t>
  </si>
  <si>
    <t>ليديا</t>
  </si>
  <si>
    <t xml:space="preserve">ثابتي </t>
  </si>
  <si>
    <t xml:space="preserve">TABTI </t>
  </si>
  <si>
    <t>Lidya</t>
  </si>
  <si>
    <t>TAHER DJOUDI</t>
  </si>
  <si>
    <t>12/4036455</t>
  </si>
  <si>
    <t>مروان</t>
  </si>
  <si>
    <t xml:space="preserve">طايق </t>
  </si>
  <si>
    <t xml:space="preserve">TAIK </t>
  </si>
  <si>
    <t>Marouan</t>
  </si>
  <si>
    <t xml:space="preserve">طالب </t>
  </si>
  <si>
    <t>TALEB</t>
  </si>
  <si>
    <t>INES</t>
  </si>
  <si>
    <t>12/6051271</t>
  </si>
  <si>
    <t xml:space="preserve">TALEB </t>
  </si>
  <si>
    <t>Hamza</t>
  </si>
  <si>
    <t>12/4013860</t>
  </si>
  <si>
    <t>إيناس ملاك</t>
  </si>
  <si>
    <t xml:space="preserve">تطار </t>
  </si>
  <si>
    <t>TATAR</t>
  </si>
  <si>
    <t>INASSE MALEK</t>
  </si>
  <si>
    <t>10/3041971</t>
  </si>
  <si>
    <t xml:space="preserve">تبوب </t>
  </si>
  <si>
    <t>TEBBOUB</t>
  </si>
  <si>
    <t>ZEYNEB</t>
  </si>
  <si>
    <t>jijel</t>
  </si>
  <si>
    <t>12/5053305</t>
  </si>
  <si>
    <t>قيس</t>
  </si>
  <si>
    <t>طبوب</t>
  </si>
  <si>
    <t>TABBOUB</t>
  </si>
  <si>
    <t>KAIS</t>
  </si>
  <si>
    <t>العلمة - سطيف</t>
  </si>
  <si>
    <t>EL EULMA - SETIF</t>
  </si>
  <si>
    <t>TERFIA</t>
  </si>
  <si>
    <t>12/4045354</t>
  </si>
  <si>
    <t xml:space="preserve"> محمد ندير</t>
  </si>
  <si>
    <t>تيفور</t>
  </si>
  <si>
    <t xml:space="preserve">TIFOUR </t>
  </si>
  <si>
    <t>MED NADIR</t>
  </si>
  <si>
    <t>12/4038119</t>
  </si>
  <si>
    <t xml:space="preserve">تليلاني </t>
  </si>
  <si>
    <t xml:space="preserve">TLILANI </t>
  </si>
  <si>
    <t>11/4060261</t>
  </si>
  <si>
    <t xml:space="preserve">توهامي </t>
  </si>
  <si>
    <t>TOUHAMI</t>
  </si>
  <si>
    <t>12/4004222</t>
  </si>
  <si>
    <t>صوفيا</t>
  </si>
  <si>
    <t xml:space="preserve">تريكي </t>
  </si>
  <si>
    <t xml:space="preserve">TRIKI </t>
  </si>
  <si>
    <t>SOFIA</t>
  </si>
  <si>
    <t>YAALAOUI</t>
  </si>
  <si>
    <t>11/4062326</t>
  </si>
  <si>
    <t xml:space="preserve">يحي </t>
  </si>
  <si>
    <t>12/7019276</t>
  </si>
  <si>
    <t>محمد يونس</t>
  </si>
  <si>
    <t xml:space="preserve">MED YOUNES </t>
  </si>
  <si>
    <t>تلمسان</t>
  </si>
  <si>
    <t>TELEMCEN</t>
  </si>
  <si>
    <t>12/5048603</t>
  </si>
  <si>
    <t xml:space="preserve"> رانية إكرام</t>
  </si>
  <si>
    <t xml:space="preserve"> يلس</t>
  </si>
  <si>
    <t xml:space="preserve">YELLES </t>
  </si>
  <si>
    <t xml:space="preserve">Rania Ikram </t>
  </si>
  <si>
    <t>12/ 3037490</t>
  </si>
  <si>
    <t>نورهان</t>
  </si>
  <si>
    <t xml:space="preserve">يونسي </t>
  </si>
  <si>
    <t xml:space="preserve">YOUNSI </t>
  </si>
  <si>
    <t xml:space="preserve">NOURHANE </t>
  </si>
  <si>
    <t>وهران</t>
  </si>
  <si>
    <t>ORAN</t>
  </si>
  <si>
    <t>11/4034248</t>
  </si>
  <si>
    <t xml:space="preserve"> عبد الناصر خالد</t>
  </si>
  <si>
    <t>زعاف</t>
  </si>
  <si>
    <t>ZAAF</t>
  </si>
  <si>
    <t>ABDELNASSER KHALED</t>
  </si>
  <si>
    <t>12/4044316</t>
  </si>
  <si>
    <t>أميرة نادية</t>
  </si>
  <si>
    <t xml:space="preserve">زابي </t>
  </si>
  <si>
    <t xml:space="preserve">ZABI </t>
  </si>
  <si>
    <t xml:space="preserve">Amira  Nadia </t>
  </si>
  <si>
    <t>11/3048130</t>
  </si>
  <si>
    <t>رابح</t>
  </si>
  <si>
    <t xml:space="preserve">زهراوي </t>
  </si>
  <si>
    <t>ZAHRAOUI</t>
  </si>
  <si>
    <t>ZAIOUR</t>
  </si>
  <si>
    <t>12/4067382</t>
  </si>
  <si>
    <t xml:space="preserve">زبيش </t>
  </si>
  <si>
    <t xml:space="preserve">ZEBBICHE </t>
  </si>
  <si>
    <t>12/3051264</t>
  </si>
  <si>
    <t>وافية</t>
  </si>
  <si>
    <t xml:space="preserve">زغبيب </t>
  </si>
  <si>
    <t>ZEGHBIB</t>
  </si>
  <si>
    <t>WAFIYA</t>
  </si>
  <si>
    <t>Afaf</t>
  </si>
  <si>
    <t>10/9035065</t>
  </si>
  <si>
    <t>وردة</t>
  </si>
  <si>
    <t xml:space="preserve">زغيدي </t>
  </si>
  <si>
    <t>ZEGHIDI</t>
  </si>
  <si>
    <t>Ouarda</t>
  </si>
  <si>
    <t>ZERROUG</t>
  </si>
  <si>
    <t>11/4040475</t>
  </si>
  <si>
    <t>حمزة سيف الدين</t>
  </si>
  <si>
    <t>زيتوني</t>
  </si>
  <si>
    <t>ZITOUNI</t>
  </si>
  <si>
    <t>HAMZA SEIF EDDINE</t>
  </si>
  <si>
    <t>12/3055142</t>
  </si>
  <si>
    <t xml:space="preserve"> إيمان</t>
  </si>
  <si>
    <t>زواوي</t>
  </si>
  <si>
    <t xml:space="preserve">ZOUAOUI </t>
  </si>
  <si>
    <t>ZOUGHMAR</t>
  </si>
  <si>
    <t xml:space="preserve">Prenom </t>
  </si>
  <si>
    <t xml:space="preserve">ANNEE </t>
  </si>
  <si>
    <t>Colonne1</t>
  </si>
  <si>
    <t xml:space="preserve"> LAKHAL</t>
  </si>
  <si>
    <t>IHAB EDDINE</t>
  </si>
  <si>
    <t>A1</t>
  </si>
  <si>
    <t>ABABSA</t>
  </si>
  <si>
    <t>ABDERRREZAK</t>
  </si>
  <si>
    <t xml:space="preserve">ADNANE </t>
  </si>
  <si>
    <t xml:space="preserve">MED MAROUANE </t>
  </si>
  <si>
    <t>AMEUR</t>
  </si>
  <si>
    <t>DJAAFAR</t>
  </si>
  <si>
    <t>AMRANI</t>
  </si>
  <si>
    <t>AOUIMEUR</t>
  </si>
  <si>
    <t>ARZOUR</t>
  </si>
  <si>
    <t>HANINE</t>
  </si>
  <si>
    <t>ATAMNA</t>
  </si>
  <si>
    <t>MALEK</t>
  </si>
  <si>
    <t>AYAT</t>
  </si>
  <si>
    <t>KAMEL ABDERRAOUF</t>
  </si>
  <si>
    <t>AZIEZ</t>
  </si>
  <si>
    <t>BABACI</t>
  </si>
  <si>
    <t>SOUFYANE</t>
  </si>
  <si>
    <t>BAHLOUL</t>
  </si>
  <si>
    <t>RAIHEN</t>
  </si>
  <si>
    <t>BARKA</t>
  </si>
  <si>
    <t>BAZIZE</t>
  </si>
  <si>
    <t>MOUNIRA</t>
  </si>
  <si>
    <t>BECHIR</t>
  </si>
  <si>
    <t>IKRAM</t>
  </si>
  <si>
    <t>BELAKHDAR</t>
  </si>
  <si>
    <t>KHAOULA</t>
  </si>
  <si>
    <t>A2</t>
  </si>
  <si>
    <t>BELALOUI</t>
  </si>
  <si>
    <t>AHMED ZAKARIA</t>
  </si>
  <si>
    <t>BELFIHADJ</t>
  </si>
  <si>
    <t>BELIR</t>
  </si>
  <si>
    <t xml:space="preserve">BEN ABD ERRAHMANE   </t>
  </si>
  <si>
    <t>BENABID</t>
  </si>
  <si>
    <t>FETHI</t>
  </si>
  <si>
    <t>BENAISSA</t>
  </si>
  <si>
    <t>AHLEM</t>
  </si>
  <si>
    <t>BENAZOZE</t>
  </si>
  <si>
    <t>MOHAMED CHAOIKI</t>
  </si>
  <si>
    <t>A3</t>
  </si>
  <si>
    <t>BENDJOUAD</t>
  </si>
  <si>
    <t>KAMEL</t>
  </si>
  <si>
    <t>BENHAMOU</t>
  </si>
  <si>
    <t>SARA</t>
  </si>
  <si>
    <t>BENHORRA</t>
  </si>
  <si>
    <t>RAHMA AICHA</t>
  </si>
  <si>
    <t>BENIKHLEF</t>
  </si>
  <si>
    <t>BENKHELEF</t>
  </si>
  <si>
    <t>MOHAMMED</t>
  </si>
  <si>
    <t>BENMOUNAH</t>
  </si>
  <si>
    <t>WASSIM</t>
  </si>
  <si>
    <t>BENRALIA</t>
  </si>
  <si>
    <t>ebtihel</t>
  </si>
  <si>
    <t>BENREGUIG</t>
  </si>
  <si>
    <t>MOUSSADEK CHAKIR</t>
  </si>
  <si>
    <t>BENTCHIKOU</t>
  </si>
  <si>
    <t>MOUNI</t>
  </si>
  <si>
    <t>BENYESAAD</t>
  </si>
  <si>
    <t>AMANI KHADIDJA</t>
  </si>
  <si>
    <t>BERDA</t>
  </si>
  <si>
    <t>ILHEM</t>
  </si>
  <si>
    <t>BERHAILE</t>
  </si>
  <si>
    <t>BORHAN</t>
  </si>
  <si>
    <t>BOUAFANE</t>
  </si>
  <si>
    <t>SOUMIYA</t>
  </si>
  <si>
    <t>BOUAKAZ</t>
  </si>
  <si>
    <t>BOUBCHIRA</t>
  </si>
  <si>
    <t>OUMEIMA</t>
  </si>
  <si>
    <t>BOUCHEN</t>
  </si>
  <si>
    <t>BOUCHIA</t>
  </si>
  <si>
    <t>NASSIM</t>
  </si>
  <si>
    <t>BOUDJADAR</t>
  </si>
  <si>
    <t>RAYENE</t>
  </si>
  <si>
    <t>BOUGHANEM</t>
  </si>
  <si>
    <t>LINA SAHRA</t>
  </si>
  <si>
    <t>BOUGHDIRI</t>
  </si>
  <si>
    <t>NESRINE</t>
  </si>
  <si>
    <t>BOUHADJIRA</t>
  </si>
  <si>
    <t>RABIA NEILA</t>
  </si>
  <si>
    <t>BOULAICHE</t>
  </si>
  <si>
    <t>BOULAKRACHEF</t>
  </si>
  <si>
    <t>SAOUSSEN</t>
  </si>
  <si>
    <t>BOUMEZBEUR</t>
  </si>
  <si>
    <t>BOUOUDEN</t>
  </si>
  <si>
    <t>NEDJEMEDDINE</t>
  </si>
  <si>
    <t>BOURAGBI</t>
  </si>
  <si>
    <t>BOUREMANA</t>
  </si>
  <si>
    <t>LYDIA CHIRAZ</t>
  </si>
  <si>
    <t>BOUROUH</t>
  </si>
  <si>
    <t>AYMENE</t>
  </si>
  <si>
    <t>BOUROUMANA</t>
  </si>
  <si>
    <t>LIDIA CHIRAZ</t>
  </si>
  <si>
    <t>BOUSEBA</t>
  </si>
  <si>
    <t>BOUSSIOUF</t>
  </si>
  <si>
    <t>BOUTARF</t>
  </si>
  <si>
    <t>LAMYA</t>
  </si>
  <si>
    <t>BOUZIDI</t>
  </si>
  <si>
    <t>HIBET ARRAHMAN</t>
  </si>
  <si>
    <t>BRAHAM</t>
  </si>
  <si>
    <t>AKRAM</t>
  </si>
  <si>
    <t>CHAOUI</t>
  </si>
  <si>
    <t>CHELBABI</t>
  </si>
  <si>
    <t>CHENAF</t>
  </si>
  <si>
    <t>CHERIFI</t>
  </si>
  <si>
    <t>ASMA</t>
  </si>
  <si>
    <t>CHERRAK</t>
  </si>
  <si>
    <t>CHIKH</t>
  </si>
  <si>
    <t>ABDERRAHIM</t>
  </si>
  <si>
    <t>DJAMA</t>
  </si>
  <si>
    <t>AISSAM</t>
  </si>
  <si>
    <t>DJEBBARI</t>
  </si>
  <si>
    <t>ABDELHAKE</t>
  </si>
  <si>
    <t>DJEBIR</t>
  </si>
  <si>
    <t>DJENNA</t>
  </si>
  <si>
    <t>FEDOUA</t>
  </si>
  <si>
    <t>DJERIOU</t>
  </si>
  <si>
    <t>FALI</t>
  </si>
  <si>
    <t>BILAL</t>
  </si>
  <si>
    <t>FERNI</t>
  </si>
  <si>
    <t>MOUHAMED CHARAF ED</t>
  </si>
  <si>
    <t>FERROUDJ</t>
  </si>
  <si>
    <t>AMEL</t>
  </si>
  <si>
    <t>GHAOUES</t>
  </si>
  <si>
    <t>CHOUAIB</t>
  </si>
  <si>
    <t>GHARBOUDJE</t>
  </si>
  <si>
    <t>ROUMAISSA</t>
  </si>
  <si>
    <t>SARRA</t>
  </si>
  <si>
    <t>GHOZLANE</t>
  </si>
  <si>
    <t>HEITHEM NADJI</t>
  </si>
  <si>
    <t>GOUADCHI</t>
  </si>
  <si>
    <t>RAOUNEK</t>
  </si>
  <si>
    <t>HACHOUF</t>
  </si>
  <si>
    <t>KAOUTHER</t>
  </si>
  <si>
    <t xml:space="preserve">HADDAD </t>
  </si>
  <si>
    <t>HAKKOUM</t>
  </si>
  <si>
    <t>CHOUROUK ANOUARE</t>
  </si>
  <si>
    <t>SIRADJ EDDINE</t>
  </si>
  <si>
    <t>HANNACHI</t>
  </si>
  <si>
    <t>MERIEM EL BATOUL</t>
  </si>
  <si>
    <t>HASSANI</t>
  </si>
  <si>
    <t>EL HOCINE</t>
  </si>
  <si>
    <t>KHALFAOUI</t>
  </si>
  <si>
    <t>LILYA</t>
  </si>
  <si>
    <t>KHALLEF</t>
  </si>
  <si>
    <t>LILIA</t>
  </si>
  <si>
    <t>KHALOUF</t>
  </si>
  <si>
    <t>KHANFRI</t>
  </si>
  <si>
    <t>ASSALA</t>
  </si>
  <si>
    <t>KHELIFI</t>
  </si>
  <si>
    <t xml:space="preserve"> SOUHA MALEK</t>
  </si>
  <si>
    <t>KHEZZAR</t>
  </si>
  <si>
    <t>HIBA</t>
  </si>
  <si>
    <t>KITOUNI</t>
  </si>
  <si>
    <t>NOURELHOUDA</t>
  </si>
  <si>
    <t>KOUACHI</t>
  </si>
  <si>
    <t>INTISSAR</t>
  </si>
  <si>
    <t>KOUADRI</t>
  </si>
  <si>
    <t>YOUSRA</t>
  </si>
  <si>
    <t>MAADADI</t>
  </si>
  <si>
    <t>MATMAT</t>
  </si>
  <si>
    <t>LOKMANE YAHIA</t>
  </si>
  <si>
    <t>MAZOUZI</t>
  </si>
  <si>
    <t>FARIDA</t>
  </si>
  <si>
    <t>MEDJDOUB</t>
  </si>
  <si>
    <t>WIDED WAHIBA</t>
  </si>
  <si>
    <t>MEGAZILI</t>
  </si>
  <si>
    <t>YACINE</t>
  </si>
  <si>
    <t>MENFOUCHE</t>
  </si>
  <si>
    <t>ROMAISSA</t>
  </si>
  <si>
    <t>MERAOUMIA</t>
  </si>
  <si>
    <t>MERAZIG</t>
  </si>
  <si>
    <t>MERIDJA</t>
  </si>
  <si>
    <t>ABD karim</t>
  </si>
  <si>
    <t>MEZIANE</t>
  </si>
  <si>
    <t>SOFIA RACHA</t>
  </si>
  <si>
    <t>MIROUD</t>
  </si>
  <si>
    <t>CHIRAZ NIHED</t>
  </si>
  <si>
    <t>MOUS</t>
  </si>
  <si>
    <t>MOUSSAOUI</t>
  </si>
  <si>
    <t>NAMOUSSE</t>
  </si>
  <si>
    <t>MOHAMED CHAKIBE</t>
  </si>
  <si>
    <t>OUBIRA</t>
  </si>
  <si>
    <t>RACHED</t>
  </si>
  <si>
    <t>ISLAM</t>
  </si>
  <si>
    <t>RAMOUL</t>
  </si>
  <si>
    <t>REMMACHE</t>
  </si>
  <si>
    <t>YAHIA</t>
  </si>
  <si>
    <t>SAADI</t>
  </si>
  <si>
    <t>A4</t>
  </si>
  <si>
    <t xml:space="preserve">SACI </t>
  </si>
  <si>
    <t>SABRINA</t>
  </si>
  <si>
    <t>SADDIKI</t>
  </si>
  <si>
    <t>INSAF</t>
  </si>
  <si>
    <t>SAF</t>
  </si>
  <si>
    <t>SAIFI</t>
  </si>
  <si>
    <t>NOUREDDINE</t>
  </si>
  <si>
    <t>SELOUGHA</t>
  </si>
  <si>
    <t>MOHAMED ACHRAF</t>
  </si>
  <si>
    <t xml:space="preserve">SID </t>
  </si>
  <si>
    <t>FOUAD</t>
  </si>
  <si>
    <t>SLIMI</t>
  </si>
  <si>
    <t>OKBA ABDELAZIZ</t>
  </si>
  <si>
    <t>TOUMI</t>
  </si>
  <si>
    <t>ABELRAOUF</t>
  </si>
  <si>
    <t>TRIFA</t>
  </si>
  <si>
    <t>ALI</t>
  </si>
  <si>
    <t>ZAID</t>
  </si>
  <si>
    <t>BAHA EDDINE</t>
  </si>
  <si>
    <t>ZAIMECHE</t>
  </si>
  <si>
    <t>SOUHEL</t>
  </si>
  <si>
    <t>ZEGHDOUD</t>
  </si>
  <si>
    <t>ZERMANI</t>
  </si>
  <si>
    <t>ZEROUALI</t>
  </si>
  <si>
    <t>CHAYMA</t>
  </si>
  <si>
    <t>ZERTIT</t>
  </si>
  <si>
    <t>HAYEM</t>
  </si>
  <si>
    <t>ZETTILI</t>
  </si>
  <si>
    <t>HOUSSAME EDDINE</t>
  </si>
  <si>
    <t>BELALA</t>
  </si>
  <si>
    <t>KHLIFA</t>
  </si>
  <si>
    <t>DINA jihene</t>
  </si>
  <si>
    <t>retrait de bac</t>
  </si>
  <si>
    <t xml:space="preserve">                          UNIVERSITE DES FRERES MENTOURI</t>
  </si>
  <si>
    <t xml:space="preserve">                       INSTITUT DES SCIENCES VETERINAIRES</t>
  </si>
  <si>
    <t xml:space="preserve">                       DEPARTEMENT PRODUCTION ANIMALE</t>
  </si>
  <si>
    <t xml:space="preserve">RESULTATS SERIE 1 </t>
  </si>
  <si>
    <t xml:space="preserve">NOM </t>
  </si>
  <si>
    <t>ANAPAH</t>
  </si>
  <si>
    <t>BIOCHIMIE</t>
  </si>
  <si>
    <t>CARNIVORES</t>
  </si>
  <si>
    <t>CHIRURGIE</t>
  </si>
  <si>
    <t>INFECTIEUX</t>
  </si>
  <si>
    <t>REPRODUCTION</t>
  </si>
  <si>
    <t>PARASITOLOGIE</t>
  </si>
  <si>
    <t>RUMINANTS</t>
  </si>
  <si>
    <t>HIDAOA</t>
  </si>
  <si>
    <t>Sid Ahmed</t>
  </si>
  <si>
    <t xml:space="preserve">Abderraouf </t>
  </si>
  <si>
    <t xml:space="preserve">Samir </t>
  </si>
  <si>
    <t>ABDELATIF</t>
  </si>
  <si>
    <t>Mohamed Mohcene</t>
  </si>
  <si>
    <t>ABDELBAKI</t>
  </si>
  <si>
    <t>Abderraouf</t>
  </si>
  <si>
    <t xml:space="preserve">ABDELLAOUI </t>
  </si>
  <si>
    <t>Reguia</t>
  </si>
  <si>
    <t>ABDENNOUR</t>
  </si>
  <si>
    <t>Mohamed Abdelmadjid</t>
  </si>
  <si>
    <t>Khouloud</t>
  </si>
  <si>
    <t>Said</t>
  </si>
  <si>
    <t>ABDOU</t>
  </si>
  <si>
    <t>ABED</t>
  </si>
  <si>
    <t>Idir</t>
  </si>
  <si>
    <t>Salah</t>
  </si>
  <si>
    <t>ACHOURI</t>
  </si>
  <si>
    <t>Riane</t>
  </si>
  <si>
    <t>Hocine</t>
  </si>
  <si>
    <t>AHMED YAHIA</t>
  </si>
  <si>
    <t>Ghosn El Ben</t>
  </si>
  <si>
    <t>AISSAOUI</t>
  </si>
  <si>
    <t>Doria</t>
  </si>
  <si>
    <t>AIT AMEUR</t>
  </si>
  <si>
    <t>Adel</t>
  </si>
  <si>
    <t>AITER</t>
  </si>
  <si>
    <t>Zakaria Imed Eddine</t>
  </si>
  <si>
    <t>Hafidha</t>
  </si>
  <si>
    <t>ALLOUCHE</t>
  </si>
  <si>
    <t>AMARI</t>
  </si>
  <si>
    <t>Soraya</t>
  </si>
  <si>
    <t>AMIRI</t>
  </si>
  <si>
    <t>Naima</t>
  </si>
  <si>
    <t>Ahmed</t>
  </si>
  <si>
    <t>Omar</t>
  </si>
  <si>
    <t>AichaYasmine</t>
  </si>
  <si>
    <t>AOUAR</t>
  </si>
  <si>
    <t>Younes</t>
  </si>
  <si>
    <t>AOUATI</t>
  </si>
  <si>
    <t xml:space="preserve">Meroua </t>
  </si>
  <si>
    <t>Soundous</t>
  </si>
  <si>
    <t>Abdelghani</t>
  </si>
  <si>
    <t>ASSIL</t>
  </si>
  <si>
    <t>Oussama</t>
  </si>
  <si>
    <t>Nour El Houda</t>
  </si>
  <si>
    <t>Okba</t>
  </si>
  <si>
    <t>Salim</t>
  </si>
  <si>
    <t>Houssam</t>
  </si>
  <si>
    <t>AZIL</t>
  </si>
  <si>
    <t>Anis</t>
  </si>
  <si>
    <t>AZZIZI</t>
  </si>
  <si>
    <t>Khaoula</t>
  </si>
  <si>
    <t>BACHIR CHERIF</t>
  </si>
  <si>
    <t>Elazhari</t>
  </si>
  <si>
    <t>Saber</t>
  </si>
  <si>
    <t>Narimane</t>
  </si>
  <si>
    <t>Amine</t>
  </si>
  <si>
    <t>BAZINE</t>
  </si>
  <si>
    <t>Djaber</t>
  </si>
  <si>
    <t>BECHOU</t>
  </si>
  <si>
    <t>Hichem</t>
  </si>
  <si>
    <t>BEGHOURA</t>
  </si>
  <si>
    <t>Achref</t>
  </si>
  <si>
    <t>BEHAT</t>
  </si>
  <si>
    <t>Soufien</t>
  </si>
  <si>
    <t>BELAMRI</t>
  </si>
  <si>
    <t>Wissam</t>
  </si>
  <si>
    <t>BELAOUT</t>
  </si>
  <si>
    <t>BELAYADI</t>
  </si>
  <si>
    <t>Mohamed Ala Eddine</t>
  </si>
  <si>
    <t>BELEGHRIB</t>
  </si>
  <si>
    <t>Seif El Islem</t>
  </si>
  <si>
    <t>Zakarya</t>
  </si>
  <si>
    <t>Mohamed</t>
  </si>
  <si>
    <t>Houssam Eddine</t>
  </si>
  <si>
    <t>Faris</t>
  </si>
  <si>
    <t>Amine Mehdi</t>
  </si>
  <si>
    <t>Fatima</t>
  </si>
  <si>
    <t>BELLIMANE</t>
  </si>
  <si>
    <t>Hadjer</t>
  </si>
  <si>
    <t>Chafik</t>
  </si>
  <si>
    <t>BENALLEL</t>
  </si>
  <si>
    <t>Amir</t>
  </si>
  <si>
    <t>BENAMER</t>
  </si>
  <si>
    <t>BENCHEIKH LEHOCINE</t>
  </si>
  <si>
    <t>Hayan</t>
  </si>
  <si>
    <t>Khaoula Abir</t>
  </si>
  <si>
    <t>BENCHETTAH</t>
  </si>
  <si>
    <t>Khaled Moundji</t>
  </si>
  <si>
    <t>BENDAOUD</t>
  </si>
  <si>
    <t>Zineddine</t>
  </si>
  <si>
    <t>BENDJELLOUL</t>
  </si>
  <si>
    <t>Abderaouf</t>
  </si>
  <si>
    <t>Shiraz Farah</t>
  </si>
  <si>
    <t>BENHABROU</t>
  </si>
  <si>
    <t>Youcef Rami</t>
  </si>
  <si>
    <t>BENHAMADI</t>
  </si>
  <si>
    <t>Hana Rayen</t>
  </si>
  <si>
    <t>BENHAMMADI</t>
  </si>
  <si>
    <t>BENKARA</t>
  </si>
  <si>
    <t>BENKHALFA</t>
  </si>
  <si>
    <t>BENLARBI</t>
  </si>
  <si>
    <t>Siffeddine</t>
  </si>
  <si>
    <t>BENMAKHLOUF</t>
  </si>
  <si>
    <t>BENMEKIDECHE</t>
  </si>
  <si>
    <t>Rima</t>
  </si>
  <si>
    <t>Nabil</t>
  </si>
  <si>
    <t>Hanane</t>
  </si>
  <si>
    <t>BENRAMOUL</t>
  </si>
  <si>
    <t>Zahra</t>
  </si>
  <si>
    <t>BENSOUILEH</t>
  </si>
  <si>
    <t>Mohamed Iskander</t>
  </si>
  <si>
    <t>Ahlam</t>
  </si>
  <si>
    <t>BERKANI</t>
  </si>
  <si>
    <t>Fouad Mohamed Seddik</t>
  </si>
  <si>
    <t>Hala</t>
  </si>
  <si>
    <t>BESTANDJI</t>
  </si>
  <si>
    <t>Zakaria</t>
  </si>
  <si>
    <t>Mohamed Elamin</t>
  </si>
  <si>
    <t>Taha Yacine</t>
  </si>
  <si>
    <t>BLILITA</t>
  </si>
  <si>
    <t>Yasmine</t>
  </si>
  <si>
    <t>Abderazak</t>
  </si>
  <si>
    <t>BOUAFIA</t>
  </si>
  <si>
    <t>BOUAITA</t>
  </si>
  <si>
    <t>Riad</t>
  </si>
  <si>
    <t>Assia</t>
  </si>
  <si>
    <t>Kassa</t>
  </si>
  <si>
    <t>Waiel</t>
  </si>
  <si>
    <t>BOUBAIOU</t>
  </si>
  <si>
    <t>BOUBAKEUR</t>
  </si>
  <si>
    <t>BOUCEKKINE</t>
  </si>
  <si>
    <t>Fatiha</t>
  </si>
  <si>
    <t>BOUCHAAR</t>
  </si>
  <si>
    <t>BOUCHAR</t>
  </si>
  <si>
    <t>Hamza Rafik</t>
  </si>
  <si>
    <t xml:space="preserve">Mehdi </t>
  </si>
  <si>
    <t>Satia</t>
  </si>
  <si>
    <t>BOUCHEMAL</t>
  </si>
  <si>
    <t>BOUDJEDIR</t>
  </si>
  <si>
    <t>Sid Ali</t>
  </si>
  <si>
    <t>Mounia</t>
  </si>
  <si>
    <t xml:space="preserve">BOUGHACHICHE    </t>
  </si>
  <si>
    <t>Mohamed Seif</t>
  </si>
  <si>
    <t>Meryem</t>
  </si>
  <si>
    <t>Khaoula Maria</t>
  </si>
  <si>
    <t>Walid</t>
  </si>
  <si>
    <t>Chahra</t>
  </si>
  <si>
    <t>BOUHIDEL</t>
  </si>
  <si>
    <t>BOUKAACHE</t>
  </si>
  <si>
    <t>Youcef Ishak</t>
  </si>
  <si>
    <t>BOUKABECHE</t>
  </si>
  <si>
    <t>Habib El Rahmane Assem</t>
  </si>
  <si>
    <t>BOUKERROUCHA</t>
  </si>
  <si>
    <t>Samira</t>
  </si>
  <si>
    <t>BOULABAIZ</t>
  </si>
  <si>
    <t>Abdeldjabar</t>
  </si>
  <si>
    <t>BOULAHBAL</t>
  </si>
  <si>
    <t>Sif Eddine</t>
  </si>
  <si>
    <t>Nour El houda</t>
  </si>
  <si>
    <t>BOULAKROUNE</t>
  </si>
  <si>
    <t>Marwa</t>
  </si>
  <si>
    <t>Malika</t>
  </si>
  <si>
    <t>Yakoub</t>
  </si>
  <si>
    <t>BOULAROUK</t>
  </si>
  <si>
    <t>BOULFELFEL</t>
  </si>
  <si>
    <t>Mehdi Karim</t>
  </si>
  <si>
    <t>wafa</t>
  </si>
  <si>
    <t>Wissem</t>
  </si>
  <si>
    <t>BOUMAIZA</t>
  </si>
  <si>
    <t>Miriam Ikram</t>
  </si>
  <si>
    <t>BOURAHLI</t>
  </si>
  <si>
    <t>Amel</t>
  </si>
  <si>
    <t>BOURAS</t>
  </si>
  <si>
    <t xml:space="preserve">Haitem </t>
  </si>
  <si>
    <t>Lahssen</t>
  </si>
  <si>
    <t>Mouad</t>
  </si>
  <si>
    <t>Chahrazed</t>
  </si>
  <si>
    <t>Amar</t>
  </si>
  <si>
    <t>Tarek</t>
  </si>
  <si>
    <t>BOUTAYANE</t>
  </si>
  <si>
    <t>BOUTI</t>
  </si>
  <si>
    <t>Sabrina</t>
  </si>
  <si>
    <t>Nassrine</t>
  </si>
  <si>
    <t>BOUZEGHLA</t>
  </si>
  <si>
    <t>Aida</t>
  </si>
  <si>
    <t>BOUZERIDA</t>
  </si>
  <si>
    <t>Anis Abderaouf</t>
  </si>
  <si>
    <t>BOUZIANE</t>
  </si>
  <si>
    <t>Sami</t>
  </si>
  <si>
    <t>BOUZITOUNA</t>
  </si>
  <si>
    <t>Moncef</t>
  </si>
  <si>
    <t>Mouhib Eddine</t>
  </si>
  <si>
    <t>CHAALAL</t>
  </si>
  <si>
    <t>Amira Nourhane</t>
  </si>
  <si>
    <t>CHAKOUR</t>
  </si>
  <si>
    <t>Mohamed Islam</t>
  </si>
  <si>
    <t>Khalil</t>
  </si>
  <si>
    <t>Abdelmoumin</t>
  </si>
  <si>
    <t>CHEBIRA</t>
  </si>
  <si>
    <t>Imed Eddine</t>
  </si>
  <si>
    <t>CHEKIREB</t>
  </si>
  <si>
    <t>Sawsen</t>
  </si>
  <si>
    <t>Med lamine</t>
  </si>
  <si>
    <t>CHENNOUF</t>
  </si>
  <si>
    <t>Ahmed S'ohaib</t>
  </si>
  <si>
    <t>CHEROUANA</t>
  </si>
  <si>
    <t>CHETIBI</t>
  </si>
  <si>
    <t>CHETTIBI</t>
  </si>
  <si>
    <t>Yassmine</t>
  </si>
  <si>
    <t xml:space="preserve">CHIBANI </t>
  </si>
  <si>
    <t>Oulya</t>
  </si>
  <si>
    <t>CHIHEB</t>
  </si>
  <si>
    <t>CHOUAH</t>
  </si>
  <si>
    <t>Ibrahim El Khalil</t>
  </si>
  <si>
    <t>CHOUITER</t>
  </si>
  <si>
    <t>Manel</t>
  </si>
  <si>
    <t>DAHMANI</t>
  </si>
  <si>
    <t xml:space="preserve">Abdelkrim Sofiane Anis </t>
  </si>
  <si>
    <t>DAMBRI</t>
  </si>
  <si>
    <t>Abd Elmalek</t>
  </si>
  <si>
    <t>Ammar Oussama</t>
  </si>
  <si>
    <t>Houssem</t>
  </si>
  <si>
    <t>Abdelmotaleb</t>
  </si>
  <si>
    <t>Mouley Sid Ali</t>
  </si>
  <si>
    <t>DENECHE</t>
  </si>
  <si>
    <t>Taki Eddine</t>
  </si>
  <si>
    <t>Achraf Eddine</t>
  </si>
  <si>
    <t>DERDOUR</t>
  </si>
  <si>
    <t>Nahed</t>
  </si>
  <si>
    <t>DICHE</t>
  </si>
  <si>
    <t>DJAOUT</t>
  </si>
  <si>
    <t>Chemsseddine</t>
  </si>
  <si>
    <t>DJEDDI</t>
  </si>
  <si>
    <t>DJELLIT</t>
  </si>
  <si>
    <t>Fadia</t>
  </si>
  <si>
    <t>DJILANI</t>
  </si>
  <si>
    <t>Seif Eddine</t>
  </si>
  <si>
    <t>Adem</t>
  </si>
  <si>
    <t>Mohamed Lamine</t>
  </si>
  <si>
    <t>FADLI</t>
  </si>
  <si>
    <t>Yakout</t>
  </si>
  <si>
    <t>FATMI</t>
  </si>
  <si>
    <t>FERHI</t>
  </si>
  <si>
    <t>Ramdane</t>
  </si>
  <si>
    <t>GHARBI</t>
  </si>
  <si>
    <t>GHARZI</t>
  </si>
  <si>
    <t>Fares</t>
  </si>
  <si>
    <t>GHOUL</t>
  </si>
  <si>
    <t>Ayoub</t>
  </si>
  <si>
    <t>Nedjla</t>
  </si>
  <si>
    <t>GOUTTAYA</t>
  </si>
  <si>
    <t>GUEHOUAL</t>
  </si>
  <si>
    <t>Djamel Eddine</t>
  </si>
  <si>
    <t xml:space="preserve">Maria </t>
  </si>
  <si>
    <t>Lina</t>
  </si>
  <si>
    <t>HADJ  MAHAMMED</t>
  </si>
  <si>
    <t>Abderahmane</t>
  </si>
  <si>
    <t>Meriem Batoul</t>
  </si>
  <si>
    <t>Salah Eddine</t>
  </si>
  <si>
    <t>HAIOUNI</t>
  </si>
  <si>
    <t>Youcef Islam</t>
  </si>
  <si>
    <t>Rabiaa</t>
  </si>
  <si>
    <t>HAMMOU</t>
  </si>
  <si>
    <t>HAROUCHE</t>
  </si>
  <si>
    <t>Dallel</t>
  </si>
  <si>
    <t>Arezki</t>
  </si>
  <si>
    <t>Mahfoud</t>
  </si>
  <si>
    <t>HIMROUCHE</t>
  </si>
  <si>
    <t>Samah</t>
  </si>
  <si>
    <t>HIRECHE</t>
  </si>
  <si>
    <t>Abdelhafid</t>
  </si>
  <si>
    <t>Salma</t>
  </si>
  <si>
    <t>KADRI</t>
  </si>
  <si>
    <t>Mohamed Nadir</t>
  </si>
  <si>
    <t>KAHLOUCHE</t>
  </si>
  <si>
    <t>Moufida</t>
  </si>
  <si>
    <t>Seifeddine</t>
  </si>
  <si>
    <t>KECHKAR</t>
  </si>
  <si>
    <t>Ali</t>
  </si>
  <si>
    <t>KEHILA</t>
  </si>
  <si>
    <t>KEMIHA</t>
  </si>
  <si>
    <t>Yahia</t>
  </si>
  <si>
    <t>KERBOUA</t>
  </si>
  <si>
    <t>KERBOUCHE</t>
  </si>
  <si>
    <t>KERROUR</t>
  </si>
  <si>
    <t>Nesrine Sana</t>
  </si>
  <si>
    <t>Khallil</t>
  </si>
  <si>
    <t>Wail</t>
  </si>
  <si>
    <t>KHALDOUNE</t>
  </si>
  <si>
    <t>Radja</t>
  </si>
  <si>
    <t>KHATLA</t>
  </si>
  <si>
    <t>Racha</t>
  </si>
  <si>
    <t>KHEBAZA</t>
  </si>
  <si>
    <t>Ouissem Sabri</t>
  </si>
  <si>
    <t>KHELFI</t>
  </si>
  <si>
    <t>KHENIFI</t>
  </si>
  <si>
    <t>Soheyb</t>
  </si>
  <si>
    <t>KHEROUF</t>
  </si>
  <si>
    <t>Ihcene Mina</t>
  </si>
  <si>
    <t>Mohamed El amine</t>
  </si>
  <si>
    <t>Khaled</t>
  </si>
  <si>
    <t>KIHEL</t>
  </si>
  <si>
    <t>Hibat Errahmane</t>
  </si>
  <si>
    <t>KROUDIR</t>
  </si>
  <si>
    <t>LABIDI</t>
  </si>
  <si>
    <t>LACHTER</t>
  </si>
  <si>
    <t>Linda</t>
  </si>
  <si>
    <t>Samiha</t>
  </si>
  <si>
    <t>LAHMAR</t>
  </si>
  <si>
    <t>Haoua Nourhane</t>
  </si>
  <si>
    <t>LAHMIDI</t>
  </si>
  <si>
    <t>Abdessamia</t>
  </si>
  <si>
    <t>LAIDI</t>
  </si>
  <si>
    <t>LAKHAL</t>
  </si>
  <si>
    <t>LAMOURI</t>
  </si>
  <si>
    <t>LAMRI</t>
  </si>
  <si>
    <t>LATRECHE</t>
  </si>
  <si>
    <t>Mourad</t>
  </si>
  <si>
    <t>LEHOUT</t>
  </si>
  <si>
    <t>Somia</t>
  </si>
  <si>
    <t>LEMNAOUER</t>
  </si>
  <si>
    <t>Imededdine</t>
  </si>
  <si>
    <t>LEMRABET</t>
  </si>
  <si>
    <t>Abbes</t>
  </si>
  <si>
    <t>LOUALI</t>
  </si>
  <si>
    <t>Warda</t>
  </si>
  <si>
    <t>LOUCIF</t>
  </si>
  <si>
    <t>Diaeddine</t>
  </si>
  <si>
    <t>Mohamed Houssem Eddine</t>
  </si>
  <si>
    <t>MANSOURI</t>
  </si>
  <si>
    <t>Mehdi</t>
  </si>
  <si>
    <t>MAZOUZ</t>
  </si>
  <si>
    <t>Yousri</t>
  </si>
  <si>
    <t>Mohamed Ali</t>
  </si>
  <si>
    <t>MEBROUK</t>
  </si>
  <si>
    <t>Ramzi</t>
  </si>
  <si>
    <t>Dhiyaeddine</t>
  </si>
  <si>
    <t>MEDJMEDJ</t>
  </si>
  <si>
    <t>Naoufel</t>
  </si>
  <si>
    <t>Rihab</t>
  </si>
  <si>
    <t>MEGUENANI</t>
  </si>
  <si>
    <t>Mohamed Khalil</t>
  </si>
  <si>
    <t>MEHANNAOUI</t>
  </si>
  <si>
    <t>Mohamed Abderahmane</t>
  </si>
  <si>
    <t>MEHARZI</t>
  </si>
  <si>
    <t>Yagoub</t>
  </si>
  <si>
    <t>MENASRIA</t>
  </si>
  <si>
    <t>MENNOUR</t>
  </si>
  <si>
    <t>Kamel Eddine</t>
  </si>
  <si>
    <t>MERABET</t>
  </si>
  <si>
    <t>Mohamed Anis</t>
  </si>
  <si>
    <t>MERADJI</t>
  </si>
  <si>
    <t>Intissar</t>
  </si>
  <si>
    <t>MERGHIDOU</t>
  </si>
  <si>
    <t>Wassila</t>
  </si>
  <si>
    <t>MERROUCHE</t>
  </si>
  <si>
    <t>Chaima</t>
  </si>
  <si>
    <t>MESMOUS</t>
  </si>
  <si>
    <t xml:space="preserve">MESSAI </t>
  </si>
  <si>
    <t>Safia</t>
  </si>
  <si>
    <t>Ahmed Lakhdar</t>
  </si>
  <si>
    <t xml:space="preserve">MEZIANI </t>
  </si>
  <si>
    <t>Mohamed  Boudjemaa</t>
  </si>
  <si>
    <t>MIHOUB</t>
  </si>
  <si>
    <t>Mohamed Zinedine</t>
  </si>
  <si>
    <t>Abdrraouf</t>
  </si>
  <si>
    <t>NABTI</t>
  </si>
  <si>
    <t>NACERI</t>
  </si>
  <si>
    <t>Aymen</t>
  </si>
  <si>
    <t>NADJA</t>
  </si>
  <si>
    <t>Mouchira</t>
  </si>
  <si>
    <t>NADJI</t>
  </si>
  <si>
    <t>NASRI</t>
  </si>
  <si>
    <t>NEDJAH</t>
  </si>
  <si>
    <t>NOUARI</t>
  </si>
  <si>
    <t>Hatem</t>
  </si>
  <si>
    <t>OUBIRI</t>
  </si>
  <si>
    <t>Ichrak Saadia Mebarka</t>
  </si>
  <si>
    <t>OUCIF</t>
  </si>
  <si>
    <t>Sabrine Douniazed</t>
  </si>
  <si>
    <t>OUILI</t>
  </si>
  <si>
    <t>Soheib</t>
  </si>
  <si>
    <t>OUKIL</t>
  </si>
  <si>
    <t>Yacine</t>
  </si>
  <si>
    <t>Mohamed Kacem</t>
  </si>
  <si>
    <t>REBADJ</t>
  </si>
  <si>
    <t>Karim</t>
  </si>
  <si>
    <t>REHAB</t>
  </si>
  <si>
    <t>RIDA</t>
  </si>
  <si>
    <t>ROUABAH</t>
  </si>
  <si>
    <t>ROUINA</t>
  </si>
  <si>
    <t>Sohaib</t>
  </si>
  <si>
    <t>SAAD DJABALLAH</t>
  </si>
  <si>
    <t>SAHRAOUI</t>
  </si>
  <si>
    <t>Nacir</t>
  </si>
  <si>
    <t>SAIDI</t>
  </si>
  <si>
    <t>Chouaib</t>
  </si>
  <si>
    <t>Mohamed Salah</t>
  </si>
  <si>
    <t>SARIA</t>
  </si>
  <si>
    <t>Yasser</t>
  </si>
  <si>
    <t>SEFFARI</t>
  </si>
  <si>
    <t>Badreddine</t>
  </si>
  <si>
    <t>SEFSAF</t>
  </si>
  <si>
    <t>Malak</t>
  </si>
  <si>
    <t>SEGUENI</t>
  </si>
  <si>
    <t>Nour Elhouda</t>
  </si>
  <si>
    <t>SEHAB</t>
  </si>
  <si>
    <t>SEKHRAOUI</t>
  </si>
  <si>
    <t>SEKHRI</t>
  </si>
  <si>
    <t>Keltoum</t>
  </si>
  <si>
    <t>SERAOUI</t>
  </si>
  <si>
    <t>Nadjiba</t>
  </si>
  <si>
    <t>SOULI</t>
  </si>
  <si>
    <t>Rami</t>
  </si>
  <si>
    <t>Kais</t>
  </si>
  <si>
    <t>TABTI</t>
  </si>
  <si>
    <t>Lydia</t>
  </si>
  <si>
    <t>TAIK</t>
  </si>
  <si>
    <t>Ines</t>
  </si>
  <si>
    <t>Ines Malek</t>
  </si>
  <si>
    <t xml:space="preserve">Zeyneb  </t>
  </si>
  <si>
    <t>TIFOUR</t>
  </si>
  <si>
    <t>TLILANI</t>
  </si>
  <si>
    <t>Mariem</t>
  </si>
  <si>
    <t>TRIKI</t>
  </si>
  <si>
    <t>Mohamed Salah Yacine</t>
  </si>
  <si>
    <t>Sofia</t>
  </si>
  <si>
    <t>Hasna</t>
  </si>
  <si>
    <t>Mohamed Younes</t>
  </si>
  <si>
    <t>YELLES</t>
  </si>
  <si>
    <t>Rania Ikram</t>
  </si>
  <si>
    <t>YOUNSI</t>
  </si>
  <si>
    <t>Nourhane</t>
  </si>
  <si>
    <t>Abdelnasser khaled</t>
  </si>
  <si>
    <t>ZABI</t>
  </si>
  <si>
    <t>Amira Nadia</t>
  </si>
  <si>
    <t>Rabah</t>
  </si>
  <si>
    <t>ZEBBICHE</t>
  </si>
  <si>
    <t>Wafiya</t>
  </si>
  <si>
    <t xml:space="preserve">ZEGHIDI </t>
  </si>
  <si>
    <t>Takieddine</t>
  </si>
  <si>
    <t>ZERROUKI</t>
  </si>
  <si>
    <t>Nacer</t>
  </si>
  <si>
    <t>ZERZAIHI</t>
  </si>
  <si>
    <t>Hamza Seif Eddine</t>
  </si>
  <si>
    <t>ZOUAOUI</t>
  </si>
  <si>
    <r>
      <rPr>
        <sz val="11"/>
        <color rgb="FFFF0000"/>
        <rFont val="Times New Roman"/>
        <family val="1"/>
      </rPr>
      <t xml:space="preserve"> AYMEN</t>
    </r>
    <r>
      <rPr>
        <sz val="11"/>
        <color rgb="FF000000"/>
        <rFont val="Times New Roman"/>
        <family val="1"/>
      </rPr>
      <t xml:space="preserve"> Djoubeir</t>
    </r>
  </si>
  <si>
    <t xml:space="preserve">Clinique </t>
  </si>
  <si>
    <t>clinique</t>
  </si>
  <si>
    <t>Syn/20</t>
  </si>
  <si>
    <t>admis j1 + j2+sept</t>
  </si>
  <si>
    <t>admis j1</t>
  </si>
  <si>
    <t>admis j2</t>
  </si>
  <si>
    <t>admis sept</t>
  </si>
  <si>
    <t>Ajournés</t>
  </si>
  <si>
    <t>Rat/20</t>
  </si>
  <si>
    <t>Rat(/20)</t>
  </si>
  <si>
    <t>Admis</t>
  </si>
  <si>
    <t>Rattrapage</t>
  </si>
  <si>
    <t>12/ 8040034</t>
  </si>
  <si>
    <t>سيد أحمد</t>
  </si>
  <si>
    <t xml:space="preserve">عباش </t>
  </si>
  <si>
    <t>SID  AHMED</t>
  </si>
  <si>
    <t>معسكر</t>
  </si>
  <si>
    <t xml:space="preserve">MASCARA </t>
  </si>
  <si>
    <t>juin</t>
  </si>
  <si>
    <t>12/4038090</t>
  </si>
  <si>
    <t>محمد محسن</t>
  </si>
  <si>
    <t xml:space="preserve">عبد اللطيف </t>
  </si>
  <si>
    <t xml:space="preserve">ABDELATIF </t>
  </si>
  <si>
    <t xml:space="preserve">Mohamed  Mohcen </t>
  </si>
  <si>
    <t>Synthèse</t>
  </si>
  <si>
    <t>12/ 5008297</t>
  </si>
  <si>
    <t xml:space="preserve">عبد الباقي </t>
  </si>
  <si>
    <t xml:space="preserve">ABDELBAKI  </t>
  </si>
  <si>
    <t>باتنة</t>
  </si>
  <si>
    <t xml:space="preserve">BATNA </t>
  </si>
  <si>
    <t>11/9032662</t>
  </si>
  <si>
    <t xml:space="preserve">عبد اللاوي </t>
  </si>
  <si>
    <t>ABDELLAOUI</t>
  </si>
  <si>
    <t>REGUAI</t>
  </si>
  <si>
    <t>ورقلة</t>
  </si>
  <si>
    <t>WARGLA</t>
  </si>
  <si>
    <t>11/4002177</t>
  </si>
  <si>
    <t>خلود</t>
  </si>
  <si>
    <t xml:space="preserve">عبدي </t>
  </si>
  <si>
    <t>KHOULOUD</t>
  </si>
  <si>
    <t>12/3059305</t>
  </si>
  <si>
    <t>لميس</t>
  </si>
  <si>
    <t xml:space="preserve">عبدو </t>
  </si>
  <si>
    <t xml:space="preserve">ABDOU </t>
  </si>
  <si>
    <t>12/5060656</t>
  </si>
  <si>
    <t>إدير</t>
  </si>
  <si>
    <t xml:space="preserve">عابد </t>
  </si>
  <si>
    <t xml:space="preserve">ABED </t>
  </si>
  <si>
    <t>IDIR</t>
  </si>
  <si>
    <t>12/5048844</t>
  </si>
  <si>
    <t xml:space="preserve">عشاش </t>
  </si>
  <si>
    <t>12/ 4037700</t>
  </si>
  <si>
    <t xml:space="preserve">عاشوري </t>
  </si>
  <si>
    <t xml:space="preserve">ACHOURI </t>
  </si>
  <si>
    <t>Imane</t>
  </si>
  <si>
    <t>12/4037840</t>
  </si>
  <si>
    <t xml:space="preserve">12/ 4048675 </t>
  </si>
  <si>
    <t>نهى أسماء</t>
  </si>
  <si>
    <t xml:space="preserve">KHENCHELA </t>
  </si>
  <si>
    <t>12/ 4073302</t>
  </si>
  <si>
    <t>غصن البان</t>
  </si>
  <si>
    <t xml:space="preserve">أحمد يحي </t>
  </si>
  <si>
    <t xml:space="preserve">AHMED YAHIA </t>
  </si>
  <si>
    <t xml:space="preserve">GHOSN EL BEN </t>
  </si>
  <si>
    <t>12/ 4044566</t>
  </si>
  <si>
    <t>دورية</t>
  </si>
  <si>
    <t xml:space="preserve">عيساوي </t>
  </si>
  <si>
    <t xml:space="preserve">AISSAOUI </t>
  </si>
  <si>
    <t>DORIA</t>
  </si>
  <si>
    <t>فرنسا</t>
  </si>
  <si>
    <t xml:space="preserve">France </t>
  </si>
  <si>
    <t>12/4065391</t>
  </si>
  <si>
    <t>حفيظة</t>
  </si>
  <si>
    <t xml:space="preserve">علي خلاف </t>
  </si>
  <si>
    <t>Hafida</t>
  </si>
  <si>
    <t>12/6008353</t>
  </si>
  <si>
    <t xml:space="preserve">                                   ?</t>
  </si>
  <si>
    <t>عمران</t>
  </si>
  <si>
    <t xml:space="preserve">AMRANE </t>
  </si>
  <si>
    <t>NAIMA</t>
  </si>
  <si>
    <t>11/4061268</t>
  </si>
  <si>
    <t>12/3044070</t>
  </si>
  <si>
    <t xml:space="preserve">عوار </t>
  </si>
  <si>
    <t xml:space="preserve">AOUAR </t>
  </si>
  <si>
    <t>12/ 4032282</t>
  </si>
  <si>
    <t xml:space="preserve">عواطي </t>
  </si>
  <si>
    <t xml:space="preserve">AOUATI </t>
  </si>
  <si>
    <t>11/4028681</t>
  </si>
  <si>
    <t>عقبة</t>
  </si>
  <si>
    <t xml:space="preserve">عطوي </t>
  </si>
  <si>
    <t xml:space="preserve">ATOUI </t>
  </si>
  <si>
    <t>OKBA</t>
  </si>
  <si>
    <t>12/5061224</t>
  </si>
  <si>
    <t>سليم</t>
  </si>
  <si>
    <t>SALIM</t>
  </si>
  <si>
    <t>12/5053778</t>
  </si>
  <si>
    <t xml:space="preserve">أزرة  </t>
  </si>
  <si>
    <t>12/4034247</t>
  </si>
  <si>
    <t>شراف الدين</t>
  </si>
  <si>
    <t xml:space="preserve">عزيزي </t>
  </si>
  <si>
    <t xml:space="preserve">AZZIZI </t>
  </si>
  <si>
    <t>12/ 5053931</t>
  </si>
  <si>
    <t xml:space="preserve"> عزوز </t>
  </si>
  <si>
    <t>12/5053004</t>
  </si>
  <si>
    <t xml:space="preserve"> ريان</t>
  </si>
  <si>
    <t xml:space="preserve">بشير الشريف </t>
  </si>
  <si>
    <t xml:space="preserve">BACHIR  CHERIF </t>
  </si>
  <si>
    <t xml:space="preserve">Rayenne </t>
  </si>
  <si>
    <t>11/4027907</t>
  </si>
  <si>
    <t>الأزهري</t>
  </si>
  <si>
    <t>باش تارزي</t>
  </si>
  <si>
    <t>EL AZHARI</t>
  </si>
  <si>
    <t>12/4005918</t>
  </si>
  <si>
    <t>سهيلة</t>
  </si>
  <si>
    <t xml:space="preserve">برجاق </t>
  </si>
  <si>
    <t>12/4062602</t>
  </si>
  <si>
    <t>اميرة</t>
  </si>
  <si>
    <t>بارش</t>
  </si>
  <si>
    <t>12/4038017</t>
  </si>
  <si>
    <t xml:space="preserve">بكوش </t>
  </si>
  <si>
    <t>12/4038095</t>
  </si>
  <si>
    <t>محمد وسيم</t>
  </si>
  <si>
    <t xml:space="preserve">بلعجال </t>
  </si>
  <si>
    <t>12/3055006</t>
  </si>
  <si>
    <t xml:space="preserve"> محمد علاء الدين</t>
  </si>
  <si>
    <t xml:space="preserve"> بلعيادي</t>
  </si>
  <si>
    <t xml:space="preserve">BELAYADI </t>
  </si>
  <si>
    <t>MOHAMED ALA EDDINE</t>
  </si>
  <si>
    <t>10/3041958</t>
  </si>
  <si>
    <t>زكرياء</t>
  </si>
  <si>
    <t xml:space="preserve"> بلمرابط </t>
  </si>
  <si>
    <t>ZAKARYA</t>
  </si>
  <si>
    <t>11/4003947</t>
  </si>
  <si>
    <t xml:space="preserve">بلحاتم </t>
  </si>
  <si>
    <t>MED</t>
  </si>
  <si>
    <t>12/4064051</t>
  </si>
  <si>
    <t>فارس</t>
  </si>
  <si>
    <t>بلخن</t>
  </si>
  <si>
    <t>FARIS</t>
  </si>
  <si>
    <t>12/5053299</t>
  </si>
  <si>
    <t>فطيمة</t>
  </si>
  <si>
    <t xml:space="preserve">بلاغمة </t>
  </si>
  <si>
    <t>FATIMA</t>
  </si>
  <si>
    <t>12/4032617</t>
  </si>
  <si>
    <t xml:space="preserve">بلو </t>
  </si>
  <si>
    <t>12/4030796</t>
  </si>
  <si>
    <t xml:space="preserve">بن علال </t>
  </si>
  <si>
    <t xml:space="preserve">BENALLEL </t>
  </si>
  <si>
    <t>12/4037599</t>
  </si>
  <si>
    <t>أسماء</t>
  </si>
  <si>
    <t xml:space="preserve">بن عامر </t>
  </si>
  <si>
    <t xml:space="preserve">BENAMER </t>
  </si>
  <si>
    <t>12/4031245</t>
  </si>
  <si>
    <t>حيان</t>
  </si>
  <si>
    <t xml:space="preserve">بن الشيخ الحسين </t>
  </si>
  <si>
    <t>BENCHIKH  EL HOCINE</t>
  </si>
  <si>
    <t>Hayene</t>
  </si>
  <si>
    <t>الطارف</t>
  </si>
  <si>
    <t xml:space="preserve">EL TAREF </t>
  </si>
  <si>
    <t>12/4031319</t>
  </si>
  <si>
    <t>خولة عبير</t>
  </si>
  <si>
    <t xml:space="preserve"> بن الشيخ الحسين </t>
  </si>
  <si>
    <t>BENCHEIKH EL HOCINE</t>
  </si>
  <si>
    <t xml:space="preserve">Khawla  Abir </t>
  </si>
  <si>
    <t>12/4032749</t>
  </si>
  <si>
    <t>يوسف رامي</t>
  </si>
  <si>
    <t>بن حبرو</t>
  </si>
  <si>
    <t xml:space="preserve">BENHABROU </t>
  </si>
  <si>
    <t xml:space="preserve">YOUCEF  RAMI </t>
  </si>
  <si>
    <t>12/4004514</t>
  </si>
  <si>
    <t>هناء ريان</t>
  </si>
  <si>
    <t xml:space="preserve">بن حمادي </t>
  </si>
  <si>
    <t xml:space="preserve">BENHAMADI </t>
  </si>
  <si>
    <t xml:space="preserve">Hana Rayan </t>
  </si>
  <si>
    <t>ام الواقي</t>
  </si>
  <si>
    <t>12/  4045121</t>
  </si>
  <si>
    <t xml:space="preserve">بن قارة </t>
  </si>
  <si>
    <t xml:space="preserve">BENKARA </t>
  </si>
  <si>
    <t>12/3056395</t>
  </si>
  <si>
    <t xml:space="preserve"> ريمة</t>
  </si>
  <si>
    <t>بن مقيدش</t>
  </si>
  <si>
    <t xml:space="preserve">BENMEKIDECHE </t>
  </si>
  <si>
    <t xml:space="preserve">RIMA </t>
  </si>
  <si>
    <t>12/4038201</t>
  </si>
  <si>
    <t xml:space="preserve">بن السعيد </t>
  </si>
  <si>
    <t>Nour el Houda</t>
  </si>
  <si>
    <t>12/4031554</t>
  </si>
  <si>
    <t xml:space="preserve"> زينب</t>
  </si>
  <si>
    <t xml:space="preserve"> بن صويلح</t>
  </si>
  <si>
    <t xml:space="preserve">BENSOUILAH </t>
  </si>
  <si>
    <t>Zeineb</t>
  </si>
  <si>
    <t>11/4041277</t>
  </si>
  <si>
    <t>محمد اسكندر</t>
  </si>
  <si>
    <t xml:space="preserve">بن طاق </t>
  </si>
  <si>
    <t>MED ISKENDER</t>
  </si>
  <si>
    <t>12/4040166</t>
  </si>
  <si>
    <t xml:space="preserve"> خولة</t>
  </si>
  <si>
    <t xml:space="preserve"> بن ثلجون</t>
  </si>
  <si>
    <t>12/3060977</t>
  </si>
  <si>
    <t>أحلام</t>
  </si>
  <si>
    <t xml:space="preserve"> بن يحي </t>
  </si>
  <si>
    <t>12/4034087</t>
  </si>
  <si>
    <t xml:space="preserve">برقوق </t>
  </si>
  <si>
    <t>12/4031041</t>
  </si>
  <si>
    <t xml:space="preserve">بسطانجي </t>
  </si>
  <si>
    <t xml:space="preserve">BESTANDJI </t>
  </si>
  <si>
    <t>12/2002687</t>
  </si>
  <si>
    <t xml:space="preserve">بزينة </t>
  </si>
  <si>
    <t>MOHAMED ELAMINE</t>
  </si>
  <si>
    <t>الشلف</t>
  </si>
  <si>
    <t>CHELF</t>
  </si>
  <si>
    <t>12/6009594</t>
  </si>
  <si>
    <t>طه ياسين</t>
  </si>
  <si>
    <t xml:space="preserve">بليكز </t>
  </si>
  <si>
    <t xml:space="preserve"> TAHA YACINE </t>
  </si>
  <si>
    <t>12/4031022</t>
  </si>
  <si>
    <t>الصديق</t>
  </si>
  <si>
    <t xml:space="preserve">بوعافية </t>
  </si>
  <si>
    <t xml:space="preserve">BOUAFIA </t>
  </si>
  <si>
    <t>12/6001675</t>
  </si>
  <si>
    <t>رياض</t>
  </si>
  <si>
    <t xml:space="preserve">بوعيطة </t>
  </si>
  <si>
    <t xml:space="preserve">BOUAITA </t>
  </si>
  <si>
    <t xml:space="preserve">RIAD </t>
  </si>
  <si>
    <t>12/4073654</t>
  </si>
  <si>
    <t xml:space="preserve">بوعزيز </t>
  </si>
  <si>
    <t>WAIEL</t>
  </si>
  <si>
    <t>12/6041244</t>
  </si>
  <si>
    <t xml:space="preserve">بوبكر </t>
  </si>
  <si>
    <t xml:space="preserve">BOUBAKEUR </t>
  </si>
  <si>
    <t>القالة</t>
  </si>
  <si>
    <t xml:space="preserve">EL KALA </t>
  </si>
  <si>
    <t>12/4061938</t>
  </si>
  <si>
    <t>فتيحة</t>
  </si>
  <si>
    <t xml:space="preserve">BOUCEKKINE </t>
  </si>
  <si>
    <t xml:space="preserve">FATIHA </t>
  </si>
  <si>
    <t>12/4031499</t>
  </si>
  <si>
    <t xml:space="preserve">BOUCHAAR </t>
  </si>
  <si>
    <t>12/4011691</t>
  </si>
  <si>
    <t>مونية</t>
  </si>
  <si>
    <t xml:space="preserve">بوقادي </t>
  </si>
  <si>
    <t>MOUNIA</t>
  </si>
  <si>
    <t>12/4058525</t>
  </si>
  <si>
    <t xml:space="preserve">بوقطوشة </t>
  </si>
  <si>
    <t xml:space="preserve">ABIR </t>
  </si>
  <si>
    <t>12/5056907</t>
  </si>
  <si>
    <t xml:space="preserve"> شهرة</t>
  </si>
  <si>
    <t>بوهاني</t>
  </si>
  <si>
    <t>CHAHRA</t>
  </si>
  <si>
    <t>12/4032618</t>
  </si>
  <si>
    <t xml:space="preserve">بوكعباش </t>
  </si>
  <si>
    <t xml:space="preserve">BOUKABACHE </t>
  </si>
  <si>
    <t>12/4002286</t>
  </si>
  <si>
    <t>أميمة</t>
  </si>
  <si>
    <t xml:space="preserve">بوخالفة </t>
  </si>
  <si>
    <t>12/4038922</t>
  </si>
  <si>
    <t xml:space="preserve">بوخميس </t>
  </si>
  <si>
    <t xml:space="preserve">MERYEM </t>
  </si>
  <si>
    <t>11/4060496</t>
  </si>
  <si>
    <t>عبد الجبار</t>
  </si>
  <si>
    <t xml:space="preserve">بولعجول </t>
  </si>
  <si>
    <t>ABDELDJABAR</t>
  </si>
  <si>
    <t>10/ 3045357</t>
  </si>
  <si>
    <t>عفاف</t>
  </si>
  <si>
    <t xml:space="preserve">بولعروق </t>
  </si>
  <si>
    <t xml:space="preserve">BOULAROUK </t>
  </si>
  <si>
    <t>AFAF</t>
  </si>
  <si>
    <t>12/4053521</t>
  </si>
  <si>
    <t xml:space="preserve">بولفراخ </t>
  </si>
  <si>
    <t>WAFA</t>
  </si>
  <si>
    <t>12/4040316</t>
  </si>
  <si>
    <t xml:space="preserve">بوالمرقة </t>
  </si>
  <si>
    <t xml:space="preserve">Fatima Zohra </t>
  </si>
  <si>
    <t>11/6018458</t>
  </si>
  <si>
    <t>بومايلة</t>
  </si>
  <si>
    <t>WISSEM</t>
  </si>
  <si>
    <t>12/4031212</t>
  </si>
  <si>
    <t xml:space="preserve">حمزة </t>
  </si>
  <si>
    <t xml:space="preserve">بوناب </t>
  </si>
  <si>
    <t xml:space="preserve">HAMZA </t>
  </si>
  <si>
    <t>12/4032348</t>
  </si>
  <si>
    <t>مريم إكرام</t>
  </si>
  <si>
    <t xml:space="preserve">بوودن </t>
  </si>
  <si>
    <t xml:space="preserve">BOUOUDEN </t>
  </si>
  <si>
    <t xml:space="preserve">Meriem Ikram </t>
  </si>
  <si>
    <t>12/3040710</t>
  </si>
  <si>
    <t>آمال</t>
  </si>
  <si>
    <t xml:space="preserve">بورحلي </t>
  </si>
  <si>
    <t xml:space="preserve">BOURAHLI </t>
  </si>
  <si>
    <t xml:space="preserve">Amel </t>
  </si>
  <si>
    <t xml:space="preserve">jijel </t>
  </si>
  <si>
    <t>12/3056535</t>
  </si>
  <si>
    <t>لحسن</t>
  </si>
  <si>
    <t xml:space="preserve">بوصبع </t>
  </si>
  <si>
    <t>LAHSEN</t>
  </si>
  <si>
    <t>12/4034908</t>
  </si>
  <si>
    <t xml:space="preserve">بوصبوعة </t>
  </si>
  <si>
    <t>12/6001293</t>
  </si>
  <si>
    <t xml:space="preserve"> أمنة</t>
  </si>
  <si>
    <t>بوسقيعة</t>
  </si>
  <si>
    <t>12/ 4068545</t>
  </si>
  <si>
    <t>بوطغان</t>
  </si>
  <si>
    <t>RAYANE</t>
  </si>
  <si>
    <t>11/3041948</t>
  </si>
  <si>
    <t>طارق</t>
  </si>
  <si>
    <t xml:space="preserve">بوطارفة </t>
  </si>
  <si>
    <t>TAREK</t>
  </si>
  <si>
    <t>12/3038400</t>
  </si>
  <si>
    <t>فايزة</t>
  </si>
  <si>
    <t xml:space="preserve">بوطيان </t>
  </si>
  <si>
    <t xml:space="preserve">BOUTAYANE </t>
  </si>
  <si>
    <t>12/4031763</t>
  </si>
  <si>
    <t>شيراز</t>
  </si>
  <si>
    <t xml:space="preserve">بوطبة </t>
  </si>
  <si>
    <t>12/4032506</t>
  </si>
  <si>
    <t xml:space="preserve">نسرين </t>
  </si>
  <si>
    <t xml:space="preserve"> بوزحزح </t>
  </si>
  <si>
    <t>Nessrine</t>
  </si>
  <si>
    <t>11/4028388</t>
  </si>
  <si>
    <t>سامي</t>
  </si>
  <si>
    <t xml:space="preserve">بوزيان </t>
  </si>
  <si>
    <t xml:space="preserve">BOUZIANE </t>
  </si>
  <si>
    <t>11/4029101</t>
  </si>
  <si>
    <t>منصف</t>
  </si>
  <si>
    <t xml:space="preserve">برانية </t>
  </si>
  <si>
    <t xml:space="preserve">MONCEF </t>
  </si>
  <si>
    <t>12/ 3053724</t>
  </si>
  <si>
    <t>محب الدين</t>
  </si>
  <si>
    <t xml:space="preserve">بريكي </t>
  </si>
  <si>
    <t>MOUHIB  EDDINE</t>
  </si>
  <si>
    <t>12/4066638</t>
  </si>
  <si>
    <t xml:space="preserve"> سلمى</t>
  </si>
  <si>
    <t xml:space="preserve">شعلال </t>
  </si>
  <si>
    <t xml:space="preserve">CHAALLAL </t>
  </si>
  <si>
    <t>12/4030834</t>
  </si>
  <si>
    <t>أميرة نورهان</t>
  </si>
  <si>
    <t xml:space="preserve">شايب </t>
  </si>
  <si>
    <t>AMIRA NORHANE</t>
  </si>
  <si>
    <t>12/6024000</t>
  </si>
  <si>
    <t xml:space="preserve">عماد الدين </t>
  </si>
  <si>
    <t xml:space="preserve">شبيرة </t>
  </si>
  <si>
    <t xml:space="preserve">CHEBIRA </t>
  </si>
  <si>
    <t xml:space="preserve">Imadeddine </t>
  </si>
  <si>
    <t>12/ 4062204</t>
  </si>
  <si>
    <t>سوسن</t>
  </si>
  <si>
    <t xml:space="preserve">شلوق </t>
  </si>
  <si>
    <t xml:space="preserve">SAWSEN </t>
  </si>
  <si>
    <t>12/505292 1</t>
  </si>
  <si>
    <t xml:space="preserve">شنافي </t>
  </si>
  <si>
    <t>12/4033958</t>
  </si>
  <si>
    <t>حليمة</t>
  </si>
  <si>
    <t xml:space="preserve">شروانة </t>
  </si>
  <si>
    <t xml:space="preserve">CHEROUANA </t>
  </si>
  <si>
    <t xml:space="preserve">HALIMA </t>
  </si>
  <si>
    <t>12/60322 94</t>
  </si>
  <si>
    <t>فاطمة</t>
  </si>
  <si>
    <t xml:space="preserve">شطايبي </t>
  </si>
  <si>
    <t>12/3050405</t>
  </si>
  <si>
    <t xml:space="preserve">شيكر </t>
  </si>
  <si>
    <t>12/4037633</t>
  </si>
  <si>
    <t>إبراهيم الخليل</t>
  </si>
  <si>
    <t xml:space="preserve">شواح </t>
  </si>
  <si>
    <t xml:space="preserve">CHOUAH </t>
  </si>
  <si>
    <t>Ibrahim khalil</t>
  </si>
  <si>
    <t>11/4029089</t>
  </si>
  <si>
    <t>منال</t>
  </si>
  <si>
    <t xml:space="preserve">شويطر </t>
  </si>
  <si>
    <t xml:space="preserve">CHOUITER </t>
  </si>
  <si>
    <t>MENAL</t>
  </si>
  <si>
    <t>12/3053884</t>
  </si>
  <si>
    <t xml:space="preserve">دحماني </t>
  </si>
  <si>
    <t xml:space="preserve">DAHMANI </t>
  </si>
  <si>
    <t>12/4028053</t>
  </si>
  <si>
    <t xml:space="preserve">دشاش </t>
  </si>
  <si>
    <t>HOUSSEM EDDINE</t>
  </si>
  <si>
    <t>12/4040431</t>
  </si>
  <si>
    <t xml:space="preserve">دفوس </t>
  </si>
  <si>
    <t>11/4060356</t>
  </si>
  <si>
    <t>شمس الدين</t>
  </si>
  <si>
    <t>جعوط</t>
  </si>
  <si>
    <t xml:space="preserve">DJAOUT </t>
  </si>
  <si>
    <t>CHEMESS EDDINE</t>
  </si>
  <si>
    <t>12/3038536</t>
  </si>
  <si>
    <t>فادية</t>
  </si>
  <si>
    <t xml:space="preserve">جليط </t>
  </si>
  <si>
    <t xml:space="preserve">DJELLIT </t>
  </si>
  <si>
    <t>FADIA</t>
  </si>
  <si>
    <t>12/5068821</t>
  </si>
  <si>
    <t>أمنة</t>
  </si>
  <si>
    <t xml:space="preserve">جمعيون </t>
  </si>
  <si>
    <t>11/4028606</t>
  </si>
  <si>
    <t xml:space="preserve">جمام </t>
  </si>
  <si>
    <t>12/6003761</t>
  </si>
  <si>
    <t xml:space="preserve">جيلاني </t>
  </si>
  <si>
    <t xml:space="preserve">DJILANI </t>
  </si>
  <si>
    <t>11/3048603</t>
  </si>
  <si>
    <t xml:space="preserve"> مريم</t>
  </si>
  <si>
    <t>دريسي</t>
  </si>
  <si>
    <t>MERIEM</t>
  </si>
  <si>
    <t>12/9039714</t>
  </si>
  <si>
    <t xml:space="preserve">قانة </t>
  </si>
  <si>
    <t>WERGELA</t>
  </si>
  <si>
    <t>12/4032299</t>
  </si>
  <si>
    <t>قط</t>
  </si>
  <si>
    <t>12/5070030</t>
  </si>
  <si>
    <t>لمياء</t>
  </si>
  <si>
    <t xml:space="preserve">غربي </t>
  </si>
  <si>
    <t xml:space="preserve">GHARBI </t>
  </si>
  <si>
    <t>النعامة</t>
  </si>
  <si>
    <t>NAAMA</t>
  </si>
  <si>
    <t>12/4033973</t>
  </si>
  <si>
    <t xml:space="preserve">غرزي </t>
  </si>
  <si>
    <t xml:space="preserve">GHARZI </t>
  </si>
  <si>
    <t>11/4030692</t>
  </si>
  <si>
    <t xml:space="preserve">هاجر </t>
  </si>
  <si>
    <t xml:space="preserve">غضبان </t>
  </si>
  <si>
    <t>12/4004447</t>
  </si>
  <si>
    <t>نجلاء</t>
  </si>
  <si>
    <t xml:space="preserve">قواجلية </t>
  </si>
  <si>
    <t>Nedjlaa</t>
  </si>
  <si>
    <t>12/4033981</t>
  </si>
  <si>
    <t xml:space="preserve">رندة </t>
  </si>
  <si>
    <t xml:space="preserve">قواورة </t>
  </si>
  <si>
    <t>12/3053937</t>
  </si>
  <si>
    <t>هيثم عصام الدين</t>
  </si>
  <si>
    <t xml:space="preserve">قروج </t>
  </si>
  <si>
    <t>12/6031067</t>
  </si>
  <si>
    <t xml:space="preserve">حشوف </t>
  </si>
  <si>
    <t xml:space="preserve">HACHOUF </t>
  </si>
  <si>
    <t>12/4037677</t>
  </si>
  <si>
    <t xml:space="preserve"> الرميصاء</t>
  </si>
  <si>
    <t>حيوني</t>
  </si>
  <si>
    <t xml:space="preserve">HAIOUNI </t>
  </si>
  <si>
    <t>12/4032570</t>
  </si>
  <si>
    <t xml:space="preserve">حمامة </t>
  </si>
  <si>
    <t>12/4030943</t>
  </si>
  <si>
    <t xml:space="preserve"> حميودة </t>
  </si>
  <si>
    <t>12/3060563</t>
  </si>
  <si>
    <t xml:space="preserve"> حماش </t>
  </si>
  <si>
    <t>AMINA</t>
  </si>
  <si>
    <t>12/4033962</t>
  </si>
  <si>
    <t xml:space="preserve">حنين </t>
  </si>
  <si>
    <t xml:space="preserve"> حمو </t>
  </si>
  <si>
    <t xml:space="preserve">HAMMOU </t>
  </si>
  <si>
    <t>12/5060 807</t>
  </si>
  <si>
    <t xml:space="preserve">فريال </t>
  </si>
  <si>
    <t xml:space="preserve">حمودة </t>
  </si>
  <si>
    <t>12/4066703</t>
  </si>
  <si>
    <t xml:space="preserve">مروة </t>
  </si>
  <si>
    <t xml:space="preserve"> حروش </t>
  </si>
  <si>
    <t xml:space="preserve">HAROUCHE </t>
  </si>
  <si>
    <t>Meroua</t>
  </si>
  <si>
    <t>12/6041148</t>
  </si>
  <si>
    <t>دلال</t>
  </si>
  <si>
    <t xml:space="preserve">حساني </t>
  </si>
  <si>
    <t xml:space="preserve">HASSANI </t>
  </si>
  <si>
    <t>DALLEL</t>
  </si>
  <si>
    <t>TEREF</t>
  </si>
  <si>
    <t>12/3039937</t>
  </si>
  <si>
    <t>سماح</t>
  </si>
  <si>
    <t xml:space="preserve">حيمروش </t>
  </si>
  <si>
    <t xml:space="preserve">HIMROUCHE  </t>
  </si>
  <si>
    <t xml:space="preserve">Samah </t>
  </si>
  <si>
    <t>12/4028603</t>
  </si>
  <si>
    <t xml:space="preserve">حيرش </t>
  </si>
  <si>
    <t xml:space="preserve">HIRECHE </t>
  </si>
  <si>
    <t xml:space="preserve">ABDELHAFID </t>
  </si>
  <si>
    <t>11/4034162</t>
  </si>
  <si>
    <t xml:space="preserve">يخلف </t>
  </si>
  <si>
    <t>SALMA</t>
  </si>
  <si>
    <t>12/4032368</t>
  </si>
  <si>
    <t xml:space="preserve">قربوع </t>
  </si>
  <si>
    <t>12/3045156</t>
  </si>
  <si>
    <t>كربوش</t>
  </si>
  <si>
    <t xml:space="preserve">KERBOUCHE  </t>
  </si>
  <si>
    <t>12/4032512</t>
  </si>
  <si>
    <t>نسرين سناء</t>
  </si>
  <si>
    <t>كرور</t>
  </si>
  <si>
    <t xml:space="preserve">KERROUR </t>
  </si>
  <si>
    <t>Nesrine  Sana</t>
  </si>
  <si>
    <t>12/4034775</t>
  </si>
  <si>
    <t>رجاء</t>
  </si>
  <si>
    <t xml:space="preserve">خلدون </t>
  </si>
  <si>
    <t xml:space="preserve">KHALDOUN </t>
  </si>
  <si>
    <t xml:space="preserve">Radja </t>
  </si>
  <si>
    <t>12/3053537</t>
  </si>
  <si>
    <t xml:space="preserve"> عبد الكريم</t>
  </si>
  <si>
    <t>خلفاوي</t>
  </si>
  <si>
    <t xml:space="preserve">KHALFAOUI  </t>
  </si>
  <si>
    <t>ABDELKRIM</t>
  </si>
  <si>
    <t>12/9031401</t>
  </si>
  <si>
    <t xml:space="preserve">خنيفي </t>
  </si>
  <si>
    <t xml:space="preserve">KHENIFI </t>
  </si>
  <si>
    <t>SOHEYB</t>
  </si>
  <si>
    <t>الاغواط</t>
  </si>
  <si>
    <t>LAGHWAT</t>
  </si>
  <si>
    <t>12/4073454</t>
  </si>
  <si>
    <t xml:space="preserve"> مروة </t>
  </si>
  <si>
    <t xml:space="preserve"> خنيش</t>
  </si>
  <si>
    <t>12/6020465</t>
  </si>
  <si>
    <t xml:space="preserve"> خروف </t>
  </si>
  <si>
    <t xml:space="preserve">KHEROUF </t>
  </si>
  <si>
    <t>11/5083763</t>
  </si>
  <si>
    <t>خالد</t>
  </si>
  <si>
    <t xml:space="preserve">خيري </t>
  </si>
  <si>
    <t>KHALED</t>
  </si>
  <si>
    <t>M 'SILA</t>
  </si>
  <si>
    <t>12/4004504</t>
  </si>
  <si>
    <t>هبة الرحمان</t>
  </si>
  <si>
    <t xml:space="preserve"> كواشي </t>
  </si>
  <si>
    <t xml:space="preserve">KOUACHI </t>
  </si>
  <si>
    <t>HIBAT EL RAHMANE</t>
  </si>
  <si>
    <t>12/4070012</t>
  </si>
  <si>
    <t>منيرة</t>
  </si>
  <si>
    <t xml:space="preserve">قوادرة </t>
  </si>
  <si>
    <t>12/4008458</t>
  </si>
  <si>
    <t xml:space="preserve"> لعبيدي </t>
  </si>
  <si>
    <t xml:space="preserve">LABIDI </t>
  </si>
  <si>
    <t>12/9051887</t>
  </si>
  <si>
    <t>سميحة</t>
  </si>
  <si>
    <t xml:space="preserve">لقصير </t>
  </si>
  <si>
    <t>SAMIHA</t>
  </si>
  <si>
    <t>12/6012406</t>
  </si>
  <si>
    <t>العيدي</t>
  </si>
  <si>
    <t xml:space="preserve">LAIDI </t>
  </si>
  <si>
    <t xml:space="preserve">Fatima </t>
  </si>
  <si>
    <t>11/4028699</t>
  </si>
  <si>
    <t>عماد الدين</t>
  </si>
  <si>
    <t xml:space="preserve">لمنور </t>
  </si>
  <si>
    <t xml:space="preserve">LEMNAOUER </t>
  </si>
  <si>
    <t xml:space="preserve">IMAD EEDINE </t>
  </si>
  <si>
    <t>12/4065637</t>
  </si>
  <si>
    <t>عباس</t>
  </si>
  <si>
    <t xml:space="preserve">لمرابط </t>
  </si>
  <si>
    <t xml:space="preserve">LEMRABET </t>
  </si>
  <si>
    <t>ABBAS</t>
  </si>
  <si>
    <t>12/305065 9</t>
  </si>
  <si>
    <t>رمزي</t>
  </si>
  <si>
    <t xml:space="preserve">مبروك </t>
  </si>
  <si>
    <t xml:space="preserve">MEBROUK </t>
  </si>
  <si>
    <t>RAMZI</t>
  </si>
  <si>
    <t>12/6032261</t>
  </si>
  <si>
    <t xml:space="preserve">مفتاح </t>
  </si>
  <si>
    <t>قلمة</t>
  </si>
  <si>
    <t>12/6049514</t>
  </si>
  <si>
    <t>مناصرية</t>
  </si>
  <si>
    <t xml:space="preserve">MENASRIA </t>
  </si>
  <si>
    <t xml:space="preserve">karima </t>
  </si>
  <si>
    <t>SOUK AHRASS</t>
  </si>
  <si>
    <t>12/4058590</t>
  </si>
  <si>
    <t>كمال الدين</t>
  </si>
  <si>
    <t xml:space="preserve">منور </t>
  </si>
  <si>
    <t xml:space="preserve">MENNOUR </t>
  </si>
  <si>
    <t xml:space="preserve">Kamel Eddine </t>
  </si>
  <si>
    <t>12/1001526</t>
  </si>
  <si>
    <t>وسيلة</t>
  </si>
  <si>
    <t xml:space="preserve">مرغيدو </t>
  </si>
  <si>
    <t xml:space="preserve">MERGUIDOU </t>
  </si>
  <si>
    <t xml:space="preserve">Wassila </t>
  </si>
  <si>
    <t>تمنراست</t>
  </si>
  <si>
    <t xml:space="preserve">TAMANRASSET </t>
  </si>
  <si>
    <t>12/3054962</t>
  </si>
  <si>
    <t>شيماء</t>
  </si>
  <si>
    <t xml:space="preserve">مروش </t>
  </si>
  <si>
    <t xml:space="preserve">MERROUCHE </t>
  </si>
  <si>
    <t>BOURDJ B</t>
  </si>
  <si>
    <t>12/5062737</t>
  </si>
  <si>
    <t xml:space="preserve">مسموس </t>
  </si>
  <si>
    <t xml:space="preserve">MESMOUS </t>
  </si>
  <si>
    <t>12/4068554</t>
  </si>
  <si>
    <t xml:space="preserve">زين الدين </t>
  </si>
  <si>
    <t xml:space="preserve">مسلم </t>
  </si>
  <si>
    <t xml:space="preserve">Zine Eddine </t>
  </si>
  <si>
    <t>12/4031260</t>
  </si>
  <si>
    <t xml:space="preserve">موالكية </t>
  </si>
  <si>
    <t>Khadjidja</t>
  </si>
  <si>
    <t>12/4031379</t>
  </si>
  <si>
    <t>MOUALIKIA</t>
  </si>
  <si>
    <t>12/4031082</t>
  </si>
  <si>
    <t xml:space="preserve">ناصري </t>
  </si>
  <si>
    <t xml:space="preserve">NACERI </t>
  </si>
  <si>
    <t>12/ 5070173</t>
  </si>
  <si>
    <t xml:space="preserve">NASRI </t>
  </si>
  <si>
    <t xml:space="preserve">EL EULMA </t>
  </si>
  <si>
    <t>12/6019044</t>
  </si>
  <si>
    <t xml:space="preserve">نجاح </t>
  </si>
  <si>
    <t xml:space="preserve">NEDJAH </t>
  </si>
  <si>
    <t>12/4037636</t>
  </si>
  <si>
    <t>إشراق سعدية مباركة</t>
  </si>
  <si>
    <t xml:space="preserve">أوبيري </t>
  </si>
  <si>
    <t xml:space="preserve">OUBIRI </t>
  </si>
  <si>
    <t xml:space="preserve">ICHRAK SAADIA MEBARKA </t>
  </si>
  <si>
    <t>12/ 305 3376</t>
  </si>
  <si>
    <t xml:space="preserve">أوكيل </t>
  </si>
  <si>
    <t xml:space="preserve">OUKIL </t>
  </si>
  <si>
    <t>12/4065347</t>
  </si>
  <si>
    <t xml:space="preserve">أورزيفي </t>
  </si>
  <si>
    <t>12/1016161</t>
  </si>
  <si>
    <t xml:space="preserve"> ياسين</t>
  </si>
  <si>
    <t>أوسعدان</t>
  </si>
  <si>
    <t xml:space="preserve">YACINE </t>
  </si>
  <si>
    <t>12/1013236</t>
  </si>
  <si>
    <t xml:space="preserve"> حكيم</t>
  </si>
  <si>
    <t>رابية</t>
  </si>
  <si>
    <t>05/04744508</t>
  </si>
  <si>
    <t>محمد  قاسم</t>
  </si>
  <si>
    <t xml:space="preserve">رايس  </t>
  </si>
  <si>
    <t>MOHAMED KACEM</t>
  </si>
  <si>
    <t>تونس</t>
  </si>
  <si>
    <t>TUNIS</t>
  </si>
  <si>
    <t>12/5060813</t>
  </si>
  <si>
    <t>كريم</t>
  </si>
  <si>
    <t xml:space="preserve">رباج </t>
  </si>
  <si>
    <t xml:space="preserve">REBADJ </t>
  </si>
  <si>
    <t xml:space="preserve">Karim </t>
  </si>
  <si>
    <t>12/4073188</t>
  </si>
  <si>
    <t xml:space="preserve"> عبد الحفيظ</t>
  </si>
  <si>
    <t>رماش</t>
  </si>
  <si>
    <t xml:space="preserve">REMMACHE </t>
  </si>
  <si>
    <t>12/3039916</t>
  </si>
  <si>
    <t>سامية</t>
  </si>
  <si>
    <t xml:space="preserve">رضا </t>
  </si>
  <si>
    <t xml:space="preserve">RIDA </t>
  </si>
  <si>
    <t>12/4038068</t>
  </si>
  <si>
    <t xml:space="preserve">محمد أنيس </t>
  </si>
  <si>
    <t xml:space="preserve">ريغة </t>
  </si>
  <si>
    <t>MOHAMED ANIS</t>
  </si>
  <si>
    <t>12/6003918</t>
  </si>
  <si>
    <t xml:space="preserve">روابح </t>
  </si>
  <si>
    <t xml:space="preserve">ROUABAH </t>
  </si>
  <si>
    <t>12/6016252</t>
  </si>
  <si>
    <t xml:space="preserve">ساعد جاب الله </t>
  </si>
  <si>
    <t xml:space="preserve">SAAD DJABALLAH </t>
  </si>
  <si>
    <t xml:space="preserve">Karima </t>
  </si>
  <si>
    <t xml:space="preserve">Skikda </t>
  </si>
  <si>
    <t>12/4065672</t>
  </si>
  <si>
    <t xml:space="preserve">صاف </t>
  </si>
  <si>
    <t xml:space="preserve">SAF </t>
  </si>
  <si>
    <t>12/5070105</t>
  </si>
  <si>
    <t>محمد الصالح</t>
  </si>
  <si>
    <t>MOHAMED SALAH</t>
  </si>
  <si>
    <t>12/4034061</t>
  </si>
  <si>
    <t>ملاك</t>
  </si>
  <si>
    <t>صغيري</t>
  </si>
  <si>
    <t>MALAK</t>
  </si>
  <si>
    <t>12/3058536</t>
  </si>
  <si>
    <t xml:space="preserve">سقني </t>
  </si>
  <si>
    <t xml:space="preserve">SEGUENI </t>
  </si>
  <si>
    <t>12/4034086</t>
  </si>
  <si>
    <t xml:space="preserve">صلاي </t>
  </si>
  <si>
    <t>12/ 4058716</t>
  </si>
  <si>
    <t>نجيبة</t>
  </si>
  <si>
    <t xml:space="preserve">سراوي </t>
  </si>
  <si>
    <t xml:space="preserve">SERAOUI </t>
  </si>
  <si>
    <t xml:space="preserve">NADJIBA </t>
  </si>
  <si>
    <t>12/4031224</t>
  </si>
  <si>
    <t xml:space="preserve">سماير </t>
  </si>
  <si>
    <t>12/3053475</t>
  </si>
  <si>
    <t xml:space="preserve"> صديق</t>
  </si>
  <si>
    <t>طاهر جودي</t>
  </si>
  <si>
    <t>SEDDIK</t>
  </si>
  <si>
    <t>12/4037656</t>
  </si>
  <si>
    <t>ايناس</t>
  </si>
  <si>
    <t>11/4006117</t>
  </si>
  <si>
    <t>KHALIL</t>
  </si>
  <si>
    <t>12/4061661</t>
  </si>
  <si>
    <t xml:space="preserve">طرفية </t>
  </si>
  <si>
    <t>12/ 6004022</t>
  </si>
  <si>
    <t>محمد صالح ياسين</t>
  </si>
  <si>
    <t>Mohamed Salah  Yacine</t>
  </si>
  <si>
    <t>12/5052879</t>
  </si>
  <si>
    <t xml:space="preserve"> حسناء</t>
  </si>
  <si>
    <t>يعلاوي</t>
  </si>
  <si>
    <t>HASNA</t>
  </si>
  <si>
    <t>12/5063859</t>
  </si>
  <si>
    <t>زيور</t>
  </si>
  <si>
    <t>صالح باي - سطيف</t>
  </si>
  <si>
    <t>SALAH BEY- SETIF</t>
  </si>
  <si>
    <t>12/4061898</t>
  </si>
  <si>
    <t>12/3063780</t>
  </si>
  <si>
    <t xml:space="preserve">زروق </t>
  </si>
  <si>
    <t>BORDJ BOURIRIDJ</t>
  </si>
  <si>
    <t>12/ 5084723</t>
  </si>
  <si>
    <t>ناصر</t>
  </si>
  <si>
    <t xml:space="preserve">زروقي </t>
  </si>
  <si>
    <t xml:space="preserve">ZERROUKI </t>
  </si>
  <si>
    <t xml:space="preserve">Nacer </t>
  </si>
  <si>
    <t xml:space="preserve"> MSILA </t>
  </si>
  <si>
    <t>12/3051452</t>
  </si>
  <si>
    <t xml:space="preserve"> ياسر</t>
  </si>
  <si>
    <t>زرزايحي</t>
  </si>
  <si>
    <t xml:space="preserve">ZERZAIHI </t>
  </si>
  <si>
    <t>YASSER</t>
  </si>
  <si>
    <t>12/4004007</t>
  </si>
  <si>
    <t xml:space="preserve">زغمار </t>
  </si>
  <si>
    <t>HOUSSEM</t>
  </si>
  <si>
    <t>12/4037856</t>
  </si>
  <si>
    <t>زكرياء عماد الدين</t>
  </si>
  <si>
    <t xml:space="preserve"> عيتر </t>
  </si>
  <si>
    <t xml:space="preserve">AITER </t>
  </si>
  <si>
    <t xml:space="preserve">ZAKARYA IMAD  EDDINE </t>
  </si>
  <si>
    <t>Ajournee</t>
  </si>
  <si>
    <t>11/4024698</t>
  </si>
  <si>
    <t>نرمان</t>
  </si>
  <si>
    <t>بيازة</t>
  </si>
  <si>
    <t>NARIMANE</t>
  </si>
  <si>
    <t>12/4001020</t>
  </si>
  <si>
    <t xml:space="preserve"> فؤاد محمد الصديق</t>
  </si>
  <si>
    <t>بركاني</t>
  </si>
  <si>
    <t xml:space="preserve">BERKANI </t>
  </si>
  <si>
    <t xml:space="preserve">FOUAD  MOHAMED SEDIK </t>
  </si>
  <si>
    <t>12/3053322</t>
  </si>
  <si>
    <t xml:space="preserve">بزي </t>
  </si>
  <si>
    <t xml:space="preserve">Zakaria </t>
  </si>
  <si>
    <t>07/6047426</t>
  </si>
  <si>
    <t>آسيا</t>
  </si>
  <si>
    <t>بوعلاق</t>
  </si>
  <si>
    <t>ASSIA</t>
  </si>
  <si>
    <t>12/4068784</t>
  </si>
  <si>
    <t>11/4007637</t>
  </si>
  <si>
    <t>11/5047428</t>
  </si>
  <si>
    <t>عبد المطلب</t>
  </si>
  <si>
    <t xml:space="preserve">دقوم </t>
  </si>
  <si>
    <t>ABDELMOTALIB</t>
  </si>
  <si>
    <t>12/4032763</t>
  </si>
  <si>
    <t xml:space="preserve"> محمد لمين</t>
  </si>
  <si>
    <t>دريس</t>
  </si>
  <si>
    <t xml:space="preserve">MOHAMED LAMINE </t>
  </si>
  <si>
    <t>09/4033430</t>
  </si>
  <si>
    <t>هدنة</t>
  </si>
  <si>
    <t>10/4002449</t>
  </si>
  <si>
    <t xml:space="preserve">نصاح </t>
  </si>
  <si>
    <t>FATIMA ZOHRA</t>
  </si>
  <si>
    <t>OUMELBOUAGHI</t>
  </si>
  <si>
    <t>12/5092122</t>
  </si>
  <si>
    <t xml:space="preserve">روباش </t>
  </si>
  <si>
    <t>ANNEE UNIVERSITAIRE 2016-2017</t>
  </si>
  <si>
    <t>ANNEE UNIVERSITAIRE2016-2017</t>
  </si>
  <si>
    <t xml:space="preserve"> 4ème  ANNEE DOCTEUR VETERINAIRE</t>
  </si>
  <si>
    <t>ABDELALI</t>
  </si>
  <si>
    <t>Bouthiena</t>
  </si>
  <si>
    <t>ABDELOUAHAB</t>
  </si>
  <si>
    <t>Zeyneb</t>
  </si>
  <si>
    <t>ACHACHI</t>
  </si>
  <si>
    <t>AIMAR</t>
  </si>
  <si>
    <t>AL HOGGARI</t>
  </si>
  <si>
    <t>Aicha</t>
  </si>
  <si>
    <t>ALLOUECHE</t>
  </si>
  <si>
    <t>Attef</t>
  </si>
  <si>
    <t>AMMARI</t>
  </si>
  <si>
    <t>Sana</t>
  </si>
  <si>
    <t>AMBERDJI</t>
  </si>
  <si>
    <t>ANNABI</t>
  </si>
  <si>
    <t>Nada</t>
  </si>
  <si>
    <t>ARAB</t>
  </si>
  <si>
    <t>Chahinez</t>
  </si>
  <si>
    <t>ARAFA</t>
  </si>
  <si>
    <t>ARIF</t>
  </si>
  <si>
    <t>Mounir</t>
  </si>
  <si>
    <t>Oualid</t>
  </si>
  <si>
    <t>ATIK</t>
  </si>
  <si>
    <t>Ouardia</t>
  </si>
  <si>
    <t>AZEROUAL</t>
  </si>
  <si>
    <t>Siham</t>
  </si>
  <si>
    <t>AZOUZ</t>
  </si>
  <si>
    <t>AZZAM</t>
  </si>
  <si>
    <t>Marouane</t>
  </si>
  <si>
    <t>BAADECHE</t>
  </si>
  <si>
    <t>Nafissa Selma</t>
  </si>
  <si>
    <t>BAITICHE</t>
  </si>
  <si>
    <t>BATOUCHE</t>
  </si>
  <si>
    <t>Mohamed Mehdi</t>
  </si>
  <si>
    <t>BECHEKIT</t>
  </si>
  <si>
    <t>BELAGOUNE</t>
  </si>
  <si>
    <t>Asma Nour El Houda</t>
  </si>
  <si>
    <t>Imed</t>
  </si>
  <si>
    <t>BELKAALOUL</t>
  </si>
  <si>
    <t>Mohamed Hichem</t>
  </si>
  <si>
    <t>BELLAL</t>
  </si>
  <si>
    <t>BELLOUL</t>
  </si>
  <si>
    <t>Yousra</t>
  </si>
  <si>
    <t>BENAMARA</t>
  </si>
  <si>
    <t>Hadjira</t>
  </si>
  <si>
    <t>BENARAB</t>
  </si>
  <si>
    <t>BENAZIEB</t>
  </si>
  <si>
    <t>Mohamed Redha AlaEddine</t>
  </si>
  <si>
    <t>BENBARA</t>
  </si>
  <si>
    <t>BENGHELLAB</t>
  </si>
  <si>
    <t>Ouissem</t>
  </si>
  <si>
    <t>BENHAMADA</t>
  </si>
  <si>
    <t>BENIAICHE</t>
  </si>
  <si>
    <t>BENIDIR</t>
  </si>
  <si>
    <t>Abdesalem</t>
  </si>
  <si>
    <t>Djihane</t>
  </si>
  <si>
    <t>BENKHELIF</t>
  </si>
  <si>
    <t>Basma</t>
  </si>
  <si>
    <t>BENLAHARCHE</t>
  </si>
  <si>
    <t>Ouail</t>
  </si>
  <si>
    <t>BEN NAIDJA</t>
  </si>
  <si>
    <t>BENSAAD</t>
  </si>
  <si>
    <t>Lakhdar Rami</t>
  </si>
  <si>
    <t>Radhwane</t>
  </si>
  <si>
    <t>BENSEFIA</t>
  </si>
  <si>
    <t>Riadh</t>
  </si>
  <si>
    <t>BENTALHI</t>
  </si>
  <si>
    <t>Nawel</t>
  </si>
  <si>
    <t>BENZEKA</t>
  </si>
  <si>
    <t>Fouad Mohamed Sedik</t>
  </si>
  <si>
    <t>BIBET</t>
  </si>
  <si>
    <t>Sarra</t>
  </si>
  <si>
    <t>BIBI</t>
  </si>
  <si>
    <t>Lwiza</t>
  </si>
  <si>
    <t>BOUADJIMI</t>
  </si>
  <si>
    <t>Abderrezak</t>
  </si>
  <si>
    <t>BOUAOUNI</t>
  </si>
  <si>
    <t>Amra</t>
  </si>
  <si>
    <t>Bahaeddine</t>
  </si>
  <si>
    <t>BOUCHEMA</t>
  </si>
  <si>
    <t>BOUCHICHA</t>
  </si>
  <si>
    <t>Raounek</t>
  </si>
  <si>
    <t>BOUCHIKH</t>
  </si>
  <si>
    <t>Oum Khelifa</t>
  </si>
  <si>
    <t>BOUCHLOUKH</t>
  </si>
  <si>
    <t>BOUDEBOUS</t>
  </si>
  <si>
    <t>BOUDERIAS</t>
  </si>
  <si>
    <t>BOUDJELEL</t>
  </si>
  <si>
    <t>BOUDJERDA</t>
  </si>
  <si>
    <t>Saida</t>
  </si>
  <si>
    <t>BOUFES</t>
  </si>
  <si>
    <t>BOUGHEZAL</t>
  </si>
  <si>
    <t>Inssaf</t>
  </si>
  <si>
    <t>BOUGUERRA</t>
  </si>
  <si>
    <t>BOUHALAIS</t>
  </si>
  <si>
    <t>BOUHARATI</t>
  </si>
  <si>
    <t>BOUHLAIS</t>
  </si>
  <si>
    <t>BOUKHERIS</t>
  </si>
  <si>
    <t>BOULAA</t>
  </si>
  <si>
    <t>BOULAHLIB</t>
  </si>
  <si>
    <t>BOULGHAB</t>
  </si>
  <si>
    <t>Amal</t>
  </si>
  <si>
    <t>BOULKROUN</t>
  </si>
  <si>
    <t>BOUMEGOURA</t>
  </si>
  <si>
    <t>BOUOUDINE</t>
  </si>
  <si>
    <t>Ibtissame</t>
  </si>
  <si>
    <t>BOURAYA</t>
  </si>
  <si>
    <t>BOURMADA</t>
  </si>
  <si>
    <t>BOURSAS</t>
  </si>
  <si>
    <t>BRIOUA</t>
  </si>
  <si>
    <t>CHEMAA</t>
  </si>
  <si>
    <t>Donia Lina</t>
  </si>
  <si>
    <t>CHENOUKI</t>
  </si>
  <si>
    <t>Hicham</t>
  </si>
  <si>
    <t>CHERIET</t>
  </si>
  <si>
    <t>CHERIF</t>
  </si>
  <si>
    <t>Mohamed Elhadi</t>
  </si>
  <si>
    <t>CHEROUAT</t>
  </si>
  <si>
    <t>CHIKHI</t>
  </si>
  <si>
    <t>CHOUFI</t>
  </si>
  <si>
    <t>Hanene</t>
  </si>
  <si>
    <t>DAGHMOUS</t>
  </si>
  <si>
    <t>Ghozlane</t>
  </si>
  <si>
    <t>DAOUDI</t>
  </si>
  <si>
    <t>DEBBAGH</t>
  </si>
  <si>
    <t>Mouna Wafa</t>
  </si>
  <si>
    <t>DEHIMI</t>
  </si>
  <si>
    <t>Seyfeddine</t>
  </si>
  <si>
    <t>Abd-elmoutaleb</t>
  </si>
  <si>
    <t>DELIMI</t>
  </si>
  <si>
    <t>Mohamed Abdeldjalil</t>
  </si>
  <si>
    <t>DELLAA</t>
  </si>
  <si>
    <t>DELLAOUI</t>
  </si>
  <si>
    <t>DJAAFRI</t>
  </si>
  <si>
    <t>Romaissa</t>
  </si>
  <si>
    <t>DJABALLAH</t>
  </si>
  <si>
    <t>Mohamed salah</t>
  </si>
  <si>
    <t>DJARA</t>
  </si>
  <si>
    <t>Mohamed Amine</t>
  </si>
  <si>
    <t>DOUDI</t>
  </si>
  <si>
    <t>DOUKHI</t>
  </si>
  <si>
    <t>Sarah Sophia</t>
  </si>
  <si>
    <t>DOUS</t>
  </si>
  <si>
    <t>Ibtissem</t>
  </si>
  <si>
    <t>DREIBINE</t>
  </si>
  <si>
    <t>FEDJKHI</t>
  </si>
  <si>
    <t>FORTAS</t>
  </si>
  <si>
    <t>FOURA</t>
  </si>
  <si>
    <t>GASMI</t>
  </si>
  <si>
    <t>GHANAM</t>
  </si>
  <si>
    <t>Boutheyna</t>
  </si>
  <si>
    <t>GHAOUI</t>
  </si>
  <si>
    <t>GHERRAS</t>
  </si>
  <si>
    <t>GHEDDAR</t>
  </si>
  <si>
    <t>GHEMARI</t>
  </si>
  <si>
    <t>Meissa Labiba</t>
  </si>
  <si>
    <t>GROUN</t>
  </si>
  <si>
    <t>Fayza</t>
  </si>
  <si>
    <t>GUENDOUZI</t>
  </si>
  <si>
    <t>Afnane</t>
  </si>
  <si>
    <t>GUERFI</t>
  </si>
  <si>
    <t>Hamou</t>
  </si>
  <si>
    <t>GUERINE</t>
  </si>
  <si>
    <t>Abderrahim</t>
  </si>
  <si>
    <t>GUERNAZ</t>
  </si>
  <si>
    <t>Takfarinas</t>
  </si>
  <si>
    <t>GUETTAL</t>
  </si>
  <si>
    <t>HAB EL HAMES</t>
  </si>
  <si>
    <t>Bilal</t>
  </si>
  <si>
    <t>HADEF</t>
  </si>
  <si>
    <t>Rym</t>
  </si>
  <si>
    <t>HADJ AZZEM</t>
  </si>
  <si>
    <t>Nidhal</t>
  </si>
  <si>
    <t>HAMDANE</t>
  </si>
  <si>
    <t>Aya Djihane</t>
  </si>
  <si>
    <t>HAMDI</t>
  </si>
  <si>
    <t>Kadour</t>
  </si>
  <si>
    <t>HAMIMES</t>
  </si>
  <si>
    <t>Skander</t>
  </si>
  <si>
    <t>Nadhira</t>
  </si>
  <si>
    <t>HARBAOUI</t>
  </si>
  <si>
    <t>Amin</t>
  </si>
  <si>
    <t>HATTAB</t>
  </si>
  <si>
    <t>Mohamed anouar</t>
  </si>
  <si>
    <t>HELILOU</t>
  </si>
  <si>
    <t>HEMARI</t>
  </si>
  <si>
    <t>Oussama Abdelhay</t>
  </si>
  <si>
    <t>HOUAM</t>
  </si>
  <si>
    <t>IDJOUBAR</t>
  </si>
  <si>
    <t>Ghania</t>
  </si>
  <si>
    <t>IHOUAL</t>
  </si>
  <si>
    <t>Yazid</t>
  </si>
  <si>
    <t>KABOUCHE</t>
  </si>
  <si>
    <t>Saousen</t>
  </si>
  <si>
    <t>Nadjet</t>
  </si>
  <si>
    <t>KAOUANE</t>
  </si>
  <si>
    <t>Selwa</t>
  </si>
  <si>
    <t>KASSAMA</t>
  </si>
  <si>
    <t>KATEB</t>
  </si>
  <si>
    <t>KECHIDA</t>
  </si>
  <si>
    <t>KEDJBOUR</t>
  </si>
  <si>
    <t>KERDOUCI</t>
  </si>
  <si>
    <t>KERDOUD</t>
  </si>
  <si>
    <t>Moussa</t>
  </si>
  <si>
    <t>KETFI</t>
  </si>
  <si>
    <t>KHABOUZ</t>
  </si>
  <si>
    <t>Brahim</t>
  </si>
  <si>
    <t>KHEDIDJA</t>
  </si>
  <si>
    <t>Redouane</t>
  </si>
  <si>
    <t>KHELIFA CHELIHI</t>
  </si>
  <si>
    <t>Mohamed Redha</t>
  </si>
  <si>
    <t xml:space="preserve">KHELIFI  TOUHAMI </t>
  </si>
  <si>
    <t>Nouha Hadia</t>
  </si>
  <si>
    <t>KIOUAS</t>
  </si>
  <si>
    <t>Tadj Eddine Rabah</t>
  </si>
  <si>
    <t>KOURTELI</t>
  </si>
  <si>
    <t>Aya</t>
  </si>
  <si>
    <t>LAGGOUN</t>
  </si>
  <si>
    <t>Maria</t>
  </si>
  <si>
    <t>LAGHNEDJ</t>
  </si>
  <si>
    <t>LAHLAH</t>
  </si>
  <si>
    <t>LAHRI</t>
  </si>
  <si>
    <t>LAIB</t>
  </si>
  <si>
    <t>LAIDOUNI</t>
  </si>
  <si>
    <t>Sihem</t>
  </si>
  <si>
    <t>LAKROUN</t>
  </si>
  <si>
    <t>LAKROUNE</t>
  </si>
  <si>
    <t>Nour El Imene</t>
  </si>
  <si>
    <t>Amani</t>
  </si>
  <si>
    <t>Ibrahim Elkhalil</t>
  </si>
  <si>
    <t>Zeid</t>
  </si>
  <si>
    <t>LITIM</t>
  </si>
  <si>
    <t>LOUADFEL</t>
  </si>
  <si>
    <t>Anfel</t>
  </si>
  <si>
    <t>MASSEM</t>
  </si>
  <si>
    <t>MADADI</t>
  </si>
  <si>
    <t>MADOUI</t>
  </si>
  <si>
    <t>Aimene Zakaria</t>
  </si>
  <si>
    <t>MAHFOUD</t>
  </si>
  <si>
    <t>Anissa</t>
  </si>
  <si>
    <t>MANAA</t>
  </si>
  <si>
    <t>Sourour</t>
  </si>
  <si>
    <t>MARAF</t>
  </si>
  <si>
    <t>MECHRAOUI</t>
  </si>
  <si>
    <t>Ikram</t>
  </si>
  <si>
    <t>MEDJEDOUB</t>
  </si>
  <si>
    <t>MEDKOUR</t>
  </si>
  <si>
    <t>Kaouther</t>
  </si>
  <si>
    <t>MEKHALFIA</t>
  </si>
  <si>
    <t>M'hamed</t>
  </si>
  <si>
    <t>MEKIMAH</t>
  </si>
  <si>
    <t>Ammar</t>
  </si>
  <si>
    <t>MENDIL</t>
  </si>
  <si>
    <t>Touhami</t>
  </si>
  <si>
    <t>Saad alla eddine</t>
  </si>
  <si>
    <t>MERABTINE</t>
  </si>
  <si>
    <t>MERAD</t>
  </si>
  <si>
    <t>MERZOUG</t>
  </si>
  <si>
    <t>MESSALI</t>
  </si>
  <si>
    <t>Ouissal</t>
  </si>
  <si>
    <t>Abdelmouine</t>
  </si>
  <si>
    <t>NACER</t>
  </si>
  <si>
    <t>Imad Eddine</t>
  </si>
  <si>
    <t>NADIR</t>
  </si>
  <si>
    <t>Dikra</t>
  </si>
  <si>
    <t>NAIDJI</t>
  </si>
  <si>
    <t>NEFISSI</t>
  </si>
  <si>
    <t>Hibat Allah</t>
  </si>
  <si>
    <t>NEGHOUACHE</t>
  </si>
  <si>
    <t>NOUICHI</t>
  </si>
  <si>
    <t>NOURI</t>
  </si>
  <si>
    <t>Houriya</t>
  </si>
  <si>
    <t>Aymene</t>
  </si>
  <si>
    <t>OUAGLAL</t>
  </si>
  <si>
    <t>Mohamed Abdessalem</t>
  </si>
  <si>
    <t>OUINEZ</t>
  </si>
  <si>
    <t>Sara Narimene</t>
  </si>
  <si>
    <t>RAHMANI</t>
  </si>
  <si>
    <t>RAMDHANE</t>
  </si>
  <si>
    <t>REBAHI</t>
  </si>
  <si>
    <t>REDOUANE</t>
  </si>
  <si>
    <t>REHAMNIA</t>
  </si>
  <si>
    <t>Imene Nermine</t>
  </si>
  <si>
    <t>RISKOU</t>
  </si>
  <si>
    <t>Islam Habib Allah</t>
  </si>
  <si>
    <t>Razika</t>
  </si>
  <si>
    <t>SABIH</t>
  </si>
  <si>
    <t>El aid</t>
  </si>
  <si>
    <t>SACI</t>
  </si>
  <si>
    <t>SADOU</t>
  </si>
  <si>
    <t>Seloua</t>
  </si>
  <si>
    <t>SAHBI</t>
  </si>
  <si>
    <t>SAHEL</t>
  </si>
  <si>
    <t>Abdelbassit</t>
  </si>
  <si>
    <t>SAHKI</t>
  </si>
  <si>
    <t>Merouane</t>
  </si>
  <si>
    <t>SAIDANI</t>
  </si>
  <si>
    <t>SAIDOU</t>
  </si>
  <si>
    <t>Ahlem</t>
  </si>
  <si>
    <t>SAKRANE</t>
  </si>
  <si>
    <t>SALMI</t>
  </si>
  <si>
    <t>Nassima</t>
  </si>
  <si>
    <t>SAOUCHI</t>
  </si>
  <si>
    <t>SASSA</t>
  </si>
  <si>
    <t>SEGHAOUIL</t>
  </si>
  <si>
    <t>Nadjla</t>
  </si>
  <si>
    <t>SELLAMI</t>
  </si>
  <si>
    <t>SLIMANI</t>
  </si>
  <si>
    <t>Mohamed Nazim</t>
  </si>
  <si>
    <t>SMAILI</t>
  </si>
  <si>
    <t>Nedjmeddine</t>
  </si>
  <si>
    <t>SOLTANI</t>
  </si>
  <si>
    <t>SOUADEK</t>
  </si>
  <si>
    <t>SOUADKIA</t>
  </si>
  <si>
    <t>SOUDANI</t>
  </si>
  <si>
    <t>SRIEF</t>
  </si>
  <si>
    <t>TADJAR</t>
  </si>
  <si>
    <t>TAIBA</t>
  </si>
  <si>
    <t>TALHI</t>
  </si>
  <si>
    <t>Nouria</t>
  </si>
  <si>
    <t>TIGHIOUARET</t>
  </si>
  <si>
    <t>Cherif</t>
  </si>
  <si>
    <t>TLILI</t>
  </si>
  <si>
    <t>TORCHE</t>
  </si>
  <si>
    <t>TORKI</t>
  </si>
  <si>
    <t>TOUABTI</t>
  </si>
  <si>
    <t>Khaoula Mebarka</t>
  </si>
  <si>
    <t>ZAHAF</t>
  </si>
  <si>
    <t>ZAIDI</t>
  </si>
  <si>
    <t>ZARA</t>
  </si>
  <si>
    <t>Djallal</t>
  </si>
  <si>
    <t>ZARZI</t>
  </si>
  <si>
    <t>SABIR</t>
  </si>
  <si>
    <t>ZEBIRI</t>
  </si>
  <si>
    <t>ZEGHICHI</t>
  </si>
  <si>
    <t>Mohamed Ragheb Aimene</t>
  </si>
  <si>
    <t>ZEMOURI</t>
  </si>
  <si>
    <t>Abdelghafour</t>
  </si>
  <si>
    <t>Mohamed Raouf</t>
  </si>
  <si>
    <t>ZIARI</t>
  </si>
  <si>
    <t>ZIOUANE</t>
  </si>
  <si>
    <t>Ghofrane</t>
  </si>
  <si>
    <t>ZOUBAI</t>
  </si>
  <si>
    <t>Djaafar</t>
  </si>
  <si>
    <t>HAMROUCHE</t>
  </si>
  <si>
    <t>MEROUANI</t>
  </si>
  <si>
    <t>Zoubir</t>
  </si>
  <si>
    <t>Mohamed Larbi</t>
  </si>
  <si>
    <t>MOHAMMEDI</t>
  </si>
  <si>
    <t>Enseignant responsable: Dr. KABOUIA R</t>
  </si>
  <si>
    <t>Enseignant responsable: Dr: KOUHIL.K</t>
  </si>
  <si>
    <t>Enseignant responsable: Pr. Berrarhi.H</t>
  </si>
  <si>
    <t>Enseignants responsables : Pr. BENHAMZA. L</t>
  </si>
  <si>
    <t>BOUCHAIB</t>
  </si>
  <si>
    <t>BOUDOUR</t>
  </si>
  <si>
    <t>CHADER</t>
  </si>
  <si>
    <t>OTHMANI MARABOUT</t>
  </si>
  <si>
    <t>OUCHERIF</t>
  </si>
  <si>
    <t>Mouna</t>
  </si>
  <si>
    <t>GUEDRI</t>
  </si>
  <si>
    <t>Zakaria Imad Eddine</t>
  </si>
  <si>
    <t>BELGUIDOUM</t>
  </si>
  <si>
    <t>BENSOUIKI</t>
  </si>
  <si>
    <t>BOULMEDAIS</t>
  </si>
  <si>
    <t>Taqiyeddine</t>
  </si>
  <si>
    <t>DEHDOUH</t>
  </si>
  <si>
    <t>Achwaq</t>
  </si>
  <si>
    <t>HAFDI</t>
  </si>
  <si>
    <t>HAMMADI</t>
  </si>
  <si>
    <t>OUNZAR</t>
  </si>
  <si>
    <t>ZENATI</t>
  </si>
  <si>
    <t>Roumeissa</t>
  </si>
  <si>
    <t xml:space="preserve">RECAP Rattrapage </t>
  </si>
  <si>
    <t>Enseignant responsable: Dr CHARI Z.</t>
  </si>
  <si>
    <t xml:space="preserve">Enseignant responsable: BOUGHERARA </t>
  </si>
  <si>
    <t>Enseignant responsable: ABDELAZIZ A.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</si>
</sst>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0;[Red]0.00"/>
    <numFmt numFmtId="165" formatCode="00.00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1"/>
      <name val="Times New Roman"/>
      <family val="2"/>
    </font>
    <font>
      <b/>
      <sz val="11"/>
      <color theme="4" tint="-0.249977111117893"/>
      <name val="Times New Roman"/>
      <family val="2"/>
    </font>
    <font>
      <b/>
      <sz val="12"/>
      <name val="Times New Roman"/>
      <family val="1"/>
    </font>
    <font>
      <b/>
      <sz val="12"/>
      <color theme="5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name val="Times New Roman"/>
      <family val="1"/>
    </font>
    <font>
      <b/>
      <sz val="11"/>
      <color rgb="FF0070C0"/>
      <name val="Calibri"/>
      <family val="2"/>
      <scheme val="minor"/>
    </font>
    <font>
      <sz val="12"/>
      <name val="Times New Roman"/>
      <family val="1"/>
    </font>
    <font>
      <sz val="14"/>
      <color rgb="FFFF0000"/>
      <name val="Times New Roman"/>
      <family val="1"/>
    </font>
    <font>
      <sz val="12"/>
      <name val="Calibri"/>
      <family val="2"/>
      <scheme val="minor"/>
    </font>
    <font>
      <b/>
      <sz val="12"/>
      <color indexed="8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3"/>
      <color theme="1"/>
      <name val="Calibri"/>
      <family val="2"/>
    </font>
    <font>
      <sz val="13"/>
      <color theme="5" tint="-0.249977111117893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Times New Roman"/>
      <family val="1"/>
    </font>
    <font>
      <sz val="13"/>
      <name val="Calibri"/>
      <family val="2"/>
    </font>
    <font>
      <sz val="12"/>
      <name val="Calibri"/>
      <family val="2"/>
    </font>
    <font>
      <b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4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i/>
      <sz val="11"/>
      <color theme="1"/>
      <name val="Times New Roman"/>
      <family val="1"/>
    </font>
    <font>
      <i/>
      <sz val="16"/>
      <name val="Times New Roman"/>
      <family val="1"/>
    </font>
    <font>
      <sz val="18"/>
      <name val="Calibri"/>
      <family val="2"/>
      <scheme val="minor"/>
    </font>
    <font>
      <b/>
      <i/>
      <sz val="10"/>
      <name val="Times New Roman"/>
      <family val="1"/>
    </font>
    <font>
      <sz val="22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sz val="13"/>
      <color rgb="FFFF0000"/>
      <name val="Calibri"/>
      <family val="2"/>
    </font>
    <font>
      <sz val="14"/>
      <color rgb="FFFF0000"/>
      <name val="Calibri"/>
      <family val="2"/>
      <scheme val="minor"/>
    </font>
    <font>
      <sz val="16"/>
      <name val="Arial"/>
      <family val="2"/>
    </font>
    <font>
      <b/>
      <sz val="11"/>
      <name val="Times New Roman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4" tint="-0.249977111117893"/>
      <name val="Calibri"/>
      <family val="2"/>
      <scheme val="minor"/>
    </font>
    <font>
      <sz val="14"/>
      <color theme="5"/>
      <name val="Times New Roman"/>
      <family val="1"/>
    </font>
    <font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452">
    <xf numFmtId="0" fontId="0" fillId="0" borderId="0" xfId="0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2" fontId="12" fillId="0" borderId="1" xfId="2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3" fillId="0" borderId="3" xfId="1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15" fillId="0" borderId="4" xfId="0" applyFont="1" applyBorder="1" applyAlignment="1">
      <alignment horizontal="center"/>
    </xf>
    <xf numFmtId="2" fontId="9" fillId="0" borderId="1" xfId="2" applyNumberFormat="1" applyFont="1" applyFill="1" applyBorder="1" applyAlignment="1">
      <alignment horizontal="center"/>
    </xf>
    <xf numFmtId="164" fontId="16" fillId="0" borderId="4" xfId="0" applyNumberFormat="1" applyFont="1" applyBorder="1" applyAlignment="1" applyProtection="1">
      <alignment horizontal="center"/>
      <protection hidden="1"/>
    </xf>
    <xf numFmtId="2" fontId="16" fillId="0" borderId="4" xfId="0" applyNumberFormat="1" applyFont="1" applyBorder="1" applyAlignment="1" applyProtection="1">
      <alignment horizontal="center"/>
      <protection hidden="1"/>
    </xf>
    <xf numFmtId="0" fontId="0" fillId="0" borderId="0" xfId="0" applyFont="1"/>
    <xf numFmtId="0" fontId="0" fillId="2" borderId="0" xfId="0" applyFont="1" applyFill="1"/>
    <xf numFmtId="0" fontId="4" fillId="0" borderId="0" xfId="0" applyFont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/>
    <xf numFmtId="0" fontId="21" fillId="0" borderId="0" xfId="0" applyFont="1"/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0" fillId="3" borderId="0" xfId="0" applyFill="1"/>
    <xf numFmtId="2" fontId="0" fillId="0" borderId="1" xfId="0" applyNumberFormat="1" applyFill="1" applyBorder="1"/>
    <xf numFmtId="2" fontId="2" fillId="0" borderId="1" xfId="0" applyNumberFormat="1" applyFont="1" applyFill="1" applyBorder="1"/>
    <xf numFmtId="0" fontId="32" fillId="0" borderId="0" xfId="0" applyFont="1"/>
    <xf numFmtId="0" fontId="0" fillId="0" borderId="0" xfId="0" applyFont="1" applyBorder="1"/>
    <xf numFmtId="0" fontId="31" fillId="0" borderId="0" xfId="0" applyFont="1" applyAlignment="1">
      <alignment vertical="center"/>
    </xf>
    <xf numFmtId="0" fontId="33" fillId="0" borderId="8" xfId="0" applyFont="1" applyBorder="1" applyAlignment="1">
      <alignment horizontal="center" vertical="center"/>
    </xf>
    <xf numFmtId="0" fontId="0" fillId="0" borderId="0" xfId="0" applyBorder="1"/>
    <xf numFmtId="2" fontId="0" fillId="0" borderId="5" xfId="0" applyNumberFormat="1" applyBorder="1"/>
    <xf numFmtId="0" fontId="0" fillId="0" borderId="9" xfId="0" applyBorder="1"/>
    <xf numFmtId="0" fontId="31" fillId="0" borderId="9" xfId="0" applyFont="1" applyBorder="1" applyAlignment="1">
      <alignment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36" fillId="0" borderId="7" xfId="0" applyFont="1" applyBorder="1" applyAlignment="1">
      <alignment horizontal="center" vertical="center" textRotation="90"/>
    </xf>
    <xf numFmtId="0" fontId="37" fillId="7" borderId="7" xfId="0" applyFont="1" applyFill="1" applyBorder="1" applyAlignment="1">
      <alignment horizontal="center" vertical="center" textRotation="90"/>
    </xf>
    <xf numFmtId="0" fontId="37" fillId="8" borderId="7" xfId="0" applyFont="1" applyFill="1" applyBorder="1" applyAlignment="1">
      <alignment horizontal="center" vertical="center" textRotation="90"/>
    </xf>
    <xf numFmtId="0" fontId="38" fillId="8" borderId="7" xfId="0" applyFont="1" applyFill="1" applyBorder="1" applyAlignment="1">
      <alignment horizontal="center" vertical="center" textRotation="90"/>
    </xf>
    <xf numFmtId="0" fontId="39" fillId="4" borderId="7" xfId="0" applyFont="1" applyFill="1" applyBorder="1" applyAlignment="1">
      <alignment horizontal="center" vertical="center" textRotation="90"/>
    </xf>
    <xf numFmtId="0" fontId="36" fillId="0" borderId="8" xfId="0" applyFont="1" applyBorder="1" applyAlignment="1">
      <alignment horizontal="center" vertical="center" textRotation="90"/>
    </xf>
    <xf numFmtId="0" fontId="37" fillId="5" borderId="7" xfId="0" applyFont="1" applyFill="1" applyBorder="1" applyAlignment="1">
      <alignment horizontal="center" vertical="center" textRotation="90"/>
    </xf>
    <xf numFmtId="0" fontId="37" fillId="6" borderId="7" xfId="0" applyFont="1" applyFill="1" applyBorder="1" applyAlignment="1">
      <alignment horizontal="center" vertical="center" textRotation="90"/>
    </xf>
    <xf numFmtId="0" fontId="37" fillId="6" borderId="6" xfId="0" applyFont="1" applyFill="1" applyBorder="1" applyAlignment="1">
      <alignment horizontal="center" vertical="center" textRotation="90"/>
    </xf>
    <xf numFmtId="0" fontId="20" fillId="0" borderId="9" xfId="0" applyFont="1" applyBorder="1" applyAlignment="1">
      <alignment vertical="center" textRotation="90"/>
    </xf>
    <xf numFmtId="0" fontId="20" fillId="0" borderId="0" xfId="0" applyFont="1" applyAlignment="1">
      <alignment vertical="center" textRotation="90"/>
    </xf>
    <xf numFmtId="0" fontId="40" fillId="9" borderId="1" xfId="0" applyFont="1" applyFill="1" applyBorder="1" applyAlignment="1">
      <alignment horizontal="center" vertical="center" wrapText="1"/>
    </xf>
    <xf numFmtId="0" fontId="41" fillId="2" borderId="1" xfId="0" applyFont="1" applyFill="1" applyBorder="1"/>
    <xf numFmtId="0" fontId="42" fillId="2" borderId="1" xfId="0" applyFont="1" applyFill="1" applyBorder="1" applyAlignment="1">
      <alignment horizontal="right"/>
    </xf>
    <xf numFmtId="0" fontId="41" fillId="0" borderId="1" xfId="0" applyFont="1" applyFill="1" applyBorder="1"/>
    <xf numFmtId="14" fontId="41" fillId="2" borderId="1" xfId="0" applyNumberFormat="1" applyFont="1" applyFill="1" applyBorder="1" applyAlignment="1">
      <alignment horizontal="left"/>
    </xf>
    <xf numFmtId="14" fontId="41" fillId="2" borderId="1" xfId="0" applyNumberFormat="1" applyFont="1" applyFill="1" applyBorder="1" applyAlignment="1">
      <alignment horizontal="right"/>
    </xf>
    <xf numFmtId="0" fontId="44" fillId="2" borderId="1" xfId="0" applyFont="1" applyFill="1" applyBorder="1"/>
    <xf numFmtId="0" fontId="41" fillId="10" borderId="1" xfId="0" applyFont="1" applyFill="1" applyBorder="1" applyAlignment="1"/>
    <xf numFmtId="14" fontId="41" fillId="10" borderId="1" xfId="0" applyNumberFormat="1" applyFont="1" applyFill="1" applyBorder="1" applyAlignment="1">
      <alignment horizontal="left"/>
    </xf>
    <xf numFmtId="0" fontId="41" fillId="2" borderId="1" xfId="0" applyFont="1" applyFill="1" applyBorder="1" applyAlignment="1">
      <alignment horizontal="left"/>
    </xf>
    <xf numFmtId="0" fontId="41" fillId="2" borderId="1" xfId="0" applyFont="1" applyFill="1" applyBorder="1" applyAlignment="1"/>
    <xf numFmtId="14" fontId="41" fillId="10" borderId="1" xfId="0" applyNumberFormat="1" applyFont="1" applyFill="1" applyBorder="1" applyAlignment="1">
      <alignment horizontal="right"/>
    </xf>
    <xf numFmtId="0" fontId="41" fillId="0" borderId="1" xfId="0" applyFont="1" applyBorder="1" applyAlignment="1"/>
    <xf numFmtId="14" fontId="41" fillId="0" borderId="1" xfId="0" applyNumberFormat="1" applyFont="1" applyBorder="1" applyAlignment="1">
      <alignment horizontal="left"/>
    </xf>
    <xf numFmtId="14" fontId="41" fillId="0" borderId="1" xfId="0" applyNumberFormat="1" applyFont="1" applyBorder="1" applyAlignment="1">
      <alignment horizontal="right"/>
    </xf>
    <xf numFmtId="0" fontId="41" fillId="10" borderId="1" xfId="0" applyFont="1" applyFill="1" applyBorder="1" applyAlignment="1">
      <alignment horizontal="left"/>
    </xf>
    <xf numFmtId="17" fontId="41" fillId="2" borderId="1" xfId="0" applyNumberFormat="1" applyFont="1" applyFill="1" applyBorder="1" applyAlignment="1"/>
    <xf numFmtId="0" fontId="41" fillId="0" borderId="1" xfId="0" applyFont="1" applyFill="1" applyBorder="1" applyAlignment="1">
      <alignment horizontal="left"/>
    </xf>
    <xf numFmtId="14" fontId="41" fillId="0" borderId="1" xfId="0" applyNumberFormat="1" applyFont="1" applyFill="1" applyBorder="1" applyAlignment="1">
      <alignment horizontal="left"/>
    </xf>
    <xf numFmtId="14" fontId="41" fillId="0" borderId="1" xfId="0" applyNumberFormat="1" applyFont="1" applyFill="1" applyBorder="1" applyAlignment="1">
      <alignment horizontal="right"/>
    </xf>
    <xf numFmtId="0" fontId="41" fillId="0" borderId="1" xfId="0" applyFont="1" applyFill="1" applyBorder="1" applyAlignment="1"/>
    <xf numFmtId="16" fontId="41" fillId="2" borderId="1" xfId="0" applyNumberFormat="1" applyFont="1" applyFill="1" applyBorder="1" applyAlignment="1"/>
    <xf numFmtId="0" fontId="41" fillId="0" borderId="1" xfId="0" applyFont="1" applyBorder="1"/>
    <xf numFmtId="16" fontId="41" fillId="2" borderId="1" xfId="0" applyNumberFormat="1" applyFont="1" applyFill="1" applyBorder="1" applyAlignment="1">
      <alignment horizontal="left"/>
    </xf>
    <xf numFmtId="16" fontId="41" fillId="10" borderId="1" xfId="0" applyNumberFormat="1" applyFont="1" applyFill="1" applyBorder="1" applyAlignment="1"/>
    <xf numFmtId="17" fontId="41" fillId="10" borderId="1" xfId="0" applyNumberFormat="1" applyFont="1" applyFill="1" applyBorder="1" applyAlignment="1">
      <alignment horizontal="left"/>
    </xf>
    <xf numFmtId="0" fontId="22" fillId="0" borderId="1" xfId="0" applyFont="1" applyBorder="1"/>
    <xf numFmtId="14" fontId="22" fillId="0" borderId="1" xfId="0" applyNumberFormat="1" applyFont="1" applyBorder="1" applyAlignment="1">
      <alignment horizontal="left"/>
    </xf>
    <xf numFmtId="0" fontId="46" fillId="0" borderId="1" xfId="0" applyFont="1" applyBorder="1" applyAlignment="1"/>
    <xf numFmtId="0" fontId="21" fillId="0" borderId="1" xfId="0" applyFont="1" applyBorder="1"/>
    <xf numFmtId="0" fontId="41" fillId="0" borderId="1" xfId="3" applyFont="1" applyBorder="1" applyAlignment="1"/>
    <xf numFmtId="14" fontId="41" fillId="0" borderId="1" xfId="3" applyNumberFormat="1" applyFont="1" applyBorder="1" applyAlignment="1">
      <alignment horizontal="left"/>
    </xf>
    <xf numFmtId="14" fontId="41" fillId="0" borderId="1" xfId="3" applyNumberFormat="1" applyFont="1" applyBorder="1" applyAlignment="1">
      <alignment horizontal="right"/>
    </xf>
    <xf numFmtId="0" fontId="41" fillId="11" borderId="1" xfId="0" applyFont="1" applyFill="1" applyBorder="1" applyAlignment="1"/>
    <xf numFmtId="0" fontId="46" fillId="2" borderId="1" xfId="0" applyFont="1" applyFill="1" applyBorder="1" applyAlignment="1">
      <alignment horizontal="right"/>
    </xf>
    <xf numFmtId="14" fontId="46" fillId="2" borderId="1" xfId="0" applyNumberFormat="1" applyFont="1" applyFill="1" applyBorder="1" applyAlignment="1">
      <alignment horizontal="left"/>
    </xf>
    <xf numFmtId="14" fontId="46" fillId="2" borderId="1" xfId="0" applyNumberFormat="1" applyFont="1" applyFill="1" applyBorder="1" applyAlignment="1">
      <alignment horizontal="right"/>
    </xf>
    <xf numFmtId="0" fontId="46" fillId="2" borderId="1" xfId="0" applyFont="1" applyFill="1" applyBorder="1" applyAlignment="1"/>
    <xf numFmtId="0" fontId="43" fillId="2" borderId="5" xfId="0" applyFont="1" applyFill="1" applyBorder="1" applyAlignment="1"/>
    <xf numFmtId="0" fontId="43" fillId="10" borderId="5" xfId="0" applyFont="1" applyFill="1" applyBorder="1" applyAlignment="1"/>
    <xf numFmtId="0" fontId="43" fillId="0" borderId="5" xfId="0" applyFont="1" applyBorder="1" applyAlignment="1"/>
    <xf numFmtId="14" fontId="43" fillId="2" borderId="5" xfId="0" applyNumberFormat="1" applyFont="1" applyFill="1" applyBorder="1" applyAlignment="1"/>
    <xf numFmtId="14" fontId="43" fillId="10" borderId="5" xfId="0" applyNumberFormat="1" applyFont="1" applyFill="1" applyBorder="1" applyAlignment="1">
      <alignment horizontal="left"/>
    </xf>
    <xf numFmtId="0" fontId="43" fillId="2" borderId="5" xfId="0" applyFont="1" applyFill="1" applyBorder="1"/>
    <xf numFmtId="14" fontId="43" fillId="0" borderId="5" xfId="0" applyNumberFormat="1" applyFont="1" applyFill="1" applyBorder="1" applyAlignment="1">
      <alignment horizontal="left"/>
    </xf>
    <xf numFmtId="0" fontId="43" fillId="0" borderId="5" xfId="0" applyFont="1" applyFill="1" applyBorder="1" applyAlignment="1"/>
    <xf numFmtId="14" fontId="43" fillId="2" borderId="5" xfId="0" applyNumberFormat="1" applyFont="1" applyFill="1" applyBorder="1" applyAlignment="1">
      <alignment horizontal="left"/>
    </xf>
    <xf numFmtId="0" fontId="43" fillId="0" borderId="5" xfId="0" applyFont="1" applyBorder="1"/>
    <xf numFmtId="14" fontId="43" fillId="10" borderId="5" xfId="0" applyNumberFormat="1" applyFont="1" applyFill="1" applyBorder="1" applyAlignment="1"/>
    <xf numFmtId="0" fontId="43" fillId="0" borderId="5" xfId="0" applyFont="1" applyFill="1" applyBorder="1"/>
    <xf numFmtId="0" fontId="43" fillId="2" borderId="5" xfId="0" applyFont="1" applyFill="1" applyBorder="1" applyAlignment="1">
      <alignment horizontal="left"/>
    </xf>
    <xf numFmtId="0" fontId="43" fillId="0" borderId="5" xfId="3" applyFont="1" applyBorder="1" applyAlignment="1"/>
    <xf numFmtId="0" fontId="43" fillId="2" borderId="5" xfId="3" applyFont="1" applyFill="1" applyBorder="1" applyAlignment="1"/>
    <xf numFmtId="0" fontId="47" fillId="2" borderId="5" xfId="0" applyFont="1" applyFill="1" applyBorder="1" applyAlignment="1"/>
    <xf numFmtId="0" fontId="0" fillId="0" borderId="6" xfId="0" applyBorder="1" applyAlignment="1">
      <alignment horizontal="left"/>
    </xf>
    <xf numFmtId="0" fontId="0" fillId="2" borderId="0" xfId="0" applyFont="1" applyFill="1" applyBorder="1"/>
    <xf numFmtId="2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ill="1"/>
    <xf numFmtId="0" fontId="48" fillId="0" borderId="0" xfId="0" quotePrefix="1" applyFont="1"/>
    <xf numFmtId="0" fontId="48" fillId="0" borderId="0" xfId="0" applyFont="1"/>
    <xf numFmtId="0" fontId="49" fillId="0" borderId="0" xfId="0" applyFont="1" applyFill="1"/>
    <xf numFmtId="0" fontId="50" fillId="0" borderId="0" xfId="0" applyFont="1"/>
    <xf numFmtId="0" fontId="51" fillId="0" borderId="0" xfId="0" applyFont="1"/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/>
    <xf numFmtId="0" fontId="49" fillId="0" borderId="0" xfId="0" applyFont="1" applyFill="1" applyBorder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/>
    <xf numFmtId="0" fontId="50" fillId="0" borderId="0" xfId="0" quotePrefix="1" applyFont="1"/>
    <xf numFmtId="0" fontId="50" fillId="0" borderId="0" xfId="0" applyFont="1" applyFill="1"/>
    <xf numFmtId="0" fontId="51" fillId="0" borderId="0" xfId="0" quotePrefix="1" applyFont="1"/>
    <xf numFmtId="0" fontId="51" fillId="0" borderId="0" xfId="0" applyFont="1" applyFill="1"/>
    <xf numFmtId="0" fontId="20" fillId="0" borderId="0" xfId="0" applyFont="1"/>
    <xf numFmtId="0" fontId="2" fillId="0" borderId="0" xfId="0" applyFont="1"/>
    <xf numFmtId="0" fontId="52" fillId="0" borderId="0" xfId="0" applyFont="1" applyBorder="1"/>
    <xf numFmtId="0" fontId="52" fillId="2" borderId="0" xfId="0" applyFont="1" applyFill="1"/>
    <xf numFmtId="0" fontId="7" fillId="0" borderId="0" xfId="0" applyFont="1"/>
    <xf numFmtId="0" fontId="52" fillId="0" borderId="0" xfId="0" applyFont="1"/>
    <xf numFmtId="0" fontId="54" fillId="2" borderId="11" xfId="2" applyFont="1" applyFill="1" applyBorder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Border="1"/>
    <xf numFmtId="0" fontId="57" fillId="0" borderId="0" xfId="0" applyFont="1" applyBorder="1"/>
    <xf numFmtId="0" fontId="58" fillId="2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4" fillId="2" borderId="0" xfId="2" applyFont="1" applyFill="1" applyBorder="1" applyAlignment="1">
      <alignment horizontal="center"/>
    </xf>
    <xf numFmtId="2" fontId="60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2" borderId="0" xfId="0" applyFont="1" applyFill="1" applyAlignment="1">
      <alignment horizontal="center" vertical="center"/>
    </xf>
    <xf numFmtId="0" fontId="61" fillId="2" borderId="0" xfId="0" applyFont="1" applyFill="1"/>
    <xf numFmtId="0" fontId="36" fillId="2" borderId="0" xfId="0" applyFont="1" applyFill="1" applyAlignment="1">
      <alignment horizontal="center"/>
    </xf>
    <xf numFmtId="0" fontId="61" fillId="0" borderId="0" xfId="0" applyFont="1"/>
    <xf numFmtId="0" fontId="62" fillId="0" borderId="1" xfId="0" applyFont="1" applyFill="1" applyBorder="1" applyAlignment="1">
      <alignment vertical="top" wrapText="1"/>
    </xf>
    <xf numFmtId="0" fontId="62" fillId="0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vertical="center" wrapText="1"/>
    </xf>
    <xf numFmtId="0" fontId="62" fillId="2" borderId="1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 vertical="top" wrapText="1"/>
    </xf>
    <xf numFmtId="1" fontId="6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64" fillId="0" borderId="1" xfId="0" applyFont="1" applyBorder="1" applyAlignment="1">
      <alignment horizontal="center" vertical="center"/>
    </xf>
    <xf numFmtId="0" fontId="65" fillId="9" borderId="1" xfId="0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1" fillId="2" borderId="1" xfId="0" applyFont="1" applyFill="1" applyBorder="1" applyAlignment="1"/>
    <xf numFmtId="0" fontId="21" fillId="10" borderId="1" xfId="0" applyFont="1" applyFill="1" applyBorder="1" applyAlignment="1"/>
    <xf numFmtId="0" fontId="21" fillId="0" borderId="1" xfId="0" applyFont="1" applyBorder="1" applyAlignment="1"/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/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/>
    <xf numFmtId="0" fontId="21" fillId="10" borderId="1" xfId="0" applyFont="1" applyFill="1" applyBorder="1" applyAlignment="1">
      <alignment horizontal="left"/>
    </xf>
    <xf numFmtId="0" fontId="21" fillId="0" borderId="1" xfId="3" applyFont="1" applyBorder="1" applyAlignment="1"/>
    <xf numFmtId="0" fontId="31" fillId="0" borderId="1" xfId="0" applyFont="1" applyFill="1" applyBorder="1" applyAlignment="1"/>
    <xf numFmtId="165" fontId="27" fillId="0" borderId="4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68" fillId="0" borderId="1" xfId="2" applyFont="1" applyBorder="1" applyAlignment="1">
      <alignment horizontal="center"/>
    </xf>
    <xf numFmtId="2" fontId="30" fillId="0" borderId="4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67" fillId="0" borderId="1" xfId="0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/>
    </xf>
    <xf numFmtId="2" fontId="67" fillId="2" borderId="1" xfId="0" applyNumberFormat="1" applyFont="1" applyFill="1" applyBorder="1" applyAlignment="1">
      <alignment horizontal="center" vertical="top" wrapText="1"/>
    </xf>
    <xf numFmtId="2" fontId="27" fillId="0" borderId="4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2" fontId="66" fillId="0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66" fillId="13" borderId="1" xfId="0" applyFont="1" applyFill="1" applyBorder="1" applyAlignment="1">
      <alignment horizontal="center" vertical="top" wrapText="1"/>
    </xf>
    <xf numFmtId="2" fontId="15" fillId="1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2" fontId="67" fillId="2" borderId="4" xfId="0" applyNumberFormat="1" applyFont="1" applyFill="1" applyBorder="1" applyAlignment="1">
      <alignment horizontal="center" vertical="top" wrapText="1"/>
    </xf>
    <xf numFmtId="0" fontId="1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2" fontId="30" fillId="2" borderId="1" xfId="0" applyNumberFormat="1" applyFont="1" applyFill="1" applyBorder="1" applyAlignment="1">
      <alignment horizontal="center"/>
    </xf>
    <xf numFmtId="0" fontId="70" fillId="0" borderId="0" xfId="0" applyFont="1" applyBorder="1" applyAlignment="1">
      <alignment horizontal="center" vertical="center"/>
    </xf>
    <xf numFmtId="2" fontId="7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9" xfId="0" applyFont="1" applyBorder="1"/>
    <xf numFmtId="2" fontId="15" fillId="2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/>
    </xf>
    <xf numFmtId="165" fontId="27" fillId="2" borderId="1" xfId="0" applyNumberFormat="1" applyFont="1" applyFill="1" applyBorder="1" applyAlignment="1">
      <alignment horizontal="center"/>
    </xf>
    <xf numFmtId="0" fontId="71" fillId="0" borderId="0" xfId="0" applyFont="1" applyBorder="1"/>
    <xf numFmtId="0" fontId="72" fillId="0" borderId="1" xfId="0" applyFont="1" applyBorder="1"/>
    <xf numFmtId="0" fontId="73" fillId="0" borderId="1" xfId="0" applyFont="1" applyBorder="1" applyAlignment="1">
      <alignment horizontal="center" vertical="center"/>
    </xf>
    <xf numFmtId="2" fontId="73" fillId="0" borderId="1" xfId="0" applyNumberFormat="1" applyFont="1" applyBorder="1" applyAlignment="1">
      <alignment horizontal="center" vertical="center"/>
    </xf>
    <xf numFmtId="0" fontId="72" fillId="0" borderId="0" xfId="0" applyFont="1" applyBorder="1"/>
    <xf numFmtId="0" fontId="72" fillId="0" borderId="1" xfId="0" applyFont="1" applyBorder="1" applyAlignment="1">
      <alignment horizontal="center" vertical="center"/>
    </xf>
    <xf numFmtId="2" fontId="72" fillId="0" borderId="1" xfId="0" applyNumberFormat="1" applyFont="1" applyBorder="1" applyAlignment="1">
      <alignment horizontal="center" vertical="center"/>
    </xf>
    <xf numFmtId="2" fontId="72" fillId="0" borderId="1" xfId="0" applyNumberFormat="1" applyFont="1" applyBorder="1" applyAlignment="1">
      <alignment horizontal="center"/>
    </xf>
    <xf numFmtId="0" fontId="74" fillId="0" borderId="0" xfId="0" applyFont="1"/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2" fontId="74" fillId="0" borderId="0" xfId="0" applyNumberFormat="1" applyFont="1" applyAlignment="1">
      <alignment horizontal="center"/>
    </xf>
    <xf numFmtId="0" fontId="74" fillId="0" borderId="9" xfId="0" applyFont="1" applyBorder="1"/>
    <xf numFmtId="0" fontId="37" fillId="7" borderId="7" xfId="0" applyFont="1" applyFill="1" applyBorder="1" applyAlignment="1">
      <alignment horizontal="center" textRotation="90"/>
    </xf>
    <xf numFmtId="2" fontId="20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12" borderId="1" xfId="0" applyNumberFormat="1" applyFont="1" applyFill="1" applyBorder="1" applyAlignment="1">
      <alignment horizontal="left"/>
    </xf>
    <xf numFmtId="2" fontId="20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2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2" fontId="0" fillId="12" borderId="1" xfId="0" applyNumberFormat="1" applyFill="1" applyBorder="1" applyAlignment="1">
      <alignment horizontal="left"/>
    </xf>
    <xf numFmtId="17" fontId="41" fillId="0" borderId="1" xfId="0" applyNumberFormat="1" applyFont="1" applyBorder="1" applyAlignment="1"/>
    <xf numFmtId="0" fontId="62" fillId="12" borderId="1" xfId="0" applyFont="1" applyFill="1" applyBorder="1" applyAlignment="1">
      <alignment vertical="top" wrapText="1"/>
    </xf>
    <xf numFmtId="0" fontId="41" fillId="12" borderId="1" xfId="0" applyFont="1" applyFill="1" applyBorder="1"/>
    <xf numFmtId="0" fontId="42" fillId="12" borderId="1" xfId="0" applyFont="1" applyFill="1" applyBorder="1" applyAlignment="1">
      <alignment horizontal="right"/>
    </xf>
    <xf numFmtId="0" fontId="21" fillId="12" borderId="1" xfId="0" applyFont="1" applyFill="1" applyBorder="1"/>
    <xf numFmtId="14" fontId="41" fillId="12" borderId="1" xfId="0" applyNumberFormat="1" applyFont="1" applyFill="1" applyBorder="1" applyAlignment="1">
      <alignment horizontal="left"/>
    </xf>
    <xf numFmtId="14" fontId="41" fillId="12" borderId="1" xfId="0" applyNumberFormat="1" applyFont="1" applyFill="1" applyBorder="1" applyAlignment="1">
      <alignment horizontal="right"/>
    </xf>
    <xf numFmtId="0" fontId="43" fillId="12" borderId="5" xfId="0" applyFont="1" applyFill="1" applyBorder="1"/>
    <xf numFmtId="0" fontId="46" fillId="2" borderId="1" xfId="0" applyFont="1" applyFill="1" applyBorder="1" applyAlignment="1">
      <alignment horizontal="left"/>
    </xf>
    <xf numFmtId="0" fontId="76" fillId="0" borderId="1" xfId="0" applyFont="1" applyFill="1" applyBorder="1" applyAlignment="1">
      <alignment horizontal="left"/>
    </xf>
    <xf numFmtId="0" fontId="76" fillId="2" borderId="1" xfId="0" applyFont="1" applyFill="1" applyBorder="1" applyAlignment="1">
      <alignment horizontal="right"/>
    </xf>
    <xf numFmtId="0" fontId="21" fillId="0" borderId="5" xfId="0" applyFont="1" applyBorder="1"/>
    <xf numFmtId="17" fontId="41" fillId="0" borderId="1" xfId="0" applyNumberFormat="1" applyFont="1" applyBorder="1"/>
    <xf numFmtId="14" fontId="41" fillId="0" borderId="1" xfId="0" applyNumberFormat="1" applyFont="1" applyBorder="1" applyAlignment="1"/>
    <xf numFmtId="0" fontId="43" fillId="10" borderId="5" xfId="0" applyFont="1" applyFill="1" applyBorder="1" applyAlignment="1">
      <alignment horizontal="left"/>
    </xf>
    <xf numFmtId="17" fontId="41" fillId="10" borderId="1" xfId="0" applyNumberFormat="1" applyFont="1" applyFill="1" applyBorder="1" applyAlignment="1"/>
    <xf numFmtId="14" fontId="43" fillId="0" borderId="5" xfId="0" applyNumberFormat="1" applyFont="1" applyFill="1" applyBorder="1" applyAlignment="1"/>
    <xf numFmtId="0" fontId="47" fillId="2" borderId="1" xfId="0" applyFont="1" applyFill="1" applyBorder="1" applyAlignment="1">
      <alignment horizontal="left"/>
    </xf>
    <xf numFmtId="0" fontId="31" fillId="0" borderId="1" xfId="0" applyFont="1" applyFill="1" applyBorder="1"/>
    <xf numFmtId="14" fontId="47" fillId="2" borderId="5" xfId="0" applyNumberFormat="1" applyFont="1" applyFill="1" applyBorder="1" applyAlignment="1">
      <alignment horizontal="left"/>
    </xf>
    <xf numFmtId="0" fontId="43" fillId="0" borderId="5" xfId="0" applyFont="1" applyFill="1" applyBorder="1" applyAlignment="1">
      <alignment horizontal="left"/>
    </xf>
    <xf numFmtId="0" fontId="41" fillId="2" borderId="1" xfId="3" applyFont="1" applyFill="1" applyBorder="1" applyAlignment="1"/>
    <xf numFmtId="0" fontId="21" fillId="2" borderId="1" xfId="3" applyFont="1" applyFill="1" applyBorder="1" applyAlignment="1"/>
    <xf numFmtId="14" fontId="41" fillId="2" borderId="1" xfId="3" applyNumberFormat="1" applyFont="1" applyFill="1" applyBorder="1" applyAlignment="1">
      <alignment horizontal="left"/>
    </xf>
    <xf numFmtId="0" fontId="77" fillId="0" borderId="1" xfId="0" applyFont="1" applyBorder="1"/>
    <xf numFmtId="0" fontId="41" fillId="10" borderId="7" xfId="0" applyFont="1" applyFill="1" applyBorder="1" applyAlignment="1"/>
    <xf numFmtId="14" fontId="41" fillId="10" borderId="7" xfId="0" applyNumberFormat="1" applyFont="1" applyFill="1" applyBorder="1" applyAlignment="1">
      <alignment horizontal="left"/>
    </xf>
    <xf numFmtId="14" fontId="41" fillId="0" borderId="7" xfId="0" applyNumberFormat="1" applyFont="1" applyBorder="1" applyAlignment="1">
      <alignment horizontal="right"/>
    </xf>
    <xf numFmtId="0" fontId="43" fillId="10" borderId="6" xfId="0" applyFont="1" applyFill="1" applyBorder="1" applyAlignment="1"/>
    <xf numFmtId="0" fontId="43" fillId="2" borderId="6" xfId="0" applyFont="1" applyFill="1" applyBorder="1"/>
    <xf numFmtId="0" fontId="0" fillId="0" borderId="0" xfId="0" applyFont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5" fillId="0" borderId="5" xfId="0" applyFont="1" applyFill="1" applyBorder="1"/>
    <xf numFmtId="0" fontId="18" fillId="0" borderId="1" xfId="0" applyFont="1" applyFill="1" applyBorder="1" applyAlignment="1"/>
    <xf numFmtId="0" fontId="15" fillId="0" borderId="5" xfId="0" applyFont="1" applyFill="1" applyBorder="1" applyAlignment="1"/>
    <xf numFmtId="0" fontId="18" fillId="0" borderId="1" xfId="5" applyFont="1" applyFill="1" applyBorder="1" applyAlignment="1">
      <alignment horizontal="left"/>
    </xf>
    <xf numFmtId="0" fontId="15" fillId="0" borderId="5" xfId="5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 vertical="center"/>
    </xf>
    <xf numFmtId="0" fontId="18" fillId="0" borderId="1" xfId="6" applyFont="1" applyFill="1" applyBorder="1" applyAlignment="1">
      <alignment horizontal="left"/>
    </xf>
    <xf numFmtId="0" fontId="15" fillId="0" borderId="5" xfId="6" applyFont="1" applyFill="1" applyBorder="1" applyAlignment="1">
      <alignment horizontal="left"/>
    </xf>
    <xf numFmtId="0" fontId="18" fillId="0" borderId="1" xfId="7" applyFont="1" applyFill="1" applyBorder="1" applyAlignment="1">
      <alignment horizontal="left"/>
    </xf>
    <xf numFmtId="0" fontId="15" fillId="0" borderId="5" xfId="7" applyFont="1" applyFill="1" applyBorder="1" applyAlignment="1">
      <alignment horizontal="left"/>
    </xf>
    <xf numFmtId="0" fontId="18" fillId="0" borderId="1" xfId="8" applyFont="1" applyFill="1" applyBorder="1" applyAlignment="1">
      <alignment horizontal="left"/>
    </xf>
    <xf numFmtId="0" fontId="15" fillId="0" borderId="5" xfId="8" applyFont="1" applyFill="1" applyBorder="1" applyAlignment="1">
      <alignment horizontal="left"/>
    </xf>
    <xf numFmtId="0" fontId="18" fillId="0" borderId="1" xfId="9" applyFont="1" applyFill="1" applyBorder="1" applyAlignment="1">
      <alignment horizontal="left"/>
    </xf>
    <xf numFmtId="0" fontId="15" fillId="0" borderId="5" xfId="9" applyFont="1" applyFill="1" applyBorder="1" applyAlignment="1">
      <alignment horizontal="left"/>
    </xf>
    <xf numFmtId="0" fontId="29" fillId="0" borderId="1" xfId="10" applyFont="1" applyFill="1" applyBorder="1" applyAlignment="1">
      <alignment horizontal="left"/>
    </xf>
    <xf numFmtId="0" fontId="27" fillId="0" borderId="5" xfId="10" applyFont="1" applyFill="1" applyBorder="1" applyAlignment="1">
      <alignment horizontal="left"/>
    </xf>
    <xf numFmtId="0" fontId="18" fillId="0" borderId="1" xfId="11" applyFont="1" applyFill="1" applyBorder="1" applyAlignment="1">
      <alignment horizontal="left"/>
    </xf>
    <xf numFmtId="0" fontId="15" fillId="0" borderId="5" xfId="11" applyFont="1" applyFill="1" applyBorder="1" applyAlignment="1">
      <alignment horizontal="left"/>
    </xf>
    <xf numFmtId="0" fontId="29" fillId="0" borderId="1" xfId="0" applyFont="1" applyFill="1" applyBorder="1" applyAlignment="1"/>
    <xf numFmtId="0" fontId="27" fillId="0" borderId="5" xfId="0" applyFont="1" applyFill="1" applyBorder="1" applyAlignment="1"/>
    <xf numFmtId="0" fontId="29" fillId="0" borderId="1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left"/>
    </xf>
    <xf numFmtId="0" fontId="18" fillId="0" borderId="1" xfId="12" applyFont="1" applyFill="1" applyBorder="1" applyAlignment="1">
      <alignment horizontal="left"/>
    </xf>
    <xf numFmtId="0" fontId="15" fillId="0" borderId="5" xfId="12" applyFont="1" applyFill="1" applyBorder="1" applyAlignment="1">
      <alignment horizontal="left"/>
    </xf>
    <xf numFmtId="0" fontId="18" fillId="0" borderId="1" xfId="13" applyFont="1" applyFill="1" applyBorder="1" applyAlignment="1">
      <alignment horizontal="left"/>
    </xf>
    <xf numFmtId="0" fontId="15" fillId="0" borderId="5" xfId="13" applyFont="1" applyFill="1" applyBorder="1" applyAlignment="1">
      <alignment horizontal="left"/>
    </xf>
    <xf numFmtId="0" fontId="18" fillId="0" borderId="1" xfId="14" applyFont="1" applyFill="1" applyBorder="1" applyAlignment="1">
      <alignment horizontal="left"/>
    </xf>
    <xf numFmtId="0" fontId="15" fillId="0" borderId="5" xfId="14" applyFont="1" applyFill="1" applyBorder="1" applyAlignment="1">
      <alignment horizontal="left"/>
    </xf>
    <xf numFmtId="0" fontId="18" fillId="0" borderId="1" xfId="15" applyFont="1" applyFill="1" applyBorder="1" applyAlignment="1">
      <alignment horizontal="left"/>
    </xf>
    <xf numFmtId="0" fontId="15" fillId="0" borderId="5" xfId="15" applyFont="1" applyFill="1" applyBorder="1" applyAlignment="1">
      <alignment horizontal="left"/>
    </xf>
    <xf numFmtId="0" fontId="18" fillId="0" borderId="1" xfId="16" applyFont="1" applyFill="1" applyBorder="1" applyAlignment="1">
      <alignment horizontal="left"/>
    </xf>
    <xf numFmtId="0" fontId="15" fillId="0" borderId="5" xfId="16" applyFont="1" applyFill="1" applyBorder="1" applyAlignment="1">
      <alignment horizontal="left"/>
    </xf>
    <xf numFmtId="0" fontId="18" fillId="0" borderId="1" xfId="17" applyFont="1" applyFill="1" applyBorder="1" applyAlignment="1">
      <alignment horizontal="left"/>
    </xf>
    <xf numFmtId="0" fontId="15" fillId="0" borderId="5" xfId="17" applyFont="1" applyFill="1" applyBorder="1" applyAlignment="1">
      <alignment horizontal="left"/>
    </xf>
    <xf numFmtId="0" fontId="27" fillId="0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2" fontId="27" fillId="0" borderId="1" xfId="0" applyNumberFormat="1" applyFont="1" applyFill="1" applyBorder="1" applyAlignment="1">
      <alignment horizontal="center" vertical="top" wrapText="1"/>
    </xf>
    <xf numFmtId="2" fontId="27" fillId="0" borderId="1" xfId="0" applyNumberFormat="1" applyFont="1" applyBorder="1" applyAlignment="1">
      <alignment horizontal="center"/>
    </xf>
    <xf numFmtId="0" fontId="66" fillId="13" borderId="13" xfId="0" applyFont="1" applyFill="1" applyBorder="1" applyAlignment="1">
      <alignment horizontal="center" vertical="top" wrapText="1"/>
    </xf>
    <xf numFmtId="0" fontId="66" fillId="13" borderId="5" xfId="0" applyFont="1" applyFill="1" applyBorder="1" applyAlignment="1">
      <alignment horizontal="center" vertical="top" wrapText="1"/>
    </xf>
    <xf numFmtId="0" fontId="66" fillId="13" borderId="14" xfId="0" applyFont="1" applyFill="1" applyBorder="1" applyAlignment="1">
      <alignment horizontal="center" vertical="top" wrapText="1"/>
    </xf>
    <xf numFmtId="0" fontId="66" fillId="13" borderId="10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68" fillId="0" borderId="3" xfId="1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/>
    <xf numFmtId="0" fontId="27" fillId="0" borderId="5" xfId="0" applyFont="1" applyFill="1" applyBorder="1"/>
    <xf numFmtId="0" fontId="29" fillId="0" borderId="1" xfId="4" applyFont="1" applyFill="1" applyBorder="1" applyAlignment="1">
      <alignment horizontal="left"/>
    </xf>
    <xf numFmtId="0" fontId="27" fillId="0" borderId="5" xfId="4" applyFont="1" applyFill="1" applyBorder="1" applyAlignment="1">
      <alignment horizontal="left"/>
    </xf>
    <xf numFmtId="0" fontId="29" fillId="0" borderId="1" xfId="14" applyFont="1" applyFill="1" applyBorder="1" applyAlignment="1">
      <alignment horizontal="left"/>
    </xf>
    <xf numFmtId="0" fontId="27" fillId="0" borderId="5" xfId="14" applyFont="1" applyFill="1" applyBorder="1" applyAlignment="1">
      <alignment horizontal="left"/>
    </xf>
    <xf numFmtId="0" fontId="78" fillId="0" borderId="0" xfId="0" applyFont="1" applyAlignment="1">
      <alignment horizontal="center"/>
    </xf>
    <xf numFmtId="0" fontId="37" fillId="0" borderId="1" xfId="2" applyFont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left" vertical="center"/>
    </xf>
    <xf numFmtId="0" fontId="29" fillId="0" borderId="1" xfId="6" applyFont="1" applyFill="1" applyBorder="1" applyAlignment="1">
      <alignment horizontal="left"/>
    </xf>
    <xf numFmtId="0" fontId="27" fillId="0" borderId="5" xfId="6" applyFont="1" applyFill="1" applyBorder="1" applyAlignment="1">
      <alignment horizontal="left"/>
    </xf>
    <xf numFmtId="0" fontId="29" fillId="0" borderId="1" xfId="7" applyFont="1" applyFill="1" applyBorder="1" applyAlignment="1">
      <alignment horizontal="left"/>
    </xf>
    <xf numFmtId="0" fontId="27" fillId="0" borderId="5" xfId="7" applyFont="1" applyFill="1" applyBorder="1" applyAlignment="1">
      <alignment horizontal="left"/>
    </xf>
    <xf numFmtId="0" fontId="29" fillId="0" borderId="1" xfId="8" applyFont="1" applyFill="1" applyBorder="1" applyAlignment="1">
      <alignment horizontal="left"/>
    </xf>
    <xf numFmtId="0" fontId="27" fillId="0" borderId="5" xfId="8" applyFont="1" applyFill="1" applyBorder="1" applyAlignment="1">
      <alignment horizontal="left"/>
    </xf>
    <xf numFmtId="0" fontId="29" fillId="0" borderId="1" xfId="9" applyFont="1" applyFill="1" applyBorder="1" applyAlignment="1">
      <alignment horizontal="left"/>
    </xf>
    <xf numFmtId="0" fontId="27" fillId="0" borderId="5" xfId="9" applyFont="1" applyFill="1" applyBorder="1" applyAlignment="1">
      <alignment horizontal="left"/>
    </xf>
    <xf numFmtId="0" fontId="29" fillId="0" borderId="1" xfId="11" applyFont="1" applyFill="1" applyBorder="1" applyAlignment="1">
      <alignment horizontal="left"/>
    </xf>
    <xf numFmtId="0" fontId="27" fillId="0" borderId="5" xfId="11" applyFont="1" applyFill="1" applyBorder="1" applyAlignment="1">
      <alignment horizontal="left"/>
    </xf>
    <xf numFmtId="0" fontId="29" fillId="0" borderId="1" xfId="12" applyFont="1" applyFill="1" applyBorder="1" applyAlignment="1">
      <alignment horizontal="left"/>
    </xf>
    <xf numFmtId="0" fontId="27" fillId="0" borderId="5" xfId="12" applyFont="1" applyFill="1" applyBorder="1" applyAlignment="1">
      <alignment horizontal="left"/>
    </xf>
    <xf numFmtId="0" fontId="29" fillId="0" borderId="1" xfId="13" applyFont="1" applyFill="1" applyBorder="1" applyAlignment="1">
      <alignment horizontal="left"/>
    </xf>
    <xf numFmtId="0" fontId="27" fillId="0" borderId="5" xfId="13" applyFont="1" applyFill="1" applyBorder="1" applyAlignment="1">
      <alignment horizontal="left"/>
    </xf>
    <xf numFmtId="0" fontId="29" fillId="0" borderId="1" xfId="15" applyFont="1" applyFill="1" applyBorder="1" applyAlignment="1">
      <alignment horizontal="left"/>
    </xf>
    <xf numFmtId="0" fontId="27" fillId="0" borderId="5" xfId="15" applyFont="1" applyFill="1" applyBorder="1" applyAlignment="1">
      <alignment horizontal="left"/>
    </xf>
    <xf numFmtId="0" fontId="29" fillId="0" borderId="1" xfId="16" applyFont="1" applyFill="1" applyBorder="1" applyAlignment="1">
      <alignment horizontal="left"/>
    </xf>
    <xf numFmtId="0" fontId="27" fillId="0" borderId="5" xfId="16" applyFont="1" applyFill="1" applyBorder="1" applyAlignment="1">
      <alignment horizontal="left"/>
    </xf>
    <xf numFmtId="0" fontId="29" fillId="0" borderId="1" xfId="17" applyFont="1" applyFill="1" applyBorder="1" applyAlignment="1">
      <alignment horizontal="left"/>
    </xf>
    <xf numFmtId="0" fontId="27" fillId="0" borderId="5" xfId="17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60" fillId="0" borderId="0" xfId="0" applyFont="1" applyAlignment="1">
      <alignment horizontal="center"/>
    </xf>
    <xf numFmtId="0" fontId="78" fillId="0" borderId="0" xfId="0" applyFont="1"/>
    <xf numFmtId="0" fontId="29" fillId="0" borderId="1" xfId="5" applyFont="1" applyFill="1" applyBorder="1" applyAlignment="1">
      <alignment horizontal="left"/>
    </xf>
    <xf numFmtId="0" fontId="27" fillId="0" borderId="5" xfId="5" applyFont="1" applyFill="1" applyBorder="1" applyAlignment="1">
      <alignment horizontal="left"/>
    </xf>
    <xf numFmtId="0" fontId="0" fillId="0" borderId="1" xfId="0" applyFill="1" applyBorder="1"/>
    <xf numFmtId="0" fontId="29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/>
    <xf numFmtId="0" fontId="27" fillId="0" borderId="1" xfId="0" applyFont="1" applyFill="1" applyBorder="1" applyAlignment="1"/>
    <xf numFmtId="0" fontId="27" fillId="0" borderId="1" xfId="4" applyFont="1" applyFill="1" applyBorder="1" applyAlignment="1">
      <alignment horizontal="left"/>
    </xf>
    <xf numFmtId="0" fontId="27" fillId="0" borderId="1" xfId="5" applyFont="1" applyFill="1" applyBorder="1" applyAlignment="1">
      <alignment horizontal="left"/>
    </xf>
    <xf numFmtId="0" fontId="27" fillId="0" borderId="1" xfId="6" applyFont="1" applyFill="1" applyBorder="1" applyAlignment="1">
      <alignment horizontal="left"/>
    </xf>
    <xf numFmtId="0" fontId="27" fillId="0" borderId="1" xfId="7" applyFont="1" applyFill="1" applyBorder="1" applyAlignment="1">
      <alignment horizontal="left"/>
    </xf>
    <xf numFmtId="0" fontId="27" fillId="0" borderId="1" xfId="8" applyFont="1" applyFill="1" applyBorder="1" applyAlignment="1">
      <alignment horizontal="left"/>
    </xf>
    <xf numFmtId="0" fontId="27" fillId="0" borderId="1" xfId="9" applyFont="1" applyFill="1" applyBorder="1" applyAlignment="1">
      <alignment horizontal="left"/>
    </xf>
    <xf numFmtId="0" fontId="27" fillId="0" borderId="1" xfId="10" applyFont="1" applyFill="1" applyBorder="1" applyAlignment="1">
      <alignment horizontal="left"/>
    </xf>
    <xf numFmtId="0" fontId="27" fillId="0" borderId="1" xfId="11" applyFont="1" applyFill="1" applyBorder="1" applyAlignment="1">
      <alignment horizontal="left"/>
    </xf>
    <xf numFmtId="0" fontId="27" fillId="0" borderId="1" xfId="12" applyFont="1" applyFill="1" applyBorder="1" applyAlignment="1">
      <alignment horizontal="left"/>
    </xf>
    <xf numFmtId="0" fontId="27" fillId="0" borderId="1" xfId="13" applyFont="1" applyFill="1" applyBorder="1" applyAlignment="1">
      <alignment horizontal="left"/>
    </xf>
    <xf numFmtId="0" fontId="27" fillId="0" borderId="1" xfId="14" applyFont="1" applyFill="1" applyBorder="1" applyAlignment="1">
      <alignment horizontal="left"/>
    </xf>
    <xf numFmtId="0" fontId="27" fillId="0" borderId="1" xfId="15" applyFont="1" applyFill="1" applyBorder="1" applyAlignment="1">
      <alignment horizontal="left"/>
    </xf>
    <xf numFmtId="0" fontId="27" fillId="0" borderId="1" xfId="16" applyFont="1" applyFill="1" applyBorder="1" applyAlignment="1">
      <alignment horizontal="left"/>
    </xf>
    <xf numFmtId="0" fontId="27" fillId="0" borderId="1" xfId="17" applyFont="1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4" xfId="0" applyBorder="1"/>
    <xf numFmtId="0" fontId="79" fillId="0" borderId="1" xfId="2" applyFont="1" applyBorder="1" applyAlignment="1">
      <alignment horizontal="center"/>
    </xf>
    <xf numFmtId="2" fontId="45" fillId="0" borderId="1" xfId="0" applyNumberFormat="1" applyFont="1" applyFill="1" applyBorder="1" applyAlignment="1">
      <alignment horizontal="center" vertical="center" wrapText="1"/>
    </xf>
    <xf numFmtId="2" fontId="15" fillId="0" borderId="1" xfId="2" applyNumberFormat="1" applyFont="1" applyFill="1" applyBorder="1" applyAlignment="1">
      <alignment horizontal="center"/>
    </xf>
    <xf numFmtId="2" fontId="15" fillId="0" borderId="5" xfId="2" applyNumberFormat="1" applyFont="1" applyFill="1" applyBorder="1" applyAlignment="1">
      <alignment horizontal="center"/>
    </xf>
    <xf numFmtId="164" fontId="27" fillId="0" borderId="4" xfId="0" applyNumberFormat="1" applyFont="1" applyBorder="1" applyAlignment="1" applyProtection="1">
      <alignment horizontal="center"/>
      <protection hidden="1"/>
    </xf>
    <xf numFmtId="164" fontId="30" fillId="0" borderId="4" xfId="1" applyNumberFormat="1" applyFont="1" applyBorder="1" applyAlignment="1" applyProtection="1">
      <alignment horizontal="center"/>
      <protection locked="0"/>
    </xf>
    <xf numFmtId="0" fontId="27" fillId="0" borderId="4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1" xfId="0" applyFont="1" applyBorder="1"/>
    <xf numFmtId="2" fontId="15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80" fillId="0" borderId="0" xfId="0" applyFont="1"/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2" fontId="15" fillId="2" borderId="5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top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2" fontId="15" fillId="0" borderId="1" xfId="0" applyNumberFormat="1" applyFont="1" applyFill="1" applyBorder="1"/>
    <xf numFmtId="2" fontId="67" fillId="0" borderId="1" xfId="0" applyNumberFormat="1" applyFont="1" applyFill="1" applyBorder="1" applyAlignment="1">
      <alignment horizontal="center" vertical="center" wrapText="1"/>
    </xf>
    <xf numFmtId="164" fontId="83" fillId="0" borderId="4" xfId="0" applyNumberFormat="1" applyFont="1" applyBorder="1" applyAlignment="1" applyProtection="1">
      <alignment horizontal="center"/>
      <protection locked="0"/>
    </xf>
    <xf numFmtId="164" fontId="27" fillId="0" borderId="4" xfId="0" applyNumberFormat="1" applyFont="1" applyFill="1" applyBorder="1" applyAlignment="1" applyProtection="1">
      <alignment horizontal="center"/>
      <protection hidden="1"/>
    </xf>
    <xf numFmtId="164" fontId="30" fillId="0" borderId="4" xfId="1" applyNumberFormat="1" applyFont="1" applyFill="1" applyBorder="1" applyAlignment="1" applyProtection="1">
      <alignment horizontal="center"/>
      <protection locked="0"/>
    </xf>
    <xf numFmtId="2" fontId="15" fillId="0" borderId="4" xfId="0" applyNumberFormat="1" applyFont="1" applyFill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2" fontId="69" fillId="2" borderId="0" xfId="0" applyNumberFormat="1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/>
    </xf>
    <xf numFmtId="2" fontId="67" fillId="0" borderId="4" xfId="0" applyNumberFormat="1" applyFont="1" applyFill="1" applyBorder="1" applyAlignment="1">
      <alignment horizontal="center" wrapText="1"/>
    </xf>
    <xf numFmtId="2" fontId="67" fillId="0" borderId="1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2" fontId="13" fillId="0" borderId="15" xfId="0" applyNumberFormat="1" applyFont="1" applyFill="1" applyBorder="1" applyAlignment="1">
      <alignment horizontal="center" vertical="center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2" fontId="27" fillId="0" borderId="12" xfId="0" applyNumberFormat="1" applyFont="1" applyFill="1" applyBorder="1" applyAlignment="1">
      <alignment horizontal="center" vertical="center"/>
    </xf>
    <xf numFmtId="2" fontId="63" fillId="0" borderId="1" xfId="0" applyNumberFormat="1" applyFont="1" applyBorder="1" applyAlignment="1">
      <alignment horizontal="center"/>
    </xf>
    <xf numFmtId="2" fontId="84" fillId="0" borderId="1" xfId="0" applyNumberFormat="1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2" fontId="84" fillId="0" borderId="5" xfId="0" applyNumberFormat="1" applyFont="1" applyBorder="1" applyAlignment="1">
      <alignment horizontal="center"/>
    </xf>
    <xf numFmtId="0" fontId="15" fillId="0" borderId="0" xfId="0" applyFont="1" applyBorder="1"/>
    <xf numFmtId="2" fontId="15" fillId="0" borderId="0" xfId="2" applyNumberFormat="1" applyFont="1" applyFill="1" applyBorder="1" applyAlignment="1">
      <alignment horizontal="center"/>
    </xf>
    <xf numFmtId="164" fontId="27" fillId="0" borderId="1" xfId="0" applyNumberFormat="1" applyFont="1" applyBorder="1" applyAlignment="1" applyProtection="1">
      <alignment horizontal="center"/>
      <protection hidden="1"/>
    </xf>
    <xf numFmtId="0" fontId="36" fillId="2" borderId="1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top" wrapText="1"/>
    </xf>
    <xf numFmtId="14" fontId="7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3" fillId="2" borderId="0" xfId="0" applyFont="1" applyFill="1" applyAlignment="1">
      <alignment horizontal="center"/>
    </xf>
  </cellXfs>
  <cellStyles count="18">
    <cellStyle name="Milliers" xfId="1" builtinId="3"/>
    <cellStyle name="Normal" xfId="0" builtinId="0"/>
    <cellStyle name="Normal 2" xfId="2"/>
    <cellStyle name="Normal 2 2 2" xfId="4"/>
    <cellStyle name="Normal 35" xfId="5"/>
    <cellStyle name="Normal 41" xfId="6"/>
    <cellStyle name="Normal 43" xfId="7"/>
    <cellStyle name="Normal 49" xfId="8"/>
    <cellStyle name="Normal 54" xfId="9"/>
    <cellStyle name="Normal 55" xfId="10"/>
    <cellStyle name="Normal 56" xfId="11"/>
    <cellStyle name="Normal 60" xfId="13"/>
    <cellStyle name="Normal 62" xfId="14"/>
    <cellStyle name="Normal 63" xfId="15"/>
    <cellStyle name="Normal 64" xfId="16"/>
    <cellStyle name="Normal 65" xfId="17"/>
    <cellStyle name="Normal_Feuil1" xfId="3"/>
    <cellStyle name="Normal_Fichier nation " xfId="12"/>
  </cellStyles>
  <dxfs count="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Cambria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/>
        <name val="Cambria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/>
        <name val="Cambria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/>
        <name val="Cambria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/>
        <name val="Cambria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/>
        <name val="Cambria"/>
        <scheme val="major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au1" displayName="Tableau1" ref="B3:F137" totalsRowShown="0" dataDxfId="8" headerRowCellStyle="Normal" dataCellStyle="Normal">
  <autoFilter ref="B3:F137"/>
  <sortState ref="B4:E136">
    <sortCondition ref="C6:C138"/>
  </sortState>
  <tableColumns count="5">
    <tableColumn id="1" name="N°" dataDxfId="7" dataCellStyle="Normal"/>
    <tableColumn id="2" name="Nom " dataDxfId="6" dataCellStyle="Normal"/>
    <tableColumn id="3" name="Prenom " dataDxfId="5" dataCellStyle="Normal"/>
    <tableColumn id="4" name="ANNEE " dataDxfId="4" dataCellStyle="Normal"/>
    <tableColumn id="5" name="Colonne1" dataDxfId="3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0"/>
  <sheetViews>
    <sheetView workbookViewId="0">
      <selection activeCell="D8" sqref="D8:D283"/>
    </sheetView>
  </sheetViews>
  <sheetFormatPr baseColWidth="10" defaultRowHeight="15"/>
  <cols>
    <col min="1" max="1" width="6.42578125" style="21" bestFit="1" customWidth="1"/>
    <col min="2" max="2" width="26.140625" style="21" customWidth="1"/>
    <col min="3" max="3" width="31.7109375" style="21" customWidth="1"/>
    <col min="4" max="4" width="9.42578125" style="21" customWidth="1"/>
    <col min="5" max="5" width="10.140625" style="22" customWidth="1"/>
    <col min="6" max="6" width="8.28515625" style="21" customWidth="1"/>
    <col min="7" max="7" width="9.5703125" style="21" customWidth="1"/>
    <col min="8" max="8" width="8.5703125" style="4" customWidth="1"/>
    <col min="9" max="11" width="11.5703125" style="21"/>
  </cols>
  <sheetData>
    <row r="1" spans="1:13" ht="21">
      <c r="A1"/>
      <c r="B1"/>
      <c r="C1"/>
      <c r="D1" s="1"/>
      <c r="E1" s="2" t="s">
        <v>0</v>
      </c>
      <c r="F1" s="3"/>
      <c r="G1" s="3"/>
      <c r="I1"/>
      <c r="J1"/>
      <c r="K1"/>
    </row>
    <row r="2" spans="1:13" ht="21">
      <c r="A2"/>
      <c r="B2"/>
      <c r="C2"/>
      <c r="D2" s="1"/>
      <c r="E2" s="2" t="s">
        <v>1</v>
      </c>
      <c r="F2" s="3"/>
      <c r="G2" s="3"/>
      <c r="I2"/>
      <c r="J2"/>
      <c r="K2"/>
    </row>
    <row r="3" spans="1:13" ht="21">
      <c r="A3"/>
      <c r="B3"/>
      <c r="C3"/>
      <c r="D3" s="1"/>
      <c r="E3" s="2" t="s">
        <v>2931</v>
      </c>
      <c r="F3" s="3"/>
      <c r="G3" s="3"/>
      <c r="I3"/>
      <c r="J3"/>
      <c r="K3"/>
    </row>
    <row r="4" spans="1:13" ht="21">
      <c r="A4"/>
      <c r="B4"/>
      <c r="C4"/>
      <c r="D4" s="1"/>
      <c r="E4" s="2" t="s">
        <v>2</v>
      </c>
      <c r="F4" s="3"/>
      <c r="G4" s="3"/>
      <c r="I4"/>
      <c r="J4"/>
      <c r="K4"/>
    </row>
    <row r="5" spans="1:13" ht="21">
      <c r="A5"/>
      <c r="B5"/>
      <c r="C5"/>
      <c r="D5" s="1"/>
      <c r="E5" s="2" t="s">
        <v>3</v>
      </c>
      <c r="F5" s="3"/>
      <c r="G5" s="3"/>
      <c r="I5"/>
      <c r="J5"/>
      <c r="K5"/>
    </row>
    <row r="6" spans="1:13" ht="24" thickBot="1">
      <c r="A6"/>
      <c r="B6" s="1" t="s">
        <v>4</v>
      </c>
      <c r="C6"/>
      <c r="D6" s="1"/>
      <c r="E6" s="2"/>
      <c r="F6" s="5"/>
      <c r="G6" s="5"/>
      <c r="I6"/>
      <c r="J6"/>
      <c r="K6"/>
    </row>
    <row r="7" spans="1:13" s="16" customFormat="1" ht="16.5" thickBot="1">
      <c r="A7" s="6" t="s">
        <v>5</v>
      </c>
      <c r="B7" s="7" t="s">
        <v>6</v>
      </c>
      <c r="C7" s="7" t="s">
        <v>7</v>
      </c>
      <c r="D7" s="8" t="s">
        <v>8</v>
      </c>
      <c r="E7" s="9" t="s">
        <v>9</v>
      </c>
      <c r="F7" s="10" t="s">
        <v>10</v>
      </c>
      <c r="G7" s="10" t="s">
        <v>11</v>
      </c>
      <c r="H7" s="11" t="s">
        <v>2196</v>
      </c>
      <c r="I7" s="12" t="s">
        <v>13</v>
      </c>
      <c r="J7" s="13" t="s">
        <v>2203</v>
      </c>
      <c r="K7" s="12" t="s">
        <v>13</v>
      </c>
      <c r="L7" s="14" t="s">
        <v>14</v>
      </c>
      <c r="M7" s="15" t="s">
        <v>15</v>
      </c>
    </row>
    <row r="8" spans="1:13" ht="19.5" customHeight="1">
      <c r="A8" s="17">
        <v>1</v>
      </c>
      <c r="B8" s="372" t="s">
        <v>2933</v>
      </c>
      <c r="C8" s="373" t="s">
        <v>2934</v>
      </c>
      <c r="D8" s="404">
        <v>11.5</v>
      </c>
      <c r="E8" s="425"/>
      <c r="F8" s="396">
        <f t="shared" ref="F8" si="0">IF(AND(D8=0,E8=0),L8/3,(D8+E8)/2)</f>
        <v>5.75</v>
      </c>
      <c r="G8" s="397">
        <f t="shared" ref="G8" si="1">F8*3</f>
        <v>17.25</v>
      </c>
      <c r="H8" s="424"/>
      <c r="I8" s="398">
        <f t="shared" ref="I8" si="2">MAX(G8,H8*3)</f>
        <v>17.25</v>
      </c>
      <c r="J8" s="194"/>
      <c r="K8" s="398">
        <f t="shared" ref="K8" si="3">MAX(I8,J8*3)</f>
        <v>17.25</v>
      </c>
      <c r="L8" s="399"/>
      <c r="M8" s="20" t="str">
        <f t="shared" ref="M8" si="4">IF(ISBLANK(J8),IF(ISBLANK(H8),"Juin","Synthèse"),"Rattrapage")</f>
        <v>Juin</v>
      </c>
    </row>
    <row r="9" spans="1:13" ht="19.5" customHeight="1">
      <c r="A9" s="17">
        <v>2</v>
      </c>
      <c r="B9" s="372" t="s">
        <v>2935</v>
      </c>
      <c r="C9" s="373" t="s">
        <v>2936</v>
      </c>
      <c r="D9" s="404">
        <v>8.5</v>
      </c>
      <c r="E9" s="425"/>
      <c r="F9" s="396">
        <f t="shared" ref="F9:F72" si="5">IF(AND(D9=0,E9=0),L9/3,(D9+E9)/2)</f>
        <v>4.25</v>
      </c>
      <c r="G9" s="397">
        <f t="shared" ref="G9:G72" si="6">F9*3</f>
        <v>12.75</v>
      </c>
      <c r="H9" s="424"/>
      <c r="I9" s="398">
        <f t="shared" ref="I9:I72" si="7">MAX(G9,H9*3)</f>
        <v>12.75</v>
      </c>
      <c r="J9" s="194"/>
      <c r="K9" s="398">
        <f t="shared" ref="K9:K72" si="8">MAX(I9,J9*3)</f>
        <v>12.75</v>
      </c>
      <c r="L9" s="399"/>
      <c r="M9" s="20" t="str">
        <f t="shared" ref="M9:M72" si="9">IF(ISBLANK(J9),IF(ISBLANK(H9),"Juin","Synthèse"),"Rattrapage")</f>
        <v>Juin</v>
      </c>
    </row>
    <row r="10" spans="1:13" ht="19.5" customHeight="1">
      <c r="A10" s="17">
        <v>3</v>
      </c>
      <c r="B10" s="333" t="s">
        <v>2937</v>
      </c>
      <c r="C10" s="366" t="s">
        <v>518</v>
      </c>
      <c r="D10" s="404">
        <v>11</v>
      </c>
      <c r="E10" s="425"/>
      <c r="F10" s="396">
        <f t="shared" si="5"/>
        <v>5.5</v>
      </c>
      <c r="G10" s="397">
        <f t="shared" si="6"/>
        <v>16.5</v>
      </c>
      <c r="H10" s="424"/>
      <c r="I10" s="398">
        <f t="shared" si="7"/>
        <v>16.5</v>
      </c>
      <c r="J10" s="194"/>
      <c r="K10" s="398">
        <f t="shared" si="8"/>
        <v>16.5</v>
      </c>
      <c r="L10" s="399"/>
      <c r="M10" s="20" t="str">
        <f t="shared" si="9"/>
        <v>Juin</v>
      </c>
    </row>
    <row r="11" spans="1:13" ht="19.5" customHeight="1">
      <c r="A11" s="17">
        <v>4</v>
      </c>
      <c r="B11" s="308" t="s">
        <v>2938</v>
      </c>
      <c r="C11" s="366" t="s">
        <v>706</v>
      </c>
      <c r="D11" s="404">
        <v>12</v>
      </c>
      <c r="E11" s="425"/>
      <c r="F11" s="396">
        <f t="shared" si="5"/>
        <v>6</v>
      </c>
      <c r="G11" s="397">
        <f t="shared" si="6"/>
        <v>18</v>
      </c>
      <c r="H11" s="424"/>
      <c r="I11" s="398">
        <f t="shared" si="7"/>
        <v>18</v>
      </c>
      <c r="J11" s="194"/>
      <c r="K11" s="398">
        <f t="shared" si="8"/>
        <v>18</v>
      </c>
      <c r="L11" s="399"/>
      <c r="M11" s="20" t="str">
        <f t="shared" si="9"/>
        <v>Juin</v>
      </c>
    </row>
    <row r="12" spans="1:13" ht="19.5" customHeight="1">
      <c r="A12" s="17">
        <v>5</v>
      </c>
      <c r="B12" s="334" t="s">
        <v>1771</v>
      </c>
      <c r="C12" s="335" t="s">
        <v>3292</v>
      </c>
      <c r="D12" s="404">
        <v>5</v>
      </c>
      <c r="E12" s="425"/>
      <c r="F12" s="396">
        <f t="shared" si="5"/>
        <v>2.5</v>
      </c>
      <c r="G12" s="397">
        <f t="shared" si="6"/>
        <v>7.5</v>
      </c>
      <c r="H12" s="424"/>
      <c r="I12" s="398">
        <f t="shared" si="7"/>
        <v>7.5</v>
      </c>
      <c r="J12" s="194"/>
      <c r="K12" s="398">
        <f t="shared" si="8"/>
        <v>7.5</v>
      </c>
      <c r="L12" s="399"/>
      <c r="M12" s="20" t="str">
        <f t="shared" si="9"/>
        <v>Juin</v>
      </c>
    </row>
    <row r="13" spans="1:13" ht="19.5" customHeight="1">
      <c r="A13" s="17">
        <v>6</v>
      </c>
      <c r="B13" s="308" t="s">
        <v>2939</v>
      </c>
      <c r="C13" s="309" t="s">
        <v>2940</v>
      </c>
      <c r="D13" s="404">
        <v>3</v>
      </c>
      <c r="E13" s="425"/>
      <c r="F13" s="396">
        <f t="shared" si="5"/>
        <v>1.5</v>
      </c>
      <c r="G13" s="397">
        <f t="shared" si="6"/>
        <v>4.5</v>
      </c>
      <c r="H13" s="424"/>
      <c r="I13" s="398">
        <f t="shared" si="7"/>
        <v>4.5</v>
      </c>
      <c r="J13" s="194"/>
      <c r="K13" s="398">
        <f t="shared" si="8"/>
        <v>4.5</v>
      </c>
      <c r="L13" s="399"/>
      <c r="M13" s="20" t="str">
        <f t="shared" si="9"/>
        <v>Juin</v>
      </c>
    </row>
    <row r="14" spans="1:13" ht="19.5" customHeight="1">
      <c r="A14" s="17">
        <v>7</v>
      </c>
      <c r="B14" s="308" t="s">
        <v>2941</v>
      </c>
      <c r="C14" s="309" t="s">
        <v>2942</v>
      </c>
      <c r="D14" s="404">
        <v>11</v>
      </c>
      <c r="E14" s="425"/>
      <c r="F14" s="396">
        <f t="shared" si="5"/>
        <v>5.5</v>
      </c>
      <c r="G14" s="397">
        <f t="shared" si="6"/>
        <v>16.5</v>
      </c>
      <c r="H14" s="424"/>
      <c r="I14" s="398">
        <f t="shared" si="7"/>
        <v>16.5</v>
      </c>
      <c r="J14" s="194"/>
      <c r="K14" s="398">
        <f t="shared" si="8"/>
        <v>16.5</v>
      </c>
      <c r="L14" s="399"/>
      <c r="M14" s="20" t="str">
        <f t="shared" si="9"/>
        <v>Juin</v>
      </c>
    </row>
    <row r="15" spans="1:13" ht="19.5" customHeight="1">
      <c r="A15" s="17">
        <v>8</v>
      </c>
      <c r="B15" s="306" t="s">
        <v>2945</v>
      </c>
      <c r="C15" s="307" t="s">
        <v>492</v>
      </c>
      <c r="D15" s="404">
        <v>1</v>
      </c>
      <c r="E15" s="425"/>
      <c r="F15" s="396">
        <f t="shared" si="5"/>
        <v>0.5</v>
      </c>
      <c r="G15" s="397">
        <f t="shared" si="6"/>
        <v>1.5</v>
      </c>
      <c r="H15" s="424"/>
      <c r="I15" s="398">
        <f t="shared" si="7"/>
        <v>1.5</v>
      </c>
      <c r="J15" s="194"/>
      <c r="K15" s="398">
        <f t="shared" si="8"/>
        <v>1.5</v>
      </c>
      <c r="L15" s="399"/>
      <c r="M15" s="20" t="str">
        <f t="shared" si="9"/>
        <v>Juin</v>
      </c>
    </row>
    <row r="16" spans="1:13" ht="19.5" customHeight="1">
      <c r="A16" s="17">
        <v>9</v>
      </c>
      <c r="B16" s="308" t="s">
        <v>2943</v>
      </c>
      <c r="C16" s="309" t="s">
        <v>2944</v>
      </c>
      <c r="D16" s="404">
        <v>6</v>
      </c>
      <c r="E16" s="425"/>
      <c r="F16" s="396">
        <f t="shared" si="5"/>
        <v>3</v>
      </c>
      <c r="G16" s="397">
        <f t="shared" si="6"/>
        <v>9</v>
      </c>
      <c r="H16" s="424"/>
      <c r="I16" s="398">
        <f t="shared" si="7"/>
        <v>9</v>
      </c>
      <c r="J16" s="194"/>
      <c r="K16" s="398">
        <f t="shared" si="8"/>
        <v>9</v>
      </c>
      <c r="L16" s="399"/>
      <c r="M16" s="20" t="str">
        <f t="shared" si="9"/>
        <v>Juin</v>
      </c>
    </row>
    <row r="17" spans="1:13" ht="19.5" customHeight="1">
      <c r="A17" s="17">
        <v>10</v>
      </c>
      <c r="B17" s="308" t="s">
        <v>182</v>
      </c>
      <c r="C17" s="309" t="s">
        <v>640</v>
      </c>
      <c r="D17" s="404">
        <v>13</v>
      </c>
      <c r="E17" s="425"/>
      <c r="F17" s="396">
        <f t="shared" si="5"/>
        <v>6.5</v>
      </c>
      <c r="G17" s="397">
        <f t="shared" si="6"/>
        <v>19.5</v>
      </c>
      <c r="H17" s="424"/>
      <c r="I17" s="398">
        <f t="shared" si="7"/>
        <v>19.5</v>
      </c>
      <c r="J17" s="194"/>
      <c r="K17" s="398">
        <f t="shared" si="8"/>
        <v>19.5</v>
      </c>
      <c r="L17" s="399"/>
      <c r="M17" s="20" t="str">
        <f t="shared" si="9"/>
        <v>Juin</v>
      </c>
    </row>
    <row r="18" spans="1:13" ht="19.5" customHeight="1">
      <c r="A18" s="17">
        <v>11</v>
      </c>
      <c r="B18" s="308" t="s">
        <v>2946</v>
      </c>
      <c r="C18" s="309" t="s">
        <v>1863</v>
      </c>
      <c r="D18" s="404">
        <v>4</v>
      </c>
      <c r="E18" s="425"/>
      <c r="F18" s="396">
        <f t="shared" si="5"/>
        <v>2</v>
      </c>
      <c r="G18" s="397">
        <f t="shared" si="6"/>
        <v>6</v>
      </c>
      <c r="H18" s="424"/>
      <c r="I18" s="398">
        <f t="shared" si="7"/>
        <v>6</v>
      </c>
      <c r="J18" s="194"/>
      <c r="K18" s="398">
        <f t="shared" si="8"/>
        <v>6</v>
      </c>
      <c r="L18" s="399"/>
      <c r="M18" s="20" t="str">
        <f t="shared" si="9"/>
        <v>Juin</v>
      </c>
    </row>
    <row r="19" spans="1:13" ht="19.5" customHeight="1">
      <c r="A19" s="17">
        <v>12</v>
      </c>
      <c r="B19" s="308" t="s">
        <v>1784</v>
      </c>
      <c r="C19" s="309" t="s">
        <v>2947</v>
      </c>
      <c r="D19" s="404">
        <v>7</v>
      </c>
      <c r="E19" s="425"/>
      <c r="F19" s="396">
        <f t="shared" si="5"/>
        <v>3.5</v>
      </c>
      <c r="G19" s="397">
        <f t="shared" si="6"/>
        <v>10.5</v>
      </c>
      <c r="H19" s="424"/>
      <c r="I19" s="398">
        <f t="shared" si="7"/>
        <v>10.5</v>
      </c>
      <c r="J19" s="194"/>
      <c r="K19" s="398">
        <f t="shared" si="8"/>
        <v>10.5</v>
      </c>
      <c r="L19" s="399"/>
      <c r="M19" s="20" t="str">
        <f t="shared" si="9"/>
        <v>Juin</v>
      </c>
    </row>
    <row r="20" spans="1:13" ht="19.5" customHeight="1">
      <c r="A20" s="17">
        <v>13</v>
      </c>
      <c r="B20" s="308" t="s">
        <v>2948</v>
      </c>
      <c r="C20" s="309" t="s">
        <v>2949</v>
      </c>
      <c r="D20" s="404">
        <v>10</v>
      </c>
      <c r="E20" s="425"/>
      <c r="F20" s="396">
        <f t="shared" si="5"/>
        <v>5</v>
      </c>
      <c r="G20" s="397">
        <f t="shared" si="6"/>
        <v>15</v>
      </c>
      <c r="H20" s="424"/>
      <c r="I20" s="398">
        <f t="shared" si="7"/>
        <v>15</v>
      </c>
      <c r="J20" s="194"/>
      <c r="K20" s="398">
        <f t="shared" si="8"/>
        <v>15</v>
      </c>
      <c r="L20" s="399"/>
      <c r="M20" s="20" t="str">
        <f t="shared" si="9"/>
        <v>Juin</v>
      </c>
    </row>
    <row r="21" spans="1:13" ht="19.5" customHeight="1">
      <c r="A21" s="17">
        <v>14</v>
      </c>
      <c r="B21" s="308" t="s">
        <v>2950</v>
      </c>
      <c r="C21" s="309" t="s">
        <v>580</v>
      </c>
      <c r="D21" s="404">
        <v>12</v>
      </c>
      <c r="E21" s="425"/>
      <c r="F21" s="396">
        <f t="shared" si="5"/>
        <v>6</v>
      </c>
      <c r="G21" s="397">
        <f t="shared" si="6"/>
        <v>18</v>
      </c>
      <c r="H21" s="424"/>
      <c r="I21" s="398">
        <f t="shared" si="7"/>
        <v>18</v>
      </c>
      <c r="J21" s="194"/>
      <c r="K21" s="398">
        <f t="shared" si="8"/>
        <v>18</v>
      </c>
      <c r="L21" s="399"/>
      <c r="M21" s="20" t="str">
        <f t="shared" si="9"/>
        <v>Juin</v>
      </c>
    </row>
    <row r="22" spans="1:13" ht="19.5" customHeight="1">
      <c r="A22" s="17">
        <v>15</v>
      </c>
      <c r="B22" s="308" t="s">
        <v>2951</v>
      </c>
      <c r="C22" s="309" t="s">
        <v>2952</v>
      </c>
      <c r="D22" s="404">
        <v>7</v>
      </c>
      <c r="E22" s="425"/>
      <c r="F22" s="396">
        <f t="shared" si="5"/>
        <v>3.5</v>
      </c>
      <c r="G22" s="397">
        <f t="shared" si="6"/>
        <v>10.5</v>
      </c>
      <c r="H22" s="424"/>
      <c r="I22" s="398">
        <f t="shared" si="7"/>
        <v>10.5</v>
      </c>
      <c r="J22" s="194"/>
      <c r="K22" s="398">
        <f t="shared" si="8"/>
        <v>10.5</v>
      </c>
      <c r="L22" s="399"/>
      <c r="M22" s="20" t="str">
        <f t="shared" si="9"/>
        <v>Juin</v>
      </c>
    </row>
    <row r="23" spans="1:13" ht="19.5" customHeight="1">
      <c r="A23" s="17">
        <v>16</v>
      </c>
      <c r="B23" s="336" t="s">
        <v>2951</v>
      </c>
      <c r="C23" s="337" t="s">
        <v>2953</v>
      </c>
      <c r="D23" s="404">
        <v>6</v>
      </c>
      <c r="E23" s="425"/>
      <c r="F23" s="396">
        <f t="shared" si="5"/>
        <v>3</v>
      </c>
      <c r="G23" s="397">
        <f t="shared" si="6"/>
        <v>9</v>
      </c>
      <c r="H23" s="424"/>
      <c r="I23" s="398">
        <f t="shared" si="7"/>
        <v>9</v>
      </c>
      <c r="J23" s="194"/>
      <c r="K23" s="398">
        <f t="shared" si="8"/>
        <v>9</v>
      </c>
      <c r="L23" s="399"/>
      <c r="M23" s="20" t="str">
        <f t="shared" si="9"/>
        <v>Juin</v>
      </c>
    </row>
    <row r="24" spans="1:13" ht="19.5" customHeight="1">
      <c r="A24" s="17">
        <v>17</v>
      </c>
      <c r="B24" s="285" t="s">
        <v>2954</v>
      </c>
      <c r="C24" s="284" t="s">
        <v>2090</v>
      </c>
      <c r="D24" s="404">
        <v>11</v>
      </c>
      <c r="E24" s="425"/>
      <c r="F24" s="396">
        <f t="shared" si="5"/>
        <v>5.5</v>
      </c>
      <c r="G24" s="397">
        <f t="shared" si="6"/>
        <v>16.5</v>
      </c>
      <c r="H24" s="424"/>
      <c r="I24" s="398">
        <f t="shared" si="7"/>
        <v>16.5</v>
      </c>
      <c r="J24" s="194"/>
      <c r="K24" s="398">
        <f t="shared" si="8"/>
        <v>16.5</v>
      </c>
      <c r="L24" s="399"/>
      <c r="M24" s="20" t="str">
        <f t="shared" si="9"/>
        <v>Juin</v>
      </c>
    </row>
    <row r="25" spans="1:13" ht="19.5" customHeight="1">
      <c r="A25" s="17">
        <v>18</v>
      </c>
      <c r="B25" s="285" t="s">
        <v>220</v>
      </c>
      <c r="C25" s="284" t="s">
        <v>2955</v>
      </c>
      <c r="D25" s="404">
        <v>2</v>
      </c>
      <c r="E25" s="425"/>
      <c r="F25" s="396">
        <f t="shared" si="5"/>
        <v>1</v>
      </c>
      <c r="G25" s="397">
        <f t="shared" si="6"/>
        <v>3</v>
      </c>
      <c r="H25" s="424"/>
      <c r="I25" s="398">
        <f t="shared" si="7"/>
        <v>3</v>
      </c>
      <c r="J25" s="194"/>
      <c r="K25" s="398">
        <f t="shared" si="8"/>
        <v>3</v>
      </c>
      <c r="L25" s="399"/>
      <c r="M25" s="20" t="str">
        <f t="shared" si="9"/>
        <v>Juin</v>
      </c>
    </row>
    <row r="26" spans="1:13" ht="19.5" customHeight="1">
      <c r="A26" s="17">
        <v>19</v>
      </c>
      <c r="B26" s="285" t="s">
        <v>2956</v>
      </c>
      <c r="C26" s="284" t="s">
        <v>2957</v>
      </c>
      <c r="D26" s="404">
        <v>6</v>
      </c>
      <c r="E26" s="425"/>
      <c r="F26" s="396">
        <f t="shared" si="5"/>
        <v>3</v>
      </c>
      <c r="G26" s="397">
        <f t="shared" si="6"/>
        <v>9</v>
      </c>
      <c r="H26" s="424"/>
      <c r="I26" s="398">
        <f t="shared" si="7"/>
        <v>9</v>
      </c>
      <c r="J26" s="194"/>
      <c r="K26" s="398">
        <f t="shared" si="8"/>
        <v>9</v>
      </c>
      <c r="L26" s="399"/>
      <c r="M26" s="20" t="str">
        <f t="shared" si="9"/>
        <v>Juin</v>
      </c>
    </row>
    <row r="27" spans="1:13" ht="19.5" customHeight="1">
      <c r="A27" s="17">
        <v>20</v>
      </c>
      <c r="B27" s="285" t="s">
        <v>2958</v>
      </c>
      <c r="C27" s="284" t="s">
        <v>1795</v>
      </c>
      <c r="D27" s="404">
        <v>12</v>
      </c>
      <c r="E27" s="425"/>
      <c r="F27" s="396">
        <f t="shared" si="5"/>
        <v>6</v>
      </c>
      <c r="G27" s="397">
        <f t="shared" si="6"/>
        <v>18</v>
      </c>
      <c r="H27" s="424"/>
      <c r="I27" s="398">
        <f t="shared" si="7"/>
        <v>18</v>
      </c>
      <c r="J27" s="194"/>
      <c r="K27" s="398">
        <f t="shared" si="8"/>
        <v>18</v>
      </c>
      <c r="L27" s="399"/>
      <c r="M27" s="20" t="str">
        <f t="shared" si="9"/>
        <v>Juin</v>
      </c>
    </row>
    <row r="28" spans="1:13" ht="19.5" customHeight="1">
      <c r="A28" s="17">
        <v>21</v>
      </c>
      <c r="B28" s="285" t="s">
        <v>2959</v>
      </c>
      <c r="C28" s="284" t="s">
        <v>2960</v>
      </c>
      <c r="D28" s="404">
        <v>7</v>
      </c>
      <c r="E28" s="425"/>
      <c r="F28" s="396">
        <f t="shared" si="5"/>
        <v>3.5</v>
      </c>
      <c r="G28" s="397">
        <f t="shared" si="6"/>
        <v>10.5</v>
      </c>
      <c r="H28" s="424"/>
      <c r="I28" s="398">
        <f t="shared" si="7"/>
        <v>10.5</v>
      </c>
      <c r="J28" s="194"/>
      <c r="K28" s="398">
        <f t="shared" si="8"/>
        <v>10.5</v>
      </c>
      <c r="L28" s="399"/>
      <c r="M28" s="20" t="str">
        <f t="shared" si="9"/>
        <v>Juin</v>
      </c>
    </row>
    <row r="29" spans="1:13" ht="19.5" customHeight="1">
      <c r="A29" s="17">
        <v>22</v>
      </c>
      <c r="B29" s="285" t="s">
        <v>2961</v>
      </c>
      <c r="C29" s="284" t="s">
        <v>1943</v>
      </c>
      <c r="D29" s="404">
        <v>9</v>
      </c>
      <c r="E29" s="425"/>
      <c r="F29" s="396">
        <f t="shared" si="5"/>
        <v>4.5</v>
      </c>
      <c r="G29" s="397">
        <f t="shared" si="6"/>
        <v>13.5</v>
      </c>
      <c r="H29" s="424"/>
      <c r="I29" s="398">
        <f t="shared" si="7"/>
        <v>13.5</v>
      </c>
      <c r="J29" s="194"/>
      <c r="K29" s="398">
        <f t="shared" si="8"/>
        <v>13.5</v>
      </c>
      <c r="L29" s="399"/>
      <c r="M29" s="20" t="str">
        <f t="shared" si="9"/>
        <v>Juin</v>
      </c>
    </row>
    <row r="30" spans="1:13" ht="19.5" customHeight="1">
      <c r="A30" s="17">
        <v>23</v>
      </c>
      <c r="B30" s="285" t="s">
        <v>249</v>
      </c>
      <c r="C30" s="284" t="s">
        <v>2962</v>
      </c>
      <c r="D30" s="404">
        <v>10</v>
      </c>
      <c r="E30" s="425"/>
      <c r="F30" s="396">
        <f t="shared" si="5"/>
        <v>5</v>
      </c>
      <c r="G30" s="397">
        <f t="shared" si="6"/>
        <v>15</v>
      </c>
      <c r="H30" s="424"/>
      <c r="I30" s="398">
        <f t="shared" si="7"/>
        <v>15</v>
      </c>
      <c r="J30" s="194"/>
      <c r="K30" s="398">
        <f t="shared" si="8"/>
        <v>15</v>
      </c>
      <c r="L30" s="399"/>
      <c r="M30" s="20" t="str">
        <f t="shared" si="9"/>
        <v>Juin</v>
      </c>
    </row>
    <row r="31" spans="1:13" ht="19.5" customHeight="1">
      <c r="A31" s="17">
        <v>24</v>
      </c>
      <c r="B31" s="285" t="s">
        <v>2963</v>
      </c>
      <c r="C31" s="284" t="s">
        <v>640</v>
      </c>
      <c r="D31" s="404">
        <v>7</v>
      </c>
      <c r="E31" s="425"/>
      <c r="F31" s="396">
        <f t="shared" si="5"/>
        <v>3.5</v>
      </c>
      <c r="G31" s="397">
        <f t="shared" si="6"/>
        <v>10.5</v>
      </c>
      <c r="H31" s="424"/>
      <c r="I31" s="398">
        <f t="shared" si="7"/>
        <v>10.5</v>
      </c>
      <c r="J31" s="194"/>
      <c r="K31" s="398">
        <f t="shared" si="8"/>
        <v>10.5</v>
      </c>
      <c r="L31" s="399"/>
      <c r="M31" s="20" t="str">
        <f t="shared" si="9"/>
        <v>Juin</v>
      </c>
    </row>
    <row r="32" spans="1:13" ht="19.5" customHeight="1">
      <c r="A32" s="17">
        <v>25</v>
      </c>
      <c r="B32" s="285" t="s">
        <v>2964</v>
      </c>
      <c r="C32" s="284" t="s">
        <v>2965</v>
      </c>
      <c r="D32" s="404">
        <v>10</v>
      </c>
      <c r="E32" s="425"/>
      <c r="F32" s="396">
        <f t="shared" si="5"/>
        <v>5</v>
      </c>
      <c r="G32" s="397">
        <f t="shared" si="6"/>
        <v>15</v>
      </c>
      <c r="H32" s="424"/>
      <c r="I32" s="398">
        <f t="shared" si="7"/>
        <v>15</v>
      </c>
      <c r="J32" s="194"/>
      <c r="K32" s="398">
        <f t="shared" si="8"/>
        <v>15</v>
      </c>
      <c r="L32" s="399"/>
      <c r="M32" s="20" t="str">
        <f t="shared" si="9"/>
        <v>Juin</v>
      </c>
    </row>
    <row r="33" spans="1:13" ht="19.5" customHeight="1">
      <c r="A33" s="17">
        <v>26</v>
      </c>
      <c r="B33" s="285" t="s">
        <v>2966</v>
      </c>
      <c r="C33" s="284" t="s">
        <v>1409</v>
      </c>
      <c r="D33" s="404">
        <v>5</v>
      </c>
      <c r="E33" s="425"/>
      <c r="F33" s="396">
        <f t="shared" si="5"/>
        <v>2.5</v>
      </c>
      <c r="G33" s="397">
        <f t="shared" si="6"/>
        <v>7.5</v>
      </c>
      <c r="H33" s="424"/>
      <c r="I33" s="398">
        <f t="shared" si="7"/>
        <v>7.5</v>
      </c>
      <c r="J33" s="194"/>
      <c r="K33" s="398">
        <f t="shared" si="8"/>
        <v>7.5</v>
      </c>
      <c r="L33" s="399"/>
      <c r="M33" s="20" t="str">
        <f t="shared" si="9"/>
        <v>Juin</v>
      </c>
    </row>
    <row r="34" spans="1:13" ht="19.5" customHeight="1">
      <c r="A34" s="17">
        <v>27</v>
      </c>
      <c r="B34" s="285" t="s">
        <v>2967</v>
      </c>
      <c r="C34" s="284" t="s">
        <v>2968</v>
      </c>
      <c r="D34" s="404">
        <v>11.75</v>
      </c>
      <c r="E34" s="425"/>
      <c r="F34" s="396">
        <f t="shared" si="5"/>
        <v>5.875</v>
      </c>
      <c r="G34" s="397">
        <f t="shared" si="6"/>
        <v>17.625</v>
      </c>
      <c r="H34" s="424"/>
      <c r="I34" s="398">
        <f t="shared" si="7"/>
        <v>17.625</v>
      </c>
      <c r="J34" s="194"/>
      <c r="K34" s="398">
        <f t="shared" si="8"/>
        <v>17.625</v>
      </c>
      <c r="L34" s="399"/>
      <c r="M34" s="20" t="str">
        <f t="shared" si="9"/>
        <v>Juin</v>
      </c>
    </row>
    <row r="35" spans="1:13" ht="19.5" customHeight="1">
      <c r="A35" s="17">
        <v>28</v>
      </c>
      <c r="B35" s="290" t="s">
        <v>307</v>
      </c>
      <c r="C35" s="291" t="s">
        <v>2969</v>
      </c>
      <c r="D35" s="404">
        <v>12.5</v>
      </c>
      <c r="E35" s="425"/>
      <c r="F35" s="396">
        <f t="shared" si="5"/>
        <v>6.25</v>
      </c>
      <c r="G35" s="397">
        <f t="shared" si="6"/>
        <v>18.75</v>
      </c>
      <c r="H35" s="424"/>
      <c r="I35" s="398">
        <f t="shared" si="7"/>
        <v>18.75</v>
      </c>
      <c r="J35" s="194"/>
      <c r="K35" s="398">
        <f t="shared" si="8"/>
        <v>18.75</v>
      </c>
      <c r="L35" s="399"/>
      <c r="M35" s="20" t="str">
        <f t="shared" si="9"/>
        <v>Juin</v>
      </c>
    </row>
    <row r="36" spans="1:13" ht="19.5" customHeight="1">
      <c r="A36" s="17">
        <v>29</v>
      </c>
      <c r="B36" s="285" t="s">
        <v>3293</v>
      </c>
      <c r="C36" s="284" t="s">
        <v>2047</v>
      </c>
      <c r="D36" s="404">
        <v>16</v>
      </c>
      <c r="E36" s="425"/>
      <c r="F36" s="396">
        <f t="shared" si="5"/>
        <v>8</v>
      </c>
      <c r="G36" s="397">
        <f t="shared" si="6"/>
        <v>24</v>
      </c>
      <c r="H36" s="424"/>
      <c r="I36" s="398">
        <f t="shared" si="7"/>
        <v>24</v>
      </c>
      <c r="J36" s="194"/>
      <c r="K36" s="398">
        <f t="shared" si="8"/>
        <v>24</v>
      </c>
      <c r="L36" s="399"/>
      <c r="M36" s="20" t="str">
        <f t="shared" si="9"/>
        <v>Juin</v>
      </c>
    </row>
    <row r="37" spans="1:13" ht="19.5" customHeight="1">
      <c r="A37" s="17">
        <v>30</v>
      </c>
      <c r="B37" s="285" t="s">
        <v>2970</v>
      </c>
      <c r="C37" s="284" t="s">
        <v>2971</v>
      </c>
      <c r="D37" s="404">
        <v>16</v>
      </c>
      <c r="E37" s="425"/>
      <c r="F37" s="396">
        <f t="shared" si="5"/>
        <v>8</v>
      </c>
      <c r="G37" s="397">
        <f t="shared" si="6"/>
        <v>24</v>
      </c>
      <c r="H37" s="424"/>
      <c r="I37" s="398">
        <f t="shared" si="7"/>
        <v>24</v>
      </c>
      <c r="J37" s="194"/>
      <c r="K37" s="398">
        <f t="shared" si="8"/>
        <v>24</v>
      </c>
      <c r="L37" s="399"/>
      <c r="M37" s="20" t="str">
        <f t="shared" si="9"/>
        <v>Juin</v>
      </c>
    </row>
    <row r="38" spans="1:13" ht="19.5" customHeight="1">
      <c r="A38" s="17">
        <v>31</v>
      </c>
      <c r="B38" s="285" t="s">
        <v>347</v>
      </c>
      <c r="C38" s="284" t="s">
        <v>2248</v>
      </c>
      <c r="D38" s="404">
        <v>8</v>
      </c>
      <c r="E38" s="425"/>
      <c r="F38" s="396">
        <f t="shared" si="5"/>
        <v>4</v>
      </c>
      <c r="G38" s="397">
        <f t="shared" si="6"/>
        <v>12</v>
      </c>
      <c r="H38" s="424"/>
      <c r="I38" s="398">
        <f t="shared" si="7"/>
        <v>12</v>
      </c>
      <c r="J38" s="194"/>
      <c r="K38" s="398">
        <f t="shared" si="8"/>
        <v>12</v>
      </c>
      <c r="L38" s="399"/>
      <c r="M38" s="20" t="str">
        <f t="shared" si="9"/>
        <v>Juin</v>
      </c>
    </row>
    <row r="39" spans="1:13" ht="19.5" customHeight="1">
      <c r="A39" s="17">
        <v>32</v>
      </c>
      <c r="B39" s="285" t="s">
        <v>2972</v>
      </c>
      <c r="C39" s="284" t="s">
        <v>82</v>
      </c>
      <c r="D39" s="404">
        <v>16.5</v>
      </c>
      <c r="E39" s="425"/>
      <c r="F39" s="396">
        <f t="shared" si="5"/>
        <v>8.25</v>
      </c>
      <c r="G39" s="397">
        <f t="shared" si="6"/>
        <v>24.75</v>
      </c>
      <c r="H39" s="424"/>
      <c r="I39" s="398">
        <f t="shared" si="7"/>
        <v>24.75</v>
      </c>
      <c r="J39" s="194"/>
      <c r="K39" s="398">
        <f t="shared" si="8"/>
        <v>24.75</v>
      </c>
      <c r="L39" s="399"/>
      <c r="M39" s="20" t="str">
        <f t="shared" si="9"/>
        <v>Juin</v>
      </c>
    </row>
    <row r="40" spans="1:13" ht="19.5" customHeight="1">
      <c r="A40" s="17">
        <v>33</v>
      </c>
      <c r="B40" s="285" t="s">
        <v>2973</v>
      </c>
      <c r="C40" s="284" t="s">
        <v>2974</v>
      </c>
      <c r="D40" s="404">
        <v>10</v>
      </c>
      <c r="E40" s="425"/>
      <c r="F40" s="396">
        <f t="shared" si="5"/>
        <v>5</v>
      </c>
      <c r="G40" s="397">
        <f t="shared" si="6"/>
        <v>15</v>
      </c>
      <c r="H40" s="424"/>
      <c r="I40" s="398">
        <f t="shared" si="7"/>
        <v>15</v>
      </c>
      <c r="J40" s="194"/>
      <c r="K40" s="398">
        <f t="shared" si="8"/>
        <v>15</v>
      </c>
      <c r="L40" s="399"/>
      <c r="M40" s="20" t="str">
        <f t="shared" si="9"/>
        <v>Juin</v>
      </c>
    </row>
    <row r="41" spans="1:13" ht="19.5" customHeight="1">
      <c r="A41" s="17">
        <v>34</v>
      </c>
      <c r="B41" s="285" t="s">
        <v>2992</v>
      </c>
      <c r="C41" s="284" t="s">
        <v>2028</v>
      </c>
      <c r="D41" s="404">
        <v>2</v>
      </c>
      <c r="E41" s="425"/>
      <c r="F41" s="396">
        <f t="shared" si="5"/>
        <v>1</v>
      </c>
      <c r="G41" s="397">
        <f t="shared" si="6"/>
        <v>3</v>
      </c>
      <c r="H41" s="424"/>
      <c r="I41" s="398">
        <f t="shared" si="7"/>
        <v>3</v>
      </c>
      <c r="J41" s="194"/>
      <c r="K41" s="398">
        <f t="shared" si="8"/>
        <v>3</v>
      </c>
      <c r="L41" s="399"/>
      <c r="M41" s="20" t="str">
        <f t="shared" si="9"/>
        <v>Juin</v>
      </c>
    </row>
    <row r="42" spans="1:13" ht="19.5" customHeight="1">
      <c r="A42" s="17">
        <v>35</v>
      </c>
      <c r="B42" s="285" t="s">
        <v>2975</v>
      </c>
      <c r="C42" s="284" t="s">
        <v>2976</v>
      </c>
      <c r="D42" s="404">
        <v>15.5</v>
      </c>
      <c r="E42" s="425"/>
      <c r="F42" s="396">
        <f t="shared" si="5"/>
        <v>7.75</v>
      </c>
      <c r="G42" s="397">
        <f t="shared" si="6"/>
        <v>23.25</v>
      </c>
      <c r="H42" s="424"/>
      <c r="I42" s="398">
        <f t="shared" si="7"/>
        <v>23.25</v>
      </c>
      <c r="J42" s="194"/>
      <c r="K42" s="398">
        <f t="shared" si="8"/>
        <v>23.25</v>
      </c>
      <c r="L42" s="399"/>
      <c r="M42" s="20" t="str">
        <f t="shared" si="9"/>
        <v>Juin</v>
      </c>
    </row>
    <row r="43" spans="1:13" ht="19.5" customHeight="1">
      <c r="A43" s="17">
        <v>36</v>
      </c>
      <c r="B43" s="285" t="s">
        <v>2977</v>
      </c>
      <c r="C43" s="284" t="s">
        <v>2165</v>
      </c>
      <c r="D43" s="404">
        <v>6</v>
      </c>
      <c r="E43" s="425"/>
      <c r="F43" s="396">
        <f t="shared" si="5"/>
        <v>3</v>
      </c>
      <c r="G43" s="397">
        <f t="shared" si="6"/>
        <v>9</v>
      </c>
      <c r="H43" s="424"/>
      <c r="I43" s="398">
        <f t="shared" si="7"/>
        <v>9</v>
      </c>
      <c r="J43" s="194"/>
      <c r="K43" s="398">
        <f t="shared" si="8"/>
        <v>9</v>
      </c>
      <c r="L43" s="399"/>
      <c r="M43" s="20" t="str">
        <f t="shared" si="9"/>
        <v>Juin</v>
      </c>
    </row>
    <row r="44" spans="1:13" ht="19.5" customHeight="1">
      <c r="A44" s="17">
        <v>37</v>
      </c>
      <c r="B44" s="285" t="s">
        <v>2978</v>
      </c>
      <c r="C44" s="284" t="s">
        <v>2979</v>
      </c>
      <c r="D44" s="404">
        <v>5</v>
      </c>
      <c r="E44" s="425"/>
      <c r="F44" s="396">
        <f t="shared" si="5"/>
        <v>2.5</v>
      </c>
      <c r="G44" s="397">
        <f t="shared" si="6"/>
        <v>7.5</v>
      </c>
      <c r="H44" s="424"/>
      <c r="I44" s="398">
        <f t="shared" si="7"/>
        <v>7.5</v>
      </c>
      <c r="J44" s="194"/>
      <c r="K44" s="398">
        <f t="shared" si="8"/>
        <v>7.5</v>
      </c>
      <c r="L44" s="399"/>
      <c r="M44" s="20" t="str">
        <f t="shared" si="9"/>
        <v>Juin</v>
      </c>
    </row>
    <row r="45" spans="1:13" ht="19.5" customHeight="1">
      <c r="A45" s="17">
        <v>38</v>
      </c>
      <c r="B45" s="285" t="s">
        <v>2980</v>
      </c>
      <c r="C45" s="292" t="s">
        <v>711</v>
      </c>
      <c r="D45" s="404">
        <v>6.5</v>
      </c>
      <c r="E45" s="425"/>
      <c r="F45" s="396">
        <f t="shared" si="5"/>
        <v>3.25</v>
      </c>
      <c r="G45" s="397">
        <f t="shared" si="6"/>
        <v>9.75</v>
      </c>
      <c r="H45" s="424"/>
      <c r="I45" s="398">
        <f t="shared" si="7"/>
        <v>9.75</v>
      </c>
      <c r="J45" s="194"/>
      <c r="K45" s="398">
        <f t="shared" si="8"/>
        <v>9.75</v>
      </c>
      <c r="L45" s="399"/>
      <c r="M45" s="20" t="str">
        <f t="shared" si="9"/>
        <v>Juin</v>
      </c>
    </row>
    <row r="46" spans="1:13" ht="19.5" customHeight="1">
      <c r="A46" s="17">
        <v>39</v>
      </c>
      <c r="B46" s="283" t="s">
        <v>2981</v>
      </c>
      <c r="C46" s="293" t="s">
        <v>2982</v>
      </c>
      <c r="D46" s="404">
        <v>9.5</v>
      </c>
      <c r="E46" s="425"/>
      <c r="F46" s="396">
        <f t="shared" si="5"/>
        <v>4.75</v>
      </c>
      <c r="G46" s="397">
        <f t="shared" si="6"/>
        <v>14.25</v>
      </c>
      <c r="H46" s="424"/>
      <c r="I46" s="398">
        <f t="shared" si="7"/>
        <v>14.25</v>
      </c>
      <c r="J46" s="194"/>
      <c r="K46" s="398">
        <f t="shared" si="8"/>
        <v>14.25</v>
      </c>
      <c r="L46" s="399"/>
      <c r="M46" s="20" t="str">
        <f t="shared" si="9"/>
        <v>Juin</v>
      </c>
    </row>
    <row r="47" spans="1:13" ht="19.5" customHeight="1">
      <c r="A47" s="17">
        <v>40</v>
      </c>
      <c r="B47" s="285" t="s">
        <v>2983</v>
      </c>
      <c r="C47" s="284" t="s">
        <v>841</v>
      </c>
      <c r="D47" s="404">
        <v>11</v>
      </c>
      <c r="E47" s="425"/>
      <c r="F47" s="396">
        <f t="shared" si="5"/>
        <v>5.5</v>
      </c>
      <c r="G47" s="397">
        <f t="shared" si="6"/>
        <v>16.5</v>
      </c>
      <c r="H47" s="424"/>
      <c r="I47" s="398">
        <f t="shared" si="7"/>
        <v>16.5</v>
      </c>
      <c r="J47" s="194"/>
      <c r="K47" s="398">
        <f t="shared" si="8"/>
        <v>16.5</v>
      </c>
      <c r="L47" s="399"/>
      <c r="M47" s="20" t="str">
        <f t="shared" si="9"/>
        <v>Juin</v>
      </c>
    </row>
    <row r="48" spans="1:13" ht="19.5" customHeight="1">
      <c r="A48" s="17">
        <v>41</v>
      </c>
      <c r="B48" s="285" t="s">
        <v>2984</v>
      </c>
      <c r="C48" s="284" t="s">
        <v>1890</v>
      </c>
      <c r="D48" s="404">
        <v>9</v>
      </c>
      <c r="E48" s="425"/>
      <c r="F48" s="396">
        <f t="shared" si="5"/>
        <v>4.5</v>
      </c>
      <c r="G48" s="397">
        <f t="shared" si="6"/>
        <v>13.5</v>
      </c>
      <c r="H48" s="424"/>
      <c r="I48" s="398">
        <f t="shared" si="7"/>
        <v>13.5</v>
      </c>
      <c r="J48" s="194"/>
      <c r="K48" s="398">
        <f t="shared" si="8"/>
        <v>13.5</v>
      </c>
      <c r="L48" s="399"/>
      <c r="M48" s="20" t="str">
        <f t="shared" si="9"/>
        <v>Juin</v>
      </c>
    </row>
    <row r="49" spans="1:13" ht="19.5" customHeight="1">
      <c r="A49" s="17">
        <v>42</v>
      </c>
      <c r="B49" s="285" t="s">
        <v>2985</v>
      </c>
      <c r="C49" s="284" t="s">
        <v>2986</v>
      </c>
      <c r="D49" s="404">
        <v>3</v>
      </c>
      <c r="E49" s="425"/>
      <c r="F49" s="396">
        <f t="shared" si="5"/>
        <v>1.5</v>
      </c>
      <c r="G49" s="397">
        <f t="shared" si="6"/>
        <v>4.5</v>
      </c>
      <c r="H49" s="424"/>
      <c r="I49" s="398">
        <f t="shared" si="7"/>
        <v>4.5</v>
      </c>
      <c r="J49" s="194"/>
      <c r="K49" s="398">
        <f t="shared" si="8"/>
        <v>4.5</v>
      </c>
      <c r="L49" s="399"/>
      <c r="M49" s="20" t="str">
        <f t="shared" si="9"/>
        <v>Juin</v>
      </c>
    </row>
    <row r="50" spans="1:13" ht="19.5" customHeight="1">
      <c r="A50" s="17">
        <v>43</v>
      </c>
      <c r="B50" s="285" t="s">
        <v>2985</v>
      </c>
      <c r="C50" s="284" t="s">
        <v>2987</v>
      </c>
      <c r="D50" s="404">
        <v>5.25</v>
      </c>
      <c r="E50" s="425"/>
      <c r="F50" s="396">
        <f t="shared" si="5"/>
        <v>2.625</v>
      </c>
      <c r="G50" s="397">
        <f t="shared" si="6"/>
        <v>7.875</v>
      </c>
      <c r="H50" s="424"/>
      <c r="I50" s="398">
        <f t="shared" si="7"/>
        <v>7.875</v>
      </c>
      <c r="J50" s="194"/>
      <c r="K50" s="398">
        <f t="shared" si="8"/>
        <v>7.875</v>
      </c>
      <c r="L50" s="399"/>
      <c r="M50" s="20" t="str">
        <f t="shared" si="9"/>
        <v>Juin</v>
      </c>
    </row>
    <row r="51" spans="1:13" ht="19.5" customHeight="1">
      <c r="A51" s="17">
        <v>44</v>
      </c>
      <c r="B51" s="285" t="s">
        <v>2988</v>
      </c>
      <c r="C51" s="284" t="s">
        <v>2989</v>
      </c>
      <c r="D51" s="404">
        <v>5</v>
      </c>
      <c r="E51" s="425"/>
      <c r="F51" s="396">
        <f t="shared" si="5"/>
        <v>2.5</v>
      </c>
      <c r="G51" s="397">
        <f t="shared" si="6"/>
        <v>7.5</v>
      </c>
      <c r="H51" s="424"/>
      <c r="I51" s="398">
        <f t="shared" si="7"/>
        <v>7.5</v>
      </c>
      <c r="J51" s="194"/>
      <c r="K51" s="398">
        <f t="shared" si="8"/>
        <v>7.5</v>
      </c>
      <c r="L51" s="399"/>
      <c r="M51" s="20" t="str">
        <f t="shared" si="9"/>
        <v>Juin</v>
      </c>
    </row>
    <row r="52" spans="1:13" ht="19.5" customHeight="1">
      <c r="A52" s="17">
        <v>45</v>
      </c>
      <c r="B52" s="285" t="s">
        <v>2990</v>
      </c>
      <c r="C52" s="284" t="s">
        <v>2991</v>
      </c>
      <c r="D52" s="404">
        <v>6</v>
      </c>
      <c r="E52" s="425"/>
      <c r="F52" s="396">
        <f t="shared" si="5"/>
        <v>3</v>
      </c>
      <c r="G52" s="397">
        <f t="shared" si="6"/>
        <v>9</v>
      </c>
      <c r="H52" s="424"/>
      <c r="I52" s="398">
        <f t="shared" si="7"/>
        <v>9</v>
      </c>
      <c r="J52" s="194"/>
      <c r="K52" s="398">
        <f t="shared" si="8"/>
        <v>9</v>
      </c>
      <c r="L52" s="399"/>
      <c r="M52" s="20" t="str">
        <f t="shared" si="9"/>
        <v>Juin</v>
      </c>
    </row>
    <row r="53" spans="1:13" ht="19.5" customHeight="1">
      <c r="A53" s="17">
        <v>46</v>
      </c>
      <c r="B53" s="294" t="s">
        <v>2993</v>
      </c>
      <c r="C53" s="295" t="s">
        <v>2994</v>
      </c>
      <c r="D53" s="404">
        <v>5</v>
      </c>
      <c r="E53" s="425"/>
      <c r="F53" s="396">
        <f t="shared" si="5"/>
        <v>2.5</v>
      </c>
      <c r="G53" s="397">
        <f t="shared" si="6"/>
        <v>7.5</v>
      </c>
      <c r="H53" s="424"/>
      <c r="I53" s="398">
        <f t="shared" si="7"/>
        <v>7.5</v>
      </c>
      <c r="J53" s="194"/>
      <c r="K53" s="398">
        <f t="shared" si="8"/>
        <v>7.5</v>
      </c>
      <c r="L53" s="399"/>
      <c r="M53" s="20" t="str">
        <f t="shared" si="9"/>
        <v>Juin</v>
      </c>
    </row>
    <row r="54" spans="1:13" ht="19.5" customHeight="1">
      <c r="A54" s="17">
        <v>47</v>
      </c>
      <c r="B54" s="285" t="s">
        <v>2993</v>
      </c>
      <c r="C54" s="284" t="s">
        <v>2995</v>
      </c>
      <c r="D54" s="404">
        <v>10.5</v>
      </c>
      <c r="E54" s="425"/>
      <c r="F54" s="396">
        <f t="shared" si="5"/>
        <v>5.25</v>
      </c>
      <c r="G54" s="397">
        <f t="shared" si="6"/>
        <v>15.75</v>
      </c>
      <c r="H54" s="424"/>
      <c r="I54" s="398">
        <f t="shared" si="7"/>
        <v>15.75</v>
      </c>
      <c r="J54" s="194"/>
      <c r="K54" s="398">
        <f t="shared" si="8"/>
        <v>15.75</v>
      </c>
      <c r="L54" s="399"/>
      <c r="M54" s="20" t="str">
        <f t="shared" si="9"/>
        <v>Juin</v>
      </c>
    </row>
    <row r="55" spans="1:13" ht="19.5" customHeight="1">
      <c r="A55" s="17">
        <v>48</v>
      </c>
      <c r="B55" s="285" t="s">
        <v>2996</v>
      </c>
      <c r="C55" s="284" t="s">
        <v>2997</v>
      </c>
      <c r="D55" s="404">
        <v>11</v>
      </c>
      <c r="E55" s="425"/>
      <c r="F55" s="396">
        <f t="shared" si="5"/>
        <v>5.5</v>
      </c>
      <c r="G55" s="397">
        <f t="shared" si="6"/>
        <v>16.5</v>
      </c>
      <c r="H55" s="424"/>
      <c r="I55" s="398">
        <f t="shared" si="7"/>
        <v>16.5</v>
      </c>
      <c r="J55" s="194"/>
      <c r="K55" s="398">
        <f t="shared" si="8"/>
        <v>16.5</v>
      </c>
      <c r="L55" s="399"/>
      <c r="M55" s="20" t="str">
        <f t="shared" si="9"/>
        <v>Juin</v>
      </c>
    </row>
    <row r="56" spans="1:13" ht="19.5" customHeight="1">
      <c r="A56" s="17">
        <v>49</v>
      </c>
      <c r="B56" s="296" t="s">
        <v>3294</v>
      </c>
      <c r="C56" s="297" t="s">
        <v>2085</v>
      </c>
      <c r="D56" s="404">
        <v>6</v>
      </c>
      <c r="E56" s="425"/>
      <c r="F56" s="396">
        <f t="shared" si="5"/>
        <v>3</v>
      </c>
      <c r="G56" s="397">
        <f t="shared" si="6"/>
        <v>9</v>
      </c>
      <c r="H56" s="424"/>
      <c r="I56" s="398">
        <f t="shared" si="7"/>
        <v>9</v>
      </c>
      <c r="J56" s="194"/>
      <c r="K56" s="398">
        <f t="shared" si="8"/>
        <v>9</v>
      </c>
      <c r="L56" s="399"/>
      <c r="M56" s="20" t="str">
        <f t="shared" si="9"/>
        <v>Juin</v>
      </c>
    </row>
    <row r="57" spans="1:13" ht="19.5" customHeight="1">
      <c r="A57" s="17">
        <v>50</v>
      </c>
      <c r="B57" s="285" t="s">
        <v>2998</v>
      </c>
      <c r="C57" s="284" t="s">
        <v>2999</v>
      </c>
      <c r="D57" s="404">
        <v>2</v>
      </c>
      <c r="E57" s="425"/>
      <c r="F57" s="396">
        <f t="shared" si="5"/>
        <v>1</v>
      </c>
      <c r="G57" s="397">
        <f t="shared" si="6"/>
        <v>3</v>
      </c>
      <c r="H57" s="424"/>
      <c r="I57" s="398">
        <f t="shared" si="7"/>
        <v>3</v>
      </c>
      <c r="J57" s="194"/>
      <c r="K57" s="398">
        <f t="shared" si="8"/>
        <v>3</v>
      </c>
      <c r="L57" s="399"/>
      <c r="M57" s="20" t="str">
        <f t="shared" si="9"/>
        <v>Juin</v>
      </c>
    </row>
    <row r="58" spans="1:13" ht="19.5" customHeight="1">
      <c r="A58" s="17">
        <v>51</v>
      </c>
      <c r="B58" s="285" t="s">
        <v>3000</v>
      </c>
      <c r="C58" s="284" t="s">
        <v>2038</v>
      </c>
      <c r="D58" s="404">
        <v>8</v>
      </c>
      <c r="E58" s="425"/>
      <c r="F58" s="396">
        <f t="shared" si="5"/>
        <v>4</v>
      </c>
      <c r="G58" s="397">
        <f t="shared" si="6"/>
        <v>12</v>
      </c>
      <c r="H58" s="424"/>
      <c r="I58" s="398">
        <f t="shared" si="7"/>
        <v>12</v>
      </c>
      <c r="J58" s="194"/>
      <c r="K58" s="398">
        <f t="shared" si="8"/>
        <v>12</v>
      </c>
      <c r="L58" s="399"/>
      <c r="M58" s="20" t="str">
        <f t="shared" si="9"/>
        <v>Juin</v>
      </c>
    </row>
    <row r="59" spans="1:13" ht="19.5" customHeight="1">
      <c r="A59" s="17">
        <v>52</v>
      </c>
      <c r="B59" s="286" t="s">
        <v>1859</v>
      </c>
      <c r="C59" s="287" t="s">
        <v>3001</v>
      </c>
      <c r="D59" s="404">
        <v>7</v>
      </c>
      <c r="E59" s="425"/>
      <c r="F59" s="396">
        <f t="shared" si="5"/>
        <v>3.5</v>
      </c>
      <c r="G59" s="397">
        <f t="shared" si="6"/>
        <v>10.5</v>
      </c>
      <c r="H59" s="424"/>
      <c r="I59" s="398">
        <f t="shared" si="7"/>
        <v>10.5</v>
      </c>
      <c r="J59" s="194"/>
      <c r="K59" s="398">
        <f t="shared" si="8"/>
        <v>10.5</v>
      </c>
      <c r="L59" s="399"/>
      <c r="M59" s="20" t="str">
        <f t="shared" si="9"/>
        <v>Juin</v>
      </c>
    </row>
    <row r="60" spans="1:13" ht="19.5" customHeight="1">
      <c r="A60" s="17">
        <v>53</v>
      </c>
      <c r="B60" s="286" t="s">
        <v>454</v>
      </c>
      <c r="C60" s="287" t="s">
        <v>1863</v>
      </c>
      <c r="D60" s="404">
        <v>2</v>
      </c>
      <c r="E60" s="425"/>
      <c r="F60" s="396">
        <f t="shared" si="5"/>
        <v>1</v>
      </c>
      <c r="G60" s="397">
        <f t="shared" si="6"/>
        <v>3</v>
      </c>
      <c r="H60" s="424"/>
      <c r="I60" s="398">
        <f t="shared" si="7"/>
        <v>3</v>
      </c>
      <c r="J60" s="194"/>
      <c r="K60" s="398">
        <f t="shared" si="8"/>
        <v>3</v>
      </c>
      <c r="L60" s="399"/>
      <c r="M60" s="20" t="str">
        <f t="shared" si="9"/>
        <v>Juin</v>
      </c>
    </row>
    <row r="61" spans="1:13" ht="19.5" customHeight="1">
      <c r="A61" s="17">
        <v>54</v>
      </c>
      <c r="B61" s="285" t="s">
        <v>3002</v>
      </c>
      <c r="C61" s="284" t="s">
        <v>3003</v>
      </c>
      <c r="D61" s="404">
        <v>7.5</v>
      </c>
      <c r="E61" s="425"/>
      <c r="F61" s="396">
        <f t="shared" si="5"/>
        <v>3.75</v>
      </c>
      <c r="G61" s="397">
        <f t="shared" si="6"/>
        <v>11.25</v>
      </c>
      <c r="H61" s="424"/>
      <c r="I61" s="398">
        <f t="shared" si="7"/>
        <v>11.25</v>
      </c>
      <c r="J61" s="194"/>
      <c r="K61" s="398">
        <f t="shared" si="8"/>
        <v>11.25</v>
      </c>
      <c r="L61" s="399"/>
      <c r="M61" s="20" t="str">
        <f t="shared" si="9"/>
        <v>Juin</v>
      </c>
    </row>
    <row r="62" spans="1:13" ht="19.5" customHeight="1">
      <c r="A62" s="17">
        <v>55</v>
      </c>
      <c r="B62" s="285" t="s">
        <v>3004</v>
      </c>
      <c r="C62" s="284" t="s">
        <v>3005</v>
      </c>
      <c r="D62" s="404">
        <v>5</v>
      </c>
      <c r="E62" s="425"/>
      <c r="F62" s="396">
        <f t="shared" si="5"/>
        <v>2.5</v>
      </c>
      <c r="G62" s="397">
        <f t="shared" si="6"/>
        <v>7.5</v>
      </c>
      <c r="H62" s="424"/>
      <c r="I62" s="398">
        <f t="shared" si="7"/>
        <v>7.5</v>
      </c>
      <c r="J62" s="194"/>
      <c r="K62" s="398">
        <f t="shared" si="8"/>
        <v>7.5</v>
      </c>
      <c r="L62" s="399"/>
      <c r="M62" s="20" t="str">
        <f t="shared" si="9"/>
        <v>Juin</v>
      </c>
    </row>
    <row r="63" spans="1:13" ht="19.5" customHeight="1">
      <c r="A63" s="17">
        <v>56</v>
      </c>
      <c r="B63" s="285" t="s">
        <v>466</v>
      </c>
      <c r="C63" s="284" t="s">
        <v>296</v>
      </c>
      <c r="D63" s="404">
        <v>5</v>
      </c>
      <c r="E63" s="425"/>
      <c r="F63" s="396">
        <f t="shared" si="5"/>
        <v>2.5</v>
      </c>
      <c r="G63" s="397">
        <f t="shared" si="6"/>
        <v>7.5</v>
      </c>
      <c r="H63" s="424"/>
      <c r="I63" s="398">
        <f t="shared" si="7"/>
        <v>7.5</v>
      </c>
      <c r="J63" s="194"/>
      <c r="K63" s="398">
        <f t="shared" si="8"/>
        <v>7.5</v>
      </c>
      <c r="L63" s="399"/>
      <c r="M63" s="20" t="str">
        <f t="shared" si="9"/>
        <v>Juin</v>
      </c>
    </row>
    <row r="64" spans="1:13" ht="19.5" customHeight="1">
      <c r="A64" s="17">
        <v>57</v>
      </c>
      <c r="B64" s="285" t="s">
        <v>3006</v>
      </c>
      <c r="C64" s="284" t="s">
        <v>674</v>
      </c>
      <c r="D64" s="404">
        <v>7</v>
      </c>
      <c r="E64" s="425"/>
      <c r="F64" s="396">
        <f t="shared" si="5"/>
        <v>3.5</v>
      </c>
      <c r="G64" s="397">
        <f t="shared" si="6"/>
        <v>10.5</v>
      </c>
      <c r="H64" s="424"/>
      <c r="I64" s="398">
        <f t="shared" si="7"/>
        <v>10.5</v>
      </c>
      <c r="J64" s="194"/>
      <c r="K64" s="398">
        <f t="shared" si="8"/>
        <v>10.5</v>
      </c>
      <c r="L64" s="399"/>
      <c r="M64" s="20" t="str">
        <f t="shared" si="9"/>
        <v>Juin</v>
      </c>
    </row>
    <row r="65" spans="1:13" ht="19.5" customHeight="1">
      <c r="A65" s="17">
        <v>58</v>
      </c>
      <c r="B65" s="285" t="s">
        <v>1869</v>
      </c>
      <c r="C65" s="284" t="s">
        <v>3007</v>
      </c>
      <c r="D65" s="404">
        <v>5</v>
      </c>
      <c r="E65" s="425"/>
      <c r="F65" s="396">
        <f t="shared" si="5"/>
        <v>2.5</v>
      </c>
      <c r="G65" s="397">
        <f t="shared" si="6"/>
        <v>7.5</v>
      </c>
      <c r="H65" s="424"/>
      <c r="I65" s="398">
        <f t="shared" si="7"/>
        <v>7.5</v>
      </c>
      <c r="J65" s="194"/>
      <c r="K65" s="398">
        <f t="shared" si="8"/>
        <v>7.5</v>
      </c>
      <c r="L65" s="399"/>
      <c r="M65" s="20" t="str">
        <f t="shared" si="9"/>
        <v>Juin</v>
      </c>
    </row>
    <row r="66" spans="1:13" ht="19.5" customHeight="1">
      <c r="A66" s="17">
        <v>59</v>
      </c>
      <c r="B66" s="288" t="s">
        <v>475</v>
      </c>
      <c r="C66" s="289" t="s">
        <v>1872</v>
      </c>
      <c r="D66" s="404">
        <v>2</v>
      </c>
      <c r="E66" s="425"/>
      <c r="F66" s="396">
        <f t="shared" si="5"/>
        <v>1</v>
      </c>
      <c r="G66" s="397">
        <f t="shared" si="6"/>
        <v>3</v>
      </c>
      <c r="H66" s="424"/>
      <c r="I66" s="398">
        <f t="shared" si="7"/>
        <v>3</v>
      </c>
      <c r="J66" s="194"/>
      <c r="K66" s="398">
        <f t="shared" si="8"/>
        <v>3</v>
      </c>
      <c r="L66" s="399"/>
      <c r="M66" s="20" t="str">
        <f t="shared" si="9"/>
        <v>Juin</v>
      </c>
    </row>
    <row r="67" spans="1:13" ht="19.5" customHeight="1">
      <c r="A67" s="17">
        <v>60</v>
      </c>
      <c r="B67" s="285" t="s">
        <v>3008</v>
      </c>
      <c r="C67" s="292" t="s">
        <v>3009</v>
      </c>
      <c r="D67" s="404">
        <v>11.25</v>
      </c>
      <c r="E67" s="425"/>
      <c r="F67" s="396">
        <f t="shared" si="5"/>
        <v>5.625</v>
      </c>
      <c r="G67" s="397">
        <f t="shared" si="6"/>
        <v>16.875</v>
      </c>
      <c r="H67" s="424"/>
      <c r="I67" s="398">
        <f t="shared" si="7"/>
        <v>16.875</v>
      </c>
      <c r="J67" s="194"/>
      <c r="K67" s="398">
        <f t="shared" si="8"/>
        <v>16.875</v>
      </c>
      <c r="L67" s="399"/>
      <c r="M67" s="20" t="str">
        <f t="shared" si="9"/>
        <v>Juin</v>
      </c>
    </row>
    <row r="68" spans="1:13" ht="19.5" customHeight="1">
      <c r="A68" s="17">
        <v>61</v>
      </c>
      <c r="B68" s="285" t="s">
        <v>3285</v>
      </c>
      <c r="C68" s="284" t="s">
        <v>3010</v>
      </c>
      <c r="D68" s="404">
        <v>4</v>
      </c>
      <c r="E68" s="425"/>
      <c r="F68" s="396">
        <f t="shared" si="5"/>
        <v>2</v>
      </c>
      <c r="G68" s="397">
        <f t="shared" si="6"/>
        <v>6</v>
      </c>
      <c r="H68" s="424"/>
      <c r="I68" s="398">
        <f t="shared" si="7"/>
        <v>6</v>
      </c>
      <c r="J68" s="194"/>
      <c r="K68" s="398">
        <f t="shared" si="8"/>
        <v>6</v>
      </c>
      <c r="L68" s="399"/>
      <c r="M68" s="20" t="str">
        <f t="shared" si="9"/>
        <v>Juin</v>
      </c>
    </row>
    <row r="69" spans="1:13" ht="19.5" customHeight="1">
      <c r="A69" s="17">
        <v>62</v>
      </c>
      <c r="B69" s="286" t="s">
        <v>499</v>
      </c>
      <c r="C69" s="287" t="s">
        <v>500</v>
      </c>
      <c r="D69" s="404">
        <v>6</v>
      </c>
      <c r="E69" s="425"/>
      <c r="F69" s="396">
        <f t="shared" si="5"/>
        <v>3</v>
      </c>
      <c r="G69" s="397">
        <f t="shared" si="6"/>
        <v>9</v>
      </c>
      <c r="H69" s="424"/>
      <c r="I69" s="398">
        <f t="shared" si="7"/>
        <v>9</v>
      </c>
      <c r="J69" s="194"/>
      <c r="K69" s="398">
        <f t="shared" si="8"/>
        <v>9</v>
      </c>
      <c r="L69" s="399"/>
      <c r="M69" s="20" t="str">
        <f t="shared" si="9"/>
        <v>Juin</v>
      </c>
    </row>
    <row r="70" spans="1:13" ht="19.5" customHeight="1">
      <c r="A70" s="17">
        <v>63</v>
      </c>
      <c r="B70" s="285" t="s">
        <v>3011</v>
      </c>
      <c r="C70" s="284" t="s">
        <v>256</v>
      </c>
      <c r="D70" s="404">
        <v>10</v>
      </c>
      <c r="E70" s="425"/>
      <c r="F70" s="396">
        <f t="shared" si="5"/>
        <v>5</v>
      </c>
      <c r="G70" s="397">
        <f t="shared" si="6"/>
        <v>15</v>
      </c>
      <c r="H70" s="424"/>
      <c r="I70" s="398">
        <f t="shared" si="7"/>
        <v>15</v>
      </c>
      <c r="J70" s="194"/>
      <c r="K70" s="398">
        <f t="shared" si="8"/>
        <v>15</v>
      </c>
      <c r="L70" s="399"/>
      <c r="M70" s="20" t="str">
        <f t="shared" si="9"/>
        <v>Juin</v>
      </c>
    </row>
    <row r="71" spans="1:13" ht="19.5" customHeight="1">
      <c r="A71" s="17">
        <v>64</v>
      </c>
      <c r="B71" s="285" t="s">
        <v>3012</v>
      </c>
      <c r="C71" s="284" t="s">
        <v>3013</v>
      </c>
      <c r="D71" s="404">
        <v>9</v>
      </c>
      <c r="E71" s="425"/>
      <c r="F71" s="396">
        <f t="shared" si="5"/>
        <v>4.5</v>
      </c>
      <c r="G71" s="397">
        <f t="shared" si="6"/>
        <v>13.5</v>
      </c>
      <c r="H71" s="424"/>
      <c r="I71" s="398">
        <f t="shared" si="7"/>
        <v>13.5</v>
      </c>
      <c r="J71" s="194"/>
      <c r="K71" s="398">
        <f t="shared" si="8"/>
        <v>13.5</v>
      </c>
      <c r="L71" s="399"/>
      <c r="M71" s="20" t="str">
        <f t="shared" si="9"/>
        <v>Juin</v>
      </c>
    </row>
    <row r="72" spans="1:13" ht="19.5" customHeight="1">
      <c r="A72" s="17">
        <v>65</v>
      </c>
      <c r="B72" s="285" t="s">
        <v>3014</v>
      </c>
      <c r="C72" s="284" t="s">
        <v>3015</v>
      </c>
      <c r="D72" s="404">
        <v>2</v>
      </c>
      <c r="E72" s="425"/>
      <c r="F72" s="396">
        <f t="shared" si="5"/>
        <v>1</v>
      </c>
      <c r="G72" s="397">
        <f t="shared" si="6"/>
        <v>3</v>
      </c>
      <c r="H72" s="424"/>
      <c r="I72" s="398">
        <f t="shared" si="7"/>
        <v>3</v>
      </c>
      <c r="J72" s="194"/>
      <c r="K72" s="398">
        <f t="shared" si="8"/>
        <v>3</v>
      </c>
      <c r="L72" s="399"/>
      <c r="M72" s="20" t="str">
        <f t="shared" si="9"/>
        <v>Juin</v>
      </c>
    </row>
    <row r="73" spans="1:13" ht="19.5" customHeight="1">
      <c r="A73" s="17">
        <v>66</v>
      </c>
      <c r="B73" s="285" t="s">
        <v>3016</v>
      </c>
      <c r="C73" s="284" t="s">
        <v>1368</v>
      </c>
      <c r="D73" s="404">
        <v>9</v>
      </c>
      <c r="E73" s="425"/>
      <c r="F73" s="396">
        <f t="shared" ref="F73:F136" si="10">IF(AND(D73=0,E73=0),L73/3,(D73+E73)/2)</f>
        <v>4.5</v>
      </c>
      <c r="G73" s="397">
        <f t="shared" ref="G73:G136" si="11">F73*3</f>
        <v>13.5</v>
      </c>
      <c r="H73" s="424"/>
      <c r="I73" s="398">
        <f t="shared" ref="I73:I136" si="12">MAX(G73,H73*3)</f>
        <v>13.5</v>
      </c>
      <c r="J73" s="194"/>
      <c r="K73" s="398">
        <f t="shared" ref="K73:K136" si="13">MAX(I73,J73*3)</f>
        <v>13.5</v>
      </c>
      <c r="L73" s="399"/>
      <c r="M73" s="20" t="str">
        <f t="shared" ref="M73:M136" si="14">IF(ISBLANK(J73),IF(ISBLANK(H73),"Juin","Synthèse"),"Rattrapage")</f>
        <v>Juin</v>
      </c>
    </row>
    <row r="74" spans="1:13" ht="19.5" customHeight="1">
      <c r="A74" s="17">
        <v>67</v>
      </c>
      <c r="B74" s="285" t="s">
        <v>3017</v>
      </c>
      <c r="C74" s="284" t="s">
        <v>1211</v>
      </c>
      <c r="D74" s="404">
        <v>12.5</v>
      </c>
      <c r="E74" s="425"/>
      <c r="F74" s="396">
        <f t="shared" si="10"/>
        <v>6.25</v>
      </c>
      <c r="G74" s="397">
        <f t="shared" si="11"/>
        <v>18.75</v>
      </c>
      <c r="H74" s="424"/>
      <c r="I74" s="398">
        <f t="shared" si="12"/>
        <v>18.75</v>
      </c>
      <c r="J74" s="194"/>
      <c r="K74" s="398">
        <f t="shared" si="13"/>
        <v>18.75</v>
      </c>
      <c r="L74" s="399"/>
      <c r="M74" s="20" t="str">
        <f t="shared" si="14"/>
        <v>Juin</v>
      </c>
    </row>
    <row r="75" spans="1:13" ht="19.5" customHeight="1">
      <c r="A75" s="17">
        <v>68</v>
      </c>
      <c r="B75" s="285" t="s">
        <v>3018</v>
      </c>
      <c r="C75" s="284" t="s">
        <v>1935</v>
      </c>
      <c r="D75" s="404">
        <v>7</v>
      </c>
      <c r="E75" s="425"/>
      <c r="F75" s="396">
        <f t="shared" si="10"/>
        <v>3.5</v>
      </c>
      <c r="G75" s="397">
        <f t="shared" si="11"/>
        <v>10.5</v>
      </c>
      <c r="H75" s="424"/>
      <c r="I75" s="398">
        <f t="shared" si="12"/>
        <v>10.5</v>
      </c>
      <c r="J75" s="194"/>
      <c r="K75" s="398">
        <f t="shared" si="13"/>
        <v>10.5</v>
      </c>
      <c r="L75" s="399"/>
      <c r="M75" s="20" t="str">
        <f t="shared" si="14"/>
        <v>Juin</v>
      </c>
    </row>
    <row r="76" spans="1:13" ht="19.5" customHeight="1">
      <c r="A76" s="17">
        <v>69</v>
      </c>
      <c r="B76" s="285" t="s">
        <v>3019</v>
      </c>
      <c r="C76" s="284" t="s">
        <v>2018</v>
      </c>
      <c r="D76" s="404">
        <v>9</v>
      </c>
      <c r="E76" s="425"/>
      <c r="F76" s="396">
        <f t="shared" si="10"/>
        <v>4.5</v>
      </c>
      <c r="G76" s="397">
        <f t="shared" si="11"/>
        <v>13.5</v>
      </c>
      <c r="H76" s="424"/>
      <c r="I76" s="398">
        <f t="shared" si="12"/>
        <v>13.5</v>
      </c>
      <c r="J76" s="194"/>
      <c r="K76" s="398">
        <f t="shared" si="13"/>
        <v>13.5</v>
      </c>
      <c r="L76" s="399"/>
      <c r="M76" s="20" t="str">
        <f t="shared" si="14"/>
        <v>Juin</v>
      </c>
    </row>
    <row r="77" spans="1:13" ht="19.5" customHeight="1">
      <c r="A77" s="17">
        <v>70</v>
      </c>
      <c r="B77" s="285" t="s">
        <v>3020</v>
      </c>
      <c r="C77" s="284" t="s">
        <v>3021</v>
      </c>
      <c r="D77" s="404">
        <v>16.75</v>
      </c>
      <c r="E77" s="425"/>
      <c r="F77" s="396">
        <f t="shared" si="10"/>
        <v>8.375</v>
      </c>
      <c r="G77" s="397">
        <f t="shared" si="11"/>
        <v>25.125</v>
      </c>
      <c r="H77" s="424"/>
      <c r="I77" s="398">
        <f t="shared" si="12"/>
        <v>25.125</v>
      </c>
      <c r="J77" s="194"/>
      <c r="K77" s="398">
        <f t="shared" si="13"/>
        <v>25.125</v>
      </c>
      <c r="L77" s="399"/>
      <c r="M77" s="20" t="str">
        <f t="shared" si="14"/>
        <v>Juin</v>
      </c>
    </row>
    <row r="78" spans="1:13" ht="19.5" customHeight="1">
      <c r="A78" s="17">
        <v>71</v>
      </c>
      <c r="B78" s="286" t="s">
        <v>3286</v>
      </c>
      <c r="C78" s="287" t="s">
        <v>1907</v>
      </c>
      <c r="D78" s="404">
        <v>4.5</v>
      </c>
      <c r="E78" s="425"/>
      <c r="F78" s="396">
        <f t="shared" si="10"/>
        <v>2.25</v>
      </c>
      <c r="G78" s="397">
        <f t="shared" si="11"/>
        <v>6.75</v>
      </c>
      <c r="H78" s="424"/>
      <c r="I78" s="398">
        <f t="shared" si="12"/>
        <v>6.75</v>
      </c>
      <c r="J78" s="194"/>
      <c r="K78" s="398">
        <f t="shared" si="13"/>
        <v>6.75</v>
      </c>
      <c r="L78" s="399"/>
      <c r="M78" s="20" t="str">
        <f t="shared" si="14"/>
        <v>Juin</v>
      </c>
    </row>
    <row r="79" spans="1:13" ht="19.5" customHeight="1">
      <c r="A79" s="17">
        <v>72</v>
      </c>
      <c r="B79" s="285" t="s">
        <v>3022</v>
      </c>
      <c r="C79" s="284" t="s">
        <v>971</v>
      </c>
      <c r="D79" s="404">
        <v>8</v>
      </c>
      <c r="E79" s="425"/>
      <c r="F79" s="396">
        <f t="shared" si="10"/>
        <v>4</v>
      </c>
      <c r="G79" s="397">
        <f t="shared" si="11"/>
        <v>12</v>
      </c>
      <c r="H79" s="424"/>
      <c r="I79" s="398">
        <f t="shared" si="12"/>
        <v>12</v>
      </c>
      <c r="J79" s="194"/>
      <c r="K79" s="398">
        <f t="shared" si="13"/>
        <v>12</v>
      </c>
      <c r="L79" s="399"/>
      <c r="M79" s="20" t="str">
        <f t="shared" si="14"/>
        <v>Juin</v>
      </c>
    </row>
    <row r="80" spans="1:13" ht="19.5" customHeight="1">
      <c r="A80" s="17">
        <v>73</v>
      </c>
      <c r="B80" s="285" t="s">
        <v>3023</v>
      </c>
      <c r="C80" s="284" t="s">
        <v>3024</v>
      </c>
      <c r="D80" s="404">
        <v>2</v>
      </c>
      <c r="E80" s="425"/>
      <c r="F80" s="396">
        <f t="shared" si="10"/>
        <v>1</v>
      </c>
      <c r="G80" s="397">
        <f t="shared" si="11"/>
        <v>3</v>
      </c>
      <c r="H80" s="424"/>
      <c r="I80" s="398">
        <f t="shared" si="12"/>
        <v>3</v>
      </c>
      <c r="J80" s="194"/>
      <c r="K80" s="398">
        <f t="shared" si="13"/>
        <v>3</v>
      </c>
      <c r="L80" s="399"/>
      <c r="M80" s="20" t="str">
        <f t="shared" si="14"/>
        <v>Juin</v>
      </c>
    </row>
    <row r="81" spans="1:13" ht="19.5" customHeight="1">
      <c r="A81" s="17">
        <v>74</v>
      </c>
      <c r="B81" s="285" t="s">
        <v>3025</v>
      </c>
      <c r="C81" s="284" t="s">
        <v>887</v>
      </c>
      <c r="D81" s="404">
        <v>7.5</v>
      </c>
      <c r="E81" s="425"/>
      <c r="F81" s="396">
        <f t="shared" si="10"/>
        <v>3.75</v>
      </c>
      <c r="G81" s="397">
        <f t="shared" si="11"/>
        <v>11.25</v>
      </c>
      <c r="H81" s="424"/>
      <c r="I81" s="398">
        <f t="shared" si="12"/>
        <v>11.25</v>
      </c>
      <c r="J81" s="194"/>
      <c r="K81" s="398">
        <f t="shared" si="13"/>
        <v>11.25</v>
      </c>
      <c r="L81" s="399"/>
      <c r="M81" s="20" t="str">
        <f t="shared" si="14"/>
        <v>Juin</v>
      </c>
    </row>
    <row r="82" spans="1:13" ht="19.5" customHeight="1">
      <c r="A82" s="17">
        <v>75</v>
      </c>
      <c r="B82" s="285" t="s">
        <v>552</v>
      </c>
      <c r="C82" s="284" t="s">
        <v>2146</v>
      </c>
      <c r="D82" s="404">
        <v>12</v>
      </c>
      <c r="E82" s="425"/>
      <c r="F82" s="396">
        <f t="shared" si="10"/>
        <v>6</v>
      </c>
      <c r="G82" s="397">
        <f t="shared" si="11"/>
        <v>18</v>
      </c>
      <c r="H82" s="424"/>
      <c r="I82" s="398">
        <f t="shared" si="12"/>
        <v>18</v>
      </c>
      <c r="J82" s="194"/>
      <c r="K82" s="398">
        <f t="shared" si="13"/>
        <v>18</v>
      </c>
      <c r="L82" s="399"/>
      <c r="M82" s="20" t="str">
        <f t="shared" si="14"/>
        <v>Juin</v>
      </c>
    </row>
    <row r="83" spans="1:13" ht="19.5" customHeight="1">
      <c r="A83" s="17">
        <v>76</v>
      </c>
      <c r="B83" s="285" t="s">
        <v>3026</v>
      </c>
      <c r="C83" s="284" t="s">
        <v>2143</v>
      </c>
      <c r="D83" s="404">
        <v>4</v>
      </c>
      <c r="E83" s="425"/>
      <c r="F83" s="396">
        <f t="shared" si="10"/>
        <v>2</v>
      </c>
      <c r="G83" s="397">
        <f t="shared" si="11"/>
        <v>6</v>
      </c>
      <c r="H83" s="424"/>
      <c r="I83" s="398">
        <f t="shared" si="12"/>
        <v>6</v>
      </c>
      <c r="J83" s="194"/>
      <c r="K83" s="398">
        <f t="shared" si="13"/>
        <v>6</v>
      </c>
      <c r="L83" s="399"/>
      <c r="M83" s="20" t="str">
        <f t="shared" si="14"/>
        <v>Juin</v>
      </c>
    </row>
    <row r="84" spans="1:13" ht="19.5" customHeight="1">
      <c r="A84" s="17">
        <v>77</v>
      </c>
      <c r="B84" s="285" t="s">
        <v>3027</v>
      </c>
      <c r="C84" s="284" t="s">
        <v>1892</v>
      </c>
      <c r="D84" s="404">
        <v>11.5</v>
      </c>
      <c r="E84" s="425"/>
      <c r="F84" s="396">
        <f t="shared" si="10"/>
        <v>5.75</v>
      </c>
      <c r="G84" s="397">
        <f t="shared" si="11"/>
        <v>17.25</v>
      </c>
      <c r="H84" s="424"/>
      <c r="I84" s="398">
        <f t="shared" si="12"/>
        <v>17.25</v>
      </c>
      <c r="J84" s="194"/>
      <c r="K84" s="398">
        <f t="shared" si="13"/>
        <v>17.25</v>
      </c>
      <c r="L84" s="399"/>
      <c r="M84" s="20" t="str">
        <f t="shared" si="14"/>
        <v>Juin</v>
      </c>
    </row>
    <row r="85" spans="1:13" ht="19.5" customHeight="1">
      <c r="A85" s="17">
        <v>78</v>
      </c>
      <c r="B85" s="285" t="s">
        <v>3028</v>
      </c>
      <c r="C85" s="284" t="s">
        <v>841</v>
      </c>
      <c r="D85" s="404">
        <v>5</v>
      </c>
      <c r="E85" s="425"/>
      <c r="F85" s="396">
        <f t="shared" si="10"/>
        <v>2.5</v>
      </c>
      <c r="G85" s="397">
        <f t="shared" si="11"/>
        <v>7.5</v>
      </c>
      <c r="H85" s="424"/>
      <c r="I85" s="398">
        <f t="shared" si="12"/>
        <v>7.5</v>
      </c>
      <c r="J85" s="194"/>
      <c r="K85" s="398">
        <f t="shared" si="13"/>
        <v>7.5</v>
      </c>
      <c r="L85" s="399"/>
      <c r="M85" s="20" t="str">
        <f t="shared" si="14"/>
        <v>Juin</v>
      </c>
    </row>
    <row r="86" spans="1:13" ht="19.5" customHeight="1">
      <c r="A86" s="17">
        <v>79</v>
      </c>
      <c r="B86" s="285" t="s">
        <v>3029</v>
      </c>
      <c r="C86" s="284" t="s">
        <v>1313</v>
      </c>
      <c r="D86" s="404">
        <v>9</v>
      </c>
      <c r="E86" s="425"/>
      <c r="F86" s="396">
        <f t="shared" si="10"/>
        <v>4.5</v>
      </c>
      <c r="G86" s="397">
        <f t="shared" si="11"/>
        <v>13.5</v>
      </c>
      <c r="H86" s="424"/>
      <c r="I86" s="398">
        <f t="shared" si="12"/>
        <v>13.5</v>
      </c>
      <c r="J86" s="194"/>
      <c r="K86" s="398">
        <f t="shared" si="13"/>
        <v>13.5</v>
      </c>
      <c r="L86" s="399"/>
      <c r="M86" s="20" t="str">
        <f t="shared" si="14"/>
        <v>Juin</v>
      </c>
    </row>
    <row r="87" spans="1:13" ht="19.5" customHeight="1">
      <c r="A87" s="17">
        <v>80</v>
      </c>
      <c r="B87" s="285" t="s">
        <v>3030</v>
      </c>
      <c r="C87" s="284" t="s">
        <v>1211</v>
      </c>
      <c r="D87" s="404">
        <v>4</v>
      </c>
      <c r="E87" s="425"/>
      <c r="F87" s="396">
        <f t="shared" si="10"/>
        <v>2</v>
      </c>
      <c r="G87" s="397">
        <f t="shared" si="11"/>
        <v>6</v>
      </c>
      <c r="H87" s="424"/>
      <c r="I87" s="398">
        <f t="shared" si="12"/>
        <v>6</v>
      </c>
      <c r="J87" s="194"/>
      <c r="K87" s="398">
        <f t="shared" si="13"/>
        <v>6</v>
      </c>
      <c r="L87" s="399"/>
      <c r="M87" s="20" t="str">
        <f t="shared" si="14"/>
        <v>Juin</v>
      </c>
    </row>
    <row r="88" spans="1:13" ht="19.5" customHeight="1">
      <c r="A88" s="17">
        <v>81</v>
      </c>
      <c r="B88" s="285" t="s">
        <v>3031</v>
      </c>
      <c r="C88" s="284" t="s">
        <v>2940</v>
      </c>
      <c r="D88" s="404">
        <v>4</v>
      </c>
      <c r="E88" s="425"/>
      <c r="F88" s="396">
        <f t="shared" si="10"/>
        <v>2</v>
      </c>
      <c r="G88" s="397">
        <f t="shared" si="11"/>
        <v>6</v>
      </c>
      <c r="H88" s="424"/>
      <c r="I88" s="398">
        <f t="shared" si="12"/>
        <v>6</v>
      </c>
      <c r="J88" s="194"/>
      <c r="K88" s="398">
        <f t="shared" si="13"/>
        <v>6</v>
      </c>
      <c r="L88" s="399"/>
      <c r="M88" s="20" t="str">
        <f t="shared" si="14"/>
        <v>Juin</v>
      </c>
    </row>
    <row r="89" spans="1:13" ht="19.5" customHeight="1">
      <c r="A89" s="17">
        <v>82</v>
      </c>
      <c r="B89" s="285" t="s">
        <v>3032</v>
      </c>
      <c r="C89" s="284" t="s">
        <v>3033</v>
      </c>
      <c r="D89" s="404">
        <v>16.25</v>
      </c>
      <c r="E89" s="425"/>
      <c r="F89" s="396">
        <f t="shared" si="10"/>
        <v>8.125</v>
      </c>
      <c r="G89" s="397">
        <f t="shared" si="11"/>
        <v>24.375</v>
      </c>
      <c r="H89" s="424"/>
      <c r="I89" s="398">
        <f t="shared" si="12"/>
        <v>24.375</v>
      </c>
      <c r="J89" s="194"/>
      <c r="K89" s="398">
        <f t="shared" si="13"/>
        <v>24.375</v>
      </c>
      <c r="L89" s="399"/>
      <c r="M89" s="20" t="str">
        <f t="shared" si="14"/>
        <v>Juin</v>
      </c>
    </row>
    <row r="90" spans="1:13" ht="19.5" customHeight="1">
      <c r="A90" s="17">
        <v>83</v>
      </c>
      <c r="B90" s="285" t="s">
        <v>3034</v>
      </c>
      <c r="C90" s="284" t="s">
        <v>2115</v>
      </c>
      <c r="D90" s="404">
        <v>8.5</v>
      </c>
      <c r="E90" s="425"/>
      <c r="F90" s="396">
        <f t="shared" si="10"/>
        <v>4.25</v>
      </c>
      <c r="G90" s="397">
        <f t="shared" si="11"/>
        <v>12.75</v>
      </c>
      <c r="H90" s="424"/>
      <c r="I90" s="398">
        <f t="shared" si="12"/>
        <v>12.75</v>
      </c>
      <c r="J90" s="194"/>
      <c r="K90" s="398">
        <f t="shared" si="13"/>
        <v>12.75</v>
      </c>
      <c r="L90" s="399"/>
      <c r="M90" s="20" t="str">
        <f t="shared" si="14"/>
        <v>Juin</v>
      </c>
    </row>
    <row r="91" spans="1:13" ht="19.5" customHeight="1">
      <c r="A91" s="17">
        <v>84</v>
      </c>
      <c r="B91" s="285" t="s">
        <v>3295</v>
      </c>
      <c r="C91" s="284" t="s">
        <v>1972</v>
      </c>
      <c r="D91" s="404">
        <v>7.5</v>
      </c>
      <c r="E91" s="425"/>
      <c r="F91" s="396">
        <f t="shared" si="10"/>
        <v>3.75</v>
      </c>
      <c r="G91" s="397">
        <f t="shared" si="11"/>
        <v>11.25</v>
      </c>
      <c r="H91" s="424"/>
      <c r="I91" s="398">
        <f t="shared" si="12"/>
        <v>11.25</v>
      </c>
      <c r="J91" s="194"/>
      <c r="K91" s="398">
        <f t="shared" si="13"/>
        <v>11.25</v>
      </c>
      <c r="L91" s="399"/>
      <c r="M91" s="20" t="str">
        <f t="shared" si="14"/>
        <v>Juin</v>
      </c>
    </row>
    <row r="92" spans="1:13" ht="19.5" customHeight="1">
      <c r="A92" s="17">
        <v>85</v>
      </c>
      <c r="B92" s="285" t="s">
        <v>3035</v>
      </c>
      <c r="C92" s="284" t="s">
        <v>891</v>
      </c>
      <c r="D92" s="404">
        <v>6</v>
      </c>
      <c r="E92" s="425"/>
      <c r="F92" s="396">
        <f t="shared" si="10"/>
        <v>3</v>
      </c>
      <c r="G92" s="397">
        <f t="shared" si="11"/>
        <v>9</v>
      </c>
      <c r="H92" s="424"/>
      <c r="I92" s="398">
        <f t="shared" si="12"/>
        <v>9</v>
      </c>
      <c r="J92" s="194"/>
      <c r="K92" s="398">
        <f t="shared" si="13"/>
        <v>9</v>
      </c>
      <c r="L92" s="399"/>
      <c r="M92" s="20" t="str">
        <f t="shared" si="14"/>
        <v>Juin</v>
      </c>
    </row>
    <row r="93" spans="1:13" ht="19.5" customHeight="1">
      <c r="A93" s="17">
        <v>86</v>
      </c>
      <c r="B93" s="285" t="s">
        <v>3036</v>
      </c>
      <c r="C93" s="284" t="s">
        <v>3037</v>
      </c>
      <c r="D93" s="404">
        <v>6</v>
      </c>
      <c r="E93" s="425"/>
      <c r="F93" s="396">
        <f t="shared" si="10"/>
        <v>3</v>
      </c>
      <c r="G93" s="397">
        <f t="shared" si="11"/>
        <v>9</v>
      </c>
      <c r="H93" s="424"/>
      <c r="I93" s="398">
        <f t="shared" si="12"/>
        <v>9</v>
      </c>
      <c r="J93" s="194"/>
      <c r="K93" s="398">
        <f t="shared" si="13"/>
        <v>9</v>
      </c>
      <c r="L93" s="399"/>
      <c r="M93" s="20" t="str">
        <f t="shared" si="14"/>
        <v>Juin</v>
      </c>
    </row>
    <row r="94" spans="1:13" ht="19.5" customHeight="1">
      <c r="A94" s="17">
        <v>87</v>
      </c>
      <c r="B94" s="285" t="s">
        <v>1919</v>
      </c>
      <c r="C94" s="284" t="s">
        <v>1943</v>
      </c>
      <c r="D94" s="404">
        <v>4</v>
      </c>
      <c r="E94" s="425"/>
      <c r="F94" s="396">
        <f t="shared" si="10"/>
        <v>2</v>
      </c>
      <c r="G94" s="397">
        <f t="shared" si="11"/>
        <v>6</v>
      </c>
      <c r="H94" s="424"/>
      <c r="I94" s="398">
        <f t="shared" si="12"/>
        <v>6</v>
      </c>
      <c r="J94" s="194"/>
      <c r="K94" s="398">
        <f t="shared" si="13"/>
        <v>6</v>
      </c>
      <c r="L94" s="399"/>
      <c r="M94" s="20" t="str">
        <f t="shared" si="14"/>
        <v>Juin</v>
      </c>
    </row>
    <row r="95" spans="1:13" ht="19.5" customHeight="1">
      <c r="A95" s="17">
        <v>88</v>
      </c>
      <c r="B95" s="285" t="s">
        <v>3038</v>
      </c>
      <c r="C95" s="284" t="s">
        <v>1999</v>
      </c>
      <c r="D95" s="404">
        <v>4</v>
      </c>
      <c r="E95" s="425"/>
      <c r="F95" s="396">
        <f t="shared" si="10"/>
        <v>2</v>
      </c>
      <c r="G95" s="397">
        <f t="shared" si="11"/>
        <v>6</v>
      </c>
      <c r="H95" s="424"/>
      <c r="I95" s="398">
        <f t="shared" si="12"/>
        <v>6</v>
      </c>
      <c r="J95" s="194"/>
      <c r="K95" s="398">
        <f t="shared" si="13"/>
        <v>6</v>
      </c>
      <c r="L95" s="399"/>
      <c r="M95" s="20" t="str">
        <f t="shared" si="14"/>
        <v>Juin</v>
      </c>
    </row>
    <row r="96" spans="1:13" ht="19.5" customHeight="1">
      <c r="A96" s="17">
        <v>89</v>
      </c>
      <c r="B96" s="285" t="s">
        <v>3039</v>
      </c>
      <c r="C96" s="284" t="s">
        <v>706</v>
      </c>
      <c r="D96" s="404">
        <v>14</v>
      </c>
      <c r="E96" s="425"/>
      <c r="F96" s="396">
        <f t="shared" si="10"/>
        <v>7</v>
      </c>
      <c r="G96" s="397">
        <f t="shared" si="11"/>
        <v>21</v>
      </c>
      <c r="H96" s="424"/>
      <c r="I96" s="398">
        <f t="shared" si="12"/>
        <v>21</v>
      </c>
      <c r="J96" s="194"/>
      <c r="K96" s="398">
        <f t="shared" si="13"/>
        <v>21</v>
      </c>
      <c r="L96" s="399"/>
      <c r="M96" s="20" t="str">
        <f t="shared" si="14"/>
        <v>Juin</v>
      </c>
    </row>
    <row r="97" spans="1:13" ht="19.5" customHeight="1">
      <c r="A97" s="17">
        <v>90</v>
      </c>
      <c r="B97" s="298" t="s">
        <v>3040</v>
      </c>
      <c r="C97" s="299" t="s">
        <v>1819</v>
      </c>
      <c r="D97" s="404">
        <v>11</v>
      </c>
      <c r="E97" s="425"/>
      <c r="F97" s="396">
        <f t="shared" si="10"/>
        <v>5.5</v>
      </c>
      <c r="G97" s="397">
        <f t="shared" si="11"/>
        <v>16.5</v>
      </c>
      <c r="H97" s="424"/>
      <c r="I97" s="398">
        <f t="shared" si="12"/>
        <v>16.5</v>
      </c>
      <c r="J97" s="194"/>
      <c r="K97" s="398">
        <f t="shared" si="13"/>
        <v>16.5</v>
      </c>
      <c r="L97" s="399"/>
      <c r="M97" s="20" t="str">
        <f t="shared" si="14"/>
        <v>Juin</v>
      </c>
    </row>
    <row r="98" spans="1:13" ht="19.5" customHeight="1">
      <c r="A98" s="17">
        <v>91</v>
      </c>
      <c r="B98" s="288" t="s">
        <v>699</v>
      </c>
      <c r="C98" s="289" t="s">
        <v>1890</v>
      </c>
      <c r="D98" s="404">
        <v>2</v>
      </c>
      <c r="E98" s="425"/>
      <c r="F98" s="396">
        <f t="shared" si="10"/>
        <v>1</v>
      </c>
      <c r="G98" s="397">
        <f t="shared" si="11"/>
        <v>3</v>
      </c>
      <c r="H98" s="424"/>
      <c r="I98" s="398">
        <f t="shared" si="12"/>
        <v>3</v>
      </c>
      <c r="J98" s="194"/>
      <c r="K98" s="398">
        <f t="shared" si="13"/>
        <v>3</v>
      </c>
      <c r="L98" s="399"/>
      <c r="M98" s="20" t="str">
        <f t="shared" si="14"/>
        <v>Juin</v>
      </c>
    </row>
    <row r="99" spans="1:13" ht="19.5" customHeight="1">
      <c r="A99" s="17">
        <v>92</v>
      </c>
      <c r="B99" s="285" t="s">
        <v>699</v>
      </c>
      <c r="C99" s="284" t="s">
        <v>1900</v>
      </c>
      <c r="D99" s="404">
        <v>9.5</v>
      </c>
      <c r="E99" s="425"/>
      <c r="F99" s="396">
        <f t="shared" si="10"/>
        <v>4.75</v>
      </c>
      <c r="G99" s="397">
        <f t="shared" si="11"/>
        <v>14.25</v>
      </c>
      <c r="H99" s="424"/>
      <c r="I99" s="398">
        <f t="shared" si="12"/>
        <v>14.25</v>
      </c>
      <c r="J99" s="194"/>
      <c r="K99" s="398">
        <f t="shared" si="13"/>
        <v>14.25</v>
      </c>
      <c r="L99" s="399"/>
      <c r="M99" s="20" t="str">
        <f t="shared" si="14"/>
        <v>Juin</v>
      </c>
    </row>
    <row r="100" spans="1:13" ht="19.5" customHeight="1">
      <c r="A100" s="17">
        <v>93</v>
      </c>
      <c r="B100" s="285" t="s">
        <v>3041</v>
      </c>
      <c r="C100" s="284" t="s">
        <v>1851</v>
      </c>
      <c r="D100" s="404">
        <v>9</v>
      </c>
      <c r="E100" s="425"/>
      <c r="F100" s="396">
        <f t="shared" si="10"/>
        <v>4.5</v>
      </c>
      <c r="G100" s="397">
        <f t="shared" si="11"/>
        <v>13.5</v>
      </c>
      <c r="H100" s="424"/>
      <c r="I100" s="398">
        <f t="shared" si="12"/>
        <v>13.5</v>
      </c>
      <c r="J100" s="194"/>
      <c r="K100" s="398">
        <f t="shared" si="13"/>
        <v>13.5</v>
      </c>
      <c r="L100" s="399"/>
      <c r="M100" s="20" t="str">
        <f t="shared" si="14"/>
        <v>Juin</v>
      </c>
    </row>
    <row r="101" spans="1:13" ht="19.5" customHeight="1">
      <c r="A101" s="17">
        <v>94</v>
      </c>
      <c r="B101" s="285" t="s">
        <v>3287</v>
      </c>
      <c r="C101" s="284" t="s">
        <v>3296</v>
      </c>
      <c r="D101" s="404">
        <v>3</v>
      </c>
      <c r="E101" s="425"/>
      <c r="F101" s="396">
        <f t="shared" si="10"/>
        <v>1.5</v>
      </c>
      <c r="G101" s="397">
        <f t="shared" si="11"/>
        <v>4.5</v>
      </c>
      <c r="H101" s="424"/>
      <c r="I101" s="398">
        <f t="shared" si="12"/>
        <v>4.5</v>
      </c>
      <c r="J101" s="194"/>
      <c r="K101" s="398">
        <f t="shared" si="13"/>
        <v>4.5</v>
      </c>
      <c r="L101" s="399"/>
      <c r="M101" s="20" t="str">
        <f t="shared" si="14"/>
        <v>Juin</v>
      </c>
    </row>
    <row r="102" spans="1:13" ht="19.5" customHeight="1">
      <c r="A102" s="17">
        <v>95</v>
      </c>
      <c r="B102" s="285" t="s">
        <v>3042</v>
      </c>
      <c r="C102" s="284" t="s">
        <v>1907</v>
      </c>
      <c r="D102" s="404">
        <v>9</v>
      </c>
      <c r="E102" s="425"/>
      <c r="F102" s="396">
        <f t="shared" si="10"/>
        <v>4.5</v>
      </c>
      <c r="G102" s="397">
        <f t="shared" si="11"/>
        <v>13.5</v>
      </c>
      <c r="H102" s="424"/>
      <c r="I102" s="398">
        <f t="shared" si="12"/>
        <v>13.5</v>
      </c>
      <c r="J102" s="194"/>
      <c r="K102" s="398">
        <f t="shared" si="13"/>
        <v>13.5</v>
      </c>
      <c r="L102" s="399"/>
      <c r="M102" s="20" t="str">
        <f t="shared" si="14"/>
        <v>Juin</v>
      </c>
    </row>
    <row r="103" spans="1:13" ht="19.5" customHeight="1">
      <c r="A103" s="17">
        <v>96</v>
      </c>
      <c r="B103" s="285" t="s">
        <v>743</v>
      </c>
      <c r="C103" s="284" t="s">
        <v>3043</v>
      </c>
      <c r="D103" s="404">
        <v>9.75</v>
      </c>
      <c r="E103" s="425"/>
      <c r="F103" s="396">
        <f t="shared" si="10"/>
        <v>4.875</v>
      </c>
      <c r="G103" s="397">
        <f t="shared" si="11"/>
        <v>14.625</v>
      </c>
      <c r="H103" s="424"/>
      <c r="I103" s="398">
        <f t="shared" si="12"/>
        <v>14.625</v>
      </c>
      <c r="J103" s="194"/>
      <c r="K103" s="398">
        <f t="shared" si="13"/>
        <v>14.625</v>
      </c>
      <c r="L103" s="399"/>
      <c r="M103" s="20" t="str">
        <f t="shared" si="14"/>
        <v>Juin</v>
      </c>
    </row>
    <row r="104" spans="1:13" ht="19.5" customHeight="1">
      <c r="A104" s="17">
        <v>97</v>
      </c>
      <c r="B104" s="285" t="s">
        <v>3044</v>
      </c>
      <c r="C104" s="284" t="s">
        <v>3045</v>
      </c>
      <c r="D104" s="404">
        <v>7</v>
      </c>
      <c r="E104" s="425"/>
      <c r="F104" s="396">
        <f t="shared" si="10"/>
        <v>3.5</v>
      </c>
      <c r="G104" s="397">
        <f t="shared" si="11"/>
        <v>10.5</v>
      </c>
      <c r="H104" s="424"/>
      <c r="I104" s="398">
        <f t="shared" si="12"/>
        <v>10.5</v>
      </c>
      <c r="J104" s="194"/>
      <c r="K104" s="398">
        <f t="shared" si="13"/>
        <v>10.5</v>
      </c>
      <c r="L104" s="399"/>
      <c r="M104" s="20" t="str">
        <f t="shared" si="14"/>
        <v>Juin</v>
      </c>
    </row>
    <row r="105" spans="1:13" ht="19.5" customHeight="1">
      <c r="A105" s="17">
        <v>98</v>
      </c>
      <c r="B105" s="285" t="s">
        <v>3046</v>
      </c>
      <c r="C105" s="284" t="s">
        <v>2085</v>
      </c>
      <c r="D105" s="404">
        <v>5</v>
      </c>
      <c r="E105" s="425"/>
      <c r="F105" s="396">
        <f t="shared" si="10"/>
        <v>2.5</v>
      </c>
      <c r="G105" s="397">
        <f t="shared" si="11"/>
        <v>7.5</v>
      </c>
      <c r="H105" s="424"/>
      <c r="I105" s="398">
        <f t="shared" si="12"/>
        <v>7.5</v>
      </c>
      <c r="J105" s="194"/>
      <c r="K105" s="398">
        <f t="shared" si="13"/>
        <v>7.5</v>
      </c>
      <c r="L105" s="399"/>
      <c r="M105" s="20" t="str">
        <f t="shared" si="14"/>
        <v>Juin</v>
      </c>
    </row>
    <row r="106" spans="1:13" ht="19.5" customHeight="1">
      <c r="A106" s="17">
        <v>99</v>
      </c>
      <c r="B106" s="285" t="s">
        <v>3047</v>
      </c>
      <c r="C106" s="284" t="s">
        <v>3048</v>
      </c>
      <c r="D106" s="404">
        <v>5.5</v>
      </c>
      <c r="E106" s="425"/>
      <c r="F106" s="396">
        <f t="shared" si="10"/>
        <v>2.75</v>
      </c>
      <c r="G106" s="397">
        <f t="shared" si="11"/>
        <v>8.25</v>
      </c>
      <c r="H106" s="424"/>
      <c r="I106" s="398">
        <f t="shared" si="12"/>
        <v>8.25</v>
      </c>
      <c r="J106" s="194"/>
      <c r="K106" s="398">
        <f t="shared" si="13"/>
        <v>8.25</v>
      </c>
      <c r="L106" s="399"/>
      <c r="M106" s="20" t="str">
        <f t="shared" si="14"/>
        <v>Juin</v>
      </c>
    </row>
    <row r="107" spans="1:13" ht="19.5" customHeight="1">
      <c r="A107" s="17">
        <v>100</v>
      </c>
      <c r="B107" s="285" t="s">
        <v>1952</v>
      </c>
      <c r="C107" s="284" t="s">
        <v>1863</v>
      </c>
      <c r="D107" s="439">
        <v>3</v>
      </c>
      <c r="E107" s="425"/>
      <c r="F107" s="396">
        <f t="shared" si="10"/>
        <v>1.5</v>
      </c>
      <c r="G107" s="397">
        <f t="shared" si="11"/>
        <v>4.5</v>
      </c>
      <c r="H107" s="424"/>
      <c r="I107" s="398">
        <f t="shared" si="12"/>
        <v>4.5</v>
      </c>
      <c r="J107" s="194"/>
      <c r="K107" s="398">
        <f t="shared" si="13"/>
        <v>4.5</v>
      </c>
      <c r="L107" s="399"/>
      <c r="M107" s="20" t="str">
        <f t="shared" si="14"/>
        <v>Juin</v>
      </c>
    </row>
    <row r="108" spans="1:13" ht="19.5" customHeight="1">
      <c r="A108" s="17">
        <v>101</v>
      </c>
      <c r="B108" s="285" t="s">
        <v>3049</v>
      </c>
      <c r="C108" s="284" t="s">
        <v>492</v>
      </c>
      <c r="D108" s="404">
        <v>10.5</v>
      </c>
      <c r="E108" s="425"/>
      <c r="F108" s="396">
        <f t="shared" si="10"/>
        <v>5.25</v>
      </c>
      <c r="G108" s="397">
        <f t="shared" si="11"/>
        <v>15.75</v>
      </c>
      <c r="H108" s="424"/>
      <c r="I108" s="398">
        <f t="shared" si="12"/>
        <v>15.75</v>
      </c>
      <c r="J108" s="194"/>
      <c r="K108" s="398">
        <f t="shared" si="13"/>
        <v>15.75</v>
      </c>
      <c r="L108" s="399"/>
      <c r="M108" s="20" t="str">
        <f t="shared" si="14"/>
        <v>Juin</v>
      </c>
    </row>
    <row r="109" spans="1:13" ht="19.5" customHeight="1">
      <c r="A109" s="17">
        <v>102</v>
      </c>
      <c r="B109" s="285" t="s">
        <v>3050</v>
      </c>
      <c r="C109" s="284" t="s">
        <v>2148</v>
      </c>
      <c r="D109" s="404">
        <v>6.5</v>
      </c>
      <c r="E109" s="425"/>
      <c r="F109" s="396">
        <f t="shared" si="10"/>
        <v>3.25</v>
      </c>
      <c r="G109" s="397">
        <f t="shared" si="11"/>
        <v>9.75</v>
      </c>
      <c r="H109" s="424"/>
      <c r="I109" s="398">
        <f t="shared" si="12"/>
        <v>9.75</v>
      </c>
      <c r="J109" s="194"/>
      <c r="K109" s="398">
        <f t="shared" si="13"/>
        <v>9.75</v>
      </c>
      <c r="L109" s="399"/>
      <c r="M109" s="20" t="str">
        <f t="shared" si="14"/>
        <v>Juin</v>
      </c>
    </row>
    <row r="110" spans="1:13" ht="19.5" customHeight="1">
      <c r="A110" s="17">
        <v>103</v>
      </c>
      <c r="B110" s="285" t="s">
        <v>3051</v>
      </c>
      <c r="C110" s="284" t="s">
        <v>3052</v>
      </c>
      <c r="D110" s="404">
        <v>8</v>
      </c>
      <c r="E110" s="425"/>
      <c r="F110" s="396">
        <f t="shared" si="10"/>
        <v>4</v>
      </c>
      <c r="G110" s="397">
        <f t="shared" si="11"/>
        <v>12</v>
      </c>
      <c r="H110" s="424"/>
      <c r="I110" s="398">
        <f t="shared" si="12"/>
        <v>12</v>
      </c>
      <c r="J110" s="194"/>
      <c r="K110" s="398">
        <f t="shared" si="13"/>
        <v>12</v>
      </c>
      <c r="L110" s="399"/>
      <c r="M110" s="20" t="str">
        <f t="shared" si="14"/>
        <v>Juin</v>
      </c>
    </row>
    <row r="111" spans="1:13" ht="19.5" customHeight="1">
      <c r="A111" s="17">
        <v>104</v>
      </c>
      <c r="B111" s="285" t="s">
        <v>3053</v>
      </c>
      <c r="C111" s="284" t="s">
        <v>1946</v>
      </c>
      <c r="D111" s="404">
        <v>9</v>
      </c>
      <c r="E111" s="425"/>
      <c r="F111" s="396">
        <f t="shared" si="10"/>
        <v>4.5</v>
      </c>
      <c r="G111" s="397">
        <f t="shared" si="11"/>
        <v>13.5</v>
      </c>
      <c r="H111" s="424"/>
      <c r="I111" s="398">
        <f t="shared" si="12"/>
        <v>13.5</v>
      </c>
      <c r="J111" s="194"/>
      <c r="K111" s="398">
        <f t="shared" si="13"/>
        <v>13.5</v>
      </c>
      <c r="L111" s="399"/>
      <c r="M111" s="20" t="str">
        <f t="shared" si="14"/>
        <v>Juin</v>
      </c>
    </row>
    <row r="112" spans="1:13" ht="19.5" customHeight="1">
      <c r="A112" s="17">
        <v>105</v>
      </c>
      <c r="B112" s="285" t="s">
        <v>787</v>
      </c>
      <c r="C112" s="284" t="s">
        <v>3054</v>
      </c>
      <c r="D112" s="404">
        <v>7</v>
      </c>
      <c r="E112" s="425"/>
      <c r="F112" s="396">
        <f t="shared" si="10"/>
        <v>3.5</v>
      </c>
      <c r="G112" s="397">
        <f t="shared" si="11"/>
        <v>10.5</v>
      </c>
      <c r="H112" s="424"/>
      <c r="I112" s="398">
        <f t="shared" si="12"/>
        <v>10.5</v>
      </c>
      <c r="J112" s="194"/>
      <c r="K112" s="398">
        <f t="shared" si="13"/>
        <v>10.5</v>
      </c>
      <c r="L112" s="399"/>
      <c r="M112" s="20" t="str">
        <f t="shared" si="14"/>
        <v>Juin</v>
      </c>
    </row>
    <row r="113" spans="1:13" ht="19.5" customHeight="1">
      <c r="A113" s="17">
        <v>106</v>
      </c>
      <c r="B113" s="285" t="s">
        <v>3055</v>
      </c>
      <c r="C113" s="284" t="s">
        <v>1853</v>
      </c>
      <c r="D113" s="404">
        <v>6</v>
      </c>
      <c r="E113" s="425"/>
      <c r="F113" s="396">
        <f t="shared" si="10"/>
        <v>3</v>
      </c>
      <c r="G113" s="397">
        <f t="shared" si="11"/>
        <v>9</v>
      </c>
      <c r="H113" s="424"/>
      <c r="I113" s="398">
        <f t="shared" si="12"/>
        <v>9</v>
      </c>
      <c r="J113" s="194"/>
      <c r="K113" s="398">
        <f t="shared" si="13"/>
        <v>9</v>
      </c>
      <c r="L113" s="399"/>
      <c r="M113" s="20" t="str">
        <f t="shared" si="14"/>
        <v>Juin</v>
      </c>
    </row>
    <row r="114" spans="1:13" ht="19.5" customHeight="1">
      <c r="A114" s="17">
        <v>107</v>
      </c>
      <c r="B114" s="285" t="s">
        <v>3056</v>
      </c>
      <c r="C114" s="284" t="s">
        <v>674</v>
      </c>
      <c r="D114" s="404">
        <v>8.5</v>
      </c>
      <c r="E114" s="425"/>
      <c r="F114" s="396">
        <f t="shared" si="10"/>
        <v>4.25</v>
      </c>
      <c r="G114" s="397">
        <f t="shared" si="11"/>
        <v>12.75</v>
      </c>
      <c r="H114" s="424"/>
      <c r="I114" s="398">
        <f t="shared" si="12"/>
        <v>12.75</v>
      </c>
      <c r="J114" s="194"/>
      <c r="K114" s="398">
        <f t="shared" si="13"/>
        <v>12.75</v>
      </c>
      <c r="L114" s="399"/>
      <c r="M114" s="20" t="str">
        <f t="shared" si="14"/>
        <v>Juin</v>
      </c>
    </row>
    <row r="115" spans="1:13" ht="19.5" customHeight="1">
      <c r="A115" s="17">
        <v>108</v>
      </c>
      <c r="B115" s="285" t="s">
        <v>3297</v>
      </c>
      <c r="C115" s="284" t="s">
        <v>3057</v>
      </c>
      <c r="D115" s="404">
        <v>12</v>
      </c>
      <c r="E115" s="425"/>
      <c r="F115" s="396">
        <f t="shared" si="10"/>
        <v>6</v>
      </c>
      <c r="G115" s="397">
        <f t="shared" si="11"/>
        <v>18</v>
      </c>
      <c r="H115" s="424"/>
      <c r="I115" s="398">
        <f t="shared" si="12"/>
        <v>18</v>
      </c>
      <c r="J115" s="194"/>
      <c r="K115" s="398">
        <f t="shared" si="13"/>
        <v>18</v>
      </c>
      <c r="L115" s="399"/>
      <c r="M115" s="20" t="str">
        <f t="shared" si="14"/>
        <v>Juin</v>
      </c>
    </row>
    <row r="116" spans="1:13" ht="19.5" customHeight="1">
      <c r="A116" s="17">
        <v>109</v>
      </c>
      <c r="B116" s="285" t="s">
        <v>3058</v>
      </c>
      <c r="C116" s="284" t="s">
        <v>3059</v>
      </c>
      <c r="D116" s="404">
        <v>5</v>
      </c>
      <c r="E116" s="425"/>
      <c r="F116" s="396">
        <f t="shared" si="10"/>
        <v>2.5</v>
      </c>
      <c r="G116" s="397">
        <f t="shared" si="11"/>
        <v>7.5</v>
      </c>
      <c r="H116" s="424"/>
      <c r="I116" s="398">
        <f t="shared" si="12"/>
        <v>7.5</v>
      </c>
      <c r="J116" s="194"/>
      <c r="K116" s="398">
        <f t="shared" si="13"/>
        <v>7.5</v>
      </c>
      <c r="L116" s="399"/>
      <c r="M116" s="20" t="str">
        <f t="shared" si="14"/>
        <v>Juin</v>
      </c>
    </row>
    <row r="117" spans="1:13" ht="19.5" customHeight="1">
      <c r="A117" s="17">
        <v>110</v>
      </c>
      <c r="B117" s="286" t="s">
        <v>795</v>
      </c>
      <c r="C117" s="287" t="s">
        <v>3060</v>
      </c>
      <c r="D117" s="404">
        <v>4</v>
      </c>
      <c r="E117" s="425"/>
      <c r="F117" s="396">
        <f t="shared" si="10"/>
        <v>2</v>
      </c>
      <c r="G117" s="397">
        <f t="shared" si="11"/>
        <v>6</v>
      </c>
      <c r="H117" s="424"/>
      <c r="I117" s="398">
        <f t="shared" si="12"/>
        <v>6</v>
      </c>
      <c r="J117" s="194"/>
      <c r="K117" s="398">
        <f t="shared" si="13"/>
        <v>6</v>
      </c>
      <c r="L117" s="399"/>
      <c r="M117" s="20" t="str">
        <f t="shared" si="14"/>
        <v>Juin</v>
      </c>
    </row>
    <row r="118" spans="1:13" ht="19.5" customHeight="1">
      <c r="A118" s="17">
        <v>111</v>
      </c>
      <c r="B118" s="285" t="s">
        <v>3061</v>
      </c>
      <c r="C118" s="284" t="s">
        <v>3062</v>
      </c>
      <c r="D118" s="404">
        <v>7</v>
      </c>
      <c r="E118" s="425"/>
      <c r="F118" s="396">
        <f t="shared" si="10"/>
        <v>3.5</v>
      </c>
      <c r="G118" s="397">
        <f t="shared" si="11"/>
        <v>10.5</v>
      </c>
      <c r="H118" s="424"/>
      <c r="I118" s="398">
        <f t="shared" si="12"/>
        <v>10.5</v>
      </c>
      <c r="J118" s="194"/>
      <c r="K118" s="398">
        <f t="shared" si="13"/>
        <v>10.5</v>
      </c>
      <c r="L118" s="399"/>
      <c r="M118" s="20" t="str">
        <f t="shared" si="14"/>
        <v>Juin</v>
      </c>
    </row>
    <row r="119" spans="1:13" ht="19.5" customHeight="1">
      <c r="A119" s="17">
        <v>112</v>
      </c>
      <c r="B119" s="285" t="s">
        <v>3063</v>
      </c>
      <c r="C119" s="284" t="s">
        <v>640</v>
      </c>
      <c r="D119" s="404">
        <v>4</v>
      </c>
      <c r="E119" s="425"/>
      <c r="F119" s="396">
        <f t="shared" si="10"/>
        <v>2</v>
      </c>
      <c r="G119" s="397">
        <f t="shared" si="11"/>
        <v>6</v>
      </c>
      <c r="H119" s="424"/>
      <c r="I119" s="398">
        <f t="shared" si="12"/>
        <v>6</v>
      </c>
      <c r="J119" s="194"/>
      <c r="K119" s="398">
        <f t="shared" si="13"/>
        <v>6</v>
      </c>
      <c r="L119" s="399"/>
      <c r="M119" s="20" t="str">
        <f t="shared" si="14"/>
        <v>Juin</v>
      </c>
    </row>
    <row r="120" spans="1:13" ht="19.5" customHeight="1">
      <c r="A120" s="17">
        <v>113</v>
      </c>
      <c r="B120" s="285" t="s">
        <v>3064</v>
      </c>
      <c r="C120" s="284" t="s">
        <v>1789</v>
      </c>
      <c r="D120" s="404">
        <v>7.5</v>
      </c>
      <c r="E120" s="425"/>
      <c r="F120" s="396">
        <f t="shared" si="10"/>
        <v>3.75</v>
      </c>
      <c r="G120" s="397">
        <f t="shared" si="11"/>
        <v>11.25</v>
      </c>
      <c r="H120" s="424"/>
      <c r="I120" s="398">
        <f t="shared" si="12"/>
        <v>11.25</v>
      </c>
      <c r="J120" s="194"/>
      <c r="K120" s="398">
        <f t="shared" si="13"/>
        <v>11.25</v>
      </c>
      <c r="L120" s="399"/>
      <c r="M120" s="20" t="str">
        <f t="shared" si="14"/>
        <v>Juin</v>
      </c>
    </row>
    <row r="121" spans="1:13" ht="19.5" customHeight="1">
      <c r="A121" s="17">
        <v>114</v>
      </c>
      <c r="B121" s="288" t="s">
        <v>3065</v>
      </c>
      <c r="C121" s="289" t="s">
        <v>3066</v>
      </c>
      <c r="D121" s="404">
        <v>2</v>
      </c>
      <c r="E121" s="425"/>
      <c r="F121" s="396">
        <f t="shared" si="10"/>
        <v>1</v>
      </c>
      <c r="G121" s="397">
        <f t="shared" si="11"/>
        <v>3</v>
      </c>
      <c r="H121" s="424"/>
      <c r="I121" s="398">
        <f t="shared" si="12"/>
        <v>3</v>
      </c>
      <c r="J121" s="194"/>
      <c r="K121" s="398">
        <f t="shared" si="13"/>
        <v>3</v>
      </c>
      <c r="L121" s="399"/>
      <c r="M121" s="20" t="str">
        <f t="shared" si="14"/>
        <v>Juin</v>
      </c>
    </row>
    <row r="122" spans="1:13" ht="19.5" customHeight="1">
      <c r="A122" s="17">
        <v>115</v>
      </c>
      <c r="B122" s="285" t="s">
        <v>3067</v>
      </c>
      <c r="C122" s="284" t="s">
        <v>1770</v>
      </c>
      <c r="D122" s="404">
        <v>9.5</v>
      </c>
      <c r="E122" s="425"/>
      <c r="F122" s="396">
        <f t="shared" si="10"/>
        <v>4.75</v>
      </c>
      <c r="G122" s="397">
        <f t="shared" si="11"/>
        <v>14.25</v>
      </c>
      <c r="H122" s="424"/>
      <c r="I122" s="398">
        <f t="shared" si="12"/>
        <v>14.25</v>
      </c>
      <c r="J122" s="194"/>
      <c r="K122" s="398">
        <f t="shared" si="13"/>
        <v>14.25</v>
      </c>
      <c r="L122" s="399"/>
      <c r="M122" s="20" t="str">
        <f t="shared" si="14"/>
        <v>Juin</v>
      </c>
    </row>
    <row r="123" spans="1:13" ht="19.5" customHeight="1">
      <c r="A123" s="17">
        <v>116</v>
      </c>
      <c r="B123" s="285" t="s">
        <v>1617</v>
      </c>
      <c r="C123" s="284" t="s">
        <v>3068</v>
      </c>
      <c r="D123" s="404">
        <v>6</v>
      </c>
      <c r="E123" s="425"/>
      <c r="F123" s="396">
        <f t="shared" si="10"/>
        <v>3</v>
      </c>
      <c r="G123" s="397">
        <f t="shared" si="11"/>
        <v>9</v>
      </c>
      <c r="H123" s="424"/>
      <c r="I123" s="398">
        <f t="shared" si="12"/>
        <v>9</v>
      </c>
      <c r="J123" s="194"/>
      <c r="K123" s="398">
        <f t="shared" si="13"/>
        <v>9</v>
      </c>
      <c r="L123" s="399"/>
      <c r="M123" s="20" t="str">
        <f t="shared" si="14"/>
        <v>Juin</v>
      </c>
    </row>
    <row r="124" spans="1:13" ht="19.5" customHeight="1">
      <c r="A124" s="17">
        <v>117</v>
      </c>
      <c r="B124" s="285" t="s">
        <v>1977</v>
      </c>
      <c r="C124" s="284" t="s">
        <v>3298</v>
      </c>
      <c r="D124" s="404">
        <v>5.5</v>
      </c>
      <c r="E124" s="425"/>
      <c r="F124" s="396">
        <f t="shared" si="10"/>
        <v>2.75</v>
      </c>
      <c r="G124" s="397">
        <f t="shared" si="11"/>
        <v>8.25</v>
      </c>
      <c r="H124" s="424"/>
      <c r="I124" s="398">
        <f t="shared" si="12"/>
        <v>8.25</v>
      </c>
      <c r="J124" s="194"/>
      <c r="K124" s="398">
        <f t="shared" si="13"/>
        <v>8.25</v>
      </c>
      <c r="L124" s="399"/>
      <c r="M124" s="20" t="str">
        <f t="shared" si="14"/>
        <v>Juin</v>
      </c>
    </row>
    <row r="125" spans="1:13" ht="19.5" customHeight="1">
      <c r="A125" s="17">
        <v>118</v>
      </c>
      <c r="B125" s="285" t="s">
        <v>3069</v>
      </c>
      <c r="C125" s="284" t="s">
        <v>3070</v>
      </c>
      <c r="D125" s="404">
        <v>6</v>
      </c>
      <c r="E125" s="425"/>
      <c r="F125" s="396">
        <f t="shared" si="10"/>
        <v>3</v>
      </c>
      <c r="G125" s="397">
        <f t="shared" si="11"/>
        <v>9</v>
      </c>
      <c r="H125" s="424"/>
      <c r="I125" s="398">
        <f t="shared" si="12"/>
        <v>9</v>
      </c>
      <c r="J125" s="194"/>
      <c r="K125" s="398">
        <f t="shared" si="13"/>
        <v>9</v>
      </c>
      <c r="L125" s="399"/>
      <c r="M125" s="20" t="str">
        <f t="shared" si="14"/>
        <v>Juin</v>
      </c>
    </row>
    <row r="126" spans="1:13" ht="19.5" customHeight="1">
      <c r="A126" s="17">
        <v>119</v>
      </c>
      <c r="B126" s="285" t="s">
        <v>3071</v>
      </c>
      <c r="C126" s="284" t="s">
        <v>1935</v>
      </c>
      <c r="D126" s="404">
        <v>2</v>
      </c>
      <c r="E126" s="425"/>
      <c r="F126" s="396">
        <f t="shared" si="10"/>
        <v>1</v>
      </c>
      <c r="G126" s="397">
        <f t="shared" si="11"/>
        <v>3</v>
      </c>
      <c r="H126" s="424"/>
      <c r="I126" s="398">
        <f t="shared" si="12"/>
        <v>3</v>
      </c>
      <c r="J126" s="194"/>
      <c r="K126" s="398">
        <f t="shared" si="13"/>
        <v>3</v>
      </c>
      <c r="L126" s="399"/>
      <c r="M126" s="20" t="str">
        <f t="shared" si="14"/>
        <v>Juin</v>
      </c>
    </row>
    <row r="127" spans="1:13" ht="19.5" customHeight="1">
      <c r="A127" s="17">
        <v>120</v>
      </c>
      <c r="B127" s="285" t="s">
        <v>3072</v>
      </c>
      <c r="C127" s="284" t="s">
        <v>3073</v>
      </c>
      <c r="D127" s="404">
        <v>9.5</v>
      </c>
      <c r="E127" s="425"/>
      <c r="F127" s="396">
        <f t="shared" si="10"/>
        <v>4.75</v>
      </c>
      <c r="G127" s="397">
        <f t="shared" si="11"/>
        <v>14.25</v>
      </c>
      <c r="H127" s="424"/>
      <c r="I127" s="398">
        <f t="shared" si="12"/>
        <v>14.25</v>
      </c>
      <c r="J127" s="194"/>
      <c r="K127" s="398">
        <f t="shared" si="13"/>
        <v>14.25</v>
      </c>
      <c r="L127" s="399"/>
      <c r="M127" s="20" t="str">
        <f t="shared" si="14"/>
        <v>Juin</v>
      </c>
    </row>
    <row r="128" spans="1:13" ht="19.5" customHeight="1">
      <c r="A128" s="17">
        <v>121</v>
      </c>
      <c r="B128" s="285" t="s">
        <v>3074</v>
      </c>
      <c r="C128" s="284" t="s">
        <v>3075</v>
      </c>
      <c r="D128" s="404">
        <v>5.5</v>
      </c>
      <c r="E128" s="425"/>
      <c r="F128" s="396">
        <f t="shared" si="10"/>
        <v>2.75</v>
      </c>
      <c r="G128" s="397">
        <f t="shared" si="11"/>
        <v>8.25</v>
      </c>
      <c r="H128" s="424"/>
      <c r="I128" s="398">
        <f t="shared" si="12"/>
        <v>8.25</v>
      </c>
      <c r="J128" s="194"/>
      <c r="K128" s="398">
        <f t="shared" si="13"/>
        <v>8.25</v>
      </c>
      <c r="L128" s="399"/>
      <c r="M128" s="20" t="str">
        <f t="shared" si="14"/>
        <v>Juin</v>
      </c>
    </row>
    <row r="129" spans="1:13" ht="19.5" customHeight="1">
      <c r="A129" s="17">
        <v>122</v>
      </c>
      <c r="B129" s="285" t="s">
        <v>3076</v>
      </c>
      <c r="C129" s="284" t="s">
        <v>1409</v>
      </c>
      <c r="D129" s="404">
        <v>10</v>
      </c>
      <c r="E129" s="425"/>
      <c r="F129" s="396">
        <f t="shared" si="10"/>
        <v>5</v>
      </c>
      <c r="G129" s="397">
        <f t="shared" si="11"/>
        <v>15</v>
      </c>
      <c r="H129" s="424"/>
      <c r="I129" s="398">
        <f t="shared" si="12"/>
        <v>15</v>
      </c>
      <c r="J129" s="194"/>
      <c r="K129" s="398">
        <f t="shared" si="13"/>
        <v>15</v>
      </c>
      <c r="L129" s="399"/>
      <c r="M129" s="20" t="str">
        <f t="shared" si="14"/>
        <v>Juin</v>
      </c>
    </row>
    <row r="130" spans="1:13" ht="19.5" customHeight="1">
      <c r="A130" s="17">
        <v>123</v>
      </c>
      <c r="B130" s="286" t="s">
        <v>854</v>
      </c>
      <c r="C130" s="287" t="s">
        <v>1985</v>
      </c>
      <c r="D130" s="404">
        <v>2</v>
      </c>
      <c r="E130" s="425"/>
      <c r="F130" s="396">
        <f t="shared" si="10"/>
        <v>1</v>
      </c>
      <c r="G130" s="397">
        <f t="shared" si="11"/>
        <v>3</v>
      </c>
      <c r="H130" s="424"/>
      <c r="I130" s="398">
        <f t="shared" si="12"/>
        <v>3</v>
      </c>
      <c r="J130" s="194"/>
      <c r="K130" s="398">
        <f t="shared" si="13"/>
        <v>3</v>
      </c>
      <c r="L130" s="399"/>
      <c r="M130" s="20" t="str">
        <f t="shared" si="14"/>
        <v>Juin</v>
      </c>
    </row>
    <row r="131" spans="1:13" ht="19.5" customHeight="1">
      <c r="A131" s="17">
        <v>124</v>
      </c>
      <c r="B131" s="285" t="s">
        <v>1986</v>
      </c>
      <c r="C131" s="284" t="s">
        <v>640</v>
      </c>
      <c r="D131" s="404">
        <v>4.5</v>
      </c>
      <c r="E131" s="425"/>
      <c r="F131" s="396">
        <f t="shared" si="10"/>
        <v>2.25</v>
      </c>
      <c r="G131" s="397">
        <f t="shared" si="11"/>
        <v>6.75</v>
      </c>
      <c r="H131" s="424"/>
      <c r="I131" s="398">
        <f t="shared" si="12"/>
        <v>6.75</v>
      </c>
      <c r="J131" s="194"/>
      <c r="K131" s="398">
        <f t="shared" si="13"/>
        <v>6.75</v>
      </c>
      <c r="L131" s="399"/>
      <c r="M131" s="20" t="str">
        <f t="shared" si="14"/>
        <v>Juin</v>
      </c>
    </row>
    <row r="132" spans="1:13" ht="19.5" customHeight="1">
      <c r="A132" s="17">
        <v>125</v>
      </c>
      <c r="B132" s="285" t="s">
        <v>3077</v>
      </c>
      <c r="C132" s="284" t="s">
        <v>841</v>
      </c>
      <c r="D132" s="404">
        <v>6</v>
      </c>
      <c r="E132" s="425"/>
      <c r="F132" s="396">
        <f t="shared" si="10"/>
        <v>3</v>
      </c>
      <c r="G132" s="397">
        <f t="shared" si="11"/>
        <v>9</v>
      </c>
      <c r="H132" s="424"/>
      <c r="I132" s="398">
        <f t="shared" si="12"/>
        <v>9</v>
      </c>
      <c r="J132" s="194"/>
      <c r="K132" s="398">
        <f t="shared" si="13"/>
        <v>9</v>
      </c>
      <c r="L132" s="399"/>
      <c r="M132" s="20" t="str">
        <f t="shared" si="14"/>
        <v>Juin</v>
      </c>
    </row>
    <row r="133" spans="1:13" ht="19.5" customHeight="1">
      <c r="A133" s="17">
        <v>126</v>
      </c>
      <c r="B133" s="285" t="s">
        <v>3078</v>
      </c>
      <c r="C133" s="284" t="s">
        <v>841</v>
      </c>
      <c r="D133" s="404">
        <v>10</v>
      </c>
      <c r="E133" s="425"/>
      <c r="F133" s="396">
        <f t="shared" si="10"/>
        <v>5</v>
      </c>
      <c r="G133" s="397">
        <f t="shared" si="11"/>
        <v>15</v>
      </c>
      <c r="H133" s="424"/>
      <c r="I133" s="398">
        <f t="shared" si="12"/>
        <v>15</v>
      </c>
      <c r="J133" s="194"/>
      <c r="K133" s="398">
        <f t="shared" si="13"/>
        <v>15</v>
      </c>
      <c r="L133" s="399"/>
      <c r="M133" s="20" t="str">
        <f t="shared" si="14"/>
        <v>Juin</v>
      </c>
    </row>
    <row r="134" spans="1:13" ht="19.5" customHeight="1">
      <c r="A134" s="17">
        <v>127</v>
      </c>
      <c r="B134" s="285" t="s">
        <v>3079</v>
      </c>
      <c r="C134" s="284" t="s">
        <v>1409</v>
      </c>
      <c r="D134" s="404">
        <v>10</v>
      </c>
      <c r="E134" s="425"/>
      <c r="F134" s="396">
        <f t="shared" si="10"/>
        <v>5</v>
      </c>
      <c r="G134" s="397">
        <f t="shared" si="11"/>
        <v>15</v>
      </c>
      <c r="H134" s="424"/>
      <c r="I134" s="398">
        <f t="shared" si="12"/>
        <v>15</v>
      </c>
      <c r="J134" s="194"/>
      <c r="K134" s="398">
        <f t="shared" si="13"/>
        <v>15</v>
      </c>
      <c r="L134" s="399"/>
      <c r="M134" s="20" t="str">
        <f t="shared" si="14"/>
        <v>Juin</v>
      </c>
    </row>
    <row r="135" spans="1:13" ht="19.5" customHeight="1">
      <c r="A135" s="17">
        <v>128</v>
      </c>
      <c r="B135" s="285" t="s">
        <v>3080</v>
      </c>
      <c r="C135" s="284" t="s">
        <v>1792</v>
      </c>
      <c r="D135" s="404">
        <v>10.5</v>
      </c>
      <c r="E135" s="425"/>
      <c r="F135" s="396">
        <f t="shared" si="10"/>
        <v>5.25</v>
      </c>
      <c r="G135" s="397">
        <f t="shared" si="11"/>
        <v>15.75</v>
      </c>
      <c r="H135" s="424"/>
      <c r="I135" s="398">
        <f t="shared" si="12"/>
        <v>15.75</v>
      </c>
      <c r="J135" s="194"/>
      <c r="K135" s="398">
        <f t="shared" si="13"/>
        <v>15.75</v>
      </c>
      <c r="L135" s="399"/>
      <c r="M135" s="20" t="str">
        <f t="shared" si="14"/>
        <v>Juin</v>
      </c>
    </row>
    <row r="136" spans="1:13" ht="19.5" customHeight="1">
      <c r="A136" s="17">
        <v>129</v>
      </c>
      <c r="B136" s="285" t="s">
        <v>3081</v>
      </c>
      <c r="C136" s="284" t="s">
        <v>3082</v>
      </c>
      <c r="D136" s="404">
        <v>10.5</v>
      </c>
      <c r="E136" s="425"/>
      <c r="F136" s="396">
        <f t="shared" si="10"/>
        <v>5.25</v>
      </c>
      <c r="G136" s="397">
        <f t="shared" si="11"/>
        <v>15.75</v>
      </c>
      <c r="H136" s="424"/>
      <c r="I136" s="398">
        <f t="shared" si="12"/>
        <v>15.75</v>
      </c>
      <c r="J136" s="194"/>
      <c r="K136" s="398">
        <f t="shared" si="13"/>
        <v>15.75</v>
      </c>
      <c r="L136" s="399"/>
      <c r="M136" s="20" t="str">
        <f t="shared" si="14"/>
        <v>Juin</v>
      </c>
    </row>
    <row r="137" spans="1:13" ht="19.5" customHeight="1">
      <c r="A137" s="17">
        <v>130</v>
      </c>
      <c r="B137" s="285" t="s">
        <v>3083</v>
      </c>
      <c r="C137" s="284" t="s">
        <v>1825</v>
      </c>
      <c r="D137" s="404">
        <v>10</v>
      </c>
      <c r="E137" s="425"/>
      <c r="F137" s="396">
        <f t="shared" ref="F137:F200" si="15">IF(AND(D137=0,E137=0),L137/3,(D137+E137)/2)</f>
        <v>5</v>
      </c>
      <c r="G137" s="397">
        <f t="shared" ref="G137:G200" si="16">F137*3</f>
        <v>15</v>
      </c>
      <c r="H137" s="424"/>
      <c r="I137" s="398">
        <f t="shared" ref="I137:I200" si="17">MAX(G137,H137*3)</f>
        <v>15</v>
      </c>
      <c r="J137" s="194"/>
      <c r="K137" s="398">
        <f t="shared" ref="K137:K200" si="18">MAX(I137,J137*3)</f>
        <v>15</v>
      </c>
      <c r="L137" s="399"/>
      <c r="M137" s="20" t="str">
        <f t="shared" ref="M137:M200" si="19">IF(ISBLANK(J137),IF(ISBLANK(H137),"Juin","Synthèse"),"Rattrapage")</f>
        <v>Juin</v>
      </c>
    </row>
    <row r="138" spans="1:13" ht="19.5" customHeight="1">
      <c r="A138" s="17">
        <v>131</v>
      </c>
      <c r="B138" s="285" t="s">
        <v>3085</v>
      </c>
      <c r="C138" s="284" t="s">
        <v>1795</v>
      </c>
      <c r="D138" s="404">
        <v>5</v>
      </c>
      <c r="E138" s="425"/>
      <c r="F138" s="396">
        <f t="shared" si="15"/>
        <v>2.5</v>
      </c>
      <c r="G138" s="397">
        <f t="shared" si="16"/>
        <v>7.5</v>
      </c>
      <c r="H138" s="424"/>
      <c r="I138" s="398">
        <f t="shared" si="17"/>
        <v>7.5</v>
      </c>
      <c r="J138" s="194"/>
      <c r="K138" s="398">
        <f t="shared" si="18"/>
        <v>7.5</v>
      </c>
      <c r="L138" s="399"/>
      <c r="M138" s="20" t="str">
        <f t="shared" si="19"/>
        <v>Juin</v>
      </c>
    </row>
    <row r="139" spans="1:13" ht="19.5" customHeight="1">
      <c r="A139" s="17">
        <v>132</v>
      </c>
      <c r="B139" s="285" t="s">
        <v>3086</v>
      </c>
      <c r="C139" s="284" t="s">
        <v>3087</v>
      </c>
      <c r="D139" s="404">
        <v>6</v>
      </c>
      <c r="E139" s="425"/>
      <c r="F139" s="396">
        <f t="shared" si="15"/>
        <v>3</v>
      </c>
      <c r="G139" s="397">
        <f t="shared" si="16"/>
        <v>9</v>
      </c>
      <c r="H139" s="424"/>
      <c r="I139" s="398">
        <f t="shared" si="17"/>
        <v>9</v>
      </c>
      <c r="J139" s="194"/>
      <c r="K139" s="398">
        <f t="shared" si="18"/>
        <v>9</v>
      </c>
      <c r="L139" s="399"/>
      <c r="M139" s="20" t="str">
        <f t="shared" si="19"/>
        <v>Juin</v>
      </c>
    </row>
    <row r="140" spans="1:13" ht="19.5" customHeight="1">
      <c r="A140" s="17">
        <v>133</v>
      </c>
      <c r="B140" s="285" t="s">
        <v>3084</v>
      </c>
      <c r="C140" s="284" t="s">
        <v>891</v>
      </c>
      <c r="D140" s="404">
        <v>8</v>
      </c>
      <c r="E140" s="425"/>
      <c r="F140" s="396">
        <f t="shared" si="15"/>
        <v>4</v>
      </c>
      <c r="G140" s="397">
        <f t="shared" si="16"/>
        <v>12</v>
      </c>
      <c r="H140" s="424"/>
      <c r="I140" s="398">
        <f t="shared" si="17"/>
        <v>12</v>
      </c>
      <c r="J140" s="194"/>
      <c r="K140" s="398">
        <f t="shared" si="18"/>
        <v>12</v>
      </c>
      <c r="L140" s="399"/>
      <c r="M140" s="20" t="str">
        <f t="shared" si="19"/>
        <v>Juin</v>
      </c>
    </row>
    <row r="141" spans="1:13" ht="19.5" customHeight="1">
      <c r="A141" s="17">
        <v>134</v>
      </c>
      <c r="B141" s="285" t="s">
        <v>908</v>
      </c>
      <c r="C141" s="284" t="s">
        <v>1907</v>
      </c>
      <c r="D141" s="404">
        <v>11</v>
      </c>
      <c r="E141" s="425"/>
      <c r="F141" s="396">
        <f t="shared" si="15"/>
        <v>5.5</v>
      </c>
      <c r="G141" s="397">
        <f t="shared" si="16"/>
        <v>16.5</v>
      </c>
      <c r="H141" s="424"/>
      <c r="I141" s="398">
        <f t="shared" si="17"/>
        <v>16.5</v>
      </c>
      <c r="J141" s="194"/>
      <c r="K141" s="398">
        <f t="shared" si="18"/>
        <v>16.5</v>
      </c>
      <c r="L141" s="399"/>
      <c r="M141" s="20" t="str">
        <f t="shared" si="19"/>
        <v>Juin</v>
      </c>
    </row>
    <row r="142" spans="1:13" ht="19.5" customHeight="1">
      <c r="A142" s="17">
        <v>135</v>
      </c>
      <c r="B142" s="285" t="s">
        <v>3088</v>
      </c>
      <c r="C142" s="284" t="s">
        <v>3089</v>
      </c>
      <c r="D142" s="404">
        <v>13.5</v>
      </c>
      <c r="E142" s="425"/>
      <c r="F142" s="396">
        <f t="shared" si="15"/>
        <v>6.75</v>
      </c>
      <c r="G142" s="397">
        <f t="shared" si="16"/>
        <v>20.25</v>
      </c>
      <c r="H142" s="424"/>
      <c r="I142" s="398">
        <f t="shared" si="17"/>
        <v>20.25</v>
      </c>
      <c r="J142" s="194"/>
      <c r="K142" s="398">
        <f t="shared" si="18"/>
        <v>20.25</v>
      </c>
      <c r="L142" s="399"/>
      <c r="M142" s="20" t="str">
        <f t="shared" si="19"/>
        <v>Juin</v>
      </c>
    </row>
    <row r="143" spans="1:13" ht="19.5" customHeight="1">
      <c r="A143" s="17">
        <v>136</v>
      </c>
      <c r="B143" s="285" t="s">
        <v>3291</v>
      </c>
      <c r="C143" s="284" t="s">
        <v>3290</v>
      </c>
      <c r="D143" s="404">
        <v>10.5</v>
      </c>
      <c r="E143" s="425"/>
      <c r="F143" s="396">
        <f t="shared" si="15"/>
        <v>5.25</v>
      </c>
      <c r="G143" s="397">
        <f t="shared" si="16"/>
        <v>15.75</v>
      </c>
      <c r="H143" s="424"/>
      <c r="I143" s="398">
        <f t="shared" si="17"/>
        <v>15.75</v>
      </c>
      <c r="J143" s="194"/>
      <c r="K143" s="398">
        <f t="shared" si="18"/>
        <v>15.75</v>
      </c>
      <c r="L143" s="399"/>
      <c r="M143" s="20" t="str">
        <f t="shared" si="19"/>
        <v>Juin</v>
      </c>
    </row>
    <row r="144" spans="1:13" ht="19.5" customHeight="1">
      <c r="A144" s="17">
        <v>137</v>
      </c>
      <c r="B144" s="285" t="s">
        <v>3090</v>
      </c>
      <c r="C144" s="284" t="s">
        <v>3091</v>
      </c>
      <c r="D144" s="404">
        <v>7.25</v>
      </c>
      <c r="E144" s="425"/>
      <c r="F144" s="396">
        <f t="shared" si="15"/>
        <v>3.625</v>
      </c>
      <c r="G144" s="397">
        <f t="shared" si="16"/>
        <v>10.875</v>
      </c>
      <c r="H144" s="424"/>
      <c r="I144" s="398">
        <f t="shared" si="17"/>
        <v>10.875</v>
      </c>
      <c r="J144" s="194"/>
      <c r="K144" s="398">
        <f t="shared" si="18"/>
        <v>10.875</v>
      </c>
      <c r="L144" s="399"/>
      <c r="M144" s="20" t="str">
        <f t="shared" si="19"/>
        <v>Juin</v>
      </c>
    </row>
    <row r="145" spans="1:13" ht="19.5" customHeight="1">
      <c r="A145" s="17">
        <v>138</v>
      </c>
      <c r="B145" s="285" t="s">
        <v>3092</v>
      </c>
      <c r="C145" s="284" t="s">
        <v>3093</v>
      </c>
      <c r="D145" s="404">
        <v>4.5</v>
      </c>
      <c r="E145" s="425"/>
      <c r="F145" s="396">
        <f t="shared" si="15"/>
        <v>2.25</v>
      </c>
      <c r="G145" s="397">
        <f t="shared" si="16"/>
        <v>6.75</v>
      </c>
      <c r="H145" s="424"/>
      <c r="I145" s="398">
        <f t="shared" si="17"/>
        <v>6.75</v>
      </c>
      <c r="J145" s="194"/>
      <c r="K145" s="398">
        <f t="shared" si="18"/>
        <v>6.75</v>
      </c>
      <c r="L145" s="399"/>
      <c r="M145" s="20" t="str">
        <f t="shared" si="19"/>
        <v>Juin</v>
      </c>
    </row>
    <row r="146" spans="1:13" ht="19.5" customHeight="1">
      <c r="A146" s="17">
        <v>139</v>
      </c>
      <c r="B146" s="285" t="s">
        <v>3094</v>
      </c>
      <c r="C146" s="284" t="s">
        <v>3095</v>
      </c>
      <c r="D146" s="404">
        <v>9.5</v>
      </c>
      <c r="E146" s="425"/>
      <c r="F146" s="396">
        <f t="shared" si="15"/>
        <v>4.75</v>
      </c>
      <c r="G146" s="397">
        <f t="shared" si="16"/>
        <v>14.25</v>
      </c>
      <c r="H146" s="424"/>
      <c r="I146" s="398">
        <f t="shared" si="17"/>
        <v>14.25</v>
      </c>
      <c r="J146" s="194"/>
      <c r="K146" s="398">
        <f t="shared" si="18"/>
        <v>14.25</v>
      </c>
      <c r="L146" s="399"/>
      <c r="M146" s="20" t="str">
        <f t="shared" si="19"/>
        <v>Juin</v>
      </c>
    </row>
    <row r="147" spans="1:13" ht="19.5" customHeight="1">
      <c r="A147" s="17">
        <v>140</v>
      </c>
      <c r="B147" s="285" t="s">
        <v>3096</v>
      </c>
      <c r="C147" s="284" t="s">
        <v>3097</v>
      </c>
      <c r="D147" s="404">
        <v>10</v>
      </c>
      <c r="E147" s="425"/>
      <c r="F147" s="396">
        <f t="shared" si="15"/>
        <v>5</v>
      </c>
      <c r="G147" s="397">
        <f t="shared" si="16"/>
        <v>15</v>
      </c>
      <c r="H147" s="424"/>
      <c r="I147" s="398">
        <f t="shared" si="17"/>
        <v>15</v>
      </c>
      <c r="J147" s="194"/>
      <c r="K147" s="398">
        <f t="shared" si="18"/>
        <v>15</v>
      </c>
      <c r="L147" s="399"/>
      <c r="M147" s="20" t="str">
        <f t="shared" si="19"/>
        <v>Juin</v>
      </c>
    </row>
    <row r="148" spans="1:13" ht="19.5" customHeight="1">
      <c r="A148" s="17">
        <v>141</v>
      </c>
      <c r="B148" s="285" t="s">
        <v>3098</v>
      </c>
      <c r="C148" s="284" t="s">
        <v>2025</v>
      </c>
      <c r="D148" s="404">
        <v>7</v>
      </c>
      <c r="E148" s="425"/>
      <c r="F148" s="396">
        <f t="shared" si="15"/>
        <v>3.5</v>
      </c>
      <c r="G148" s="397">
        <f t="shared" si="16"/>
        <v>10.5</v>
      </c>
      <c r="H148" s="424"/>
      <c r="I148" s="398">
        <f t="shared" si="17"/>
        <v>10.5</v>
      </c>
      <c r="J148" s="194"/>
      <c r="K148" s="398">
        <f t="shared" si="18"/>
        <v>10.5</v>
      </c>
      <c r="L148" s="399"/>
      <c r="M148" s="20" t="str">
        <f t="shared" si="19"/>
        <v>Juin</v>
      </c>
    </row>
    <row r="149" spans="1:13" ht="19.5" customHeight="1">
      <c r="A149" s="17">
        <v>142</v>
      </c>
      <c r="B149" s="300" t="s">
        <v>3099</v>
      </c>
      <c r="C149" s="301" t="s">
        <v>3100</v>
      </c>
      <c r="D149" s="404">
        <v>5</v>
      </c>
      <c r="E149" s="425"/>
      <c r="F149" s="396">
        <f t="shared" si="15"/>
        <v>2.5</v>
      </c>
      <c r="G149" s="397">
        <f t="shared" si="16"/>
        <v>7.5</v>
      </c>
      <c r="H149" s="424"/>
      <c r="I149" s="398">
        <f t="shared" si="17"/>
        <v>7.5</v>
      </c>
      <c r="J149" s="194"/>
      <c r="K149" s="398">
        <f t="shared" si="18"/>
        <v>7.5</v>
      </c>
      <c r="L149" s="399"/>
      <c r="M149" s="20" t="str">
        <f t="shared" si="19"/>
        <v>Juin</v>
      </c>
    </row>
    <row r="150" spans="1:13" ht="19.5" customHeight="1">
      <c r="A150" s="17">
        <v>143</v>
      </c>
      <c r="B150" s="285" t="s">
        <v>3101</v>
      </c>
      <c r="C150" s="284" t="s">
        <v>3102</v>
      </c>
      <c r="D150" s="404">
        <v>11.5</v>
      </c>
      <c r="E150" s="425"/>
      <c r="F150" s="396">
        <f t="shared" si="15"/>
        <v>5.75</v>
      </c>
      <c r="G150" s="397">
        <f t="shared" si="16"/>
        <v>17.25</v>
      </c>
      <c r="H150" s="424"/>
      <c r="I150" s="398">
        <f t="shared" si="17"/>
        <v>17.25</v>
      </c>
      <c r="J150" s="194"/>
      <c r="K150" s="398">
        <f t="shared" si="18"/>
        <v>17.25</v>
      </c>
      <c r="L150" s="399"/>
      <c r="M150" s="20" t="str">
        <f t="shared" si="19"/>
        <v>Juin</v>
      </c>
    </row>
    <row r="151" spans="1:13" ht="19.5" customHeight="1">
      <c r="A151" s="17">
        <v>144</v>
      </c>
      <c r="B151" s="285" t="s">
        <v>3103</v>
      </c>
      <c r="C151" s="284" t="s">
        <v>82</v>
      </c>
      <c r="D151" s="404">
        <v>5</v>
      </c>
      <c r="E151" s="425"/>
      <c r="F151" s="396">
        <f t="shared" si="15"/>
        <v>2.5</v>
      </c>
      <c r="G151" s="397">
        <f t="shared" si="16"/>
        <v>7.5</v>
      </c>
      <c r="H151" s="424"/>
      <c r="I151" s="398">
        <f t="shared" si="17"/>
        <v>7.5</v>
      </c>
      <c r="J151" s="194"/>
      <c r="K151" s="398">
        <f t="shared" si="18"/>
        <v>7.5</v>
      </c>
      <c r="L151" s="399"/>
      <c r="M151" s="20" t="str">
        <f t="shared" si="19"/>
        <v>Juin</v>
      </c>
    </row>
    <row r="152" spans="1:13" ht="19.5" customHeight="1">
      <c r="A152" s="17">
        <v>145</v>
      </c>
      <c r="B152" s="302" t="s">
        <v>3299</v>
      </c>
      <c r="C152" s="303" t="s">
        <v>3104</v>
      </c>
      <c r="D152" s="404">
        <v>8</v>
      </c>
      <c r="E152" s="425"/>
      <c r="F152" s="396">
        <f t="shared" si="15"/>
        <v>4</v>
      </c>
      <c r="G152" s="397">
        <f t="shared" si="16"/>
        <v>12</v>
      </c>
      <c r="H152" s="424"/>
      <c r="I152" s="398">
        <f t="shared" si="17"/>
        <v>12</v>
      </c>
      <c r="J152" s="194"/>
      <c r="K152" s="398">
        <f t="shared" si="18"/>
        <v>12</v>
      </c>
      <c r="L152" s="399"/>
      <c r="M152" s="20" t="str">
        <f t="shared" si="19"/>
        <v>Juin</v>
      </c>
    </row>
    <row r="153" spans="1:13" ht="19.5" customHeight="1">
      <c r="A153" s="17">
        <v>146</v>
      </c>
      <c r="B153" s="285" t="s">
        <v>3105</v>
      </c>
      <c r="C153" s="284" t="s">
        <v>3106</v>
      </c>
      <c r="D153" s="404">
        <v>7</v>
      </c>
      <c r="E153" s="425"/>
      <c r="F153" s="396">
        <f t="shared" si="15"/>
        <v>3.5</v>
      </c>
      <c r="G153" s="397">
        <f t="shared" si="16"/>
        <v>10.5</v>
      </c>
      <c r="H153" s="424"/>
      <c r="I153" s="398">
        <f t="shared" si="17"/>
        <v>10.5</v>
      </c>
      <c r="J153" s="194"/>
      <c r="K153" s="398">
        <f t="shared" si="18"/>
        <v>10.5</v>
      </c>
      <c r="L153" s="399"/>
      <c r="M153" s="20" t="str">
        <f t="shared" si="19"/>
        <v>Juin</v>
      </c>
    </row>
    <row r="154" spans="1:13" ht="19.5" customHeight="1">
      <c r="A154" s="17">
        <v>147</v>
      </c>
      <c r="B154" s="285" t="s">
        <v>3107</v>
      </c>
      <c r="C154" s="284" t="s">
        <v>3108</v>
      </c>
      <c r="D154" s="404">
        <v>13</v>
      </c>
      <c r="E154" s="425"/>
      <c r="F154" s="396">
        <f t="shared" si="15"/>
        <v>6.5</v>
      </c>
      <c r="G154" s="397">
        <f t="shared" si="16"/>
        <v>19.5</v>
      </c>
      <c r="H154" s="424"/>
      <c r="I154" s="398">
        <f t="shared" si="17"/>
        <v>19.5</v>
      </c>
      <c r="J154" s="194"/>
      <c r="K154" s="398">
        <f t="shared" si="18"/>
        <v>19.5</v>
      </c>
      <c r="L154" s="399"/>
      <c r="M154" s="20" t="str">
        <f t="shared" si="19"/>
        <v>Juin</v>
      </c>
    </row>
    <row r="155" spans="1:13" ht="19.5" customHeight="1">
      <c r="A155" s="17">
        <v>148</v>
      </c>
      <c r="B155" s="285" t="s">
        <v>3109</v>
      </c>
      <c r="C155" s="284" t="s">
        <v>1692</v>
      </c>
      <c r="D155" s="404">
        <v>11.5</v>
      </c>
      <c r="E155" s="425"/>
      <c r="F155" s="396">
        <f t="shared" si="15"/>
        <v>5.75</v>
      </c>
      <c r="G155" s="397">
        <f t="shared" si="16"/>
        <v>17.25</v>
      </c>
      <c r="H155" s="424"/>
      <c r="I155" s="398">
        <f t="shared" si="17"/>
        <v>17.25</v>
      </c>
      <c r="J155" s="194"/>
      <c r="K155" s="398">
        <f t="shared" si="18"/>
        <v>17.25</v>
      </c>
      <c r="L155" s="399"/>
      <c r="M155" s="20" t="str">
        <f t="shared" si="19"/>
        <v>Juin</v>
      </c>
    </row>
    <row r="156" spans="1:13" ht="19.5" customHeight="1">
      <c r="A156" s="17">
        <v>149</v>
      </c>
      <c r="B156" s="285" t="s">
        <v>977</v>
      </c>
      <c r="C156" s="284" t="s">
        <v>3110</v>
      </c>
      <c r="D156" s="404">
        <v>9</v>
      </c>
      <c r="E156" s="425"/>
      <c r="F156" s="396">
        <f t="shared" si="15"/>
        <v>4.5</v>
      </c>
      <c r="G156" s="397">
        <f t="shared" si="16"/>
        <v>13.5</v>
      </c>
      <c r="H156" s="424"/>
      <c r="I156" s="398">
        <f t="shared" si="17"/>
        <v>13.5</v>
      </c>
      <c r="J156" s="194"/>
      <c r="K156" s="398">
        <f t="shared" si="18"/>
        <v>13.5</v>
      </c>
      <c r="L156" s="399"/>
      <c r="M156" s="20" t="str">
        <f t="shared" si="19"/>
        <v>Juin</v>
      </c>
    </row>
    <row r="157" spans="1:13" ht="19.5" customHeight="1">
      <c r="A157" s="17">
        <v>150</v>
      </c>
      <c r="B157" s="285" t="s">
        <v>3300</v>
      </c>
      <c r="C157" s="284" t="s">
        <v>3111</v>
      </c>
      <c r="D157" s="404">
        <v>9</v>
      </c>
      <c r="E157" s="425"/>
      <c r="F157" s="396">
        <f t="shared" si="15"/>
        <v>4.5</v>
      </c>
      <c r="G157" s="397">
        <f t="shared" si="16"/>
        <v>13.5</v>
      </c>
      <c r="H157" s="424"/>
      <c r="I157" s="398">
        <f t="shared" si="17"/>
        <v>13.5</v>
      </c>
      <c r="J157" s="194"/>
      <c r="K157" s="398">
        <f t="shared" si="18"/>
        <v>13.5</v>
      </c>
      <c r="L157" s="399"/>
      <c r="M157" s="20" t="str">
        <f t="shared" si="19"/>
        <v>Juin</v>
      </c>
    </row>
    <row r="158" spans="1:13" ht="19.5" customHeight="1">
      <c r="A158" s="17">
        <v>151</v>
      </c>
      <c r="B158" s="285" t="s">
        <v>3276</v>
      </c>
      <c r="C158" s="284" t="s">
        <v>1985</v>
      </c>
      <c r="D158" s="404">
        <v>8</v>
      </c>
      <c r="E158" s="425"/>
      <c r="F158" s="396">
        <f t="shared" si="15"/>
        <v>4</v>
      </c>
      <c r="G158" s="397">
        <f t="shared" si="16"/>
        <v>12</v>
      </c>
      <c r="H158" s="424"/>
      <c r="I158" s="398">
        <f t="shared" si="17"/>
        <v>12</v>
      </c>
      <c r="J158" s="194"/>
      <c r="K158" s="398">
        <f t="shared" si="18"/>
        <v>12</v>
      </c>
      <c r="L158" s="399"/>
      <c r="M158" s="20" t="str">
        <f t="shared" si="19"/>
        <v>Juin</v>
      </c>
    </row>
    <row r="159" spans="1:13" ht="19.5" customHeight="1">
      <c r="A159" s="17">
        <v>152</v>
      </c>
      <c r="B159" s="304" t="s">
        <v>3112</v>
      </c>
      <c r="C159" s="305" t="s">
        <v>2148</v>
      </c>
      <c r="D159" s="404">
        <v>4</v>
      </c>
      <c r="E159" s="425"/>
      <c r="F159" s="396">
        <f t="shared" si="15"/>
        <v>2</v>
      </c>
      <c r="G159" s="397">
        <f t="shared" si="16"/>
        <v>6</v>
      </c>
      <c r="H159" s="424"/>
      <c r="I159" s="398">
        <f t="shared" si="17"/>
        <v>6</v>
      </c>
      <c r="J159" s="194"/>
      <c r="K159" s="398">
        <f t="shared" si="18"/>
        <v>6</v>
      </c>
      <c r="L159" s="399"/>
      <c r="M159" s="20" t="str">
        <f t="shared" si="19"/>
        <v>Juin</v>
      </c>
    </row>
    <row r="160" spans="1:13" ht="19.5" customHeight="1">
      <c r="A160" s="17">
        <v>153</v>
      </c>
      <c r="B160" s="285" t="s">
        <v>1648</v>
      </c>
      <c r="C160" s="284" t="s">
        <v>3113</v>
      </c>
      <c r="D160" s="404">
        <v>9.5</v>
      </c>
      <c r="E160" s="425"/>
      <c r="F160" s="396">
        <f t="shared" si="15"/>
        <v>4.75</v>
      </c>
      <c r="G160" s="397">
        <f t="shared" si="16"/>
        <v>14.25</v>
      </c>
      <c r="H160" s="424"/>
      <c r="I160" s="398">
        <f t="shared" si="17"/>
        <v>14.25</v>
      </c>
      <c r="J160" s="194"/>
      <c r="K160" s="398">
        <f t="shared" si="18"/>
        <v>14.25</v>
      </c>
      <c r="L160" s="399"/>
      <c r="M160" s="20" t="str">
        <f t="shared" si="19"/>
        <v>Juin</v>
      </c>
    </row>
    <row r="161" spans="1:13" ht="19.5" customHeight="1">
      <c r="A161" s="17">
        <v>154</v>
      </c>
      <c r="B161" s="285" t="s">
        <v>3114</v>
      </c>
      <c r="C161" s="284" t="s">
        <v>3115</v>
      </c>
      <c r="D161" s="404">
        <v>8</v>
      </c>
      <c r="E161" s="425"/>
      <c r="F161" s="396">
        <f t="shared" si="15"/>
        <v>4</v>
      </c>
      <c r="G161" s="397">
        <f t="shared" si="16"/>
        <v>12</v>
      </c>
      <c r="H161" s="424"/>
      <c r="I161" s="398">
        <f t="shared" si="17"/>
        <v>12</v>
      </c>
      <c r="J161" s="194"/>
      <c r="K161" s="398">
        <f t="shared" si="18"/>
        <v>12</v>
      </c>
      <c r="L161" s="399"/>
      <c r="M161" s="20" t="str">
        <f t="shared" si="19"/>
        <v>Juin</v>
      </c>
    </row>
    <row r="162" spans="1:13" ht="19.5" customHeight="1">
      <c r="A162" s="17">
        <v>155</v>
      </c>
      <c r="B162" s="285" t="s">
        <v>3116</v>
      </c>
      <c r="C162" s="284" t="s">
        <v>2064</v>
      </c>
      <c r="D162" s="404">
        <v>7</v>
      </c>
      <c r="E162" s="425"/>
      <c r="F162" s="396">
        <f t="shared" si="15"/>
        <v>3.5</v>
      </c>
      <c r="G162" s="397">
        <f t="shared" si="16"/>
        <v>10.5</v>
      </c>
      <c r="H162" s="424"/>
      <c r="I162" s="398">
        <f t="shared" si="17"/>
        <v>10.5</v>
      </c>
      <c r="J162" s="194"/>
      <c r="K162" s="398">
        <f t="shared" si="18"/>
        <v>10.5</v>
      </c>
      <c r="L162" s="399"/>
      <c r="M162" s="20" t="str">
        <f t="shared" si="19"/>
        <v>Juin</v>
      </c>
    </row>
    <row r="163" spans="1:13" ht="19.5" customHeight="1">
      <c r="A163" s="17">
        <v>156</v>
      </c>
      <c r="B163" s="285" t="s">
        <v>3117</v>
      </c>
      <c r="C163" s="284" t="s">
        <v>3118</v>
      </c>
      <c r="D163" s="404">
        <v>6.5</v>
      </c>
      <c r="E163" s="425"/>
      <c r="F163" s="396">
        <f t="shared" si="15"/>
        <v>3.25</v>
      </c>
      <c r="G163" s="397">
        <f t="shared" si="16"/>
        <v>9.75</v>
      </c>
      <c r="H163" s="424"/>
      <c r="I163" s="398">
        <f t="shared" si="17"/>
        <v>9.75</v>
      </c>
      <c r="J163" s="194"/>
      <c r="K163" s="398">
        <f t="shared" si="18"/>
        <v>9.75</v>
      </c>
      <c r="L163" s="399"/>
      <c r="M163" s="20" t="str">
        <f t="shared" si="19"/>
        <v>Juin</v>
      </c>
    </row>
    <row r="164" spans="1:13" ht="19.5" customHeight="1">
      <c r="A164" s="17">
        <v>157</v>
      </c>
      <c r="B164" s="285" t="s">
        <v>3119</v>
      </c>
      <c r="C164" s="284" t="s">
        <v>100</v>
      </c>
      <c r="D164" s="404">
        <v>5</v>
      </c>
      <c r="E164" s="425"/>
      <c r="F164" s="396">
        <f t="shared" si="15"/>
        <v>2.5</v>
      </c>
      <c r="G164" s="397">
        <f t="shared" si="16"/>
        <v>7.5</v>
      </c>
      <c r="H164" s="424"/>
      <c r="I164" s="398">
        <f t="shared" si="17"/>
        <v>7.5</v>
      </c>
      <c r="J164" s="194"/>
      <c r="K164" s="398">
        <f t="shared" si="18"/>
        <v>7.5</v>
      </c>
      <c r="L164" s="399"/>
      <c r="M164" s="20" t="str">
        <f t="shared" si="19"/>
        <v>Juin</v>
      </c>
    </row>
    <row r="165" spans="1:13" ht="19.5" customHeight="1">
      <c r="A165" s="17">
        <v>158</v>
      </c>
      <c r="B165" s="285" t="s">
        <v>3120</v>
      </c>
      <c r="C165" s="284" t="s">
        <v>3121</v>
      </c>
      <c r="D165" s="404">
        <v>10.5</v>
      </c>
      <c r="E165" s="425"/>
      <c r="F165" s="396">
        <f t="shared" si="15"/>
        <v>5.25</v>
      </c>
      <c r="G165" s="397">
        <f t="shared" si="16"/>
        <v>15.75</v>
      </c>
      <c r="H165" s="424"/>
      <c r="I165" s="398">
        <f t="shared" si="17"/>
        <v>15.75</v>
      </c>
      <c r="J165" s="194"/>
      <c r="K165" s="398">
        <f t="shared" si="18"/>
        <v>15.75</v>
      </c>
      <c r="L165" s="399"/>
      <c r="M165" s="20" t="str">
        <f t="shared" si="19"/>
        <v>Juin</v>
      </c>
    </row>
    <row r="166" spans="1:13" ht="19.5" customHeight="1">
      <c r="A166" s="17">
        <v>159</v>
      </c>
      <c r="B166" s="285" t="s">
        <v>3122</v>
      </c>
      <c r="C166" s="284" t="s">
        <v>3123</v>
      </c>
      <c r="D166" s="404">
        <v>11</v>
      </c>
      <c r="E166" s="425"/>
      <c r="F166" s="396">
        <f t="shared" si="15"/>
        <v>5.5</v>
      </c>
      <c r="G166" s="397">
        <f t="shared" si="16"/>
        <v>16.5</v>
      </c>
      <c r="H166" s="424"/>
      <c r="I166" s="398">
        <f t="shared" si="17"/>
        <v>16.5</v>
      </c>
      <c r="J166" s="194"/>
      <c r="K166" s="398">
        <f t="shared" si="18"/>
        <v>16.5</v>
      </c>
      <c r="L166" s="399"/>
      <c r="M166" s="20" t="str">
        <f t="shared" si="19"/>
        <v>Juin</v>
      </c>
    </row>
    <row r="167" spans="1:13" ht="19.5" customHeight="1">
      <c r="A167" s="17">
        <v>160</v>
      </c>
      <c r="B167" s="285" t="s">
        <v>3124</v>
      </c>
      <c r="C167" s="284" t="s">
        <v>3125</v>
      </c>
      <c r="D167" s="404">
        <v>6.5</v>
      </c>
      <c r="E167" s="425"/>
      <c r="F167" s="396">
        <f t="shared" si="15"/>
        <v>3.25</v>
      </c>
      <c r="G167" s="397">
        <f t="shared" si="16"/>
        <v>9.75</v>
      </c>
      <c r="H167" s="424"/>
      <c r="I167" s="398">
        <f t="shared" si="17"/>
        <v>9.75</v>
      </c>
      <c r="J167" s="194"/>
      <c r="K167" s="398">
        <f t="shared" si="18"/>
        <v>9.75</v>
      </c>
      <c r="L167" s="399"/>
      <c r="M167" s="20" t="str">
        <f t="shared" si="19"/>
        <v>Juin</v>
      </c>
    </row>
    <row r="168" spans="1:13" ht="19.5" customHeight="1">
      <c r="A168" s="17">
        <v>161</v>
      </c>
      <c r="B168" s="285" t="s">
        <v>2021</v>
      </c>
      <c r="C168" s="284" t="s">
        <v>3126</v>
      </c>
      <c r="D168" s="404">
        <v>13</v>
      </c>
      <c r="E168" s="425"/>
      <c r="F168" s="396">
        <f t="shared" si="15"/>
        <v>6.5</v>
      </c>
      <c r="G168" s="397">
        <f t="shared" si="16"/>
        <v>19.5</v>
      </c>
      <c r="H168" s="424"/>
      <c r="I168" s="398">
        <f t="shared" si="17"/>
        <v>19.5</v>
      </c>
      <c r="J168" s="194"/>
      <c r="K168" s="398">
        <f t="shared" si="18"/>
        <v>19.5</v>
      </c>
      <c r="L168" s="399"/>
      <c r="M168" s="20" t="str">
        <f t="shared" si="19"/>
        <v>Juin</v>
      </c>
    </row>
    <row r="169" spans="1:13" ht="19.5" customHeight="1">
      <c r="A169" s="17">
        <v>162</v>
      </c>
      <c r="B169" s="285" t="s">
        <v>3127</v>
      </c>
      <c r="C169" s="284" t="s">
        <v>3128</v>
      </c>
      <c r="D169" s="404">
        <v>10.5</v>
      </c>
      <c r="E169" s="425"/>
      <c r="F169" s="396">
        <f t="shared" si="15"/>
        <v>5.25</v>
      </c>
      <c r="G169" s="397">
        <f t="shared" si="16"/>
        <v>15.75</v>
      </c>
      <c r="H169" s="424"/>
      <c r="I169" s="398">
        <f t="shared" si="17"/>
        <v>15.75</v>
      </c>
      <c r="J169" s="194"/>
      <c r="K169" s="398">
        <f t="shared" si="18"/>
        <v>15.75</v>
      </c>
      <c r="L169" s="399"/>
      <c r="M169" s="20" t="str">
        <f t="shared" si="19"/>
        <v>Juin</v>
      </c>
    </row>
    <row r="170" spans="1:13" ht="19.5" customHeight="1">
      <c r="A170" s="17">
        <v>163</v>
      </c>
      <c r="B170" s="285" t="s">
        <v>3129</v>
      </c>
      <c r="C170" s="284" t="s">
        <v>1787</v>
      </c>
      <c r="D170" s="404">
        <v>8</v>
      </c>
      <c r="E170" s="425"/>
      <c r="F170" s="396">
        <f t="shared" si="15"/>
        <v>4</v>
      </c>
      <c r="G170" s="397">
        <f t="shared" si="16"/>
        <v>12</v>
      </c>
      <c r="H170" s="424"/>
      <c r="I170" s="398">
        <f t="shared" si="17"/>
        <v>12</v>
      </c>
      <c r="J170" s="194"/>
      <c r="K170" s="398">
        <f t="shared" si="18"/>
        <v>12</v>
      </c>
      <c r="L170" s="399"/>
      <c r="M170" s="20" t="str">
        <f t="shared" si="19"/>
        <v>Juin</v>
      </c>
    </row>
    <row r="171" spans="1:13" ht="19.5" customHeight="1">
      <c r="A171" s="17">
        <v>164</v>
      </c>
      <c r="B171" s="286" t="s">
        <v>3130</v>
      </c>
      <c r="C171" s="287" t="s">
        <v>303</v>
      </c>
      <c r="D171" s="404">
        <v>6.5</v>
      </c>
      <c r="E171" s="425"/>
      <c r="F171" s="396">
        <f t="shared" si="15"/>
        <v>3.25</v>
      </c>
      <c r="G171" s="397">
        <f t="shared" si="16"/>
        <v>9.75</v>
      </c>
      <c r="H171" s="424"/>
      <c r="I171" s="398">
        <f t="shared" si="17"/>
        <v>9.75</v>
      </c>
      <c r="J171" s="194"/>
      <c r="K171" s="398">
        <f t="shared" si="18"/>
        <v>9.75</v>
      </c>
      <c r="L171" s="399"/>
      <c r="M171" s="20" t="str">
        <f t="shared" si="19"/>
        <v>Juin</v>
      </c>
    </row>
    <row r="172" spans="1:13" ht="19.5" customHeight="1">
      <c r="A172" s="17">
        <v>165</v>
      </c>
      <c r="B172" s="285" t="s">
        <v>3131</v>
      </c>
      <c r="C172" s="284" t="s">
        <v>696</v>
      </c>
      <c r="D172" s="404">
        <v>8</v>
      </c>
      <c r="E172" s="425"/>
      <c r="F172" s="396">
        <f t="shared" si="15"/>
        <v>4</v>
      </c>
      <c r="G172" s="397">
        <f t="shared" si="16"/>
        <v>12</v>
      </c>
      <c r="H172" s="424"/>
      <c r="I172" s="398">
        <f t="shared" si="17"/>
        <v>12</v>
      </c>
      <c r="J172" s="194"/>
      <c r="K172" s="398">
        <f t="shared" si="18"/>
        <v>12</v>
      </c>
      <c r="L172" s="399"/>
      <c r="M172" s="20" t="str">
        <f t="shared" si="19"/>
        <v>Juin</v>
      </c>
    </row>
    <row r="173" spans="1:13" ht="19.5" customHeight="1">
      <c r="A173" s="17">
        <v>166</v>
      </c>
      <c r="B173" s="285" t="s">
        <v>3132</v>
      </c>
      <c r="C173" s="284" t="s">
        <v>1751</v>
      </c>
      <c r="D173" s="404">
        <v>8</v>
      </c>
      <c r="E173" s="425"/>
      <c r="F173" s="396">
        <f t="shared" si="15"/>
        <v>4</v>
      </c>
      <c r="G173" s="397">
        <f t="shared" si="16"/>
        <v>12</v>
      </c>
      <c r="H173" s="424"/>
      <c r="I173" s="398">
        <f t="shared" si="17"/>
        <v>12</v>
      </c>
      <c r="J173" s="194"/>
      <c r="K173" s="398">
        <f t="shared" si="18"/>
        <v>12</v>
      </c>
      <c r="L173" s="399"/>
      <c r="M173" s="20" t="str">
        <f t="shared" si="19"/>
        <v>Juin</v>
      </c>
    </row>
    <row r="174" spans="1:13" ht="19.5" customHeight="1">
      <c r="A174" s="17">
        <v>167</v>
      </c>
      <c r="B174" s="308" t="s">
        <v>3133</v>
      </c>
      <c r="C174" s="309" t="s">
        <v>2148</v>
      </c>
      <c r="D174" s="404">
        <v>5</v>
      </c>
      <c r="E174" s="425"/>
      <c r="F174" s="396">
        <f t="shared" si="15"/>
        <v>2.5</v>
      </c>
      <c r="G174" s="397">
        <f t="shared" si="16"/>
        <v>7.5</v>
      </c>
      <c r="H174" s="424"/>
      <c r="I174" s="398">
        <f t="shared" si="17"/>
        <v>7.5</v>
      </c>
      <c r="J174" s="194"/>
      <c r="K174" s="398">
        <f t="shared" si="18"/>
        <v>7.5</v>
      </c>
      <c r="L174" s="399"/>
      <c r="M174" s="20" t="str">
        <f t="shared" si="19"/>
        <v>Juin</v>
      </c>
    </row>
    <row r="175" spans="1:13" ht="19.5" customHeight="1">
      <c r="A175" s="17">
        <v>168</v>
      </c>
      <c r="B175" s="285" t="s">
        <v>3134</v>
      </c>
      <c r="C175" s="284" t="s">
        <v>3135</v>
      </c>
      <c r="D175" s="404">
        <v>14</v>
      </c>
      <c r="E175" s="425"/>
      <c r="F175" s="396">
        <f t="shared" si="15"/>
        <v>7</v>
      </c>
      <c r="G175" s="397">
        <f t="shared" si="16"/>
        <v>21</v>
      </c>
      <c r="H175" s="424"/>
      <c r="I175" s="398">
        <f t="shared" si="17"/>
        <v>21</v>
      </c>
      <c r="J175" s="194"/>
      <c r="K175" s="398">
        <f t="shared" si="18"/>
        <v>21</v>
      </c>
      <c r="L175" s="399"/>
      <c r="M175" s="20" t="str">
        <f t="shared" si="19"/>
        <v>Juin</v>
      </c>
    </row>
    <row r="176" spans="1:13" ht="19.5" customHeight="1">
      <c r="A176" s="17">
        <v>169</v>
      </c>
      <c r="B176" s="285" t="s">
        <v>3136</v>
      </c>
      <c r="C176" s="284" t="s">
        <v>1923</v>
      </c>
      <c r="D176" s="404">
        <v>8</v>
      </c>
      <c r="E176" s="425"/>
      <c r="F176" s="396">
        <f t="shared" si="15"/>
        <v>4</v>
      </c>
      <c r="G176" s="397">
        <f t="shared" si="16"/>
        <v>12</v>
      </c>
      <c r="H176" s="424"/>
      <c r="I176" s="398">
        <f t="shared" si="17"/>
        <v>12</v>
      </c>
      <c r="J176" s="194"/>
      <c r="K176" s="398">
        <f t="shared" si="18"/>
        <v>12</v>
      </c>
      <c r="L176" s="399"/>
      <c r="M176" s="20" t="str">
        <f t="shared" si="19"/>
        <v>Juin</v>
      </c>
    </row>
    <row r="177" spans="1:13" ht="19.5" customHeight="1">
      <c r="A177" s="17">
        <v>170</v>
      </c>
      <c r="B177" s="285" t="s">
        <v>3136</v>
      </c>
      <c r="C177" s="284" t="s">
        <v>1109</v>
      </c>
      <c r="D177" s="404">
        <v>7.25</v>
      </c>
      <c r="E177" s="425"/>
      <c r="F177" s="396">
        <f t="shared" si="15"/>
        <v>3.625</v>
      </c>
      <c r="G177" s="397">
        <f t="shared" si="16"/>
        <v>10.875</v>
      </c>
      <c r="H177" s="424"/>
      <c r="I177" s="398">
        <f t="shared" si="17"/>
        <v>10.875</v>
      </c>
      <c r="J177" s="194"/>
      <c r="K177" s="398">
        <f t="shared" si="18"/>
        <v>10.875</v>
      </c>
      <c r="L177" s="399"/>
      <c r="M177" s="20" t="str">
        <f t="shared" si="19"/>
        <v>Juin</v>
      </c>
    </row>
    <row r="178" spans="1:13" ht="19.5" customHeight="1">
      <c r="A178" s="17">
        <v>171</v>
      </c>
      <c r="B178" s="285" t="s">
        <v>3137</v>
      </c>
      <c r="C178" s="284" t="s">
        <v>3138</v>
      </c>
      <c r="D178" s="404">
        <v>5</v>
      </c>
      <c r="E178" s="425"/>
      <c r="F178" s="396">
        <f t="shared" si="15"/>
        <v>2.5</v>
      </c>
      <c r="G178" s="397">
        <f t="shared" si="16"/>
        <v>7.5</v>
      </c>
      <c r="H178" s="424"/>
      <c r="I178" s="398">
        <f t="shared" si="17"/>
        <v>7.5</v>
      </c>
      <c r="J178" s="194"/>
      <c r="K178" s="398">
        <f t="shared" si="18"/>
        <v>7.5</v>
      </c>
      <c r="L178" s="399"/>
      <c r="M178" s="20" t="str">
        <f t="shared" si="19"/>
        <v>Juin</v>
      </c>
    </row>
    <row r="179" spans="1:13" ht="19.5" customHeight="1">
      <c r="A179" s="17">
        <v>172</v>
      </c>
      <c r="B179" s="285" t="s">
        <v>3139</v>
      </c>
      <c r="C179" s="284" t="s">
        <v>3140</v>
      </c>
      <c r="D179" s="404">
        <v>17.5</v>
      </c>
      <c r="E179" s="425"/>
      <c r="F179" s="396">
        <f t="shared" si="15"/>
        <v>8.75</v>
      </c>
      <c r="G179" s="397">
        <f t="shared" si="16"/>
        <v>26.25</v>
      </c>
      <c r="H179" s="424"/>
      <c r="I179" s="398">
        <f t="shared" si="17"/>
        <v>26.25</v>
      </c>
      <c r="J179" s="194"/>
      <c r="K179" s="398">
        <f t="shared" si="18"/>
        <v>26.25</v>
      </c>
      <c r="L179" s="399"/>
      <c r="M179" s="20" t="str">
        <f t="shared" si="19"/>
        <v>Juin</v>
      </c>
    </row>
    <row r="180" spans="1:13" ht="19.5" customHeight="1">
      <c r="A180" s="17">
        <v>173</v>
      </c>
      <c r="B180" s="285" t="s">
        <v>3141</v>
      </c>
      <c r="C180" s="284" t="s">
        <v>3142</v>
      </c>
      <c r="D180" s="404">
        <v>17</v>
      </c>
      <c r="E180" s="425"/>
      <c r="F180" s="396">
        <f t="shared" si="15"/>
        <v>8.5</v>
      </c>
      <c r="G180" s="397">
        <f t="shared" si="16"/>
        <v>25.5</v>
      </c>
      <c r="H180" s="424"/>
      <c r="I180" s="398">
        <f t="shared" si="17"/>
        <v>25.5</v>
      </c>
      <c r="J180" s="194"/>
      <c r="K180" s="398">
        <f t="shared" si="18"/>
        <v>25.5</v>
      </c>
      <c r="L180" s="399"/>
      <c r="M180" s="20" t="str">
        <f t="shared" si="19"/>
        <v>Juin</v>
      </c>
    </row>
    <row r="181" spans="1:13" ht="19.5" customHeight="1">
      <c r="A181" s="17">
        <v>174</v>
      </c>
      <c r="B181" s="285" t="s">
        <v>3143</v>
      </c>
      <c r="C181" s="284" t="s">
        <v>3144</v>
      </c>
      <c r="D181" s="404">
        <v>13.5</v>
      </c>
      <c r="E181" s="425"/>
      <c r="F181" s="396">
        <f t="shared" si="15"/>
        <v>6.75</v>
      </c>
      <c r="G181" s="397">
        <f t="shared" si="16"/>
        <v>20.25</v>
      </c>
      <c r="H181" s="424"/>
      <c r="I181" s="398">
        <f t="shared" si="17"/>
        <v>20.25</v>
      </c>
      <c r="J181" s="194"/>
      <c r="K181" s="398">
        <f t="shared" si="18"/>
        <v>20.25</v>
      </c>
      <c r="L181" s="399"/>
      <c r="M181" s="20" t="str">
        <f t="shared" si="19"/>
        <v>Juin</v>
      </c>
    </row>
    <row r="182" spans="1:13" ht="19.5" customHeight="1">
      <c r="A182" s="17">
        <v>175</v>
      </c>
      <c r="B182" s="285" t="s">
        <v>3145</v>
      </c>
      <c r="C182" s="284" t="s">
        <v>3146</v>
      </c>
      <c r="D182" s="404">
        <v>3</v>
      </c>
      <c r="E182" s="425"/>
      <c r="F182" s="396">
        <f t="shared" si="15"/>
        <v>1.5</v>
      </c>
      <c r="G182" s="397">
        <f t="shared" si="16"/>
        <v>4.5</v>
      </c>
      <c r="H182" s="424"/>
      <c r="I182" s="398">
        <f t="shared" si="17"/>
        <v>4.5</v>
      </c>
      <c r="J182" s="194"/>
      <c r="K182" s="398">
        <f t="shared" si="18"/>
        <v>4.5</v>
      </c>
      <c r="L182" s="399"/>
      <c r="M182" s="20" t="str">
        <f t="shared" si="19"/>
        <v>Juin</v>
      </c>
    </row>
    <row r="183" spans="1:13" ht="19.5" customHeight="1">
      <c r="A183" s="17">
        <v>176</v>
      </c>
      <c r="B183" s="308" t="s">
        <v>3147</v>
      </c>
      <c r="C183" s="309" t="s">
        <v>3148</v>
      </c>
      <c r="D183" s="404">
        <v>4.5</v>
      </c>
      <c r="E183" s="425"/>
      <c r="F183" s="396">
        <f t="shared" si="15"/>
        <v>2.25</v>
      </c>
      <c r="G183" s="397">
        <f t="shared" si="16"/>
        <v>6.75</v>
      </c>
      <c r="H183" s="424"/>
      <c r="I183" s="398">
        <f t="shared" si="17"/>
        <v>6.75</v>
      </c>
      <c r="J183" s="194"/>
      <c r="K183" s="398">
        <f t="shared" si="18"/>
        <v>6.75</v>
      </c>
      <c r="L183" s="399"/>
      <c r="M183" s="20" t="str">
        <f t="shared" si="19"/>
        <v>Juin</v>
      </c>
    </row>
    <row r="184" spans="1:13" ht="19.5" customHeight="1">
      <c r="A184" s="17">
        <v>177</v>
      </c>
      <c r="B184" s="306" t="s">
        <v>3149</v>
      </c>
      <c r="C184" s="307" t="s">
        <v>3150</v>
      </c>
      <c r="D184" s="404">
        <v>7</v>
      </c>
      <c r="E184" s="425"/>
      <c r="F184" s="396">
        <f t="shared" si="15"/>
        <v>3.5</v>
      </c>
      <c r="G184" s="397">
        <f t="shared" si="16"/>
        <v>10.5</v>
      </c>
      <c r="H184" s="424"/>
      <c r="I184" s="398">
        <f t="shared" si="17"/>
        <v>10.5</v>
      </c>
      <c r="J184" s="194"/>
      <c r="K184" s="398">
        <f t="shared" si="18"/>
        <v>10.5</v>
      </c>
      <c r="L184" s="399"/>
      <c r="M184" s="20" t="str">
        <f t="shared" si="19"/>
        <v>Juin</v>
      </c>
    </row>
    <row r="185" spans="1:13" ht="19.5" customHeight="1">
      <c r="A185" s="17">
        <v>178</v>
      </c>
      <c r="B185" s="308" t="s">
        <v>3151</v>
      </c>
      <c r="C185" s="309" t="s">
        <v>3033</v>
      </c>
      <c r="D185" s="404">
        <v>4</v>
      </c>
      <c r="E185" s="425"/>
      <c r="F185" s="396">
        <f t="shared" si="15"/>
        <v>2</v>
      </c>
      <c r="G185" s="397">
        <f t="shared" si="16"/>
        <v>6</v>
      </c>
      <c r="H185" s="424"/>
      <c r="I185" s="398">
        <f t="shared" si="17"/>
        <v>6</v>
      </c>
      <c r="J185" s="194"/>
      <c r="K185" s="398">
        <f t="shared" si="18"/>
        <v>6</v>
      </c>
      <c r="L185" s="399"/>
      <c r="M185" s="20" t="str">
        <f t="shared" si="19"/>
        <v>Juin</v>
      </c>
    </row>
    <row r="186" spans="1:13" ht="19.5" customHeight="1">
      <c r="A186" s="17">
        <v>179</v>
      </c>
      <c r="B186" s="334" t="s">
        <v>3152</v>
      </c>
      <c r="C186" s="335" t="s">
        <v>3148</v>
      </c>
      <c r="D186" s="404">
        <v>2</v>
      </c>
      <c r="E186" s="425"/>
      <c r="F186" s="396">
        <f t="shared" si="15"/>
        <v>1</v>
      </c>
      <c r="G186" s="397">
        <f t="shared" si="16"/>
        <v>3</v>
      </c>
      <c r="H186" s="424"/>
      <c r="I186" s="398">
        <f t="shared" si="17"/>
        <v>3</v>
      </c>
      <c r="J186" s="194"/>
      <c r="K186" s="398">
        <f t="shared" si="18"/>
        <v>3</v>
      </c>
      <c r="L186" s="399"/>
      <c r="M186" s="20" t="str">
        <f t="shared" si="19"/>
        <v>Juin</v>
      </c>
    </row>
    <row r="187" spans="1:13" ht="19.5" customHeight="1">
      <c r="A187" s="17">
        <v>180</v>
      </c>
      <c r="B187" s="308" t="s">
        <v>3153</v>
      </c>
      <c r="C187" s="309" t="s">
        <v>1812</v>
      </c>
      <c r="D187" s="404">
        <v>6</v>
      </c>
      <c r="E187" s="425"/>
      <c r="F187" s="396">
        <f t="shared" si="15"/>
        <v>3</v>
      </c>
      <c r="G187" s="397">
        <f t="shared" si="16"/>
        <v>9</v>
      </c>
      <c r="H187" s="424"/>
      <c r="I187" s="398">
        <f t="shared" si="17"/>
        <v>9</v>
      </c>
      <c r="J187" s="194"/>
      <c r="K187" s="398">
        <f t="shared" si="18"/>
        <v>9</v>
      </c>
      <c r="L187" s="399"/>
      <c r="M187" s="20" t="str">
        <f t="shared" si="19"/>
        <v>Juin</v>
      </c>
    </row>
    <row r="188" spans="1:13" ht="19.5" customHeight="1">
      <c r="A188" s="17">
        <v>181</v>
      </c>
      <c r="B188" s="308" t="s">
        <v>3154</v>
      </c>
      <c r="C188" s="309" t="s">
        <v>845</v>
      </c>
      <c r="D188" s="404">
        <v>6</v>
      </c>
      <c r="E188" s="425"/>
      <c r="F188" s="396">
        <f t="shared" si="15"/>
        <v>3</v>
      </c>
      <c r="G188" s="397">
        <f t="shared" si="16"/>
        <v>9</v>
      </c>
      <c r="H188" s="424"/>
      <c r="I188" s="398">
        <f t="shared" si="17"/>
        <v>9</v>
      </c>
      <c r="J188" s="194"/>
      <c r="K188" s="398">
        <f t="shared" si="18"/>
        <v>9</v>
      </c>
      <c r="L188" s="399"/>
      <c r="M188" s="20" t="str">
        <f t="shared" si="19"/>
        <v>Juin</v>
      </c>
    </row>
    <row r="189" spans="1:13" ht="19.5" customHeight="1">
      <c r="A189" s="17">
        <v>182</v>
      </c>
      <c r="B189" s="308" t="s">
        <v>3155</v>
      </c>
      <c r="C189" s="309" t="s">
        <v>3156</v>
      </c>
      <c r="D189" s="404">
        <v>14.5</v>
      </c>
      <c r="E189" s="425"/>
      <c r="F189" s="396">
        <f t="shared" si="15"/>
        <v>7.25</v>
      </c>
      <c r="G189" s="397">
        <f t="shared" si="16"/>
        <v>21.75</v>
      </c>
      <c r="H189" s="424"/>
      <c r="I189" s="398">
        <f t="shared" si="17"/>
        <v>21.75</v>
      </c>
      <c r="J189" s="194"/>
      <c r="K189" s="398">
        <f t="shared" si="18"/>
        <v>21.75</v>
      </c>
      <c r="L189" s="399"/>
      <c r="M189" s="20" t="str">
        <f t="shared" si="19"/>
        <v>Juin</v>
      </c>
    </row>
    <row r="190" spans="1:13" ht="19.5" customHeight="1">
      <c r="A190" s="17">
        <v>183</v>
      </c>
      <c r="B190" s="308" t="s">
        <v>3157</v>
      </c>
      <c r="C190" s="309" t="s">
        <v>580</v>
      </c>
      <c r="D190" s="404">
        <v>5</v>
      </c>
      <c r="E190" s="425"/>
      <c r="F190" s="396">
        <f t="shared" si="15"/>
        <v>2.5</v>
      </c>
      <c r="G190" s="397">
        <f t="shared" si="16"/>
        <v>7.5</v>
      </c>
      <c r="H190" s="424"/>
      <c r="I190" s="398">
        <f t="shared" si="17"/>
        <v>7.5</v>
      </c>
      <c r="J190" s="194"/>
      <c r="K190" s="398">
        <f t="shared" si="18"/>
        <v>7.5</v>
      </c>
      <c r="L190" s="399"/>
      <c r="M190" s="20" t="str">
        <f t="shared" si="19"/>
        <v>Juin</v>
      </c>
    </row>
    <row r="191" spans="1:13" ht="19.5" customHeight="1">
      <c r="A191" s="17">
        <v>184</v>
      </c>
      <c r="B191" s="306" t="s">
        <v>3158</v>
      </c>
      <c r="C191" s="307" t="s">
        <v>3159</v>
      </c>
      <c r="D191" s="404">
        <v>6</v>
      </c>
      <c r="E191" s="425"/>
      <c r="F191" s="396">
        <f t="shared" si="15"/>
        <v>3</v>
      </c>
      <c r="G191" s="397">
        <f t="shared" si="16"/>
        <v>9</v>
      </c>
      <c r="H191" s="424"/>
      <c r="I191" s="398">
        <f t="shared" si="17"/>
        <v>9</v>
      </c>
      <c r="J191" s="194"/>
      <c r="K191" s="398">
        <f t="shared" si="18"/>
        <v>9</v>
      </c>
      <c r="L191" s="399"/>
      <c r="M191" s="20" t="str">
        <f t="shared" si="19"/>
        <v>Juin</v>
      </c>
    </row>
    <row r="192" spans="1:13" ht="19.5" customHeight="1">
      <c r="A192" s="17">
        <v>185</v>
      </c>
      <c r="B192" s="308" t="s">
        <v>2062</v>
      </c>
      <c r="C192" s="309" t="s">
        <v>3160</v>
      </c>
      <c r="D192" s="404">
        <v>12.25</v>
      </c>
      <c r="E192" s="425"/>
      <c r="F192" s="396">
        <f t="shared" si="15"/>
        <v>6.125</v>
      </c>
      <c r="G192" s="397">
        <f t="shared" si="16"/>
        <v>18.375</v>
      </c>
      <c r="H192" s="424"/>
      <c r="I192" s="398">
        <f t="shared" si="17"/>
        <v>18.375</v>
      </c>
      <c r="J192" s="194"/>
      <c r="K192" s="398">
        <f t="shared" si="18"/>
        <v>18.375</v>
      </c>
      <c r="L192" s="399"/>
      <c r="M192" s="20" t="str">
        <f t="shared" si="19"/>
        <v>Juin</v>
      </c>
    </row>
    <row r="193" spans="1:13" ht="19.5" customHeight="1">
      <c r="A193" s="17">
        <v>186</v>
      </c>
      <c r="B193" s="308" t="s">
        <v>2062</v>
      </c>
      <c r="C193" s="309" t="s">
        <v>3161</v>
      </c>
      <c r="D193" s="404">
        <v>7.25</v>
      </c>
      <c r="E193" s="425"/>
      <c r="F193" s="396">
        <f t="shared" si="15"/>
        <v>3.625</v>
      </c>
      <c r="G193" s="397">
        <f t="shared" si="16"/>
        <v>10.875</v>
      </c>
      <c r="H193" s="424"/>
      <c r="I193" s="398">
        <f t="shared" si="17"/>
        <v>10.875</v>
      </c>
      <c r="J193" s="194"/>
      <c r="K193" s="398">
        <f t="shared" si="18"/>
        <v>10.875</v>
      </c>
      <c r="L193" s="399"/>
      <c r="M193" s="20" t="str">
        <f t="shared" si="19"/>
        <v>Juin</v>
      </c>
    </row>
    <row r="194" spans="1:13" ht="19.5" customHeight="1">
      <c r="A194" s="17">
        <v>187</v>
      </c>
      <c r="B194" s="308" t="s">
        <v>2062</v>
      </c>
      <c r="C194" s="309" t="s">
        <v>3162</v>
      </c>
      <c r="D194" s="404">
        <v>2</v>
      </c>
      <c r="E194" s="425"/>
      <c r="F194" s="396">
        <f t="shared" si="15"/>
        <v>1</v>
      </c>
      <c r="G194" s="397">
        <f t="shared" si="16"/>
        <v>3</v>
      </c>
      <c r="H194" s="424"/>
      <c r="I194" s="398">
        <f t="shared" si="17"/>
        <v>3</v>
      </c>
      <c r="J194" s="194"/>
      <c r="K194" s="398">
        <f t="shared" si="18"/>
        <v>3</v>
      </c>
      <c r="L194" s="399"/>
      <c r="M194" s="20" t="str">
        <f t="shared" si="19"/>
        <v>Juin</v>
      </c>
    </row>
    <row r="195" spans="1:13" ht="19.5" customHeight="1">
      <c r="A195" s="17">
        <v>188</v>
      </c>
      <c r="B195" s="308" t="s">
        <v>3163</v>
      </c>
      <c r="C195" s="309" t="s">
        <v>580</v>
      </c>
      <c r="D195" s="404">
        <v>9</v>
      </c>
      <c r="E195" s="425"/>
      <c r="F195" s="396">
        <f t="shared" si="15"/>
        <v>4.5</v>
      </c>
      <c r="G195" s="397">
        <f t="shared" si="16"/>
        <v>13.5</v>
      </c>
      <c r="H195" s="424"/>
      <c r="I195" s="398">
        <f t="shared" si="17"/>
        <v>13.5</v>
      </c>
      <c r="J195" s="194"/>
      <c r="K195" s="398">
        <f t="shared" si="18"/>
        <v>13.5</v>
      </c>
      <c r="L195" s="399"/>
      <c r="M195" s="20" t="str">
        <f t="shared" si="19"/>
        <v>Juin</v>
      </c>
    </row>
    <row r="196" spans="1:13" ht="19.5" customHeight="1">
      <c r="A196" s="17">
        <v>189</v>
      </c>
      <c r="B196" s="310" t="s">
        <v>3164</v>
      </c>
      <c r="C196" s="311" t="s">
        <v>3165</v>
      </c>
      <c r="D196" s="404">
        <v>5</v>
      </c>
      <c r="E196" s="425"/>
      <c r="F196" s="396">
        <f t="shared" si="15"/>
        <v>2.5</v>
      </c>
      <c r="G196" s="397">
        <f t="shared" si="16"/>
        <v>7.5</v>
      </c>
      <c r="H196" s="424"/>
      <c r="I196" s="398">
        <f t="shared" si="17"/>
        <v>7.5</v>
      </c>
      <c r="J196" s="194"/>
      <c r="K196" s="398">
        <f t="shared" si="18"/>
        <v>7.5</v>
      </c>
      <c r="L196" s="399"/>
      <c r="M196" s="20" t="str">
        <f t="shared" si="19"/>
        <v>Juin</v>
      </c>
    </row>
    <row r="197" spans="1:13" ht="19.5" customHeight="1">
      <c r="A197" s="17">
        <v>190</v>
      </c>
      <c r="B197" s="285" t="s">
        <v>3167</v>
      </c>
      <c r="C197" s="284" t="s">
        <v>955</v>
      </c>
      <c r="D197" s="404">
        <v>10</v>
      </c>
      <c r="E197" s="425"/>
      <c r="F197" s="396">
        <f t="shared" si="15"/>
        <v>5</v>
      </c>
      <c r="G197" s="397">
        <f t="shared" si="16"/>
        <v>15</v>
      </c>
      <c r="H197" s="424"/>
      <c r="I197" s="398">
        <f t="shared" si="17"/>
        <v>15</v>
      </c>
      <c r="J197" s="194"/>
      <c r="K197" s="398">
        <f t="shared" si="18"/>
        <v>15</v>
      </c>
      <c r="L197" s="399"/>
      <c r="M197" s="20" t="str">
        <f t="shared" si="19"/>
        <v>Juin</v>
      </c>
    </row>
    <row r="198" spans="1:13" ht="19.5" customHeight="1">
      <c r="A198" s="17">
        <v>191</v>
      </c>
      <c r="B198" s="285" t="s">
        <v>3168</v>
      </c>
      <c r="C198" s="284" t="s">
        <v>3169</v>
      </c>
      <c r="D198" s="404">
        <v>4.5</v>
      </c>
      <c r="E198" s="425"/>
      <c r="F198" s="396">
        <f t="shared" si="15"/>
        <v>2.25</v>
      </c>
      <c r="G198" s="397">
        <f t="shared" si="16"/>
        <v>6.75</v>
      </c>
      <c r="H198" s="424"/>
      <c r="I198" s="398">
        <f t="shared" si="17"/>
        <v>6.75</v>
      </c>
      <c r="J198" s="194"/>
      <c r="K198" s="398">
        <f t="shared" si="18"/>
        <v>6.75</v>
      </c>
      <c r="L198" s="399"/>
      <c r="M198" s="20" t="str">
        <f t="shared" si="19"/>
        <v>Juin</v>
      </c>
    </row>
    <row r="199" spans="1:13" ht="19.5" customHeight="1">
      <c r="A199" s="17">
        <v>192</v>
      </c>
      <c r="B199" s="285" t="s">
        <v>3170</v>
      </c>
      <c r="C199" s="284" t="s">
        <v>3171</v>
      </c>
      <c r="D199" s="404">
        <v>7.5</v>
      </c>
      <c r="E199" s="425"/>
      <c r="F199" s="396">
        <f t="shared" si="15"/>
        <v>3.75</v>
      </c>
      <c r="G199" s="397">
        <f t="shared" si="16"/>
        <v>11.25</v>
      </c>
      <c r="H199" s="424"/>
      <c r="I199" s="398">
        <f t="shared" si="17"/>
        <v>11.25</v>
      </c>
      <c r="J199" s="194"/>
      <c r="K199" s="398">
        <f t="shared" si="18"/>
        <v>11.25</v>
      </c>
      <c r="L199" s="399"/>
      <c r="M199" s="20" t="str">
        <f t="shared" si="19"/>
        <v>Juin</v>
      </c>
    </row>
    <row r="200" spans="1:13" ht="19.5" customHeight="1">
      <c r="A200" s="17">
        <v>193</v>
      </c>
      <c r="B200" s="308" t="s">
        <v>3172</v>
      </c>
      <c r="C200" s="309" t="s">
        <v>1863</v>
      </c>
      <c r="D200" s="404">
        <v>12</v>
      </c>
      <c r="E200" s="425"/>
      <c r="F200" s="396">
        <f t="shared" si="15"/>
        <v>6</v>
      </c>
      <c r="G200" s="397">
        <f t="shared" si="16"/>
        <v>18</v>
      </c>
      <c r="H200" s="424"/>
      <c r="I200" s="398">
        <f t="shared" si="17"/>
        <v>18</v>
      </c>
      <c r="J200" s="194"/>
      <c r="K200" s="398">
        <f t="shared" si="18"/>
        <v>18</v>
      </c>
      <c r="L200" s="399"/>
      <c r="M200" s="20" t="str">
        <f t="shared" si="19"/>
        <v>Juin</v>
      </c>
    </row>
    <row r="201" spans="1:13" ht="19.5" customHeight="1">
      <c r="A201" s="17">
        <v>194</v>
      </c>
      <c r="B201" s="308" t="s">
        <v>2076</v>
      </c>
      <c r="C201" s="309" t="s">
        <v>3173</v>
      </c>
      <c r="D201" s="404">
        <v>5</v>
      </c>
      <c r="E201" s="425"/>
      <c r="F201" s="396">
        <f t="shared" ref="F201:F264" si="20">IF(AND(D201=0,E201=0),L201/3,(D201+E201)/2)</f>
        <v>2.5</v>
      </c>
      <c r="G201" s="397">
        <f t="shared" ref="G201:G264" si="21">F201*3</f>
        <v>7.5</v>
      </c>
      <c r="H201" s="424"/>
      <c r="I201" s="398">
        <f t="shared" ref="I201:I264" si="22">MAX(G201,H201*3)</f>
        <v>7.5</v>
      </c>
      <c r="J201" s="194"/>
      <c r="K201" s="398">
        <f t="shared" ref="K201:K264" si="23">MAX(I201,J201*3)</f>
        <v>7.5</v>
      </c>
      <c r="L201" s="399"/>
      <c r="M201" s="20" t="str">
        <f t="shared" ref="M201:M264" si="24">IF(ISBLANK(J201),IF(ISBLANK(H201),"Juin","Synthèse"),"Rattrapage")</f>
        <v>Juin</v>
      </c>
    </row>
    <row r="202" spans="1:13" ht="19.5" customHeight="1">
      <c r="A202" s="17">
        <v>195</v>
      </c>
      <c r="B202" s="285" t="s">
        <v>3174</v>
      </c>
      <c r="C202" s="284" t="s">
        <v>1863</v>
      </c>
      <c r="D202" s="404">
        <v>10.5</v>
      </c>
      <c r="E202" s="425"/>
      <c r="F202" s="396">
        <f t="shared" si="20"/>
        <v>5.25</v>
      </c>
      <c r="G202" s="397">
        <f t="shared" si="21"/>
        <v>15.75</v>
      </c>
      <c r="H202" s="424"/>
      <c r="I202" s="398">
        <f t="shared" si="22"/>
        <v>15.75</v>
      </c>
      <c r="J202" s="194"/>
      <c r="K202" s="398">
        <f t="shared" si="23"/>
        <v>15.75</v>
      </c>
      <c r="L202" s="399"/>
      <c r="M202" s="20" t="str">
        <f t="shared" si="24"/>
        <v>Juin</v>
      </c>
    </row>
    <row r="203" spans="1:13" ht="19.5" customHeight="1">
      <c r="A203" s="17">
        <v>196</v>
      </c>
      <c r="B203" s="312" t="s">
        <v>3166</v>
      </c>
      <c r="C203" s="313" t="s">
        <v>2511</v>
      </c>
      <c r="D203" s="404">
        <v>14.5</v>
      </c>
      <c r="E203" s="425"/>
      <c r="F203" s="396">
        <f t="shared" si="20"/>
        <v>7.25</v>
      </c>
      <c r="G203" s="397">
        <f t="shared" si="21"/>
        <v>21.75</v>
      </c>
      <c r="H203" s="424"/>
      <c r="I203" s="398">
        <f t="shared" si="22"/>
        <v>21.75</v>
      </c>
      <c r="J203" s="194"/>
      <c r="K203" s="398">
        <f t="shared" si="23"/>
        <v>21.75</v>
      </c>
      <c r="L203" s="399"/>
      <c r="M203" s="20" t="str">
        <f t="shared" si="24"/>
        <v>Juin</v>
      </c>
    </row>
    <row r="204" spans="1:13" ht="19.5" customHeight="1">
      <c r="A204" s="17">
        <v>197</v>
      </c>
      <c r="B204" s="285" t="s">
        <v>3175</v>
      </c>
      <c r="C204" s="284" t="s">
        <v>3176</v>
      </c>
      <c r="D204" s="404">
        <v>4.5</v>
      </c>
      <c r="E204" s="425"/>
      <c r="F204" s="396">
        <f t="shared" si="20"/>
        <v>2.25</v>
      </c>
      <c r="G204" s="397">
        <f t="shared" si="21"/>
        <v>6.75</v>
      </c>
      <c r="H204" s="424"/>
      <c r="I204" s="398">
        <f t="shared" si="22"/>
        <v>6.75</v>
      </c>
      <c r="J204" s="194"/>
      <c r="K204" s="398">
        <f t="shared" si="23"/>
        <v>6.75</v>
      </c>
      <c r="L204" s="399"/>
      <c r="M204" s="20" t="str">
        <f t="shared" si="24"/>
        <v>Juin</v>
      </c>
    </row>
    <row r="205" spans="1:13" ht="19.5" customHeight="1">
      <c r="A205" s="17">
        <v>198</v>
      </c>
      <c r="B205" s="285" t="s">
        <v>3177</v>
      </c>
      <c r="C205" s="284" t="s">
        <v>2144</v>
      </c>
      <c r="D205" s="404">
        <v>6</v>
      </c>
      <c r="E205" s="425"/>
      <c r="F205" s="396">
        <f t="shared" si="20"/>
        <v>3</v>
      </c>
      <c r="G205" s="397">
        <f t="shared" si="21"/>
        <v>9</v>
      </c>
      <c r="H205" s="424"/>
      <c r="I205" s="398">
        <f t="shared" si="22"/>
        <v>9</v>
      </c>
      <c r="J205" s="194"/>
      <c r="K205" s="398">
        <f t="shared" si="23"/>
        <v>9</v>
      </c>
      <c r="L205" s="399"/>
      <c r="M205" s="20" t="str">
        <f t="shared" si="24"/>
        <v>Juin</v>
      </c>
    </row>
    <row r="206" spans="1:13" ht="19.5" customHeight="1">
      <c r="A206" s="17">
        <v>199</v>
      </c>
      <c r="B206" s="285" t="s">
        <v>3178</v>
      </c>
      <c r="C206" s="284" t="s">
        <v>3179</v>
      </c>
      <c r="D206" s="404">
        <v>9.5</v>
      </c>
      <c r="E206" s="425"/>
      <c r="F206" s="396">
        <f t="shared" si="20"/>
        <v>4.75</v>
      </c>
      <c r="G206" s="397">
        <f t="shared" si="21"/>
        <v>14.25</v>
      </c>
      <c r="H206" s="424"/>
      <c r="I206" s="398">
        <f t="shared" si="22"/>
        <v>14.25</v>
      </c>
      <c r="J206" s="194"/>
      <c r="K206" s="398">
        <f t="shared" si="23"/>
        <v>14.25</v>
      </c>
      <c r="L206" s="399"/>
      <c r="M206" s="20" t="str">
        <f t="shared" si="24"/>
        <v>Juin</v>
      </c>
    </row>
    <row r="207" spans="1:13" ht="19.5" customHeight="1">
      <c r="A207" s="17">
        <v>200</v>
      </c>
      <c r="B207" s="285" t="s">
        <v>3180</v>
      </c>
      <c r="C207" s="284" t="s">
        <v>3181</v>
      </c>
      <c r="D207" s="404">
        <v>11.5</v>
      </c>
      <c r="E207" s="425"/>
      <c r="F207" s="396">
        <f t="shared" si="20"/>
        <v>5.75</v>
      </c>
      <c r="G207" s="397">
        <f t="shared" si="21"/>
        <v>17.25</v>
      </c>
      <c r="H207" s="424"/>
      <c r="I207" s="398">
        <f t="shared" si="22"/>
        <v>17.25</v>
      </c>
      <c r="J207" s="194"/>
      <c r="K207" s="398">
        <f t="shared" si="23"/>
        <v>17.25</v>
      </c>
      <c r="L207" s="399"/>
      <c r="M207" s="20" t="str">
        <f t="shared" si="24"/>
        <v>Juin</v>
      </c>
    </row>
    <row r="208" spans="1:13" ht="19.5" customHeight="1">
      <c r="A208" s="17">
        <v>201</v>
      </c>
      <c r="B208" s="308" t="s">
        <v>3182</v>
      </c>
      <c r="C208" s="309" t="s">
        <v>3183</v>
      </c>
      <c r="D208" s="404">
        <v>5.5</v>
      </c>
      <c r="E208" s="425"/>
      <c r="F208" s="396">
        <f t="shared" si="20"/>
        <v>2.75</v>
      </c>
      <c r="G208" s="397">
        <f t="shared" si="21"/>
        <v>8.25</v>
      </c>
      <c r="H208" s="424"/>
      <c r="I208" s="398">
        <f t="shared" si="22"/>
        <v>8.25</v>
      </c>
      <c r="J208" s="194"/>
      <c r="K208" s="398">
        <f t="shared" si="23"/>
        <v>8.25</v>
      </c>
      <c r="L208" s="399"/>
      <c r="M208" s="20" t="str">
        <f t="shared" si="24"/>
        <v>Juin</v>
      </c>
    </row>
    <row r="209" spans="1:13" ht="19.5" customHeight="1">
      <c r="A209" s="17">
        <v>202</v>
      </c>
      <c r="B209" s="285" t="s">
        <v>3184</v>
      </c>
      <c r="C209" s="284" t="s">
        <v>3185</v>
      </c>
      <c r="D209" s="404">
        <v>9</v>
      </c>
      <c r="E209" s="425"/>
      <c r="F209" s="396">
        <f t="shared" si="20"/>
        <v>4.5</v>
      </c>
      <c r="G209" s="397">
        <f t="shared" si="21"/>
        <v>13.5</v>
      </c>
      <c r="H209" s="424"/>
      <c r="I209" s="398">
        <f t="shared" si="22"/>
        <v>13.5</v>
      </c>
      <c r="J209" s="194"/>
      <c r="K209" s="398">
        <f t="shared" si="23"/>
        <v>13.5</v>
      </c>
      <c r="L209" s="399"/>
      <c r="M209" s="20" t="str">
        <f t="shared" si="24"/>
        <v>Juin</v>
      </c>
    </row>
    <row r="210" spans="1:13" ht="19.5" customHeight="1">
      <c r="A210" s="17">
        <v>203</v>
      </c>
      <c r="B210" s="285" t="s">
        <v>2096</v>
      </c>
      <c r="C210" s="284" t="s">
        <v>3186</v>
      </c>
      <c r="D210" s="404">
        <v>10</v>
      </c>
      <c r="E210" s="425"/>
      <c r="F210" s="396">
        <f t="shared" si="20"/>
        <v>5</v>
      </c>
      <c r="G210" s="397">
        <f t="shared" si="21"/>
        <v>15</v>
      </c>
      <c r="H210" s="424"/>
      <c r="I210" s="398">
        <f t="shared" si="22"/>
        <v>15</v>
      </c>
      <c r="J210" s="194"/>
      <c r="K210" s="398">
        <f t="shared" si="23"/>
        <v>15</v>
      </c>
      <c r="L210" s="399"/>
      <c r="M210" s="20" t="str">
        <f t="shared" si="24"/>
        <v>Juin</v>
      </c>
    </row>
    <row r="211" spans="1:13" ht="19.5" customHeight="1">
      <c r="A211" s="17">
        <v>204</v>
      </c>
      <c r="B211" s="285" t="s">
        <v>3187</v>
      </c>
      <c r="C211" s="284" t="s">
        <v>2115</v>
      </c>
      <c r="D211" s="404">
        <v>7.5</v>
      </c>
      <c r="E211" s="425"/>
      <c r="F211" s="396">
        <f t="shared" si="20"/>
        <v>3.75</v>
      </c>
      <c r="G211" s="397">
        <f t="shared" si="21"/>
        <v>11.25</v>
      </c>
      <c r="H211" s="424"/>
      <c r="I211" s="398">
        <f t="shared" si="22"/>
        <v>11.25</v>
      </c>
      <c r="J211" s="194"/>
      <c r="K211" s="398">
        <f t="shared" si="23"/>
        <v>11.25</v>
      </c>
      <c r="L211" s="399"/>
      <c r="M211" s="20" t="str">
        <f t="shared" si="24"/>
        <v>Juin</v>
      </c>
    </row>
    <row r="212" spans="1:13" ht="19.5" customHeight="1">
      <c r="A212" s="17">
        <v>205</v>
      </c>
      <c r="B212" s="285" t="s">
        <v>3188</v>
      </c>
      <c r="C212" s="284" t="s">
        <v>640</v>
      </c>
      <c r="D212" s="404">
        <v>9</v>
      </c>
      <c r="E212" s="425"/>
      <c r="F212" s="396">
        <f t="shared" si="20"/>
        <v>4.5</v>
      </c>
      <c r="G212" s="397">
        <f t="shared" si="21"/>
        <v>13.5</v>
      </c>
      <c r="H212" s="424"/>
      <c r="I212" s="398">
        <f t="shared" si="22"/>
        <v>13.5</v>
      </c>
      <c r="J212" s="194"/>
      <c r="K212" s="398">
        <f t="shared" si="23"/>
        <v>13.5</v>
      </c>
      <c r="L212" s="399"/>
      <c r="M212" s="20" t="str">
        <f t="shared" si="24"/>
        <v>Juin</v>
      </c>
    </row>
    <row r="213" spans="1:13" ht="19.5" customHeight="1">
      <c r="A213" s="17">
        <v>206</v>
      </c>
      <c r="B213" s="285" t="s">
        <v>3188</v>
      </c>
      <c r="C213" s="284" t="s">
        <v>1999</v>
      </c>
      <c r="D213" s="404">
        <v>14.25</v>
      </c>
      <c r="E213" s="425"/>
      <c r="F213" s="396">
        <f t="shared" si="20"/>
        <v>7.125</v>
      </c>
      <c r="G213" s="397">
        <f t="shared" si="21"/>
        <v>21.375</v>
      </c>
      <c r="H213" s="424"/>
      <c r="I213" s="398">
        <f t="shared" si="22"/>
        <v>21.375</v>
      </c>
      <c r="J213" s="194"/>
      <c r="K213" s="398">
        <f t="shared" si="23"/>
        <v>21.375</v>
      </c>
      <c r="L213" s="399"/>
      <c r="M213" s="20" t="str">
        <f t="shared" si="24"/>
        <v>Juin</v>
      </c>
    </row>
    <row r="214" spans="1:13" ht="19.5" customHeight="1">
      <c r="A214" s="17">
        <v>207</v>
      </c>
      <c r="B214" s="285" t="s">
        <v>3277</v>
      </c>
      <c r="C214" s="284" t="s">
        <v>3278</v>
      </c>
      <c r="D214" s="404">
        <v>12.5</v>
      </c>
      <c r="E214" s="425"/>
      <c r="F214" s="396">
        <f t="shared" si="20"/>
        <v>6.25</v>
      </c>
      <c r="G214" s="397">
        <f t="shared" si="21"/>
        <v>18.75</v>
      </c>
      <c r="H214" s="424"/>
      <c r="I214" s="398">
        <f t="shared" si="22"/>
        <v>18.75</v>
      </c>
      <c r="J214" s="194"/>
      <c r="K214" s="398">
        <f t="shared" si="23"/>
        <v>18.75</v>
      </c>
      <c r="L214" s="399"/>
      <c r="M214" s="20" t="str">
        <f t="shared" si="24"/>
        <v>Juin</v>
      </c>
    </row>
    <row r="215" spans="1:13" ht="19.5" customHeight="1">
      <c r="A215" s="17">
        <v>208</v>
      </c>
      <c r="B215" s="285" t="s">
        <v>3189</v>
      </c>
      <c r="C215" s="284" t="s">
        <v>3279</v>
      </c>
      <c r="D215" s="404">
        <v>15</v>
      </c>
      <c r="E215" s="425"/>
      <c r="F215" s="396">
        <f t="shared" si="20"/>
        <v>7.5</v>
      </c>
      <c r="G215" s="397">
        <f t="shared" si="21"/>
        <v>22.5</v>
      </c>
      <c r="H215" s="424"/>
      <c r="I215" s="398">
        <f t="shared" si="22"/>
        <v>22.5</v>
      </c>
      <c r="J215" s="194"/>
      <c r="K215" s="398">
        <f t="shared" si="23"/>
        <v>22.5</v>
      </c>
      <c r="L215" s="399"/>
      <c r="M215" s="20" t="str">
        <f t="shared" si="24"/>
        <v>Juin</v>
      </c>
    </row>
    <row r="216" spans="1:13" ht="19.5" customHeight="1">
      <c r="A216" s="17">
        <v>209</v>
      </c>
      <c r="B216" s="285" t="s">
        <v>3190</v>
      </c>
      <c r="C216" s="284" t="s">
        <v>3191</v>
      </c>
      <c r="D216" s="404">
        <v>11</v>
      </c>
      <c r="E216" s="425"/>
      <c r="F216" s="396">
        <f t="shared" si="20"/>
        <v>5.5</v>
      </c>
      <c r="G216" s="397">
        <f t="shared" si="21"/>
        <v>16.5</v>
      </c>
      <c r="H216" s="424"/>
      <c r="I216" s="398">
        <f t="shared" si="22"/>
        <v>16.5</v>
      </c>
      <c r="J216" s="194"/>
      <c r="K216" s="398">
        <f t="shared" si="23"/>
        <v>16.5</v>
      </c>
      <c r="L216" s="399"/>
      <c r="M216" s="20" t="str">
        <f t="shared" si="24"/>
        <v>Juin</v>
      </c>
    </row>
    <row r="217" spans="1:13" ht="19.5" customHeight="1">
      <c r="A217" s="17">
        <v>210</v>
      </c>
      <c r="B217" s="285" t="s">
        <v>3280</v>
      </c>
      <c r="C217" s="284" t="s">
        <v>674</v>
      </c>
      <c r="D217" s="404">
        <v>12</v>
      </c>
      <c r="E217" s="425"/>
      <c r="F217" s="396">
        <f t="shared" si="20"/>
        <v>6</v>
      </c>
      <c r="G217" s="397">
        <f t="shared" si="21"/>
        <v>18</v>
      </c>
      <c r="H217" s="424"/>
      <c r="I217" s="398">
        <f t="shared" si="22"/>
        <v>18</v>
      </c>
      <c r="J217" s="194"/>
      <c r="K217" s="398">
        <f t="shared" si="23"/>
        <v>18</v>
      </c>
      <c r="L217" s="399"/>
      <c r="M217" s="20" t="str">
        <f t="shared" si="24"/>
        <v>Juin</v>
      </c>
    </row>
    <row r="218" spans="1:13" ht="19.5" customHeight="1">
      <c r="A218" s="17">
        <v>211</v>
      </c>
      <c r="B218" s="285" t="s">
        <v>1565</v>
      </c>
      <c r="C218" s="284" t="s">
        <v>3192</v>
      </c>
      <c r="D218" s="404">
        <v>10</v>
      </c>
      <c r="E218" s="425"/>
      <c r="F218" s="396">
        <f t="shared" si="20"/>
        <v>5</v>
      </c>
      <c r="G218" s="397">
        <f t="shared" si="21"/>
        <v>15</v>
      </c>
      <c r="H218" s="424"/>
      <c r="I218" s="398">
        <f t="shared" si="22"/>
        <v>15</v>
      </c>
      <c r="J218" s="194"/>
      <c r="K218" s="398">
        <f t="shared" si="23"/>
        <v>15</v>
      </c>
      <c r="L218" s="399"/>
      <c r="M218" s="20" t="str">
        <f t="shared" si="24"/>
        <v>Juin</v>
      </c>
    </row>
    <row r="219" spans="1:13" ht="19.5" customHeight="1">
      <c r="A219" s="17">
        <v>212</v>
      </c>
      <c r="B219" s="314" t="s">
        <v>3193</v>
      </c>
      <c r="C219" s="315" t="s">
        <v>3194</v>
      </c>
      <c r="D219" s="404">
        <v>8.5</v>
      </c>
      <c r="E219" s="425"/>
      <c r="F219" s="396">
        <f t="shared" si="20"/>
        <v>4.25</v>
      </c>
      <c r="G219" s="397">
        <f t="shared" si="21"/>
        <v>12.75</v>
      </c>
      <c r="H219" s="424"/>
      <c r="I219" s="398">
        <f t="shared" si="22"/>
        <v>12.75</v>
      </c>
      <c r="J219" s="194"/>
      <c r="K219" s="398">
        <f t="shared" si="23"/>
        <v>12.75</v>
      </c>
      <c r="L219" s="399"/>
      <c r="M219" s="20" t="str">
        <f t="shared" si="24"/>
        <v>Juin</v>
      </c>
    </row>
    <row r="220" spans="1:13" ht="19.5" customHeight="1">
      <c r="A220" s="17">
        <v>213</v>
      </c>
      <c r="B220" s="285" t="s">
        <v>3195</v>
      </c>
      <c r="C220" s="284" t="s">
        <v>3196</v>
      </c>
      <c r="D220" s="404">
        <v>11</v>
      </c>
      <c r="E220" s="425"/>
      <c r="F220" s="396">
        <f t="shared" si="20"/>
        <v>5.5</v>
      </c>
      <c r="G220" s="397">
        <f t="shared" si="21"/>
        <v>16.5</v>
      </c>
      <c r="H220" s="424"/>
      <c r="I220" s="398">
        <f t="shared" si="22"/>
        <v>16.5</v>
      </c>
      <c r="J220" s="194"/>
      <c r="K220" s="398">
        <f t="shared" si="23"/>
        <v>16.5</v>
      </c>
      <c r="L220" s="399"/>
      <c r="M220" s="20" t="str">
        <f t="shared" si="24"/>
        <v>Juin</v>
      </c>
    </row>
    <row r="221" spans="1:13" ht="19.5" customHeight="1">
      <c r="A221" s="17">
        <v>214</v>
      </c>
      <c r="B221" s="338" t="s">
        <v>3197</v>
      </c>
      <c r="C221" s="339" t="s">
        <v>2115</v>
      </c>
      <c r="D221" s="404">
        <v>6</v>
      </c>
      <c r="E221" s="425"/>
      <c r="F221" s="396">
        <f t="shared" si="20"/>
        <v>3</v>
      </c>
      <c r="G221" s="397">
        <f t="shared" si="21"/>
        <v>9</v>
      </c>
      <c r="H221" s="424"/>
      <c r="I221" s="398">
        <f t="shared" si="22"/>
        <v>9</v>
      </c>
      <c r="J221" s="194"/>
      <c r="K221" s="398">
        <f t="shared" si="23"/>
        <v>9</v>
      </c>
      <c r="L221" s="399"/>
      <c r="M221" s="20" t="str">
        <f t="shared" si="24"/>
        <v>Juin</v>
      </c>
    </row>
    <row r="222" spans="1:13" ht="19.5" customHeight="1">
      <c r="A222" s="17">
        <v>215</v>
      </c>
      <c r="B222" s="288" t="s">
        <v>1287</v>
      </c>
      <c r="C222" s="289" t="s">
        <v>296</v>
      </c>
      <c r="D222" s="404">
        <v>3</v>
      </c>
      <c r="E222" s="425"/>
      <c r="F222" s="396">
        <f t="shared" si="20"/>
        <v>1.5</v>
      </c>
      <c r="G222" s="397">
        <f t="shared" si="21"/>
        <v>4.5</v>
      </c>
      <c r="H222" s="424"/>
      <c r="I222" s="398">
        <f t="shared" si="22"/>
        <v>4.5</v>
      </c>
      <c r="J222" s="194"/>
      <c r="K222" s="398">
        <f t="shared" si="23"/>
        <v>4.5</v>
      </c>
      <c r="L222" s="399"/>
      <c r="M222" s="20" t="str">
        <f t="shared" si="24"/>
        <v>Juin</v>
      </c>
    </row>
    <row r="223" spans="1:13" ht="19.5" customHeight="1">
      <c r="A223" s="17">
        <v>216</v>
      </c>
      <c r="B223" s="285" t="s">
        <v>3198</v>
      </c>
      <c r="C223" s="284" t="s">
        <v>3199</v>
      </c>
      <c r="D223" s="404">
        <v>11.25</v>
      </c>
      <c r="E223" s="425"/>
      <c r="F223" s="396">
        <f t="shared" si="20"/>
        <v>5.625</v>
      </c>
      <c r="G223" s="397">
        <f t="shared" si="21"/>
        <v>16.875</v>
      </c>
      <c r="H223" s="424"/>
      <c r="I223" s="398">
        <f t="shared" si="22"/>
        <v>16.875</v>
      </c>
      <c r="J223" s="194"/>
      <c r="K223" s="398">
        <f t="shared" si="23"/>
        <v>16.875</v>
      </c>
      <c r="L223" s="399"/>
      <c r="M223" s="20" t="str">
        <f t="shared" si="24"/>
        <v>Juin</v>
      </c>
    </row>
    <row r="224" spans="1:13" ht="19.5" customHeight="1">
      <c r="A224" s="17">
        <v>217</v>
      </c>
      <c r="B224" s="316" t="s">
        <v>3200</v>
      </c>
      <c r="C224" s="317" t="s">
        <v>2148</v>
      </c>
      <c r="D224" s="404">
        <v>7</v>
      </c>
      <c r="E224" s="425"/>
      <c r="F224" s="396">
        <f t="shared" si="20"/>
        <v>3.5</v>
      </c>
      <c r="G224" s="397">
        <f t="shared" si="21"/>
        <v>10.5</v>
      </c>
      <c r="H224" s="424"/>
      <c r="I224" s="398">
        <f t="shared" si="22"/>
        <v>10.5</v>
      </c>
      <c r="J224" s="194"/>
      <c r="K224" s="398">
        <f t="shared" si="23"/>
        <v>10.5</v>
      </c>
      <c r="L224" s="399"/>
      <c r="M224" s="20" t="str">
        <f t="shared" si="24"/>
        <v>Juin</v>
      </c>
    </row>
    <row r="225" spans="1:13" ht="19.5" customHeight="1">
      <c r="A225" s="17">
        <v>218</v>
      </c>
      <c r="B225" s="285" t="s">
        <v>3201</v>
      </c>
      <c r="C225" s="284" t="s">
        <v>1795</v>
      </c>
      <c r="D225" s="404">
        <v>15</v>
      </c>
      <c r="E225" s="425"/>
      <c r="F225" s="396">
        <f t="shared" si="20"/>
        <v>7.5</v>
      </c>
      <c r="G225" s="397">
        <f t="shared" si="21"/>
        <v>22.5</v>
      </c>
      <c r="H225" s="424"/>
      <c r="I225" s="398">
        <f t="shared" si="22"/>
        <v>22.5</v>
      </c>
      <c r="J225" s="194"/>
      <c r="K225" s="398">
        <f t="shared" si="23"/>
        <v>22.5</v>
      </c>
      <c r="L225" s="399"/>
      <c r="M225" s="20" t="str">
        <f t="shared" si="24"/>
        <v>Juin</v>
      </c>
    </row>
    <row r="226" spans="1:13" ht="19.5" customHeight="1">
      <c r="A226" s="17">
        <v>219</v>
      </c>
      <c r="B226" s="285" t="s">
        <v>3202</v>
      </c>
      <c r="C226" s="284" t="s">
        <v>3203</v>
      </c>
      <c r="D226" s="404">
        <v>7.5</v>
      </c>
      <c r="E226" s="425"/>
      <c r="F226" s="396">
        <f t="shared" si="20"/>
        <v>3.75</v>
      </c>
      <c r="G226" s="397">
        <f t="shared" si="21"/>
        <v>11.25</v>
      </c>
      <c r="H226" s="424"/>
      <c r="I226" s="398">
        <f t="shared" si="22"/>
        <v>11.25</v>
      </c>
      <c r="J226" s="194"/>
      <c r="K226" s="398">
        <f t="shared" si="23"/>
        <v>11.25</v>
      </c>
      <c r="L226" s="399"/>
      <c r="M226" s="20" t="str">
        <f t="shared" si="24"/>
        <v>Juin</v>
      </c>
    </row>
    <row r="227" spans="1:13" ht="19.5" customHeight="1">
      <c r="A227" s="17">
        <v>220</v>
      </c>
      <c r="B227" s="285" t="s">
        <v>3288</v>
      </c>
      <c r="C227" s="284" t="s">
        <v>3204</v>
      </c>
      <c r="D227" s="404">
        <v>1</v>
      </c>
      <c r="E227" s="425"/>
      <c r="F227" s="396">
        <f t="shared" si="20"/>
        <v>0.5</v>
      </c>
      <c r="G227" s="397">
        <f t="shared" si="21"/>
        <v>1.5</v>
      </c>
      <c r="H227" s="424"/>
      <c r="I227" s="398">
        <f t="shared" si="22"/>
        <v>1.5</v>
      </c>
      <c r="J227" s="194"/>
      <c r="K227" s="398">
        <f t="shared" si="23"/>
        <v>1.5</v>
      </c>
      <c r="L227" s="399"/>
      <c r="M227" s="20" t="str">
        <f t="shared" si="24"/>
        <v>Juin</v>
      </c>
    </row>
    <row r="228" spans="1:13" ht="19.5" customHeight="1">
      <c r="A228" s="17">
        <v>221</v>
      </c>
      <c r="B228" s="285" t="s">
        <v>3205</v>
      </c>
      <c r="C228" s="284" t="s">
        <v>1819</v>
      </c>
      <c r="D228" s="404">
        <v>9</v>
      </c>
      <c r="E228" s="425"/>
      <c r="F228" s="396">
        <f t="shared" si="20"/>
        <v>4.5</v>
      </c>
      <c r="G228" s="397">
        <f t="shared" si="21"/>
        <v>13.5</v>
      </c>
      <c r="H228" s="424"/>
      <c r="I228" s="398">
        <f t="shared" si="22"/>
        <v>13.5</v>
      </c>
      <c r="J228" s="194"/>
      <c r="K228" s="398">
        <f t="shared" si="23"/>
        <v>13.5</v>
      </c>
      <c r="L228" s="399"/>
      <c r="M228" s="20" t="str">
        <f t="shared" si="24"/>
        <v>Juin</v>
      </c>
    </row>
    <row r="229" spans="1:13" ht="19.5" customHeight="1">
      <c r="A229" s="17">
        <v>222</v>
      </c>
      <c r="B229" s="285" t="s">
        <v>3289</v>
      </c>
      <c r="C229" s="284" t="s">
        <v>3206</v>
      </c>
      <c r="D229" s="404">
        <v>9</v>
      </c>
      <c r="E229" s="425"/>
      <c r="F229" s="396">
        <f t="shared" si="20"/>
        <v>4.5</v>
      </c>
      <c r="G229" s="397">
        <f t="shared" si="21"/>
        <v>13.5</v>
      </c>
      <c r="H229" s="424"/>
      <c r="I229" s="398">
        <f t="shared" si="22"/>
        <v>13.5</v>
      </c>
      <c r="J229" s="194"/>
      <c r="K229" s="398">
        <f t="shared" si="23"/>
        <v>13.5</v>
      </c>
      <c r="L229" s="399"/>
      <c r="M229" s="20" t="str">
        <f t="shared" si="24"/>
        <v>Juin</v>
      </c>
    </row>
    <row r="230" spans="1:13" ht="19.5" customHeight="1">
      <c r="A230" s="17">
        <v>223</v>
      </c>
      <c r="B230" s="285" t="s">
        <v>3207</v>
      </c>
      <c r="C230" s="284" t="s">
        <v>3208</v>
      </c>
      <c r="D230" s="404">
        <v>4</v>
      </c>
      <c r="E230" s="425"/>
      <c r="F230" s="396">
        <f t="shared" si="20"/>
        <v>2</v>
      </c>
      <c r="G230" s="397">
        <f t="shared" si="21"/>
        <v>6</v>
      </c>
      <c r="H230" s="424"/>
      <c r="I230" s="398">
        <f t="shared" si="22"/>
        <v>6</v>
      </c>
      <c r="J230" s="194"/>
      <c r="K230" s="398">
        <f t="shared" si="23"/>
        <v>6</v>
      </c>
      <c r="L230" s="399"/>
      <c r="M230" s="20" t="str">
        <f t="shared" si="24"/>
        <v>Juin</v>
      </c>
    </row>
    <row r="231" spans="1:13" ht="19.5" customHeight="1">
      <c r="A231" s="17">
        <v>224</v>
      </c>
      <c r="B231" s="318" t="s">
        <v>3301</v>
      </c>
      <c r="C231" s="319" t="s">
        <v>3183</v>
      </c>
      <c r="D231" s="404">
        <v>9</v>
      </c>
      <c r="E231" s="425"/>
      <c r="F231" s="396">
        <f t="shared" si="20"/>
        <v>4.5</v>
      </c>
      <c r="G231" s="397">
        <f t="shared" si="21"/>
        <v>13.5</v>
      </c>
      <c r="H231" s="424"/>
      <c r="I231" s="398">
        <f t="shared" si="22"/>
        <v>13.5</v>
      </c>
      <c r="J231" s="194"/>
      <c r="K231" s="398">
        <f t="shared" si="23"/>
        <v>13.5</v>
      </c>
      <c r="L231" s="399"/>
      <c r="M231" s="20" t="str">
        <f t="shared" si="24"/>
        <v>Juin</v>
      </c>
    </row>
    <row r="232" spans="1:13" ht="19.5" customHeight="1">
      <c r="A232" s="17">
        <v>225</v>
      </c>
      <c r="B232" s="308" t="s">
        <v>3209</v>
      </c>
      <c r="C232" s="309" t="s">
        <v>2115</v>
      </c>
      <c r="D232" s="404">
        <v>7.5</v>
      </c>
      <c r="E232" s="425"/>
      <c r="F232" s="396">
        <f t="shared" si="20"/>
        <v>3.75</v>
      </c>
      <c r="G232" s="397">
        <f t="shared" si="21"/>
        <v>11.25</v>
      </c>
      <c r="H232" s="424"/>
      <c r="I232" s="398">
        <f t="shared" si="22"/>
        <v>11.25</v>
      </c>
      <c r="J232" s="194"/>
      <c r="K232" s="398">
        <f t="shared" si="23"/>
        <v>11.25</v>
      </c>
      <c r="L232" s="399"/>
      <c r="M232" s="20" t="str">
        <f t="shared" si="24"/>
        <v>Juin</v>
      </c>
    </row>
    <row r="233" spans="1:13" ht="19.5" customHeight="1">
      <c r="A233" s="17">
        <v>226</v>
      </c>
      <c r="B233" s="308" t="s">
        <v>3210</v>
      </c>
      <c r="C233" s="309" t="s">
        <v>1819</v>
      </c>
      <c r="D233" s="404">
        <v>5.5</v>
      </c>
      <c r="E233" s="425"/>
      <c r="F233" s="396">
        <f t="shared" si="20"/>
        <v>2.75</v>
      </c>
      <c r="G233" s="397">
        <f t="shared" si="21"/>
        <v>8.25</v>
      </c>
      <c r="H233" s="424"/>
      <c r="I233" s="398">
        <f t="shared" si="22"/>
        <v>8.25</v>
      </c>
      <c r="J233" s="194"/>
      <c r="K233" s="398">
        <f t="shared" si="23"/>
        <v>8.25</v>
      </c>
      <c r="L233" s="399"/>
      <c r="M233" s="20" t="str">
        <f t="shared" si="24"/>
        <v>Juin</v>
      </c>
    </row>
    <row r="234" spans="1:13" ht="19.5" customHeight="1">
      <c r="A234" s="17">
        <v>227</v>
      </c>
      <c r="B234" s="285" t="s">
        <v>3211</v>
      </c>
      <c r="C234" s="284" t="s">
        <v>1100</v>
      </c>
      <c r="D234" s="404">
        <v>7</v>
      </c>
      <c r="E234" s="425"/>
      <c r="F234" s="396">
        <f t="shared" si="20"/>
        <v>3.5</v>
      </c>
      <c r="G234" s="397">
        <f t="shared" si="21"/>
        <v>10.5</v>
      </c>
      <c r="H234" s="424"/>
      <c r="I234" s="398">
        <f t="shared" si="22"/>
        <v>10.5</v>
      </c>
      <c r="J234" s="194"/>
      <c r="K234" s="398">
        <f t="shared" si="23"/>
        <v>10.5</v>
      </c>
      <c r="L234" s="399"/>
      <c r="M234" s="20" t="str">
        <f t="shared" si="24"/>
        <v>Juin</v>
      </c>
    </row>
    <row r="235" spans="1:13" ht="19.5" customHeight="1">
      <c r="A235" s="17">
        <v>228</v>
      </c>
      <c r="B235" s="285" t="s">
        <v>3211</v>
      </c>
      <c r="C235" s="284" t="s">
        <v>1321</v>
      </c>
      <c r="D235" s="404">
        <v>14.5</v>
      </c>
      <c r="E235" s="425"/>
      <c r="F235" s="396">
        <f t="shared" si="20"/>
        <v>7.25</v>
      </c>
      <c r="G235" s="397">
        <f t="shared" si="21"/>
        <v>21.75</v>
      </c>
      <c r="H235" s="424"/>
      <c r="I235" s="398">
        <f t="shared" si="22"/>
        <v>21.75</v>
      </c>
      <c r="J235" s="194"/>
      <c r="K235" s="398">
        <f t="shared" si="23"/>
        <v>21.75</v>
      </c>
      <c r="L235" s="399"/>
      <c r="M235" s="20" t="str">
        <f t="shared" si="24"/>
        <v>Juin</v>
      </c>
    </row>
    <row r="236" spans="1:13" ht="19.5" customHeight="1">
      <c r="A236" s="17">
        <v>229</v>
      </c>
      <c r="B236" s="285" t="s">
        <v>3212</v>
      </c>
      <c r="C236" s="284" t="s">
        <v>3003</v>
      </c>
      <c r="D236" s="404">
        <v>10.5</v>
      </c>
      <c r="E236" s="425"/>
      <c r="F236" s="396">
        <f t="shared" si="20"/>
        <v>5.25</v>
      </c>
      <c r="G236" s="397">
        <f t="shared" si="21"/>
        <v>15.75</v>
      </c>
      <c r="H236" s="424"/>
      <c r="I236" s="398">
        <f t="shared" si="22"/>
        <v>15.75</v>
      </c>
      <c r="J236" s="194"/>
      <c r="K236" s="398">
        <f t="shared" si="23"/>
        <v>15.75</v>
      </c>
      <c r="L236" s="399"/>
      <c r="M236" s="20" t="str">
        <f t="shared" si="24"/>
        <v>Juin</v>
      </c>
    </row>
    <row r="237" spans="1:13" ht="19.5" customHeight="1">
      <c r="A237" s="17">
        <v>230</v>
      </c>
      <c r="B237" s="285" t="s">
        <v>3213</v>
      </c>
      <c r="C237" s="284" t="s">
        <v>3214</v>
      </c>
      <c r="D237" s="404">
        <v>10</v>
      </c>
      <c r="E237" s="425"/>
      <c r="F237" s="396">
        <f t="shared" si="20"/>
        <v>5</v>
      </c>
      <c r="G237" s="397">
        <f t="shared" si="21"/>
        <v>15</v>
      </c>
      <c r="H237" s="424"/>
      <c r="I237" s="398">
        <f t="shared" si="22"/>
        <v>15</v>
      </c>
      <c r="J237" s="194"/>
      <c r="K237" s="398">
        <f t="shared" si="23"/>
        <v>15</v>
      </c>
      <c r="L237" s="399"/>
      <c r="M237" s="20" t="str">
        <f t="shared" si="24"/>
        <v>Juin</v>
      </c>
    </row>
    <row r="238" spans="1:13" ht="19.5" customHeight="1">
      <c r="A238" s="17">
        <v>231</v>
      </c>
      <c r="B238" s="308" t="s">
        <v>3215</v>
      </c>
      <c r="C238" s="309" t="s">
        <v>3216</v>
      </c>
      <c r="D238" s="404">
        <v>12.5</v>
      </c>
      <c r="E238" s="425"/>
      <c r="F238" s="396">
        <f t="shared" si="20"/>
        <v>6.25</v>
      </c>
      <c r="G238" s="397">
        <f t="shared" si="21"/>
        <v>18.75</v>
      </c>
      <c r="H238" s="424"/>
      <c r="I238" s="398">
        <f t="shared" si="22"/>
        <v>18.75</v>
      </c>
      <c r="J238" s="194"/>
      <c r="K238" s="398">
        <f t="shared" si="23"/>
        <v>18.75</v>
      </c>
      <c r="L238" s="399"/>
      <c r="M238" s="20" t="str">
        <f t="shared" si="24"/>
        <v>Juin</v>
      </c>
    </row>
    <row r="239" spans="1:13" ht="19.5" customHeight="1">
      <c r="A239" s="17">
        <v>232</v>
      </c>
      <c r="B239" s="286" t="s">
        <v>1323</v>
      </c>
      <c r="C239" s="287" t="s">
        <v>1324</v>
      </c>
      <c r="D239" s="404">
        <v>4</v>
      </c>
      <c r="E239" s="425"/>
      <c r="F239" s="396">
        <f t="shared" si="20"/>
        <v>2</v>
      </c>
      <c r="G239" s="397">
        <f t="shared" si="21"/>
        <v>6</v>
      </c>
      <c r="H239" s="424"/>
      <c r="I239" s="398">
        <f t="shared" si="22"/>
        <v>6</v>
      </c>
      <c r="J239" s="194"/>
      <c r="K239" s="398">
        <f t="shared" si="23"/>
        <v>6</v>
      </c>
      <c r="L239" s="399"/>
      <c r="M239" s="20" t="str">
        <f t="shared" si="24"/>
        <v>Juin</v>
      </c>
    </row>
    <row r="240" spans="1:13" ht="19.5" customHeight="1">
      <c r="A240" s="17">
        <v>233</v>
      </c>
      <c r="B240" s="308" t="s">
        <v>1696</v>
      </c>
      <c r="C240" s="309" t="s">
        <v>3217</v>
      </c>
      <c r="D240" s="404">
        <v>2</v>
      </c>
      <c r="E240" s="425"/>
      <c r="F240" s="396">
        <f t="shared" si="20"/>
        <v>1</v>
      </c>
      <c r="G240" s="397">
        <f t="shared" si="21"/>
        <v>3</v>
      </c>
      <c r="H240" s="424"/>
      <c r="I240" s="398">
        <f t="shared" si="22"/>
        <v>3</v>
      </c>
      <c r="J240" s="194"/>
      <c r="K240" s="398">
        <f t="shared" si="23"/>
        <v>3</v>
      </c>
      <c r="L240" s="399"/>
      <c r="M240" s="20" t="str">
        <f t="shared" si="24"/>
        <v>Juin</v>
      </c>
    </row>
    <row r="241" spans="1:13" ht="19.5" customHeight="1">
      <c r="A241" s="17">
        <v>234</v>
      </c>
      <c r="B241" s="285" t="s">
        <v>3218</v>
      </c>
      <c r="C241" s="284" t="s">
        <v>3219</v>
      </c>
      <c r="D241" s="404">
        <v>11.5</v>
      </c>
      <c r="E241" s="425"/>
      <c r="F241" s="396">
        <f t="shared" si="20"/>
        <v>5.75</v>
      </c>
      <c r="G241" s="397">
        <f t="shared" si="21"/>
        <v>17.25</v>
      </c>
      <c r="H241" s="424"/>
      <c r="I241" s="398">
        <f t="shared" si="22"/>
        <v>17.25</v>
      </c>
      <c r="J241" s="194"/>
      <c r="K241" s="398">
        <f t="shared" si="23"/>
        <v>17.25</v>
      </c>
      <c r="L241" s="399"/>
      <c r="M241" s="20" t="str">
        <f t="shared" si="24"/>
        <v>Juin</v>
      </c>
    </row>
    <row r="242" spans="1:13" ht="19.5" customHeight="1">
      <c r="A242" s="17">
        <v>235</v>
      </c>
      <c r="B242" s="285" t="s">
        <v>3220</v>
      </c>
      <c r="C242" s="284" t="s">
        <v>1900</v>
      </c>
      <c r="D242" s="404">
        <v>9</v>
      </c>
      <c r="E242" s="425"/>
      <c r="F242" s="396">
        <f t="shared" si="20"/>
        <v>4.5</v>
      </c>
      <c r="G242" s="397">
        <f t="shared" si="21"/>
        <v>13.5</v>
      </c>
      <c r="H242" s="424"/>
      <c r="I242" s="398">
        <f t="shared" si="22"/>
        <v>13.5</v>
      </c>
      <c r="J242" s="194"/>
      <c r="K242" s="398">
        <f t="shared" si="23"/>
        <v>13.5</v>
      </c>
      <c r="L242" s="399"/>
      <c r="M242" s="20" t="str">
        <f t="shared" si="24"/>
        <v>Juin</v>
      </c>
    </row>
    <row r="243" spans="1:13" ht="19.5" customHeight="1">
      <c r="A243" s="17">
        <v>236</v>
      </c>
      <c r="B243" s="285" t="s">
        <v>3221</v>
      </c>
      <c r="C243" s="284" t="s">
        <v>3222</v>
      </c>
      <c r="D243" s="404">
        <v>12.5</v>
      </c>
      <c r="E243" s="425"/>
      <c r="F243" s="396">
        <f t="shared" si="20"/>
        <v>6.25</v>
      </c>
      <c r="G243" s="397">
        <f t="shared" si="21"/>
        <v>18.75</v>
      </c>
      <c r="H243" s="424"/>
      <c r="I243" s="398">
        <f t="shared" si="22"/>
        <v>18.75</v>
      </c>
      <c r="J243" s="194"/>
      <c r="K243" s="398">
        <f t="shared" si="23"/>
        <v>18.75</v>
      </c>
      <c r="L243" s="399"/>
      <c r="M243" s="20" t="str">
        <f t="shared" si="24"/>
        <v>Juin</v>
      </c>
    </row>
    <row r="244" spans="1:13" ht="19.5" customHeight="1">
      <c r="A244" s="17">
        <v>237</v>
      </c>
      <c r="B244" s="285" t="s">
        <v>3223</v>
      </c>
      <c r="C244" s="284" t="s">
        <v>422</v>
      </c>
      <c r="D244" s="404">
        <v>7.5</v>
      </c>
      <c r="E244" s="425"/>
      <c r="F244" s="396">
        <f t="shared" si="20"/>
        <v>3.75</v>
      </c>
      <c r="G244" s="397">
        <f t="shared" si="21"/>
        <v>11.25</v>
      </c>
      <c r="H244" s="424"/>
      <c r="I244" s="398">
        <f t="shared" si="22"/>
        <v>11.25</v>
      </c>
      <c r="J244" s="194"/>
      <c r="K244" s="398">
        <f t="shared" si="23"/>
        <v>11.25</v>
      </c>
      <c r="L244" s="399"/>
      <c r="M244" s="20" t="str">
        <f t="shared" si="24"/>
        <v>Juin</v>
      </c>
    </row>
    <row r="245" spans="1:13" ht="19.5" customHeight="1">
      <c r="A245" s="17">
        <v>238</v>
      </c>
      <c r="B245" s="285" t="s">
        <v>3224</v>
      </c>
      <c r="C245" s="284" t="s">
        <v>3225</v>
      </c>
      <c r="D245" s="404">
        <v>10</v>
      </c>
      <c r="E245" s="425"/>
      <c r="F245" s="396">
        <f t="shared" si="20"/>
        <v>5</v>
      </c>
      <c r="G245" s="397">
        <f t="shared" si="21"/>
        <v>15</v>
      </c>
      <c r="H245" s="424"/>
      <c r="I245" s="398">
        <f t="shared" si="22"/>
        <v>15</v>
      </c>
      <c r="J245" s="194"/>
      <c r="K245" s="398">
        <f t="shared" si="23"/>
        <v>15</v>
      </c>
      <c r="L245" s="399"/>
      <c r="M245" s="20" t="str">
        <f t="shared" si="24"/>
        <v>Juin</v>
      </c>
    </row>
    <row r="246" spans="1:13" ht="19.5" customHeight="1">
      <c r="A246" s="17">
        <v>239</v>
      </c>
      <c r="B246" s="320" t="s">
        <v>3226</v>
      </c>
      <c r="C246" s="321" t="s">
        <v>3227</v>
      </c>
      <c r="D246" s="404">
        <v>9.5</v>
      </c>
      <c r="E246" s="425"/>
      <c r="F246" s="396">
        <f t="shared" si="20"/>
        <v>4.75</v>
      </c>
      <c r="G246" s="397">
        <f t="shared" si="21"/>
        <v>14.25</v>
      </c>
      <c r="H246" s="424"/>
      <c r="I246" s="398">
        <f t="shared" si="22"/>
        <v>14.25</v>
      </c>
      <c r="J246" s="194"/>
      <c r="K246" s="398">
        <f t="shared" si="23"/>
        <v>14.25</v>
      </c>
      <c r="L246" s="399"/>
      <c r="M246" s="20" t="str">
        <f t="shared" si="24"/>
        <v>Juin</v>
      </c>
    </row>
    <row r="247" spans="1:13" ht="19.5" customHeight="1">
      <c r="A247" s="17">
        <v>240</v>
      </c>
      <c r="B247" s="285" t="s">
        <v>2140</v>
      </c>
      <c r="C247" s="284" t="s">
        <v>845</v>
      </c>
      <c r="D247" s="404">
        <v>9</v>
      </c>
      <c r="E247" s="425"/>
      <c r="F247" s="396">
        <f t="shared" si="20"/>
        <v>4.5</v>
      </c>
      <c r="G247" s="397">
        <f t="shared" si="21"/>
        <v>13.5</v>
      </c>
      <c r="H247" s="424"/>
      <c r="I247" s="398">
        <f t="shared" si="22"/>
        <v>13.5</v>
      </c>
      <c r="J247" s="194"/>
      <c r="K247" s="398">
        <f t="shared" si="23"/>
        <v>13.5</v>
      </c>
      <c r="L247" s="399"/>
      <c r="M247" s="20" t="str">
        <f t="shared" si="24"/>
        <v>Juin</v>
      </c>
    </row>
    <row r="248" spans="1:13" ht="19.5" customHeight="1">
      <c r="A248" s="17">
        <v>241</v>
      </c>
      <c r="B248" s="285" t="s">
        <v>3228</v>
      </c>
      <c r="C248" s="284" t="s">
        <v>333</v>
      </c>
      <c r="D248" s="404">
        <v>4.5</v>
      </c>
      <c r="E248" s="425"/>
      <c r="F248" s="396">
        <f t="shared" si="20"/>
        <v>2.25</v>
      </c>
      <c r="G248" s="397">
        <f t="shared" si="21"/>
        <v>6.75</v>
      </c>
      <c r="H248" s="424"/>
      <c r="I248" s="398">
        <f t="shared" si="22"/>
        <v>6.75</v>
      </c>
      <c r="J248" s="194"/>
      <c r="K248" s="398">
        <f t="shared" si="23"/>
        <v>6.75</v>
      </c>
      <c r="L248" s="399"/>
      <c r="M248" s="20" t="str">
        <f t="shared" si="24"/>
        <v>Juin</v>
      </c>
    </row>
    <row r="249" spans="1:13" ht="19.5" customHeight="1">
      <c r="A249" s="17">
        <v>242</v>
      </c>
      <c r="B249" s="285" t="s">
        <v>3229</v>
      </c>
      <c r="C249" s="284" t="s">
        <v>3230</v>
      </c>
      <c r="D249" s="404">
        <v>12</v>
      </c>
      <c r="E249" s="425"/>
      <c r="F249" s="396">
        <f t="shared" si="20"/>
        <v>6</v>
      </c>
      <c r="G249" s="397">
        <f t="shared" si="21"/>
        <v>18</v>
      </c>
      <c r="H249" s="424"/>
      <c r="I249" s="398">
        <f t="shared" si="22"/>
        <v>18</v>
      </c>
      <c r="J249" s="194"/>
      <c r="K249" s="398">
        <f t="shared" si="23"/>
        <v>18</v>
      </c>
      <c r="L249" s="399"/>
      <c r="M249" s="20" t="str">
        <f t="shared" si="24"/>
        <v>Juin</v>
      </c>
    </row>
    <row r="250" spans="1:13" ht="19.5" customHeight="1">
      <c r="A250" s="17">
        <v>243</v>
      </c>
      <c r="B250" s="285" t="s">
        <v>3231</v>
      </c>
      <c r="C250" s="284" t="s">
        <v>2960</v>
      </c>
      <c r="D250" s="404">
        <v>9</v>
      </c>
      <c r="E250" s="425"/>
      <c r="F250" s="396">
        <f t="shared" si="20"/>
        <v>4.5</v>
      </c>
      <c r="G250" s="397">
        <f t="shared" si="21"/>
        <v>13.5</v>
      </c>
      <c r="H250" s="424"/>
      <c r="I250" s="398">
        <f t="shared" si="22"/>
        <v>13.5</v>
      </c>
      <c r="J250" s="194"/>
      <c r="K250" s="398">
        <f t="shared" si="23"/>
        <v>13.5</v>
      </c>
      <c r="L250" s="399"/>
      <c r="M250" s="20" t="str">
        <f t="shared" si="24"/>
        <v>Juin</v>
      </c>
    </row>
    <row r="251" spans="1:13" ht="19.5" customHeight="1">
      <c r="A251" s="17">
        <v>244</v>
      </c>
      <c r="B251" s="285" t="s">
        <v>3232</v>
      </c>
      <c r="C251" s="284" t="s">
        <v>3233</v>
      </c>
      <c r="D251" s="404">
        <v>8</v>
      </c>
      <c r="E251" s="425"/>
      <c r="F251" s="396">
        <f t="shared" si="20"/>
        <v>4</v>
      </c>
      <c r="G251" s="397">
        <f t="shared" si="21"/>
        <v>12</v>
      </c>
      <c r="H251" s="424"/>
      <c r="I251" s="398">
        <f t="shared" si="22"/>
        <v>12</v>
      </c>
      <c r="J251" s="194"/>
      <c r="K251" s="398">
        <f t="shared" si="23"/>
        <v>12</v>
      </c>
      <c r="L251" s="399"/>
      <c r="M251" s="20" t="str">
        <f t="shared" si="24"/>
        <v>Juin</v>
      </c>
    </row>
    <row r="252" spans="1:13" ht="19.5" customHeight="1">
      <c r="A252" s="17">
        <v>245</v>
      </c>
      <c r="B252" s="285" t="s">
        <v>3234</v>
      </c>
      <c r="C252" s="284" t="s">
        <v>887</v>
      </c>
      <c r="D252" s="404">
        <v>10</v>
      </c>
      <c r="E252" s="425"/>
      <c r="F252" s="396">
        <f t="shared" si="20"/>
        <v>5</v>
      </c>
      <c r="G252" s="397">
        <f t="shared" si="21"/>
        <v>15</v>
      </c>
      <c r="H252" s="424"/>
      <c r="I252" s="398">
        <f t="shared" si="22"/>
        <v>15</v>
      </c>
      <c r="J252" s="194"/>
      <c r="K252" s="398">
        <f t="shared" si="23"/>
        <v>15</v>
      </c>
      <c r="L252" s="399"/>
      <c r="M252" s="20" t="str">
        <f t="shared" si="24"/>
        <v>Juin</v>
      </c>
    </row>
    <row r="253" spans="1:13" ht="19.5" customHeight="1">
      <c r="A253" s="17">
        <v>246</v>
      </c>
      <c r="B253" s="308" t="s">
        <v>3235</v>
      </c>
      <c r="C253" s="309" t="s">
        <v>2160</v>
      </c>
      <c r="D253" s="404">
        <v>7</v>
      </c>
      <c r="E253" s="425"/>
      <c r="F253" s="396">
        <f t="shared" si="20"/>
        <v>3.5</v>
      </c>
      <c r="G253" s="397">
        <f t="shared" si="21"/>
        <v>10.5</v>
      </c>
      <c r="H253" s="424"/>
      <c r="I253" s="398">
        <f t="shared" si="22"/>
        <v>10.5</v>
      </c>
      <c r="J253" s="194"/>
      <c r="K253" s="398">
        <f t="shared" si="23"/>
        <v>10.5</v>
      </c>
      <c r="L253" s="399"/>
      <c r="M253" s="20" t="str">
        <f t="shared" si="24"/>
        <v>Juin</v>
      </c>
    </row>
    <row r="254" spans="1:13" ht="19.5" customHeight="1">
      <c r="A254" s="17">
        <v>247</v>
      </c>
      <c r="B254" s="285" t="s">
        <v>3236</v>
      </c>
      <c r="C254" s="284" t="s">
        <v>3237</v>
      </c>
      <c r="D254" s="404">
        <v>4.5</v>
      </c>
      <c r="E254" s="425"/>
      <c r="F254" s="396">
        <f t="shared" si="20"/>
        <v>2.25</v>
      </c>
      <c r="G254" s="397">
        <f t="shared" si="21"/>
        <v>6.75</v>
      </c>
      <c r="H254" s="424"/>
      <c r="I254" s="398">
        <f t="shared" si="22"/>
        <v>6.75</v>
      </c>
      <c r="J254" s="194"/>
      <c r="K254" s="398">
        <f t="shared" si="23"/>
        <v>6.75</v>
      </c>
      <c r="L254" s="399"/>
      <c r="M254" s="20" t="str">
        <f t="shared" si="24"/>
        <v>Juin</v>
      </c>
    </row>
    <row r="255" spans="1:13" ht="19.5" customHeight="1">
      <c r="A255" s="17">
        <v>248</v>
      </c>
      <c r="B255" s="285" t="s">
        <v>3238</v>
      </c>
      <c r="C255" s="284" t="s">
        <v>116</v>
      </c>
      <c r="D255" s="404">
        <v>7</v>
      </c>
      <c r="E255" s="425"/>
      <c r="F255" s="396">
        <f t="shared" si="20"/>
        <v>3.5</v>
      </c>
      <c r="G255" s="397">
        <f t="shared" si="21"/>
        <v>10.5</v>
      </c>
      <c r="H255" s="424"/>
      <c r="I255" s="398">
        <f t="shared" si="22"/>
        <v>10.5</v>
      </c>
      <c r="J255" s="194"/>
      <c r="K255" s="398">
        <f t="shared" si="23"/>
        <v>10.5</v>
      </c>
      <c r="L255" s="399"/>
      <c r="M255" s="20" t="str">
        <f t="shared" si="24"/>
        <v>Juin</v>
      </c>
    </row>
    <row r="256" spans="1:13" ht="19.5" customHeight="1">
      <c r="A256" s="17">
        <v>249</v>
      </c>
      <c r="B256" s="285" t="s">
        <v>3239</v>
      </c>
      <c r="C256" s="284" t="s">
        <v>3240</v>
      </c>
      <c r="D256" s="404">
        <v>3</v>
      </c>
      <c r="E256" s="425"/>
      <c r="F256" s="396">
        <f t="shared" si="20"/>
        <v>1.5</v>
      </c>
      <c r="G256" s="397">
        <f t="shared" si="21"/>
        <v>4.5</v>
      </c>
      <c r="H256" s="424"/>
      <c r="I256" s="398">
        <f t="shared" si="22"/>
        <v>4.5</v>
      </c>
      <c r="J256" s="194"/>
      <c r="K256" s="398">
        <f t="shared" si="23"/>
        <v>4.5</v>
      </c>
      <c r="L256" s="399"/>
      <c r="M256" s="20" t="str">
        <f t="shared" si="24"/>
        <v>Juin</v>
      </c>
    </row>
    <row r="257" spans="1:13" ht="19.5" customHeight="1">
      <c r="A257" s="17">
        <v>250</v>
      </c>
      <c r="B257" s="285" t="s">
        <v>3241</v>
      </c>
      <c r="C257" s="284" t="s">
        <v>3242</v>
      </c>
      <c r="D257" s="404">
        <v>3.5</v>
      </c>
      <c r="E257" s="425"/>
      <c r="F257" s="396">
        <f t="shared" si="20"/>
        <v>1.75</v>
      </c>
      <c r="G257" s="397">
        <f t="shared" si="21"/>
        <v>5.25</v>
      </c>
      <c r="H257" s="424"/>
      <c r="I257" s="398">
        <f t="shared" si="22"/>
        <v>5.25</v>
      </c>
      <c r="J257" s="194"/>
      <c r="K257" s="398">
        <f t="shared" si="23"/>
        <v>5.25</v>
      </c>
      <c r="L257" s="399"/>
      <c r="M257" s="20" t="str">
        <f t="shared" si="24"/>
        <v>Juin</v>
      </c>
    </row>
    <row r="258" spans="1:13" ht="19.5" customHeight="1">
      <c r="A258" s="17">
        <v>251</v>
      </c>
      <c r="B258" s="285" t="s">
        <v>3243</v>
      </c>
      <c r="C258" s="284" t="s">
        <v>363</v>
      </c>
      <c r="D258" s="404">
        <v>10</v>
      </c>
      <c r="E258" s="425"/>
      <c r="F258" s="396">
        <f t="shared" si="20"/>
        <v>5</v>
      </c>
      <c r="G258" s="397">
        <f t="shared" si="21"/>
        <v>15</v>
      </c>
      <c r="H258" s="424"/>
      <c r="I258" s="398">
        <f t="shared" si="22"/>
        <v>15</v>
      </c>
      <c r="J258" s="194"/>
      <c r="K258" s="398">
        <f t="shared" si="23"/>
        <v>15</v>
      </c>
      <c r="L258" s="399"/>
      <c r="M258" s="20" t="str">
        <f t="shared" si="24"/>
        <v>Juin</v>
      </c>
    </row>
    <row r="259" spans="1:13" ht="19.5" customHeight="1">
      <c r="A259" s="17">
        <v>252</v>
      </c>
      <c r="B259" s="285" t="s">
        <v>3244</v>
      </c>
      <c r="C259" s="284" t="s">
        <v>2077</v>
      </c>
      <c r="D259" s="404">
        <v>14.75</v>
      </c>
      <c r="E259" s="425"/>
      <c r="F259" s="396">
        <f t="shared" si="20"/>
        <v>7.375</v>
      </c>
      <c r="G259" s="397">
        <f t="shared" si="21"/>
        <v>22.125</v>
      </c>
      <c r="H259" s="424"/>
      <c r="I259" s="398">
        <f t="shared" si="22"/>
        <v>22.125</v>
      </c>
      <c r="J259" s="194"/>
      <c r="K259" s="398">
        <f t="shared" si="23"/>
        <v>22.125</v>
      </c>
      <c r="L259" s="399"/>
      <c r="M259" s="20" t="str">
        <f t="shared" si="24"/>
        <v>Juin</v>
      </c>
    </row>
    <row r="260" spans="1:13" ht="19.5" customHeight="1">
      <c r="A260" s="17">
        <v>253</v>
      </c>
      <c r="B260" s="285" t="s">
        <v>3245</v>
      </c>
      <c r="C260" s="284" t="s">
        <v>2066</v>
      </c>
      <c r="D260" s="404">
        <v>8</v>
      </c>
      <c r="E260" s="425"/>
      <c r="F260" s="396">
        <f t="shared" si="20"/>
        <v>4</v>
      </c>
      <c r="G260" s="397">
        <f t="shared" si="21"/>
        <v>12</v>
      </c>
      <c r="H260" s="424"/>
      <c r="I260" s="398">
        <f t="shared" si="22"/>
        <v>12</v>
      </c>
      <c r="J260" s="194"/>
      <c r="K260" s="398">
        <f t="shared" si="23"/>
        <v>12</v>
      </c>
      <c r="L260" s="399"/>
      <c r="M260" s="20" t="str">
        <f t="shared" si="24"/>
        <v>Juin</v>
      </c>
    </row>
    <row r="261" spans="1:13" ht="19.5" customHeight="1">
      <c r="A261" s="17">
        <v>254</v>
      </c>
      <c r="B261" s="285" t="s">
        <v>3246</v>
      </c>
      <c r="C261" s="284" t="s">
        <v>1900</v>
      </c>
      <c r="D261" s="404">
        <v>10</v>
      </c>
      <c r="E261" s="425"/>
      <c r="F261" s="396">
        <f t="shared" si="20"/>
        <v>5</v>
      </c>
      <c r="G261" s="397">
        <f t="shared" si="21"/>
        <v>15</v>
      </c>
      <c r="H261" s="424"/>
      <c r="I261" s="398">
        <f t="shared" si="22"/>
        <v>15</v>
      </c>
      <c r="J261" s="194"/>
      <c r="K261" s="398">
        <f t="shared" si="23"/>
        <v>15</v>
      </c>
      <c r="L261" s="399"/>
      <c r="M261" s="20" t="str">
        <f t="shared" si="24"/>
        <v>Juin</v>
      </c>
    </row>
    <row r="262" spans="1:13" ht="19.5" customHeight="1">
      <c r="A262" s="17">
        <v>255</v>
      </c>
      <c r="B262" s="308" t="s">
        <v>3247</v>
      </c>
      <c r="C262" s="309" t="s">
        <v>2077</v>
      </c>
      <c r="D262" s="404">
        <v>7</v>
      </c>
      <c r="E262" s="425"/>
      <c r="F262" s="396">
        <f t="shared" si="20"/>
        <v>3.5</v>
      </c>
      <c r="G262" s="397">
        <f t="shared" si="21"/>
        <v>10.5</v>
      </c>
      <c r="H262" s="424"/>
      <c r="I262" s="398">
        <f t="shared" si="22"/>
        <v>10.5</v>
      </c>
      <c r="J262" s="194"/>
      <c r="K262" s="398">
        <f t="shared" si="23"/>
        <v>10.5</v>
      </c>
      <c r="L262" s="399"/>
      <c r="M262" s="20" t="str">
        <f t="shared" si="24"/>
        <v>Juin</v>
      </c>
    </row>
    <row r="263" spans="1:13" ht="19.5" customHeight="1">
      <c r="A263" s="17">
        <v>256</v>
      </c>
      <c r="B263" s="285" t="s">
        <v>3248</v>
      </c>
      <c r="C263" s="284" t="s">
        <v>1825</v>
      </c>
      <c r="D263" s="404">
        <v>9</v>
      </c>
      <c r="E263" s="425"/>
      <c r="F263" s="396">
        <f t="shared" si="20"/>
        <v>4.5</v>
      </c>
      <c r="G263" s="397">
        <f t="shared" si="21"/>
        <v>13.5</v>
      </c>
      <c r="H263" s="424"/>
      <c r="I263" s="398">
        <f t="shared" si="22"/>
        <v>13.5</v>
      </c>
      <c r="J263" s="194"/>
      <c r="K263" s="398">
        <f t="shared" si="23"/>
        <v>13.5</v>
      </c>
      <c r="L263" s="399"/>
      <c r="M263" s="20" t="str">
        <f t="shared" si="24"/>
        <v>Juin</v>
      </c>
    </row>
    <row r="264" spans="1:13" ht="19.5" customHeight="1">
      <c r="A264" s="17">
        <v>257</v>
      </c>
      <c r="B264" s="308" t="s">
        <v>3249</v>
      </c>
      <c r="C264" s="309" t="s">
        <v>1872</v>
      </c>
      <c r="D264" s="404">
        <v>5</v>
      </c>
      <c r="E264" s="425"/>
      <c r="F264" s="396">
        <f t="shared" si="20"/>
        <v>2.5</v>
      </c>
      <c r="G264" s="397">
        <f t="shared" si="21"/>
        <v>7.5</v>
      </c>
      <c r="H264" s="424"/>
      <c r="I264" s="398">
        <f t="shared" si="22"/>
        <v>7.5</v>
      </c>
      <c r="J264" s="194"/>
      <c r="K264" s="398">
        <f t="shared" si="23"/>
        <v>7.5</v>
      </c>
      <c r="L264" s="399"/>
      <c r="M264" s="20" t="str">
        <f t="shared" si="24"/>
        <v>Juin</v>
      </c>
    </row>
    <row r="265" spans="1:13" ht="19.5" customHeight="1">
      <c r="A265" s="17">
        <v>258</v>
      </c>
      <c r="B265" s="285" t="s">
        <v>3250</v>
      </c>
      <c r="C265" s="284" t="s">
        <v>3251</v>
      </c>
      <c r="D265" s="404">
        <v>6</v>
      </c>
      <c r="E265" s="425"/>
      <c r="F265" s="396">
        <f t="shared" ref="F265:F283" si="25">IF(AND(D265=0,E265=0),L265/3,(D265+E265)/2)</f>
        <v>3</v>
      </c>
      <c r="G265" s="397">
        <f t="shared" ref="G265:G283" si="26">F265*3</f>
        <v>9</v>
      </c>
      <c r="H265" s="424"/>
      <c r="I265" s="398">
        <f t="shared" ref="I265:I283" si="27">MAX(G265,H265*3)</f>
        <v>9</v>
      </c>
      <c r="J265" s="194"/>
      <c r="K265" s="398">
        <f t="shared" ref="K265:K283" si="28">MAX(I265,J265*3)</f>
        <v>9</v>
      </c>
      <c r="L265" s="399"/>
      <c r="M265" s="20" t="str">
        <f t="shared" ref="M265:M283" si="29">IF(ISBLANK(J265),IF(ISBLANK(H265),"Juin","Synthèse"),"Rattrapage")</f>
        <v>Juin</v>
      </c>
    </row>
    <row r="266" spans="1:13" ht="19.5" customHeight="1">
      <c r="A266" s="17">
        <v>259</v>
      </c>
      <c r="B266" s="285" t="s">
        <v>3252</v>
      </c>
      <c r="C266" s="284" t="s">
        <v>3253</v>
      </c>
      <c r="D266" s="404">
        <v>16</v>
      </c>
      <c r="E266" s="425"/>
      <c r="F266" s="396">
        <f t="shared" si="25"/>
        <v>8</v>
      </c>
      <c r="G266" s="397">
        <f t="shared" si="26"/>
        <v>24</v>
      </c>
      <c r="H266" s="424"/>
      <c r="I266" s="398">
        <f t="shared" si="27"/>
        <v>24</v>
      </c>
      <c r="J266" s="194"/>
      <c r="K266" s="398">
        <f t="shared" si="28"/>
        <v>24</v>
      </c>
      <c r="L266" s="399"/>
      <c r="M266" s="20" t="str">
        <f t="shared" si="29"/>
        <v>Juin</v>
      </c>
    </row>
    <row r="267" spans="1:13" ht="19.5" customHeight="1">
      <c r="A267" s="17">
        <v>260</v>
      </c>
      <c r="B267" s="308" t="s">
        <v>3254</v>
      </c>
      <c r="C267" s="309" t="s">
        <v>333</v>
      </c>
      <c r="D267" s="404">
        <v>10.5</v>
      </c>
      <c r="E267" s="425"/>
      <c r="F267" s="396">
        <f t="shared" si="25"/>
        <v>5.25</v>
      </c>
      <c r="G267" s="397">
        <f t="shared" si="26"/>
        <v>15.75</v>
      </c>
      <c r="H267" s="424"/>
      <c r="I267" s="398">
        <f t="shared" si="27"/>
        <v>15.75</v>
      </c>
      <c r="J267" s="194"/>
      <c r="K267" s="398">
        <f t="shared" si="28"/>
        <v>15.75</v>
      </c>
      <c r="L267" s="399"/>
      <c r="M267" s="20" t="str">
        <f t="shared" si="29"/>
        <v>Juin</v>
      </c>
    </row>
    <row r="268" spans="1:13" ht="19.5" customHeight="1">
      <c r="A268" s="17">
        <v>261</v>
      </c>
      <c r="B268" s="308" t="s">
        <v>3255</v>
      </c>
      <c r="C268" s="309" t="s">
        <v>1779</v>
      </c>
      <c r="D268" s="404">
        <v>14</v>
      </c>
      <c r="E268" s="425"/>
      <c r="F268" s="396">
        <f t="shared" si="25"/>
        <v>7</v>
      </c>
      <c r="G268" s="397">
        <f t="shared" si="26"/>
        <v>21</v>
      </c>
      <c r="H268" s="424"/>
      <c r="I268" s="398">
        <f t="shared" si="27"/>
        <v>21</v>
      </c>
      <c r="J268" s="194"/>
      <c r="K268" s="398">
        <f t="shared" si="28"/>
        <v>21</v>
      </c>
      <c r="L268" s="399"/>
      <c r="M268" s="20" t="str">
        <f t="shared" si="29"/>
        <v>Juin</v>
      </c>
    </row>
    <row r="269" spans="1:13" ht="19.5" customHeight="1">
      <c r="A269" s="17">
        <v>262</v>
      </c>
      <c r="B269" s="308" t="s">
        <v>3256</v>
      </c>
      <c r="C269" s="309" t="s">
        <v>1863</v>
      </c>
      <c r="D269" s="404">
        <v>2</v>
      </c>
      <c r="E269" s="425"/>
      <c r="F269" s="396">
        <f t="shared" si="25"/>
        <v>1</v>
      </c>
      <c r="G269" s="397">
        <f t="shared" si="26"/>
        <v>3</v>
      </c>
      <c r="H269" s="424"/>
      <c r="I269" s="398">
        <f t="shared" si="27"/>
        <v>3</v>
      </c>
      <c r="J269" s="194"/>
      <c r="K269" s="398">
        <f t="shared" si="28"/>
        <v>3</v>
      </c>
      <c r="L269" s="399"/>
      <c r="M269" s="20" t="str">
        <f t="shared" si="29"/>
        <v>Juin</v>
      </c>
    </row>
    <row r="270" spans="1:13" ht="19.5" customHeight="1">
      <c r="A270" s="17">
        <v>263</v>
      </c>
      <c r="B270" s="308" t="s">
        <v>3257</v>
      </c>
      <c r="C270" s="309" t="s">
        <v>3258</v>
      </c>
      <c r="D270" s="404">
        <v>4</v>
      </c>
      <c r="E270" s="425"/>
      <c r="F270" s="396">
        <f t="shared" si="25"/>
        <v>2</v>
      </c>
      <c r="G270" s="397">
        <f t="shared" si="26"/>
        <v>6</v>
      </c>
      <c r="H270" s="424"/>
      <c r="I270" s="398">
        <f t="shared" si="27"/>
        <v>6</v>
      </c>
      <c r="J270" s="194"/>
      <c r="K270" s="398">
        <f t="shared" si="28"/>
        <v>6</v>
      </c>
      <c r="L270" s="399"/>
      <c r="M270" s="20" t="str">
        <f t="shared" si="29"/>
        <v>Juin</v>
      </c>
    </row>
    <row r="271" spans="1:13" ht="19.5" customHeight="1">
      <c r="A271" s="17">
        <v>264</v>
      </c>
      <c r="B271" s="308" t="s">
        <v>3259</v>
      </c>
      <c r="C271" s="309" t="s">
        <v>473</v>
      </c>
      <c r="D271" s="404">
        <v>8</v>
      </c>
      <c r="E271" s="425"/>
      <c r="F271" s="396">
        <f t="shared" si="25"/>
        <v>4</v>
      </c>
      <c r="G271" s="397">
        <f t="shared" si="26"/>
        <v>12</v>
      </c>
      <c r="H271" s="424"/>
      <c r="I271" s="398">
        <f t="shared" si="27"/>
        <v>12</v>
      </c>
      <c r="J271" s="194"/>
      <c r="K271" s="398">
        <f t="shared" si="28"/>
        <v>12</v>
      </c>
      <c r="L271" s="399"/>
      <c r="M271" s="20" t="str">
        <f t="shared" si="29"/>
        <v>Juin</v>
      </c>
    </row>
    <row r="272" spans="1:13" ht="19.5" customHeight="1">
      <c r="A272" s="17">
        <v>265</v>
      </c>
      <c r="B272" s="308" t="s">
        <v>3260</v>
      </c>
      <c r="C272" s="309" t="s">
        <v>2130</v>
      </c>
      <c r="D272" s="404">
        <v>5</v>
      </c>
      <c r="E272" s="425"/>
      <c r="F272" s="396">
        <f t="shared" si="25"/>
        <v>2.5</v>
      </c>
      <c r="G272" s="397">
        <f t="shared" si="26"/>
        <v>7.5</v>
      </c>
      <c r="H272" s="424"/>
      <c r="I272" s="398">
        <f t="shared" si="27"/>
        <v>7.5</v>
      </c>
      <c r="J272" s="194"/>
      <c r="K272" s="398">
        <f t="shared" si="28"/>
        <v>7.5</v>
      </c>
      <c r="L272" s="399"/>
      <c r="M272" s="20" t="str">
        <f t="shared" si="29"/>
        <v>Juin</v>
      </c>
    </row>
    <row r="273" spans="1:13" ht="19.5" customHeight="1">
      <c r="A273" s="17">
        <v>266</v>
      </c>
      <c r="B273" s="308" t="s">
        <v>3261</v>
      </c>
      <c r="C273" s="309" t="s">
        <v>3262</v>
      </c>
      <c r="D273" s="404">
        <v>11.5</v>
      </c>
      <c r="E273" s="425"/>
      <c r="F273" s="396">
        <f t="shared" si="25"/>
        <v>5.75</v>
      </c>
      <c r="G273" s="397">
        <f t="shared" si="26"/>
        <v>17.25</v>
      </c>
      <c r="H273" s="424"/>
      <c r="I273" s="398">
        <f t="shared" si="27"/>
        <v>17.25</v>
      </c>
      <c r="J273" s="194"/>
      <c r="K273" s="398">
        <f t="shared" si="28"/>
        <v>17.25</v>
      </c>
      <c r="L273" s="399"/>
      <c r="M273" s="20" t="str">
        <f t="shared" si="29"/>
        <v>Juin</v>
      </c>
    </row>
    <row r="274" spans="1:13" ht="19.5" customHeight="1">
      <c r="A274" s="17">
        <v>267</v>
      </c>
      <c r="B274" s="308" t="s">
        <v>3263</v>
      </c>
      <c r="C274" s="309" t="s">
        <v>3264</v>
      </c>
      <c r="D274" s="404">
        <v>12.5</v>
      </c>
      <c r="E274" s="425"/>
      <c r="F274" s="396">
        <f t="shared" si="25"/>
        <v>6.25</v>
      </c>
      <c r="G274" s="397">
        <f t="shared" si="26"/>
        <v>18.75</v>
      </c>
      <c r="H274" s="424"/>
      <c r="I274" s="398">
        <f t="shared" si="27"/>
        <v>18.75</v>
      </c>
      <c r="J274" s="194"/>
      <c r="K274" s="398">
        <f t="shared" si="28"/>
        <v>18.75</v>
      </c>
      <c r="L274" s="399"/>
      <c r="M274" s="20" t="str">
        <f t="shared" si="29"/>
        <v>Juin</v>
      </c>
    </row>
    <row r="275" spans="1:13" ht="19.5" customHeight="1">
      <c r="A275" s="17">
        <v>268</v>
      </c>
      <c r="B275" s="308" t="s">
        <v>3265</v>
      </c>
      <c r="C275" s="309" t="s">
        <v>3194</v>
      </c>
      <c r="D275" s="404">
        <v>7</v>
      </c>
      <c r="E275" s="425"/>
      <c r="F275" s="396">
        <f t="shared" si="25"/>
        <v>3.5</v>
      </c>
      <c r="G275" s="397">
        <f t="shared" si="26"/>
        <v>10.5</v>
      </c>
      <c r="H275" s="424"/>
      <c r="I275" s="398">
        <f t="shared" si="27"/>
        <v>10.5</v>
      </c>
      <c r="J275" s="194"/>
      <c r="K275" s="398">
        <f t="shared" si="28"/>
        <v>10.5</v>
      </c>
      <c r="L275" s="399"/>
      <c r="M275" s="20" t="str">
        <f t="shared" si="29"/>
        <v>Juin</v>
      </c>
    </row>
    <row r="276" spans="1:13" ht="19.5" customHeight="1">
      <c r="A276" s="17">
        <v>269</v>
      </c>
      <c r="B276" s="308" t="s">
        <v>1719</v>
      </c>
      <c r="C276" s="309" t="s">
        <v>500</v>
      </c>
      <c r="D276" s="404">
        <v>3</v>
      </c>
      <c r="E276" s="425"/>
      <c r="F276" s="396">
        <f t="shared" si="25"/>
        <v>1.5</v>
      </c>
      <c r="G276" s="397">
        <f t="shared" si="26"/>
        <v>4.5</v>
      </c>
      <c r="H276" s="424"/>
      <c r="I276" s="398">
        <f t="shared" si="27"/>
        <v>4.5</v>
      </c>
      <c r="J276" s="194"/>
      <c r="K276" s="398">
        <f t="shared" si="28"/>
        <v>4.5</v>
      </c>
      <c r="L276" s="399"/>
      <c r="M276" s="20" t="str">
        <f t="shared" si="29"/>
        <v>Juin</v>
      </c>
    </row>
    <row r="277" spans="1:13" ht="19.5" customHeight="1">
      <c r="A277" s="17">
        <v>270</v>
      </c>
      <c r="B277" s="308" t="s">
        <v>3266</v>
      </c>
      <c r="C277" s="309" t="s">
        <v>3267</v>
      </c>
      <c r="D277" s="404">
        <v>10</v>
      </c>
      <c r="E277" s="425"/>
      <c r="F277" s="396">
        <f t="shared" si="25"/>
        <v>5</v>
      </c>
      <c r="G277" s="397">
        <f t="shared" si="26"/>
        <v>15</v>
      </c>
      <c r="H277" s="424"/>
      <c r="I277" s="398">
        <f t="shared" si="27"/>
        <v>15</v>
      </c>
      <c r="J277" s="194"/>
      <c r="K277" s="398">
        <f t="shared" si="28"/>
        <v>15</v>
      </c>
      <c r="L277" s="399"/>
      <c r="M277" s="20" t="str">
        <f t="shared" si="29"/>
        <v>Juin</v>
      </c>
    </row>
    <row r="278" spans="1:13" ht="19.5" customHeight="1">
      <c r="A278" s="17">
        <v>271</v>
      </c>
      <c r="B278" s="308" t="s">
        <v>3268</v>
      </c>
      <c r="C278" s="366" t="s">
        <v>3269</v>
      </c>
      <c r="D278" s="404">
        <v>10.5</v>
      </c>
      <c r="E278" s="425"/>
      <c r="F278" s="396">
        <f t="shared" si="25"/>
        <v>5.25</v>
      </c>
      <c r="G278" s="397">
        <f t="shared" si="26"/>
        <v>15.75</v>
      </c>
      <c r="H278" s="424"/>
      <c r="I278" s="398">
        <f t="shared" si="27"/>
        <v>15.75</v>
      </c>
      <c r="J278" s="194"/>
      <c r="K278" s="398">
        <f t="shared" si="28"/>
        <v>15.75</v>
      </c>
      <c r="L278" s="399"/>
      <c r="M278" s="20" t="str">
        <f t="shared" si="29"/>
        <v>Juin</v>
      </c>
    </row>
    <row r="279" spans="1:13" ht="19.5" customHeight="1">
      <c r="A279" s="17">
        <v>272</v>
      </c>
      <c r="B279" s="308" t="s">
        <v>3302</v>
      </c>
      <c r="C279" s="366" t="s">
        <v>3303</v>
      </c>
      <c r="D279" s="404">
        <v>4</v>
      </c>
      <c r="E279" s="425"/>
      <c r="F279" s="396">
        <f t="shared" si="25"/>
        <v>2</v>
      </c>
      <c r="G279" s="397">
        <f t="shared" si="26"/>
        <v>6</v>
      </c>
      <c r="H279" s="424"/>
      <c r="I279" s="398">
        <f t="shared" si="27"/>
        <v>6</v>
      </c>
      <c r="J279" s="194"/>
      <c r="K279" s="398">
        <f t="shared" si="28"/>
        <v>6</v>
      </c>
      <c r="L279" s="399"/>
      <c r="M279" s="20" t="str">
        <f t="shared" si="29"/>
        <v>Juin</v>
      </c>
    </row>
    <row r="280" spans="1:13" ht="19.5" customHeight="1">
      <c r="A280" s="17">
        <v>273</v>
      </c>
      <c r="B280" s="308" t="s">
        <v>2188</v>
      </c>
      <c r="C280" s="366" t="s">
        <v>3270</v>
      </c>
      <c r="D280" s="404">
        <v>4</v>
      </c>
      <c r="E280" s="425"/>
      <c r="F280" s="396">
        <f t="shared" si="25"/>
        <v>2</v>
      </c>
      <c r="G280" s="397">
        <f t="shared" si="26"/>
        <v>6</v>
      </c>
      <c r="H280" s="424"/>
      <c r="I280" s="398">
        <f t="shared" si="27"/>
        <v>6</v>
      </c>
      <c r="J280" s="194"/>
      <c r="K280" s="398">
        <f t="shared" si="28"/>
        <v>6</v>
      </c>
      <c r="L280" s="399"/>
      <c r="M280" s="20" t="str">
        <f t="shared" si="29"/>
        <v>Juin</v>
      </c>
    </row>
    <row r="281" spans="1:13" ht="19.5" customHeight="1">
      <c r="A281" s="17">
        <v>274</v>
      </c>
      <c r="B281" s="308" t="s">
        <v>3271</v>
      </c>
      <c r="C281" s="309" t="s">
        <v>1313</v>
      </c>
      <c r="D281" s="404">
        <v>3</v>
      </c>
      <c r="E281" s="425"/>
      <c r="F281" s="396">
        <f t="shared" si="25"/>
        <v>1.5</v>
      </c>
      <c r="G281" s="397">
        <f t="shared" si="26"/>
        <v>4.5</v>
      </c>
      <c r="H281" s="424"/>
      <c r="I281" s="398">
        <f t="shared" si="27"/>
        <v>4.5</v>
      </c>
      <c r="J281" s="194"/>
      <c r="K281" s="398">
        <f t="shared" si="28"/>
        <v>4.5</v>
      </c>
      <c r="L281" s="399"/>
      <c r="M281" s="20" t="str">
        <f t="shared" si="29"/>
        <v>Juin</v>
      </c>
    </row>
    <row r="282" spans="1:13" ht="19.5" customHeight="1">
      <c r="A282" s="17">
        <v>275</v>
      </c>
      <c r="B282" s="285" t="s">
        <v>3272</v>
      </c>
      <c r="C282" s="284" t="s">
        <v>3273</v>
      </c>
      <c r="D282" s="404">
        <v>8</v>
      </c>
      <c r="E282" s="425"/>
      <c r="F282" s="396">
        <f t="shared" si="25"/>
        <v>4</v>
      </c>
      <c r="G282" s="397">
        <f t="shared" si="26"/>
        <v>12</v>
      </c>
      <c r="H282" s="424"/>
      <c r="I282" s="398">
        <f t="shared" si="27"/>
        <v>12</v>
      </c>
      <c r="J282" s="194"/>
      <c r="K282" s="398">
        <f t="shared" si="28"/>
        <v>12</v>
      </c>
      <c r="L282" s="399"/>
      <c r="M282" s="20" t="str">
        <f t="shared" si="29"/>
        <v>Juin</v>
      </c>
    </row>
    <row r="283" spans="1:13" ht="19.5" customHeight="1">
      <c r="A283" s="17">
        <v>276</v>
      </c>
      <c r="B283" s="285" t="s">
        <v>3274</v>
      </c>
      <c r="C283" s="284" t="s">
        <v>3275</v>
      </c>
      <c r="D283" s="404">
        <v>12</v>
      </c>
      <c r="E283" s="425"/>
      <c r="F283" s="396">
        <f t="shared" si="25"/>
        <v>6</v>
      </c>
      <c r="G283" s="397">
        <f t="shared" si="26"/>
        <v>18</v>
      </c>
      <c r="H283" s="424"/>
      <c r="I283" s="398">
        <f t="shared" si="27"/>
        <v>18</v>
      </c>
      <c r="J283" s="194"/>
      <c r="K283" s="398">
        <f t="shared" si="28"/>
        <v>18</v>
      </c>
      <c r="L283" s="399"/>
      <c r="M283" s="20" t="str">
        <f t="shared" si="29"/>
        <v>Juin</v>
      </c>
    </row>
    <row r="284" spans="1:13" s="47" customFormat="1">
      <c r="A284" s="44"/>
      <c r="B284" s="44"/>
      <c r="C284" s="44"/>
      <c r="D284" s="44"/>
      <c r="E284" s="119"/>
      <c r="F284" s="44"/>
      <c r="G284" s="44"/>
      <c r="H284" s="120"/>
      <c r="I284" s="44"/>
      <c r="J284" s="44"/>
      <c r="K284" s="44"/>
    </row>
    <row r="285" spans="1:13" s="47" customFormat="1">
      <c r="A285" s="44"/>
      <c r="B285" s="44"/>
      <c r="C285" s="44"/>
      <c r="D285" s="44"/>
      <c r="E285" s="119"/>
      <c r="F285" s="44"/>
      <c r="G285" s="44"/>
      <c r="H285" s="120"/>
      <c r="I285" s="44"/>
      <c r="J285" s="44"/>
      <c r="K285" s="44"/>
    </row>
    <row r="286" spans="1:13" s="47" customFormat="1">
      <c r="A286" s="44"/>
      <c r="B286" s="167"/>
      <c r="C286" s="44"/>
      <c r="D286" s="44"/>
      <c r="E286" s="119"/>
      <c r="F286" s="44"/>
      <c r="G286" s="44"/>
      <c r="H286" s="120"/>
      <c r="I286" s="44"/>
      <c r="J286" s="44"/>
      <c r="K286" s="44"/>
    </row>
    <row r="287" spans="1:13" s="47" customFormat="1">
      <c r="A287" s="44"/>
      <c r="B287" s="167"/>
      <c r="C287" s="44"/>
      <c r="D287" s="44"/>
      <c r="E287" s="119"/>
      <c r="F287" s="44"/>
      <c r="G287" s="44"/>
      <c r="H287" s="120"/>
      <c r="I287" s="44"/>
      <c r="J287" s="44"/>
      <c r="K287" s="44"/>
    </row>
    <row r="288" spans="1:13" s="47" customFormat="1">
      <c r="A288" s="44"/>
      <c r="B288" s="44"/>
      <c r="C288" s="44"/>
      <c r="D288" s="44"/>
      <c r="E288" s="119"/>
      <c r="F288" s="44"/>
      <c r="G288" s="44"/>
      <c r="H288" s="120"/>
      <c r="I288" s="44"/>
      <c r="J288" s="44"/>
      <c r="K288" s="44"/>
    </row>
    <row r="289" spans="1:11" s="47" customFormat="1">
      <c r="A289" s="44"/>
      <c r="B289" s="44"/>
      <c r="C289" s="44"/>
      <c r="D289" s="44"/>
      <c r="E289" s="119"/>
      <c r="F289" s="44"/>
      <c r="G289" s="44"/>
      <c r="H289" s="120"/>
      <c r="I289" s="44"/>
      <c r="J289" s="44"/>
      <c r="K289" s="44"/>
    </row>
    <row r="290" spans="1:11" s="47" customFormat="1">
      <c r="A290" s="44"/>
      <c r="B290" s="44"/>
      <c r="C290" s="44"/>
      <c r="D290" s="44"/>
      <c r="E290" s="119"/>
      <c r="F290" s="44"/>
      <c r="G290" s="44"/>
      <c r="H290" s="120"/>
      <c r="I290" s="44"/>
      <c r="J290" s="44"/>
      <c r="K290" s="44"/>
    </row>
    <row r="291" spans="1:11" s="47" customFormat="1">
      <c r="A291" s="44"/>
      <c r="B291" s="44"/>
      <c r="C291" s="44"/>
      <c r="D291" s="44"/>
      <c r="E291" s="119"/>
      <c r="F291" s="44"/>
      <c r="G291" s="44"/>
      <c r="H291" s="120"/>
      <c r="I291" s="44"/>
      <c r="J291" s="44"/>
      <c r="K291" s="44"/>
    </row>
    <row r="292" spans="1:11" s="47" customFormat="1">
      <c r="A292" s="44"/>
      <c r="B292" s="44"/>
      <c r="C292" s="44"/>
      <c r="D292" s="44"/>
      <c r="E292" s="119"/>
      <c r="F292" s="44"/>
      <c r="G292" s="44"/>
      <c r="H292" s="120"/>
      <c r="I292" s="44"/>
      <c r="J292" s="44"/>
      <c r="K292" s="44"/>
    </row>
    <row r="293" spans="1:11" s="47" customFormat="1">
      <c r="A293" s="44"/>
      <c r="B293" s="44"/>
      <c r="C293" s="44"/>
      <c r="D293" s="44"/>
      <c r="E293" s="119"/>
      <c r="F293" s="44"/>
      <c r="G293" s="44"/>
      <c r="H293" s="120"/>
      <c r="I293" s="44"/>
      <c r="J293" s="44"/>
      <c r="K293" s="44"/>
    </row>
    <row r="294" spans="1:11" s="47" customFormat="1">
      <c r="A294" s="44"/>
      <c r="B294" s="44"/>
      <c r="C294" s="44"/>
      <c r="D294" s="44"/>
      <c r="E294" s="119"/>
      <c r="F294" s="44"/>
      <c r="G294" s="44"/>
      <c r="H294" s="120"/>
      <c r="I294" s="44"/>
      <c r="J294" s="44"/>
      <c r="K294" s="44"/>
    </row>
    <row r="295" spans="1:11" s="47" customFormat="1">
      <c r="A295" s="44"/>
      <c r="B295" s="44"/>
      <c r="C295" s="44"/>
      <c r="D295" s="44"/>
      <c r="E295" s="119"/>
      <c r="F295" s="44"/>
      <c r="G295" s="44"/>
      <c r="H295" s="120"/>
      <c r="I295" s="44"/>
      <c r="J295" s="44"/>
      <c r="K295" s="44"/>
    </row>
    <row r="296" spans="1:11" s="47" customFormat="1">
      <c r="A296" s="44"/>
      <c r="B296" s="44"/>
      <c r="C296" s="44"/>
      <c r="D296" s="44"/>
      <c r="E296" s="119"/>
      <c r="F296" s="44"/>
      <c r="G296" s="44"/>
      <c r="H296" s="120"/>
      <c r="I296" s="44"/>
      <c r="J296" s="44"/>
      <c r="K296" s="44"/>
    </row>
    <row r="297" spans="1:11" s="47" customFormat="1">
      <c r="A297" s="44"/>
      <c r="B297" s="44"/>
      <c r="C297" s="44"/>
      <c r="D297" s="44"/>
      <c r="E297" s="119"/>
      <c r="F297" s="44"/>
      <c r="G297" s="44"/>
      <c r="H297" s="120"/>
      <c r="I297" s="44"/>
      <c r="J297" s="44"/>
      <c r="K297" s="44"/>
    </row>
    <row r="298" spans="1:11" s="47" customFormat="1">
      <c r="A298" s="44"/>
      <c r="B298" s="44"/>
      <c r="C298" s="44"/>
      <c r="D298" s="44"/>
      <c r="E298" s="119"/>
      <c r="F298" s="44"/>
      <c r="G298" s="44"/>
      <c r="H298" s="120"/>
      <c r="I298" s="44"/>
      <c r="J298" s="44"/>
      <c r="K298" s="44"/>
    </row>
    <row r="299" spans="1:11" s="47" customFormat="1">
      <c r="A299" s="44"/>
      <c r="B299" s="44"/>
      <c r="C299" s="44"/>
      <c r="D299" s="44"/>
      <c r="E299" s="119"/>
      <c r="F299" s="44"/>
      <c r="G299" s="44"/>
      <c r="H299" s="120"/>
      <c r="I299" s="44"/>
      <c r="J299" s="44"/>
      <c r="K299" s="44"/>
    </row>
    <row r="300" spans="1:11" s="47" customFormat="1">
      <c r="A300" s="44"/>
      <c r="B300" s="44"/>
      <c r="C300" s="44"/>
      <c r="D300" s="44"/>
      <c r="E300" s="119"/>
      <c r="F300" s="44"/>
      <c r="G300" s="44"/>
      <c r="H300" s="120"/>
      <c r="I300" s="44"/>
      <c r="J300" s="44"/>
      <c r="K300" s="44"/>
    </row>
    <row r="301" spans="1:11" s="47" customFormat="1">
      <c r="A301" s="44"/>
      <c r="B301" s="44"/>
      <c r="C301" s="44"/>
      <c r="D301" s="44"/>
      <c r="E301" s="119"/>
      <c r="F301" s="44"/>
      <c r="G301" s="44"/>
      <c r="H301" s="120"/>
      <c r="I301" s="44"/>
      <c r="J301" s="44"/>
      <c r="K301" s="44"/>
    </row>
    <row r="302" spans="1:11" s="47" customFormat="1">
      <c r="A302" s="44"/>
      <c r="B302" s="44"/>
      <c r="C302" s="44"/>
      <c r="D302" s="44"/>
      <c r="E302" s="119"/>
      <c r="F302" s="44"/>
      <c r="G302" s="44"/>
      <c r="H302" s="120"/>
      <c r="I302" s="44"/>
      <c r="J302" s="44"/>
      <c r="K302" s="44"/>
    </row>
    <row r="303" spans="1:11" s="47" customFormat="1">
      <c r="A303" s="44"/>
      <c r="B303" s="44"/>
      <c r="C303" s="44"/>
      <c r="D303" s="44"/>
      <c r="E303" s="119"/>
      <c r="F303" s="44"/>
      <c r="G303" s="44"/>
      <c r="H303" s="120"/>
      <c r="I303" s="44"/>
      <c r="J303" s="44"/>
      <c r="K303" s="44"/>
    </row>
    <row r="304" spans="1:11" s="47" customFormat="1">
      <c r="A304" s="44"/>
      <c r="B304" s="44"/>
      <c r="C304" s="44"/>
      <c r="D304" s="44"/>
      <c r="E304" s="119"/>
      <c r="F304" s="44"/>
      <c r="G304" s="44"/>
      <c r="H304" s="120"/>
      <c r="I304" s="44"/>
      <c r="J304" s="44"/>
      <c r="K304" s="44"/>
    </row>
    <row r="305" spans="1:11" s="47" customFormat="1">
      <c r="A305" s="44"/>
      <c r="B305" s="44"/>
      <c r="C305" s="44"/>
      <c r="D305" s="44"/>
      <c r="E305" s="119"/>
      <c r="F305" s="44"/>
      <c r="G305" s="44"/>
      <c r="H305" s="120"/>
      <c r="I305" s="44"/>
      <c r="J305" s="44"/>
      <c r="K305" s="44"/>
    </row>
    <row r="306" spans="1:11" s="47" customFormat="1">
      <c r="A306" s="44"/>
      <c r="B306" s="44"/>
      <c r="C306" s="44"/>
      <c r="D306" s="44"/>
      <c r="E306" s="119"/>
      <c r="F306" s="44"/>
      <c r="G306" s="44"/>
      <c r="H306" s="120"/>
      <c r="I306" s="44"/>
      <c r="J306" s="44"/>
      <c r="K306" s="44"/>
    </row>
    <row r="307" spans="1:11" s="47" customFormat="1">
      <c r="A307" s="44"/>
      <c r="B307" s="44"/>
      <c r="C307" s="44"/>
      <c r="D307" s="44"/>
      <c r="E307" s="119"/>
      <c r="F307" s="44"/>
      <c r="G307" s="44"/>
      <c r="H307" s="120"/>
      <c r="I307" s="44"/>
      <c r="J307" s="44"/>
      <c r="K307" s="44"/>
    </row>
    <row r="308" spans="1:11" s="47" customFormat="1">
      <c r="A308" s="44"/>
      <c r="B308" s="44"/>
      <c r="C308" s="44"/>
      <c r="D308" s="44"/>
      <c r="E308" s="119"/>
      <c r="F308" s="44"/>
      <c r="G308" s="44"/>
      <c r="H308" s="120"/>
      <c r="I308" s="44"/>
      <c r="J308" s="44"/>
      <c r="K308" s="44"/>
    </row>
    <row r="309" spans="1:11" s="47" customFormat="1">
      <c r="A309" s="44"/>
      <c r="B309" s="44"/>
      <c r="C309" s="44"/>
      <c r="D309" s="44"/>
      <c r="E309" s="119"/>
      <c r="F309" s="44"/>
      <c r="G309" s="44"/>
      <c r="H309" s="120"/>
      <c r="I309" s="44"/>
      <c r="J309" s="44"/>
      <c r="K309" s="44"/>
    </row>
    <row r="310" spans="1:11" s="47" customFormat="1">
      <c r="A310" s="44"/>
      <c r="B310" s="44"/>
      <c r="C310" s="44"/>
      <c r="D310" s="44"/>
      <c r="E310" s="119"/>
      <c r="F310" s="44"/>
      <c r="G310" s="44"/>
      <c r="H310" s="120"/>
      <c r="I310" s="44"/>
      <c r="J310" s="44"/>
      <c r="K310" s="44"/>
    </row>
    <row r="311" spans="1:11" s="47" customFormat="1">
      <c r="A311" s="44"/>
      <c r="B311" s="44"/>
      <c r="C311" s="44"/>
      <c r="D311" s="44"/>
      <c r="E311" s="119"/>
      <c r="F311" s="44"/>
      <c r="G311" s="44"/>
      <c r="H311" s="120"/>
      <c r="I311" s="44"/>
      <c r="J311" s="44"/>
      <c r="K311" s="44"/>
    </row>
    <row r="312" spans="1:11" s="47" customFormat="1">
      <c r="A312" s="44"/>
      <c r="B312" s="44"/>
      <c r="C312" s="44"/>
      <c r="D312" s="44"/>
      <c r="E312" s="119"/>
      <c r="F312" s="44"/>
      <c r="G312" s="44"/>
      <c r="H312" s="120"/>
      <c r="I312" s="44"/>
      <c r="J312" s="44"/>
      <c r="K312" s="44"/>
    </row>
    <row r="313" spans="1:11" s="47" customFormat="1">
      <c r="A313" s="44"/>
      <c r="B313" s="44"/>
      <c r="C313" s="44"/>
      <c r="D313" s="44"/>
      <c r="E313" s="119"/>
      <c r="F313" s="44"/>
      <c r="G313" s="44"/>
      <c r="H313" s="120"/>
      <c r="I313" s="44"/>
      <c r="J313" s="44"/>
      <c r="K313" s="44"/>
    </row>
    <row r="314" spans="1:11" s="47" customFormat="1">
      <c r="A314" s="44"/>
      <c r="B314" s="44"/>
      <c r="C314" s="44"/>
      <c r="D314" s="44"/>
      <c r="E314" s="119"/>
      <c r="F314" s="44"/>
      <c r="G314" s="44"/>
      <c r="H314" s="120"/>
      <c r="I314" s="44"/>
      <c r="J314" s="44"/>
      <c r="K314" s="44"/>
    </row>
    <row r="315" spans="1:11" s="47" customFormat="1">
      <c r="A315" s="44"/>
      <c r="B315" s="44"/>
      <c r="C315" s="44"/>
      <c r="D315" s="44"/>
      <c r="E315" s="119"/>
      <c r="F315" s="44"/>
      <c r="G315" s="44"/>
      <c r="H315" s="120"/>
      <c r="I315" s="44"/>
      <c r="J315" s="44"/>
      <c r="K315" s="44"/>
    </row>
    <row r="316" spans="1:11" s="47" customFormat="1">
      <c r="A316" s="44"/>
      <c r="B316" s="44"/>
      <c r="C316" s="44"/>
      <c r="D316" s="44"/>
      <c r="E316" s="119"/>
      <c r="F316" s="44"/>
      <c r="G316" s="44"/>
      <c r="H316" s="120"/>
      <c r="I316" s="44"/>
      <c r="J316" s="44"/>
      <c r="K316" s="44"/>
    </row>
    <row r="317" spans="1:11" s="47" customFormat="1">
      <c r="A317" s="44"/>
      <c r="B317" s="44"/>
      <c r="C317" s="44"/>
      <c r="D317" s="44"/>
      <c r="E317" s="119"/>
      <c r="F317" s="44"/>
      <c r="G317" s="44"/>
      <c r="H317" s="120"/>
      <c r="I317" s="44"/>
      <c r="J317" s="44"/>
      <c r="K317" s="44"/>
    </row>
    <row r="318" spans="1:11" s="47" customFormat="1">
      <c r="A318" s="44"/>
      <c r="B318" s="44"/>
      <c r="C318" s="44"/>
      <c r="D318" s="44"/>
      <c r="E318" s="119"/>
      <c r="F318" s="44"/>
      <c r="G318" s="44"/>
      <c r="H318" s="120"/>
      <c r="I318" s="44"/>
      <c r="J318" s="44"/>
      <c r="K318" s="44"/>
    </row>
    <row r="319" spans="1:11" s="47" customFormat="1">
      <c r="A319" s="44"/>
      <c r="B319" s="44"/>
      <c r="C319" s="44"/>
      <c r="D319" s="44"/>
      <c r="E319" s="119"/>
      <c r="F319" s="44"/>
      <c r="G319" s="44"/>
      <c r="H319" s="120"/>
      <c r="I319" s="44"/>
      <c r="J319" s="44"/>
      <c r="K319" s="44"/>
    </row>
    <row r="320" spans="1:11" s="47" customFormat="1">
      <c r="A320" s="44"/>
      <c r="B320" s="44"/>
      <c r="C320" s="44"/>
      <c r="D320" s="44"/>
      <c r="E320" s="119"/>
      <c r="F320" s="44"/>
      <c r="G320" s="44"/>
      <c r="H320" s="120"/>
      <c r="I320" s="44"/>
      <c r="J320" s="44"/>
      <c r="K320" s="44"/>
    </row>
    <row r="321" spans="1:11" s="47" customFormat="1">
      <c r="A321" s="44"/>
      <c r="B321" s="44"/>
      <c r="C321" s="44"/>
      <c r="D321" s="44"/>
      <c r="E321" s="119"/>
      <c r="F321" s="44"/>
      <c r="G321" s="44"/>
      <c r="H321" s="120"/>
      <c r="I321" s="44"/>
      <c r="J321" s="44"/>
      <c r="K321" s="44"/>
    </row>
    <row r="322" spans="1:11" s="47" customFormat="1">
      <c r="A322" s="44"/>
      <c r="B322" s="44"/>
      <c r="C322" s="44"/>
      <c r="D322" s="44"/>
      <c r="E322" s="119"/>
      <c r="F322" s="44"/>
      <c r="G322" s="44"/>
      <c r="H322" s="120"/>
      <c r="I322" s="44"/>
      <c r="J322" s="44"/>
      <c r="K322" s="44"/>
    </row>
    <row r="323" spans="1:11" s="47" customFormat="1">
      <c r="A323" s="44"/>
      <c r="B323" s="44"/>
      <c r="C323" s="44"/>
      <c r="D323" s="44"/>
      <c r="E323" s="119"/>
      <c r="F323" s="44"/>
      <c r="G323" s="44"/>
      <c r="H323" s="120"/>
      <c r="I323" s="44"/>
      <c r="J323" s="44"/>
      <c r="K323" s="44"/>
    </row>
    <row r="324" spans="1:11" s="47" customFormat="1">
      <c r="A324" s="44"/>
      <c r="B324" s="44"/>
      <c r="C324" s="44"/>
      <c r="D324" s="44"/>
      <c r="E324" s="119"/>
      <c r="F324" s="44"/>
      <c r="G324" s="44"/>
      <c r="H324" s="120"/>
      <c r="I324" s="44"/>
      <c r="J324" s="44"/>
      <c r="K324" s="44"/>
    </row>
    <row r="325" spans="1:11" s="47" customFormat="1">
      <c r="A325" s="44"/>
      <c r="B325" s="44"/>
      <c r="C325" s="44"/>
      <c r="D325" s="44"/>
      <c r="E325" s="119"/>
      <c r="F325" s="44"/>
      <c r="G325" s="44"/>
      <c r="H325" s="120"/>
      <c r="I325" s="44"/>
      <c r="J325" s="44"/>
      <c r="K325" s="44"/>
    </row>
    <row r="326" spans="1:11" s="47" customFormat="1">
      <c r="A326" s="44"/>
      <c r="B326" s="44"/>
      <c r="C326" s="44"/>
      <c r="D326" s="44"/>
      <c r="E326" s="119"/>
      <c r="F326" s="44"/>
      <c r="G326" s="44"/>
      <c r="H326" s="120"/>
      <c r="I326" s="44"/>
      <c r="J326" s="44"/>
      <c r="K326" s="44"/>
    </row>
    <row r="327" spans="1:11" s="47" customFormat="1">
      <c r="A327" s="44"/>
      <c r="B327" s="44"/>
      <c r="C327" s="44"/>
      <c r="D327" s="44"/>
      <c r="E327" s="119"/>
      <c r="F327" s="44"/>
      <c r="G327" s="44"/>
      <c r="H327" s="120"/>
      <c r="I327" s="44"/>
      <c r="J327" s="44"/>
      <c r="K327" s="44"/>
    </row>
    <row r="328" spans="1:11" s="47" customFormat="1">
      <c r="A328" s="44"/>
      <c r="B328" s="44"/>
      <c r="C328" s="44"/>
      <c r="D328" s="44"/>
      <c r="E328" s="119"/>
      <c r="F328" s="44"/>
      <c r="G328" s="44"/>
      <c r="H328" s="120"/>
      <c r="I328" s="44"/>
      <c r="J328" s="44"/>
      <c r="K328" s="44"/>
    </row>
    <row r="329" spans="1:11" s="47" customFormat="1">
      <c r="A329" s="44"/>
      <c r="B329" s="44"/>
      <c r="C329" s="44"/>
      <c r="D329" s="44"/>
      <c r="E329" s="119"/>
      <c r="F329" s="44"/>
      <c r="G329" s="44"/>
      <c r="H329" s="120"/>
      <c r="I329" s="44"/>
      <c r="J329" s="44"/>
      <c r="K329" s="44"/>
    </row>
    <row r="330" spans="1:11" s="47" customFormat="1">
      <c r="A330" s="44"/>
      <c r="B330" s="44"/>
      <c r="C330" s="44"/>
      <c r="D330" s="44"/>
      <c r="E330" s="119"/>
      <c r="F330" s="44"/>
      <c r="G330" s="44"/>
      <c r="H330" s="120"/>
      <c r="I330" s="44"/>
      <c r="J330" s="44"/>
      <c r="K330" s="44"/>
    </row>
    <row r="331" spans="1:11" s="47" customFormat="1">
      <c r="A331" s="44"/>
      <c r="B331" s="44"/>
      <c r="C331" s="44"/>
      <c r="D331" s="44"/>
      <c r="E331" s="119"/>
      <c r="F331" s="44"/>
      <c r="G331" s="44"/>
      <c r="H331" s="120"/>
      <c r="I331" s="44"/>
      <c r="J331" s="44"/>
      <c r="K331" s="44"/>
    </row>
    <row r="332" spans="1:11" s="47" customFormat="1">
      <c r="A332" s="44"/>
      <c r="B332" s="44"/>
      <c r="C332" s="44"/>
      <c r="D332" s="44"/>
      <c r="E332" s="119"/>
      <c r="F332" s="44"/>
      <c r="G332" s="44"/>
      <c r="H332" s="120"/>
      <c r="I332" s="44"/>
      <c r="J332" s="44"/>
      <c r="K332" s="44"/>
    </row>
    <row r="333" spans="1:11" s="47" customFormat="1">
      <c r="A333" s="44"/>
      <c r="B333" s="44"/>
      <c r="C333" s="44"/>
      <c r="D333" s="44"/>
      <c r="E333" s="119"/>
      <c r="F333" s="44"/>
      <c r="G333" s="44"/>
      <c r="H333" s="120"/>
      <c r="I333" s="44"/>
      <c r="J333" s="44"/>
      <c r="K333" s="44"/>
    </row>
    <row r="334" spans="1:11" s="47" customFormat="1">
      <c r="A334" s="44"/>
      <c r="B334" s="44"/>
      <c r="C334" s="44"/>
      <c r="D334" s="44"/>
      <c r="E334" s="119"/>
      <c r="F334" s="44"/>
      <c r="G334" s="44"/>
      <c r="H334" s="120"/>
      <c r="I334" s="44"/>
      <c r="J334" s="44"/>
      <c r="K334" s="44"/>
    </row>
    <row r="335" spans="1:11" s="47" customFormat="1">
      <c r="A335" s="44"/>
      <c r="B335" s="44"/>
      <c r="C335" s="44"/>
      <c r="D335" s="44"/>
      <c r="E335" s="119"/>
      <c r="F335" s="44"/>
      <c r="G335" s="44"/>
      <c r="H335" s="120"/>
      <c r="I335" s="44"/>
      <c r="J335" s="44"/>
      <c r="K335" s="44"/>
    </row>
    <row r="336" spans="1:11" s="47" customFormat="1">
      <c r="A336" s="44"/>
      <c r="B336" s="44"/>
      <c r="C336" s="44"/>
      <c r="D336" s="44"/>
      <c r="E336" s="119"/>
      <c r="F336" s="44"/>
      <c r="G336" s="44"/>
      <c r="H336" s="120"/>
      <c r="I336" s="44"/>
      <c r="J336" s="44"/>
      <c r="K336" s="44"/>
    </row>
    <row r="337" spans="1:11" s="47" customFormat="1">
      <c r="A337" s="44"/>
      <c r="B337" s="44"/>
      <c r="C337" s="44"/>
      <c r="D337" s="44"/>
      <c r="E337" s="119"/>
      <c r="F337" s="44"/>
      <c r="G337" s="44"/>
      <c r="H337" s="120"/>
      <c r="I337" s="44"/>
      <c r="J337" s="44"/>
      <c r="K337" s="44"/>
    </row>
    <row r="338" spans="1:11" s="47" customFormat="1">
      <c r="A338" s="44"/>
      <c r="B338" s="44"/>
      <c r="C338" s="44"/>
      <c r="D338" s="44"/>
      <c r="E338" s="119"/>
      <c r="F338" s="44"/>
      <c r="G338" s="44"/>
      <c r="H338" s="120"/>
      <c r="I338" s="44"/>
      <c r="J338" s="44"/>
      <c r="K338" s="44"/>
    </row>
    <row r="339" spans="1:11" s="47" customFormat="1">
      <c r="A339" s="44"/>
      <c r="B339" s="44"/>
      <c r="C339" s="44"/>
      <c r="D339" s="44"/>
      <c r="E339" s="119"/>
      <c r="F339" s="44"/>
      <c r="G339" s="44"/>
      <c r="H339" s="120"/>
      <c r="I339" s="44"/>
      <c r="J339" s="44"/>
      <c r="K339" s="44"/>
    </row>
    <row r="340" spans="1:11" s="47" customFormat="1">
      <c r="A340" s="44"/>
      <c r="B340" s="44"/>
      <c r="C340" s="44"/>
      <c r="D340" s="44"/>
      <c r="E340" s="119"/>
      <c r="F340" s="44"/>
      <c r="G340" s="44"/>
      <c r="H340" s="120"/>
      <c r="I340" s="44"/>
      <c r="J340" s="44"/>
      <c r="K340" s="44"/>
    </row>
    <row r="341" spans="1:11" s="47" customFormat="1">
      <c r="A341" s="44"/>
      <c r="B341" s="44"/>
      <c r="C341" s="44"/>
      <c r="D341" s="44"/>
      <c r="E341" s="119"/>
      <c r="F341" s="44"/>
      <c r="G341" s="44"/>
      <c r="H341" s="120"/>
      <c r="I341" s="44"/>
      <c r="J341" s="44"/>
      <c r="K341" s="44"/>
    </row>
    <row r="342" spans="1:11" s="47" customFormat="1">
      <c r="A342" s="44"/>
      <c r="B342" s="44"/>
      <c r="C342" s="44"/>
      <c r="D342" s="44"/>
      <c r="E342" s="119"/>
      <c r="F342" s="44"/>
      <c r="G342" s="44"/>
      <c r="H342" s="120"/>
      <c r="I342" s="44"/>
      <c r="J342" s="44"/>
      <c r="K342" s="44"/>
    </row>
    <row r="343" spans="1:11" s="47" customFormat="1">
      <c r="A343" s="44"/>
      <c r="B343" s="44"/>
      <c r="C343" s="44"/>
      <c r="D343" s="44"/>
      <c r="E343" s="119"/>
      <c r="F343" s="44"/>
      <c r="G343" s="44"/>
      <c r="H343" s="120"/>
      <c r="I343" s="44"/>
      <c r="J343" s="44"/>
      <c r="K343" s="44"/>
    </row>
    <row r="344" spans="1:11" s="47" customFormat="1">
      <c r="A344" s="44"/>
      <c r="B344" s="44"/>
      <c r="C344" s="44"/>
      <c r="D344" s="44"/>
      <c r="E344" s="119"/>
      <c r="F344" s="44"/>
      <c r="G344" s="44"/>
      <c r="H344" s="120"/>
      <c r="I344" s="44"/>
      <c r="J344" s="44"/>
      <c r="K344" s="44"/>
    </row>
    <row r="345" spans="1:11" s="47" customFormat="1">
      <c r="A345" s="44"/>
      <c r="B345" s="44"/>
      <c r="C345" s="44"/>
      <c r="D345" s="44"/>
      <c r="E345" s="119"/>
      <c r="F345" s="44"/>
      <c r="G345" s="44"/>
      <c r="H345" s="120"/>
      <c r="I345" s="44"/>
      <c r="J345" s="44"/>
      <c r="K345" s="44"/>
    </row>
    <row r="346" spans="1:11" s="47" customFormat="1">
      <c r="A346" s="44"/>
      <c r="B346" s="44"/>
      <c r="C346" s="44"/>
      <c r="D346" s="44"/>
      <c r="E346" s="119"/>
      <c r="F346" s="44"/>
      <c r="G346" s="44"/>
      <c r="H346" s="120"/>
      <c r="I346" s="44"/>
      <c r="J346" s="44"/>
      <c r="K346" s="44"/>
    </row>
    <row r="347" spans="1:11" s="47" customFormat="1">
      <c r="A347" s="44"/>
      <c r="B347" s="44"/>
      <c r="C347" s="44"/>
      <c r="D347" s="44"/>
      <c r="E347" s="119"/>
      <c r="F347" s="44"/>
      <c r="G347" s="44"/>
      <c r="H347" s="120"/>
      <c r="I347" s="44"/>
      <c r="J347" s="44"/>
      <c r="K347" s="44"/>
    </row>
    <row r="348" spans="1:11" s="47" customFormat="1">
      <c r="A348" s="44"/>
      <c r="B348" s="44"/>
      <c r="C348" s="44"/>
      <c r="D348" s="44"/>
      <c r="E348" s="119"/>
      <c r="F348" s="44"/>
      <c r="G348" s="44"/>
      <c r="H348" s="120"/>
      <c r="I348" s="44"/>
      <c r="J348" s="44"/>
      <c r="K348" s="44"/>
    </row>
    <row r="349" spans="1:11" s="47" customFormat="1">
      <c r="A349" s="44"/>
      <c r="B349" s="44"/>
      <c r="C349" s="44"/>
      <c r="D349" s="44"/>
      <c r="E349" s="119"/>
      <c r="F349" s="44"/>
      <c r="G349" s="44"/>
      <c r="H349" s="120"/>
      <c r="I349" s="44"/>
      <c r="J349" s="44"/>
      <c r="K349" s="44"/>
    </row>
    <row r="350" spans="1:11" s="47" customFormat="1">
      <c r="A350" s="44"/>
      <c r="B350" s="44"/>
      <c r="C350" s="44"/>
      <c r="D350" s="44"/>
      <c r="E350" s="119"/>
      <c r="F350" s="44"/>
      <c r="G350" s="44"/>
      <c r="H350" s="120"/>
      <c r="I350" s="44"/>
      <c r="J350" s="44"/>
      <c r="K350" s="44"/>
    </row>
    <row r="351" spans="1:11" s="47" customFormat="1">
      <c r="A351" s="44"/>
      <c r="B351" s="44"/>
      <c r="C351" s="44"/>
      <c r="D351" s="44"/>
      <c r="E351" s="119"/>
      <c r="F351" s="44"/>
      <c r="G351" s="44"/>
      <c r="H351" s="120"/>
      <c r="I351" s="44"/>
      <c r="J351" s="44"/>
      <c r="K351" s="44"/>
    </row>
    <row r="352" spans="1:11" s="47" customFormat="1">
      <c r="A352" s="44"/>
      <c r="B352" s="44"/>
      <c r="C352" s="44"/>
      <c r="D352" s="44"/>
      <c r="E352" s="119"/>
      <c r="F352" s="44"/>
      <c r="G352" s="44"/>
      <c r="H352" s="120"/>
      <c r="I352" s="44"/>
      <c r="J352" s="44"/>
      <c r="K352" s="44"/>
    </row>
    <row r="353" spans="1:11" s="47" customFormat="1">
      <c r="A353" s="44"/>
      <c r="B353" s="44"/>
      <c r="C353" s="44"/>
      <c r="D353" s="44"/>
      <c r="E353" s="119"/>
      <c r="F353" s="44"/>
      <c r="G353" s="44"/>
      <c r="H353" s="120"/>
      <c r="I353" s="44"/>
      <c r="J353" s="44"/>
      <c r="K353" s="44"/>
    </row>
    <row r="354" spans="1:11" s="47" customFormat="1">
      <c r="A354" s="44"/>
      <c r="B354" s="44"/>
      <c r="C354" s="44"/>
      <c r="D354" s="44"/>
      <c r="E354" s="119"/>
      <c r="F354" s="44"/>
      <c r="G354" s="44"/>
      <c r="H354" s="120"/>
      <c r="I354" s="44"/>
      <c r="J354" s="44"/>
      <c r="K354" s="44"/>
    </row>
    <row r="355" spans="1:11" s="47" customFormat="1">
      <c r="A355" s="44"/>
      <c r="B355" s="44"/>
      <c r="C355" s="44"/>
      <c r="D355" s="44"/>
      <c r="E355" s="119"/>
      <c r="F355" s="44"/>
      <c r="G355" s="44"/>
      <c r="H355" s="120"/>
      <c r="I355" s="44"/>
      <c r="J355" s="44"/>
      <c r="K355" s="44"/>
    </row>
    <row r="356" spans="1:11" s="47" customFormat="1">
      <c r="A356" s="44"/>
      <c r="B356" s="44"/>
      <c r="C356" s="44"/>
      <c r="D356" s="44"/>
      <c r="E356" s="119"/>
      <c r="F356" s="44"/>
      <c r="G356" s="44"/>
      <c r="H356" s="120"/>
      <c r="I356" s="44"/>
      <c r="J356" s="44"/>
      <c r="K356" s="44"/>
    </row>
    <row r="357" spans="1:11" s="47" customFormat="1">
      <c r="A357" s="44"/>
      <c r="B357" s="44"/>
      <c r="C357" s="44"/>
      <c r="D357" s="44"/>
      <c r="E357" s="119"/>
      <c r="F357" s="44"/>
      <c r="G357" s="44"/>
      <c r="H357" s="120"/>
      <c r="I357" s="44"/>
      <c r="J357" s="44"/>
      <c r="K357" s="44"/>
    </row>
    <row r="358" spans="1:11" s="47" customFormat="1">
      <c r="A358" s="44"/>
      <c r="B358" s="44"/>
      <c r="C358" s="44"/>
      <c r="D358" s="44"/>
      <c r="E358" s="119"/>
      <c r="F358" s="44"/>
      <c r="G358" s="44"/>
      <c r="H358" s="120"/>
      <c r="I358" s="44"/>
      <c r="J358" s="44"/>
      <c r="K358" s="44"/>
    </row>
    <row r="359" spans="1:11" s="47" customFormat="1">
      <c r="A359" s="44"/>
      <c r="B359" s="44"/>
      <c r="C359" s="44"/>
      <c r="D359" s="44"/>
      <c r="E359" s="119"/>
      <c r="F359" s="44"/>
      <c r="G359" s="44"/>
      <c r="H359" s="120"/>
      <c r="I359" s="44"/>
      <c r="J359" s="44"/>
      <c r="K359" s="44"/>
    </row>
    <row r="360" spans="1:11" s="47" customFormat="1">
      <c r="A360" s="44"/>
      <c r="B360" s="44"/>
      <c r="C360" s="44"/>
      <c r="D360" s="44"/>
      <c r="E360" s="119"/>
      <c r="F360" s="44"/>
      <c r="G360" s="44"/>
      <c r="H360" s="120"/>
      <c r="I360" s="44"/>
      <c r="J360" s="44"/>
      <c r="K360" s="44"/>
    </row>
    <row r="361" spans="1:11" s="47" customFormat="1">
      <c r="A361" s="44"/>
      <c r="B361" s="44"/>
      <c r="C361" s="44"/>
      <c r="D361" s="44"/>
      <c r="E361" s="119"/>
      <c r="F361" s="44"/>
      <c r="G361" s="44"/>
      <c r="H361" s="120"/>
      <c r="I361" s="44"/>
      <c r="J361" s="44"/>
      <c r="K361" s="44"/>
    </row>
    <row r="362" spans="1:11" s="47" customFormat="1">
      <c r="A362" s="44"/>
      <c r="B362" s="44"/>
      <c r="C362" s="44"/>
      <c r="D362" s="44"/>
      <c r="E362" s="119"/>
      <c r="F362" s="44"/>
      <c r="G362" s="44"/>
      <c r="H362" s="120"/>
      <c r="I362" s="44"/>
      <c r="J362" s="44"/>
      <c r="K362" s="44"/>
    </row>
    <row r="363" spans="1:11" s="47" customFormat="1">
      <c r="A363" s="44"/>
      <c r="B363" s="44"/>
      <c r="C363" s="44"/>
      <c r="D363" s="44"/>
      <c r="E363" s="119"/>
      <c r="F363" s="44"/>
      <c r="G363" s="44"/>
      <c r="H363" s="120"/>
      <c r="I363" s="44"/>
      <c r="J363" s="44"/>
      <c r="K363" s="44"/>
    </row>
    <row r="364" spans="1:11" s="47" customFormat="1">
      <c r="A364" s="44"/>
      <c r="B364" s="44"/>
      <c r="C364" s="44"/>
      <c r="D364" s="44"/>
      <c r="E364" s="119"/>
      <c r="F364" s="44"/>
      <c r="G364" s="44"/>
      <c r="H364" s="120"/>
      <c r="I364" s="44"/>
      <c r="J364" s="44"/>
      <c r="K364" s="44"/>
    </row>
    <row r="365" spans="1:11" s="47" customFormat="1">
      <c r="A365" s="44"/>
      <c r="B365" s="44"/>
      <c r="C365" s="44"/>
      <c r="D365" s="44"/>
      <c r="E365" s="119"/>
      <c r="F365" s="44"/>
      <c r="G365" s="44"/>
      <c r="H365" s="120"/>
      <c r="I365" s="44"/>
      <c r="J365" s="44"/>
      <c r="K365" s="44"/>
    </row>
    <row r="366" spans="1:11" s="47" customFormat="1">
      <c r="A366" s="44"/>
      <c r="B366" s="44"/>
      <c r="C366" s="44"/>
      <c r="D366" s="44"/>
      <c r="E366" s="119"/>
      <c r="F366" s="44"/>
      <c r="G366" s="44"/>
      <c r="H366" s="120"/>
      <c r="I366" s="44"/>
      <c r="J366" s="44"/>
      <c r="K366" s="44"/>
    </row>
    <row r="367" spans="1:11" s="47" customFormat="1">
      <c r="A367" s="44"/>
      <c r="B367" s="44"/>
      <c r="C367" s="44"/>
      <c r="D367" s="44"/>
      <c r="E367" s="119"/>
      <c r="F367" s="44"/>
      <c r="G367" s="44"/>
      <c r="H367" s="120"/>
      <c r="I367" s="44"/>
      <c r="J367" s="44"/>
      <c r="K367" s="44"/>
    </row>
    <row r="368" spans="1:11" s="47" customFormat="1">
      <c r="A368" s="44"/>
      <c r="B368" s="44"/>
      <c r="C368" s="44"/>
      <c r="D368" s="44"/>
      <c r="E368" s="119"/>
      <c r="F368" s="44"/>
      <c r="G368" s="44"/>
      <c r="H368" s="120"/>
      <c r="I368" s="44"/>
      <c r="J368" s="44"/>
      <c r="K368" s="44"/>
    </row>
    <row r="369" spans="1:11" s="47" customFormat="1">
      <c r="A369" s="44"/>
      <c r="B369" s="44"/>
      <c r="C369" s="44"/>
      <c r="D369" s="44"/>
      <c r="E369" s="119"/>
      <c r="F369" s="44"/>
      <c r="G369" s="44"/>
      <c r="H369" s="120"/>
      <c r="I369" s="44"/>
      <c r="J369" s="44"/>
      <c r="K369" s="44"/>
    </row>
    <row r="370" spans="1:11" s="47" customFormat="1">
      <c r="A370" s="44"/>
      <c r="B370" s="44"/>
      <c r="C370" s="44"/>
      <c r="D370" s="44"/>
      <c r="E370" s="119"/>
      <c r="F370" s="44"/>
      <c r="G370" s="44"/>
      <c r="H370" s="120"/>
      <c r="I370" s="44"/>
      <c r="J370" s="44"/>
      <c r="K370" s="44"/>
    </row>
    <row r="371" spans="1:11" s="47" customFormat="1">
      <c r="A371" s="44"/>
      <c r="B371" s="44"/>
      <c r="C371" s="44"/>
      <c r="D371" s="44"/>
      <c r="E371" s="119"/>
      <c r="F371" s="44"/>
      <c r="G371" s="44"/>
      <c r="H371" s="120"/>
      <c r="I371" s="44"/>
      <c r="J371" s="44"/>
      <c r="K371" s="44"/>
    </row>
    <row r="372" spans="1:11" s="47" customFormat="1">
      <c r="A372" s="44"/>
      <c r="B372" s="44"/>
      <c r="C372" s="44"/>
      <c r="D372" s="44"/>
      <c r="E372" s="119"/>
      <c r="F372" s="44"/>
      <c r="G372" s="44"/>
      <c r="H372" s="120"/>
      <c r="I372" s="44"/>
      <c r="J372" s="44"/>
      <c r="K372" s="44"/>
    </row>
    <row r="373" spans="1:11" s="47" customFormat="1">
      <c r="A373" s="44"/>
      <c r="B373" s="44"/>
      <c r="C373" s="44"/>
      <c r="D373" s="44"/>
      <c r="E373" s="119"/>
      <c r="F373" s="44"/>
      <c r="G373" s="44"/>
      <c r="H373" s="120"/>
      <c r="I373" s="44"/>
      <c r="J373" s="44"/>
      <c r="K373" s="44"/>
    </row>
    <row r="374" spans="1:11" s="47" customFormat="1">
      <c r="A374" s="44"/>
      <c r="B374" s="44"/>
      <c r="C374" s="44"/>
      <c r="D374" s="44"/>
      <c r="E374" s="119"/>
      <c r="F374" s="44"/>
      <c r="G374" s="44"/>
      <c r="H374" s="120"/>
      <c r="I374" s="44"/>
      <c r="J374" s="44"/>
      <c r="K374" s="44"/>
    </row>
    <row r="375" spans="1:11" s="47" customFormat="1">
      <c r="A375" s="44"/>
      <c r="B375" s="44"/>
      <c r="C375" s="44"/>
      <c r="D375" s="44"/>
      <c r="E375" s="119"/>
      <c r="F375" s="44"/>
      <c r="G375" s="44"/>
      <c r="H375" s="120"/>
      <c r="I375" s="44"/>
      <c r="J375" s="44"/>
      <c r="K375" s="44"/>
    </row>
    <row r="376" spans="1:11" s="47" customFormat="1">
      <c r="A376" s="44"/>
      <c r="B376" s="44"/>
      <c r="C376" s="44"/>
      <c r="D376" s="44"/>
      <c r="E376" s="119"/>
      <c r="F376" s="44"/>
      <c r="G376" s="44"/>
      <c r="H376" s="120"/>
      <c r="I376" s="44"/>
      <c r="J376" s="44"/>
      <c r="K376" s="44"/>
    </row>
    <row r="377" spans="1:11" s="47" customFormat="1">
      <c r="A377" s="44"/>
      <c r="B377" s="44"/>
      <c r="C377" s="44"/>
      <c r="D377" s="44"/>
      <c r="E377" s="119"/>
      <c r="F377" s="44"/>
      <c r="G377" s="44"/>
      <c r="H377" s="120"/>
      <c r="I377" s="44"/>
      <c r="J377" s="44"/>
      <c r="K377" s="44"/>
    </row>
    <row r="378" spans="1:11" s="47" customFormat="1">
      <c r="A378" s="44"/>
      <c r="B378" s="44"/>
      <c r="C378" s="44"/>
      <c r="D378" s="44"/>
      <c r="E378" s="119"/>
      <c r="F378" s="44"/>
      <c r="G378" s="44"/>
      <c r="H378" s="120"/>
      <c r="I378" s="44"/>
      <c r="J378" s="44"/>
      <c r="K378" s="44"/>
    </row>
    <row r="379" spans="1:11" s="47" customFormat="1">
      <c r="A379" s="44"/>
      <c r="B379" s="44"/>
      <c r="C379" s="44"/>
      <c r="D379" s="44"/>
      <c r="E379" s="119"/>
      <c r="F379" s="44"/>
      <c r="G379" s="44"/>
      <c r="H379" s="120"/>
      <c r="I379" s="44"/>
      <c r="J379" s="44"/>
      <c r="K379" s="44"/>
    </row>
    <row r="380" spans="1:11" s="47" customFormat="1">
      <c r="A380" s="44"/>
      <c r="B380" s="44"/>
      <c r="C380" s="44"/>
      <c r="D380" s="44"/>
      <c r="E380" s="119"/>
      <c r="F380" s="44"/>
      <c r="G380" s="44"/>
      <c r="H380" s="120"/>
      <c r="I380" s="44"/>
      <c r="J380" s="44"/>
      <c r="K380" s="44"/>
    </row>
    <row r="381" spans="1:11" s="47" customFormat="1">
      <c r="A381" s="44"/>
      <c r="B381" s="44"/>
      <c r="C381" s="44"/>
      <c r="D381" s="44"/>
      <c r="E381" s="119"/>
      <c r="F381" s="44"/>
      <c r="G381" s="44"/>
      <c r="H381" s="120"/>
      <c r="I381" s="44"/>
      <c r="J381" s="44"/>
      <c r="K381" s="44"/>
    </row>
    <row r="382" spans="1:11" s="47" customFormat="1">
      <c r="A382" s="44"/>
      <c r="B382" s="44"/>
      <c r="C382" s="44"/>
      <c r="D382" s="44"/>
      <c r="E382" s="119"/>
      <c r="F382" s="44"/>
      <c r="G382" s="44"/>
      <c r="H382" s="120"/>
      <c r="I382" s="44"/>
      <c r="J382" s="44"/>
      <c r="K382" s="44"/>
    </row>
    <row r="383" spans="1:11" s="47" customFormat="1">
      <c r="A383" s="44"/>
      <c r="B383" s="44"/>
      <c r="C383" s="44"/>
      <c r="D383" s="44"/>
      <c r="E383" s="119"/>
      <c r="F383" s="44"/>
      <c r="G383" s="44"/>
      <c r="H383" s="120"/>
      <c r="I383" s="44"/>
      <c r="J383" s="44"/>
      <c r="K383" s="44"/>
    </row>
    <row r="384" spans="1:11" s="47" customFormat="1">
      <c r="A384" s="44"/>
      <c r="B384" s="44"/>
      <c r="C384" s="44"/>
      <c r="D384" s="44"/>
      <c r="E384" s="119"/>
      <c r="F384" s="44"/>
      <c r="G384" s="44"/>
      <c r="H384" s="120"/>
      <c r="I384" s="44"/>
      <c r="J384" s="44"/>
      <c r="K384" s="44"/>
    </row>
    <row r="385" spans="1:11" s="47" customFormat="1">
      <c r="A385" s="44"/>
      <c r="B385" s="44"/>
      <c r="C385" s="44"/>
      <c r="D385" s="44"/>
      <c r="E385" s="119"/>
      <c r="F385" s="44"/>
      <c r="G385" s="44"/>
      <c r="H385" s="120"/>
      <c r="I385" s="44"/>
      <c r="J385" s="44"/>
      <c r="K385" s="44"/>
    </row>
    <row r="386" spans="1:11" s="47" customFormat="1">
      <c r="A386" s="44"/>
      <c r="B386" s="44"/>
      <c r="C386" s="44"/>
      <c r="D386" s="44"/>
      <c r="E386" s="119"/>
      <c r="F386" s="44"/>
      <c r="G386" s="44"/>
      <c r="H386" s="120"/>
      <c r="I386" s="44"/>
      <c r="J386" s="44"/>
      <c r="K386" s="44"/>
    </row>
    <row r="387" spans="1:11" s="47" customFormat="1">
      <c r="A387" s="44"/>
      <c r="B387" s="44"/>
      <c r="C387" s="44"/>
      <c r="D387" s="44"/>
      <c r="E387" s="119"/>
      <c r="F387" s="44"/>
      <c r="G387" s="44"/>
      <c r="H387" s="120"/>
      <c r="I387" s="44"/>
      <c r="J387" s="44"/>
      <c r="K387" s="44"/>
    </row>
    <row r="388" spans="1:11" s="47" customFormat="1">
      <c r="A388" s="44"/>
      <c r="B388" s="44"/>
      <c r="C388" s="44"/>
      <c r="D388" s="44"/>
      <c r="E388" s="119"/>
      <c r="F388" s="44"/>
      <c r="G388" s="44"/>
      <c r="H388" s="120"/>
      <c r="I388" s="44"/>
      <c r="J388" s="44"/>
      <c r="K388" s="44"/>
    </row>
    <row r="389" spans="1:11" s="47" customFormat="1">
      <c r="A389" s="44"/>
      <c r="B389" s="44"/>
      <c r="C389" s="44"/>
      <c r="D389" s="44"/>
      <c r="E389" s="119"/>
      <c r="F389" s="44"/>
      <c r="G389" s="44"/>
      <c r="H389" s="120"/>
      <c r="I389" s="44"/>
      <c r="J389" s="44"/>
      <c r="K389" s="44"/>
    </row>
    <row r="390" spans="1:11" s="47" customFormat="1">
      <c r="A390" s="44"/>
      <c r="B390" s="44"/>
      <c r="C390" s="44"/>
      <c r="D390" s="44"/>
      <c r="E390" s="119"/>
      <c r="F390" s="44"/>
      <c r="G390" s="44"/>
      <c r="H390" s="120"/>
      <c r="I390" s="44"/>
      <c r="J390" s="44"/>
      <c r="K390" s="44"/>
    </row>
  </sheetData>
  <sortState ref="B8:C283">
    <sortCondition ref="B8:B283"/>
    <sortCondition ref="C8:C283"/>
  </sortState>
  <conditionalFormatting sqref="L7:M283">
    <cfRule type="cellIs" dxfId="74" priority="9" operator="equal">
      <formula>"Rattrapage"</formula>
    </cfRule>
    <cfRule type="cellIs" dxfId="73" priority="10" operator="equal">
      <formula>"Synthèse"</formula>
    </cfRule>
    <cfRule type="cellIs" dxfId="72" priority="11" operator="equal">
      <formula>"Juin"</formula>
    </cfRule>
  </conditionalFormatting>
  <conditionalFormatting sqref="M8:M283">
    <cfRule type="cellIs" dxfId="71" priority="8" operator="equal">
      <formula>"non"</formula>
    </cfRule>
  </conditionalFormatting>
  <dataValidations count="2">
    <dataValidation type="decimal" allowBlank="1" showInputMessage="1" showErrorMessage="1" sqref="L8:L283">
      <formula1>30</formula1>
      <formula2>60</formula2>
    </dataValidation>
    <dataValidation type="decimal" allowBlank="1" showInputMessage="1" showErrorMessage="1" sqref="E8:E283 J8:J283">
      <formula1>0</formula1>
      <formula2>20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16"/>
  <sheetViews>
    <sheetView zoomScale="110" zoomScaleNormal="110" workbookViewId="0">
      <pane xSplit="3" ySplit="7" topLeftCell="R8" activePane="bottomRight" state="frozen"/>
      <selection pane="topRight" activeCell="D1" sqref="D1"/>
      <selection pane="bottomLeft" activeCell="A9" sqref="A9"/>
      <selection pane="bottomRight" activeCell="D8" sqref="D8:AK283"/>
    </sheetView>
  </sheetViews>
  <sheetFormatPr baseColWidth="10" defaultRowHeight="15"/>
  <cols>
    <col min="1" max="1" width="5" customWidth="1"/>
    <col min="2" max="2" width="25.140625" customWidth="1"/>
    <col min="3" max="3" width="23.85546875" customWidth="1"/>
    <col min="4" max="4" width="10.42578125" style="206" customWidth="1"/>
    <col min="5" max="5" width="7.140625" style="206" customWidth="1"/>
    <col min="6" max="7" width="7.7109375" style="206" customWidth="1"/>
    <col min="8" max="8" width="9" style="206" customWidth="1"/>
    <col min="9" max="9" width="7.42578125" style="206" customWidth="1"/>
    <col min="10" max="10" width="7.140625" style="206" customWidth="1"/>
    <col min="11" max="11" width="7.5703125" style="206" customWidth="1"/>
    <col min="12" max="12" width="9.7109375" style="206" customWidth="1"/>
    <col min="13" max="13" width="5.5703125" bestFit="1" customWidth="1"/>
    <col min="14" max="14" width="6.5703125" bestFit="1" customWidth="1"/>
    <col min="15" max="15" width="6.7109375" customWidth="1"/>
    <col min="16" max="16" width="8.5703125" customWidth="1"/>
    <col min="17" max="17" width="8.85546875" customWidth="1"/>
    <col min="18" max="18" width="4.42578125" customWidth="1"/>
    <col min="19" max="19" width="4" customWidth="1"/>
    <col min="20" max="20" width="4.28515625" customWidth="1"/>
    <col min="21" max="21" width="3.42578125" customWidth="1"/>
    <col min="22" max="22" width="4" customWidth="1"/>
    <col min="23" max="23" width="3.42578125" customWidth="1"/>
    <col min="24" max="24" width="4.140625" customWidth="1"/>
    <col min="25" max="25" width="3.5703125" customWidth="1"/>
    <col min="26" max="26" width="5.5703125" customWidth="1"/>
    <col min="27" max="27" width="3.28515625" customWidth="1"/>
    <col min="28" max="28" width="6.5703125" customWidth="1"/>
    <col min="29" max="29" width="8.28515625" bestFit="1" customWidth="1"/>
    <col min="30" max="32" width="4.42578125" bestFit="1" customWidth="1"/>
    <col min="33" max="33" width="8.28515625" bestFit="1" customWidth="1"/>
    <col min="34" max="34" width="4.42578125" bestFit="1" customWidth="1"/>
    <col min="35" max="35" width="4.5703125" bestFit="1" customWidth="1"/>
    <col min="36" max="36" width="4.42578125" bestFit="1" customWidth="1"/>
    <col min="37" max="37" width="4.140625" bestFit="1" customWidth="1"/>
    <col min="38" max="38" width="11.42578125" style="49"/>
  </cols>
  <sheetData>
    <row r="1" spans="1:38" s="237" customFormat="1" ht="20.25">
      <c r="D1" s="238"/>
      <c r="E1" s="238"/>
      <c r="F1" s="238"/>
      <c r="G1" s="239"/>
      <c r="H1" s="239" t="s">
        <v>0</v>
      </c>
      <c r="I1" s="239"/>
      <c r="J1" s="240"/>
      <c r="K1" s="238"/>
      <c r="L1" s="238"/>
      <c r="AJ1" s="241"/>
    </row>
    <row r="2" spans="1:38" s="237" customFormat="1" ht="20.25">
      <c r="D2" s="238"/>
      <c r="E2" s="238"/>
      <c r="F2" s="238"/>
      <c r="G2" s="239"/>
      <c r="H2" s="239" t="s">
        <v>1</v>
      </c>
      <c r="I2" s="239"/>
      <c r="J2" s="240"/>
      <c r="K2" s="238"/>
      <c r="L2" s="238"/>
      <c r="AJ2" s="241"/>
    </row>
    <row r="3" spans="1:38" s="237" customFormat="1" ht="20.25">
      <c r="D3" s="238"/>
      <c r="E3" s="238"/>
      <c r="F3" s="238"/>
      <c r="G3" s="239"/>
      <c r="H3" s="239" t="s">
        <v>2930</v>
      </c>
      <c r="I3" s="239"/>
      <c r="J3" s="240"/>
      <c r="K3" s="238"/>
      <c r="L3" s="238"/>
      <c r="AJ3" s="241"/>
    </row>
    <row r="4" spans="1:38" s="237" customFormat="1" ht="20.25">
      <c r="D4" s="238"/>
      <c r="E4" s="238"/>
      <c r="F4" s="238"/>
      <c r="G4" s="239"/>
      <c r="H4" s="239" t="s">
        <v>2</v>
      </c>
      <c r="I4" s="239"/>
      <c r="J4" s="240"/>
      <c r="K4" s="449"/>
      <c r="L4" s="450"/>
      <c r="AJ4" s="241"/>
    </row>
    <row r="5" spans="1:38" s="237" customFormat="1" ht="21" thickBot="1">
      <c r="D5" s="238"/>
      <c r="E5" s="238"/>
      <c r="F5" s="238"/>
      <c r="G5" s="238"/>
      <c r="H5" s="238"/>
      <c r="I5" s="239" t="s">
        <v>3304</v>
      </c>
      <c r="J5" s="239"/>
      <c r="K5" s="239"/>
      <c r="L5" s="240"/>
      <c r="AL5" s="241"/>
    </row>
    <row r="6" spans="1:38" ht="19.5" hidden="1" thickBot="1">
      <c r="E6" s="141"/>
      <c r="F6" s="141"/>
      <c r="G6" s="141"/>
      <c r="I6" s="205"/>
      <c r="J6" s="141"/>
      <c r="K6" s="141"/>
      <c r="L6" s="141"/>
    </row>
    <row r="7" spans="1:38" s="63" customFormat="1" ht="82.5" customHeight="1">
      <c r="A7" s="58" t="s">
        <v>5</v>
      </c>
      <c r="B7" s="53" t="s">
        <v>6</v>
      </c>
      <c r="C7" s="53" t="s">
        <v>7</v>
      </c>
      <c r="D7" s="242" t="s">
        <v>38</v>
      </c>
      <c r="E7" s="54" t="s">
        <v>39</v>
      </c>
      <c r="F7" s="54" t="s">
        <v>40</v>
      </c>
      <c r="G7" s="54" t="s">
        <v>41</v>
      </c>
      <c r="H7" s="54" t="s">
        <v>42</v>
      </c>
      <c r="I7" s="54" t="s">
        <v>43</v>
      </c>
      <c r="J7" s="54" t="s">
        <v>44</v>
      </c>
      <c r="K7" s="54" t="s">
        <v>45</v>
      </c>
      <c r="L7" s="54" t="s">
        <v>46</v>
      </c>
      <c r="M7" s="54" t="s">
        <v>47</v>
      </c>
      <c r="N7" s="55" t="s">
        <v>48</v>
      </c>
      <c r="O7" s="56" t="s">
        <v>49</v>
      </c>
      <c r="P7" s="57" t="s">
        <v>50</v>
      </c>
      <c r="Q7" s="57" t="s">
        <v>51</v>
      </c>
      <c r="R7" s="59" t="s">
        <v>38</v>
      </c>
      <c r="S7" s="59" t="s">
        <v>39</v>
      </c>
      <c r="T7" s="59" t="s">
        <v>40</v>
      </c>
      <c r="U7" s="59" t="s">
        <v>41</v>
      </c>
      <c r="V7" s="59" t="s">
        <v>42</v>
      </c>
      <c r="W7" s="59" t="s">
        <v>43</v>
      </c>
      <c r="X7" s="59" t="s">
        <v>44</v>
      </c>
      <c r="Y7" s="59" t="s">
        <v>45</v>
      </c>
      <c r="Z7" s="59" t="s">
        <v>46</v>
      </c>
      <c r="AA7" s="59" t="s">
        <v>47</v>
      </c>
      <c r="AB7" s="60" t="s">
        <v>38</v>
      </c>
      <c r="AC7" s="60" t="s">
        <v>39</v>
      </c>
      <c r="AD7" s="60" t="s">
        <v>40</v>
      </c>
      <c r="AE7" s="60" t="s">
        <v>41</v>
      </c>
      <c r="AF7" s="60" t="s">
        <v>42</v>
      </c>
      <c r="AG7" s="60" t="s">
        <v>43</v>
      </c>
      <c r="AH7" s="60" t="s">
        <v>44</v>
      </c>
      <c r="AI7" s="60" t="s">
        <v>45</v>
      </c>
      <c r="AJ7" s="60" t="s">
        <v>46</v>
      </c>
      <c r="AK7" s="61" t="s">
        <v>47</v>
      </c>
      <c r="AL7" s="62"/>
    </row>
    <row r="8" spans="1:38" ht="18.75">
      <c r="A8" s="51">
        <v>1</v>
      </c>
      <c r="B8" s="372" t="s">
        <v>2933</v>
      </c>
      <c r="C8" s="373" t="s">
        <v>2934</v>
      </c>
      <c r="D8" s="440">
        <f>'REPRODUCTION 3'!K8</f>
        <v>17.25</v>
      </c>
      <c r="E8" s="440">
        <f>'RUMINANTS 3'!K8</f>
        <v>15</v>
      </c>
      <c r="F8" s="440">
        <f>'PARASITOLOGIE 3'!K8</f>
        <v>25.5</v>
      </c>
      <c r="G8" s="440">
        <f>'INFECTIEUX 3'!K8</f>
        <v>19.5</v>
      </c>
      <c r="H8" s="440">
        <f>'CARNIVORES 3'!K8</f>
        <v>21.75</v>
      </c>
      <c r="I8" s="440">
        <f>'CHIRURGIE 3'!K8</f>
        <v>21.75</v>
      </c>
      <c r="J8" s="440">
        <f>'BIOCHIMIE 2'!K8</f>
        <v>12.5</v>
      </c>
      <c r="K8" s="440">
        <f>'HIDAOA 3'!K8</f>
        <v>23.25</v>
      </c>
      <c r="L8" s="440">
        <f>'ANA-PATH 2'!K8</f>
        <v>9</v>
      </c>
      <c r="M8" s="441">
        <f>'CLINIQUE 3 '!O8</f>
        <v>0</v>
      </c>
      <c r="N8" s="441">
        <f t="shared" ref="N8" si="0">SUM(D8:M8)</f>
        <v>165.5</v>
      </c>
      <c r="O8" s="441">
        <f t="shared" ref="O8" si="1">N8/28</f>
        <v>5.9107142857142856</v>
      </c>
      <c r="P8" s="442" t="str">
        <f t="shared" ref="P8" si="2">IF(OR(D8="exclus",E8="exclus",F8="exclus",G8="exclus",H8="exclus",I8="exclus",J8="exclus",K8="exclus",L8="exclus",M8="exclus"),"exclus",IF(AND(SUM(R8:AA8)=0,ROUND(O8,3)&gt;=10),"Admis","Ajournee"))</f>
        <v>Ajournee</v>
      </c>
      <c r="Q8" s="442" t="str">
        <f t="shared" ref="Q8" si="3">IF(COUNTIF(AB8:AK8,"=Rattrapage")&gt;0,"Rattrapage",IF(COUNTIF(AB8:AK8,"=Synthèse")&gt;0,"Synthèse","juin"))</f>
        <v>juin</v>
      </c>
      <c r="R8" s="442">
        <f t="shared" ref="R8" si="4">IF(D8&lt;15,1,0)</f>
        <v>0</v>
      </c>
      <c r="S8" s="442">
        <f t="shared" ref="S8" si="5">IF(E8&lt;15,1,0)</f>
        <v>0</v>
      </c>
      <c r="T8" s="442">
        <f t="shared" ref="T8" si="6">IF(F8&lt;15,1,0)</f>
        <v>0</v>
      </c>
      <c r="U8" s="442">
        <f t="shared" ref="U8" si="7">IF(G8&lt;15,1,0)</f>
        <v>0</v>
      </c>
      <c r="V8" s="442">
        <f t="shared" ref="V8" si="8">IF(H8&lt;15,1,0)</f>
        <v>0</v>
      </c>
      <c r="W8" s="442">
        <f t="shared" ref="W8" si="9">IF(I8&lt;15,1,0)</f>
        <v>0</v>
      </c>
      <c r="X8" s="442">
        <f t="shared" ref="X8" si="10">IF(J8&lt;10,1,0)</f>
        <v>0</v>
      </c>
      <c r="Y8" s="442">
        <f t="shared" ref="Y8" si="11">IF(K8&lt;15,1,0)</f>
        <v>0</v>
      </c>
      <c r="Z8" s="442">
        <f t="shared" ref="Z8" si="12">IF(L8&lt;10,1,0)</f>
        <v>1</v>
      </c>
      <c r="AA8" s="442">
        <f t="shared" ref="AA8" si="13">IF(M8&lt;15,1,0)</f>
        <v>1</v>
      </c>
      <c r="AB8" s="441" t="str">
        <f>'REPRODUCTION 3'!M8</f>
        <v>Juin</v>
      </c>
      <c r="AC8" s="441" t="str">
        <f>'RUMINANTS 3'!M8</f>
        <v>Juin</v>
      </c>
      <c r="AD8" s="441" t="str">
        <f>'PARASITOLOGIE 3'!M8</f>
        <v>Juin</v>
      </c>
      <c r="AE8" s="441" t="str">
        <f>'INFECTIEUX 3'!M8</f>
        <v>Juin</v>
      </c>
      <c r="AF8" s="441" t="str">
        <f>'CARNIVORES 3'!M8</f>
        <v>Juin</v>
      </c>
      <c r="AG8" s="441" t="str">
        <f>'CHIRURGIE 3'!M8</f>
        <v>Juin</v>
      </c>
      <c r="AH8" s="441" t="str">
        <f>'BIOCHIMIE 2'!M8</f>
        <v>Juin</v>
      </c>
      <c r="AI8" s="441" t="str">
        <f>'HIDAOA 3'!M8</f>
        <v>Juin</v>
      </c>
      <c r="AJ8" s="441" t="str">
        <f>'ANA-PATH 2'!M8</f>
        <v>Juin</v>
      </c>
      <c r="AK8" s="443" t="str">
        <f>'CLINIQUE 3 '!S8</f>
        <v>Juin</v>
      </c>
    </row>
    <row r="9" spans="1:38" ht="18.75">
      <c r="A9" s="51">
        <v>2</v>
      </c>
      <c r="B9" s="372" t="s">
        <v>2935</v>
      </c>
      <c r="C9" s="373" t="s">
        <v>2936</v>
      </c>
      <c r="D9" s="440">
        <f>'REPRODUCTION 3'!K9</f>
        <v>12.75</v>
      </c>
      <c r="E9" s="440">
        <f>'RUMINANTS 3'!K9</f>
        <v>12</v>
      </c>
      <c r="F9" s="440">
        <f>'PARASITOLOGIE 3'!K9</f>
        <v>28.5</v>
      </c>
      <c r="G9" s="440">
        <f>'INFECTIEUX 3'!K9</f>
        <v>9</v>
      </c>
      <c r="H9" s="440">
        <f>'CARNIVORES 3'!K9</f>
        <v>12.75</v>
      </c>
      <c r="I9" s="440">
        <f>'CHIRURGIE 3'!K9</f>
        <v>22.5</v>
      </c>
      <c r="J9" s="440">
        <f>'BIOCHIMIE 2'!K9</f>
        <v>5</v>
      </c>
      <c r="K9" s="440">
        <f>'HIDAOA 3'!K9</f>
        <v>23.25</v>
      </c>
      <c r="L9" s="440">
        <f>'ANA-PATH 2'!K9</f>
        <v>11</v>
      </c>
      <c r="M9" s="441">
        <f>'CLINIQUE 3 '!O9</f>
        <v>0</v>
      </c>
      <c r="N9" s="441">
        <f t="shared" ref="N9:N72" si="14">SUM(D9:M9)</f>
        <v>136.75</v>
      </c>
      <c r="O9" s="441">
        <f t="shared" ref="O9:O72" si="15">N9/28</f>
        <v>4.8839285714285712</v>
      </c>
      <c r="P9" s="442" t="str">
        <f t="shared" ref="P9:P72" si="16">IF(OR(D9="exclus",E9="exclus",F9="exclus",G9="exclus",H9="exclus",I9="exclus",J9="exclus",K9="exclus",L9="exclus",M9="exclus"),"exclus",IF(AND(SUM(R9:AA9)=0,ROUND(O9,3)&gt;=10),"Admis","Ajournee"))</f>
        <v>Ajournee</v>
      </c>
      <c r="Q9" s="442" t="str">
        <f t="shared" ref="Q9:Q72" si="17">IF(COUNTIF(AB9:AK9,"=Rattrapage")&gt;0,"Rattrapage",IF(COUNTIF(AB9:AK9,"=Synthèse")&gt;0,"Synthèse","juin"))</f>
        <v>juin</v>
      </c>
      <c r="R9" s="442">
        <f t="shared" ref="R9:R72" si="18">IF(D9&lt;15,1,0)</f>
        <v>1</v>
      </c>
      <c r="S9" s="442">
        <f t="shared" ref="S9:S72" si="19">IF(E9&lt;15,1,0)</f>
        <v>1</v>
      </c>
      <c r="T9" s="442">
        <f t="shared" ref="T9:T72" si="20">IF(F9&lt;15,1,0)</f>
        <v>0</v>
      </c>
      <c r="U9" s="442">
        <f t="shared" ref="U9:U72" si="21">IF(G9&lt;15,1,0)</f>
        <v>1</v>
      </c>
      <c r="V9" s="442">
        <f t="shared" ref="V9:V72" si="22">IF(H9&lt;15,1,0)</f>
        <v>1</v>
      </c>
      <c r="W9" s="442">
        <f t="shared" ref="W9:W72" si="23">IF(I9&lt;15,1,0)</f>
        <v>0</v>
      </c>
      <c r="X9" s="442">
        <f t="shared" ref="X9:X72" si="24">IF(J9&lt;10,1,0)</f>
        <v>1</v>
      </c>
      <c r="Y9" s="442">
        <f t="shared" ref="Y9:Y72" si="25">IF(K9&lt;15,1,0)</f>
        <v>0</v>
      </c>
      <c r="Z9" s="442">
        <f t="shared" ref="Z9:Z72" si="26">IF(L9&lt;10,1,0)</f>
        <v>0</v>
      </c>
      <c r="AA9" s="442">
        <f t="shared" ref="AA9:AA72" si="27">IF(M9&lt;15,1,0)</f>
        <v>1</v>
      </c>
      <c r="AB9" s="441" t="str">
        <f>'REPRODUCTION 3'!M9</f>
        <v>Juin</v>
      </c>
      <c r="AC9" s="441" t="str">
        <f>'RUMINANTS 3'!M9</f>
        <v>Juin</v>
      </c>
      <c r="AD9" s="441" t="str">
        <f>'PARASITOLOGIE 3'!M9</f>
        <v>Juin</v>
      </c>
      <c r="AE9" s="441" t="str">
        <f>'INFECTIEUX 3'!M9</f>
        <v>Juin</v>
      </c>
      <c r="AF9" s="441" t="str">
        <f>'CARNIVORES 3'!M9</f>
        <v>Juin</v>
      </c>
      <c r="AG9" s="441" t="str">
        <f>'CHIRURGIE 3'!M9</f>
        <v>Juin</v>
      </c>
      <c r="AH9" s="441" t="str">
        <f>'BIOCHIMIE 2'!M9</f>
        <v>Juin</v>
      </c>
      <c r="AI9" s="441" t="str">
        <f>'HIDAOA 3'!M9</f>
        <v>Juin</v>
      </c>
      <c r="AJ9" s="441" t="str">
        <f>'ANA-PATH 2'!M9</f>
        <v>Juin</v>
      </c>
      <c r="AK9" s="443" t="str">
        <f>'CLINIQUE 3 '!S9</f>
        <v>Juin</v>
      </c>
    </row>
    <row r="10" spans="1:38" ht="18.75">
      <c r="A10" s="51">
        <v>3</v>
      </c>
      <c r="B10" s="333" t="s">
        <v>2937</v>
      </c>
      <c r="C10" s="366" t="s">
        <v>518</v>
      </c>
      <c r="D10" s="440">
        <f>'REPRODUCTION 3'!K10</f>
        <v>16.5</v>
      </c>
      <c r="E10" s="440">
        <f>'RUMINANTS 3'!K10</f>
        <v>18</v>
      </c>
      <c r="F10" s="440">
        <f>'PARASITOLOGIE 3'!K10</f>
        <v>21</v>
      </c>
      <c r="G10" s="440">
        <f>'INFECTIEUX 3'!K10</f>
        <v>9</v>
      </c>
      <c r="H10" s="440">
        <f>'CARNIVORES 3'!K10</f>
        <v>7.5</v>
      </c>
      <c r="I10" s="440">
        <f>'CHIRURGIE 3'!K10</f>
        <v>20.25</v>
      </c>
      <c r="J10" s="440">
        <f>'BIOCHIMIE 2'!K10</f>
        <v>10.5</v>
      </c>
      <c r="K10" s="440">
        <f>'HIDAOA 3'!K10</f>
        <v>24.375</v>
      </c>
      <c r="L10" s="440">
        <f>'ANA-PATH 2'!K10</f>
        <v>5</v>
      </c>
      <c r="M10" s="441">
        <f>'CLINIQUE 3 '!O10</f>
        <v>0</v>
      </c>
      <c r="N10" s="441">
        <f t="shared" si="14"/>
        <v>132.125</v>
      </c>
      <c r="O10" s="441">
        <f t="shared" si="15"/>
        <v>4.71875</v>
      </c>
      <c r="P10" s="442" t="str">
        <f t="shared" si="16"/>
        <v>Ajournee</v>
      </c>
      <c r="Q10" s="442" t="str">
        <f t="shared" si="17"/>
        <v>juin</v>
      </c>
      <c r="R10" s="442">
        <f t="shared" si="18"/>
        <v>0</v>
      </c>
      <c r="S10" s="442">
        <f t="shared" si="19"/>
        <v>0</v>
      </c>
      <c r="T10" s="442">
        <f t="shared" si="20"/>
        <v>0</v>
      </c>
      <c r="U10" s="442">
        <f t="shared" si="21"/>
        <v>1</v>
      </c>
      <c r="V10" s="442">
        <f t="shared" si="22"/>
        <v>1</v>
      </c>
      <c r="W10" s="442">
        <f t="shared" si="23"/>
        <v>0</v>
      </c>
      <c r="X10" s="442">
        <f t="shared" si="24"/>
        <v>0</v>
      </c>
      <c r="Y10" s="442">
        <f t="shared" si="25"/>
        <v>0</v>
      </c>
      <c r="Z10" s="442">
        <f t="shared" si="26"/>
        <v>1</v>
      </c>
      <c r="AA10" s="442">
        <f t="shared" si="27"/>
        <v>1</v>
      </c>
      <c r="AB10" s="441" t="str">
        <f>'REPRODUCTION 3'!M10</f>
        <v>Juin</v>
      </c>
      <c r="AC10" s="441" t="str">
        <f>'RUMINANTS 3'!M10</f>
        <v>Juin</v>
      </c>
      <c r="AD10" s="441" t="str">
        <f>'PARASITOLOGIE 3'!M10</f>
        <v>Juin</v>
      </c>
      <c r="AE10" s="441" t="str">
        <f>'INFECTIEUX 3'!M10</f>
        <v>Juin</v>
      </c>
      <c r="AF10" s="441" t="str">
        <f>'CARNIVORES 3'!M10</f>
        <v>Juin</v>
      </c>
      <c r="AG10" s="441" t="str">
        <f>'CHIRURGIE 3'!M10</f>
        <v>Juin</v>
      </c>
      <c r="AH10" s="441" t="str">
        <f>'BIOCHIMIE 2'!M10</f>
        <v>Juin</v>
      </c>
      <c r="AI10" s="441" t="str">
        <f>'HIDAOA 3'!M10</f>
        <v>Juin</v>
      </c>
      <c r="AJ10" s="441" t="str">
        <f>'ANA-PATH 2'!M10</f>
        <v>Juin</v>
      </c>
      <c r="AK10" s="443" t="str">
        <f>'CLINIQUE 3 '!S10</f>
        <v>Juin</v>
      </c>
    </row>
    <row r="11" spans="1:38" ht="18.75">
      <c r="A11" s="51">
        <v>4</v>
      </c>
      <c r="B11" s="308" t="s">
        <v>2938</v>
      </c>
      <c r="C11" s="366" t="s">
        <v>706</v>
      </c>
      <c r="D11" s="440">
        <f>'REPRODUCTION 3'!K11</f>
        <v>18</v>
      </c>
      <c r="E11" s="440">
        <f>'RUMINANTS 3'!K11</f>
        <v>10.5</v>
      </c>
      <c r="F11" s="440">
        <f>'PARASITOLOGIE 3'!K11</f>
        <v>27</v>
      </c>
      <c r="G11" s="440">
        <f>'INFECTIEUX 3'!K11</f>
        <v>7.5</v>
      </c>
      <c r="H11" s="440">
        <f>'CARNIVORES 3'!K11</f>
        <v>15.75</v>
      </c>
      <c r="I11" s="440">
        <f>'CHIRURGIE 3'!K11</f>
        <v>24</v>
      </c>
      <c r="J11" s="440">
        <f>'BIOCHIMIE 2'!K11</f>
        <v>8.5</v>
      </c>
      <c r="K11" s="440">
        <f>'HIDAOA 3'!K11</f>
        <v>19.875</v>
      </c>
      <c r="L11" s="440">
        <f>'ANA-PATH 2'!K11</f>
        <v>5</v>
      </c>
      <c r="M11" s="441">
        <f>'CLINIQUE 3 '!O11</f>
        <v>0</v>
      </c>
      <c r="N11" s="441">
        <f t="shared" si="14"/>
        <v>136.125</v>
      </c>
      <c r="O11" s="441">
        <f t="shared" si="15"/>
        <v>4.8616071428571432</v>
      </c>
      <c r="P11" s="442" t="str">
        <f t="shared" si="16"/>
        <v>Ajournee</v>
      </c>
      <c r="Q11" s="442" t="str">
        <f t="shared" si="17"/>
        <v>juin</v>
      </c>
      <c r="R11" s="442">
        <f t="shared" si="18"/>
        <v>0</v>
      </c>
      <c r="S11" s="442">
        <f t="shared" si="19"/>
        <v>1</v>
      </c>
      <c r="T11" s="442">
        <f t="shared" si="20"/>
        <v>0</v>
      </c>
      <c r="U11" s="442">
        <f t="shared" si="21"/>
        <v>1</v>
      </c>
      <c r="V11" s="442">
        <f t="shared" si="22"/>
        <v>0</v>
      </c>
      <c r="W11" s="442">
        <f t="shared" si="23"/>
        <v>0</v>
      </c>
      <c r="X11" s="442">
        <f t="shared" si="24"/>
        <v>1</v>
      </c>
      <c r="Y11" s="442">
        <f t="shared" si="25"/>
        <v>0</v>
      </c>
      <c r="Z11" s="442">
        <f t="shared" si="26"/>
        <v>1</v>
      </c>
      <c r="AA11" s="442">
        <f t="shared" si="27"/>
        <v>1</v>
      </c>
      <c r="AB11" s="441" t="str">
        <f>'REPRODUCTION 3'!M11</f>
        <v>Juin</v>
      </c>
      <c r="AC11" s="441" t="str">
        <f>'RUMINANTS 3'!M11</f>
        <v>Juin</v>
      </c>
      <c r="AD11" s="441" t="str">
        <f>'PARASITOLOGIE 3'!M11</f>
        <v>Juin</v>
      </c>
      <c r="AE11" s="441" t="str">
        <f>'INFECTIEUX 3'!M11</f>
        <v>Juin</v>
      </c>
      <c r="AF11" s="441" t="str">
        <f>'CARNIVORES 3'!M11</f>
        <v>Juin</v>
      </c>
      <c r="AG11" s="441" t="str">
        <f>'CHIRURGIE 3'!M11</f>
        <v>Juin</v>
      </c>
      <c r="AH11" s="441" t="str">
        <f>'BIOCHIMIE 2'!M11</f>
        <v>Juin</v>
      </c>
      <c r="AI11" s="441" t="str">
        <f>'HIDAOA 3'!M11</f>
        <v>Juin</v>
      </c>
      <c r="AJ11" s="441" t="str">
        <f>'ANA-PATH 2'!M11</f>
        <v>Juin</v>
      </c>
      <c r="AK11" s="443" t="str">
        <f>'CLINIQUE 3 '!S11</f>
        <v>Juin</v>
      </c>
    </row>
    <row r="12" spans="1:38" ht="18.75">
      <c r="A12" s="51">
        <v>5</v>
      </c>
      <c r="B12" s="334" t="s">
        <v>1771</v>
      </c>
      <c r="C12" s="374" t="s">
        <v>3292</v>
      </c>
      <c r="D12" s="440">
        <f>'REPRODUCTION 3'!K12</f>
        <v>7.5</v>
      </c>
      <c r="E12" s="440">
        <f>'RUMINANTS 3'!K12</f>
        <v>33</v>
      </c>
      <c r="F12" s="440">
        <f>'PARASITOLOGIE 3'!K12</f>
        <v>7.5</v>
      </c>
      <c r="G12" s="440">
        <f>'INFECTIEUX 3'!K12</f>
        <v>1.5</v>
      </c>
      <c r="H12" s="440">
        <f>'CARNIVORES 3'!K12</f>
        <v>45</v>
      </c>
      <c r="I12" s="440">
        <f>'CHIRURGIE 3'!K12</f>
        <v>21.375</v>
      </c>
      <c r="J12" s="440">
        <f>'BIOCHIMIE 2'!K12</f>
        <v>2</v>
      </c>
      <c r="K12" s="440">
        <f>'HIDAOA 3'!K12</f>
        <v>11.625</v>
      </c>
      <c r="L12" s="440">
        <f>'ANA-PATH 2'!K12</f>
        <v>3</v>
      </c>
      <c r="M12" s="441">
        <f>'CLINIQUE 3 '!O12</f>
        <v>41</v>
      </c>
      <c r="N12" s="441">
        <f t="shared" si="14"/>
        <v>173.5</v>
      </c>
      <c r="O12" s="441">
        <f t="shared" si="15"/>
        <v>6.1964285714285712</v>
      </c>
      <c r="P12" s="442" t="str">
        <f t="shared" si="16"/>
        <v>Ajournee</v>
      </c>
      <c r="Q12" s="442" t="str">
        <f t="shared" si="17"/>
        <v>juin</v>
      </c>
      <c r="R12" s="442">
        <f t="shared" si="18"/>
        <v>1</v>
      </c>
      <c r="S12" s="442">
        <f t="shared" si="19"/>
        <v>0</v>
      </c>
      <c r="T12" s="442">
        <f t="shared" si="20"/>
        <v>1</v>
      </c>
      <c r="U12" s="442">
        <f t="shared" si="21"/>
        <v>1</v>
      </c>
      <c r="V12" s="442">
        <f t="shared" si="22"/>
        <v>0</v>
      </c>
      <c r="W12" s="442">
        <f t="shared" si="23"/>
        <v>0</v>
      </c>
      <c r="X12" s="442">
        <f t="shared" si="24"/>
        <v>1</v>
      </c>
      <c r="Y12" s="442">
        <f t="shared" si="25"/>
        <v>1</v>
      </c>
      <c r="Z12" s="442">
        <f t="shared" si="26"/>
        <v>1</v>
      </c>
      <c r="AA12" s="442">
        <f t="shared" si="27"/>
        <v>0</v>
      </c>
      <c r="AB12" s="441" t="str">
        <f>'REPRODUCTION 3'!M12</f>
        <v>Juin</v>
      </c>
      <c r="AC12" s="441" t="str">
        <f>'RUMINANTS 3'!M12</f>
        <v>Juin</v>
      </c>
      <c r="AD12" s="441" t="str">
        <f>'PARASITOLOGIE 3'!M12</f>
        <v>Juin</v>
      </c>
      <c r="AE12" s="441" t="str">
        <f>'INFECTIEUX 3'!M12</f>
        <v>Juin</v>
      </c>
      <c r="AF12" s="441" t="str">
        <f>'CARNIVORES 3'!M12</f>
        <v>Juin</v>
      </c>
      <c r="AG12" s="441" t="str">
        <f>'CHIRURGIE 3'!M12</f>
        <v>Juin</v>
      </c>
      <c r="AH12" s="441" t="str">
        <f>'BIOCHIMIE 2'!M12</f>
        <v>Juin</v>
      </c>
      <c r="AI12" s="441" t="str">
        <f>'HIDAOA 3'!M12</f>
        <v>Juin</v>
      </c>
      <c r="AJ12" s="441" t="str">
        <f>'ANA-PATH 2'!M12</f>
        <v>Juin</v>
      </c>
      <c r="AK12" s="443" t="str">
        <f>'CLINIQUE 3 '!S12</f>
        <v>Juin</v>
      </c>
    </row>
    <row r="13" spans="1:38" ht="18.75">
      <c r="A13" s="51">
        <v>6</v>
      </c>
      <c r="B13" s="308" t="s">
        <v>2939</v>
      </c>
      <c r="C13" s="366" t="s">
        <v>2940</v>
      </c>
      <c r="D13" s="440">
        <f>'REPRODUCTION 3'!K13</f>
        <v>4.5</v>
      </c>
      <c r="E13" s="440">
        <f>'RUMINANTS 3'!K13</f>
        <v>6</v>
      </c>
      <c r="F13" s="440">
        <f>'PARASITOLOGIE 3'!K13</f>
        <v>13.5</v>
      </c>
      <c r="G13" s="440">
        <f>'INFECTIEUX 3'!K13</f>
        <v>6</v>
      </c>
      <c r="H13" s="440">
        <f>'CARNIVORES 3'!K13</f>
        <v>10.5</v>
      </c>
      <c r="I13" s="440">
        <f>'CHIRURGIE 3'!K13</f>
        <v>17.625</v>
      </c>
      <c r="J13" s="440">
        <f>'BIOCHIMIE 2'!K13</f>
        <v>4.5</v>
      </c>
      <c r="K13" s="440">
        <f>'HIDAOA 3'!K13</f>
        <v>15.75</v>
      </c>
      <c r="L13" s="440">
        <f>'ANA-PATH 2'!K13</f>
        <v>4</v>
      </c>
      <c r="M13" s="441">
        <f>'CLINIQUE 3 '!O13</f>
        <v>0</v>
      </c>
      <c r="N13" s="441">
        <f t="shared" si="14"/>
        <v>82.375</v>
      </c>
      <c r="O13" s="441">
        <f t="shared" si="15"/>
        <v>2.9419642857142856</v>
      </c>
      <c r="P13" s="442" t="str">
        <f t="shared" si="16"/>
        <v>Ajournee</v>
      </c>
      <c r="Q13" s="442" t="str">
        <f t="shared" si="17"/>
        <v>juin</v>
      </c>
      <c r="R13" s="442">
        <f t="shared" si="18"/>
        <v>1</v>
      </c>
      <c r="S13" s="442">
        <f t="shared" si="19"/>
        <v>1</v>
      </c>
      <c r="T13" s="442">
        <f t="shared" si="20"/>
        <v>1</v>
      </c>
      <c r="U13" s="442">
        <f t="shared" si="21"/>
        <v>1</v>
      </c>
      <c r="V13" s="442">
        <f t="shared" si="22"/>
        <v>1</v>
      </c>
      <c r="W13" s="442">
        <f t="shared" si="23"/>
        <v>0</v>
      </c>
      <c r="X13" s="442">
        <f t="shared" si="24"/>
        <v>1</v>
      </c>
      <c r="Y13" s="442">
        <f t="shared" si="25"/>
        <v>0</v>
      </c>
      <c r="Z13" s="442">
        <f t="shared" si="26"/>
        <v>1</v>
      </c>
      <c r="AA13" s="442">
        <f t="shared" si="27"/>
        <v>1</v>
      </c>
      <c r="AB13" s="441" t="str">
        <f>'REPRODUCTION 3'!M13</f>
        <v>Juin</v>
      </c>
      <c r="AC13" s="441" t="str">
        <f>'RUMINANTS 3'!M13</f>
        <v>Juin</v>
      </c>
      <c r="AD13" s="441" t="str">
        <f>'PARASITOLOGIE 3'!M13</f>
        <v>Juin</v>
      </c>
      <c r="AE13" s="441" t="str">
        <f>'INFECTIEUX 3'!M13</f>
        <v>Juin</v>
      </c>
      <c r="AF13" s="441" t="str">
        <f>'CARNIVORES 3'!M13</f>
        <v>Juin</v>
      </c>
      <c r="AG13" s="441" t="str">
        <f>'CHIRURGIE 3'!M13</f>
        <v>Juin</v>
      </c>
      <c r="AH13" s="441" t="str">
        <f>'BIOCHIMIE 2'!M13</f>
        <v>Juin</v>
      </c>
      <c r="AI13" s="441" t="str">
        <f>'HIDAOA 3'!M13</f>
        <v>Juin</v>
      </c>
      <c r="AJ13" s="441" t="str">
        <f>'ANA-PATH 2'!M13</f>
        <v>Juin</v>
      </c>
      <c r="AK13" s="443" t="str">
        <f>'CLINIQUE 3 '!S13</f>
        <v>Juin</v>
      </c>
    </row>
    <row r="14" spans="1:38" ht="18.75">
      <c r="A14" s="51">
        <v>7</v>
      </c>
      <c r="B14" s="308" t="s">
        <v>2941</v>
      </c>
      <c r="C14" s="366" t="s">
        <v>2942</v>
      </c>
      <c r="D14" s="440">
        <f>'REPRODUCTION 3'!K14</f>
        <v>16.5</v>
      </c>
      <c r="E14" s="440">
        <f>'RUMINANTS 3'!K14</f>
        <v>9</v>
      </c>
      <c r="F14" s="440">
        <f>'PARASITOLOGIE 3'!K14</f>
        <v>24</v>
      </c>
      <c r="G14" s="440">
        <f>'INFECTIEUX 3'!K14</f>
        <v>7.5</v>
      </c>
      <c r="H14" s="440">
        <f>'CARNIVORES 3'!K14</f>
        <v>15</v>
      </c>
      <c r="I14" s="440">
        <f>'CHIRURGIE 3'!K14</f>
        <v>20.25</v>
      </c>
      <c r="J14" s="440">
        <f>'BIOCHIMIE 2'!K14</f>
        <v>11.5</v>
      </c>
      <c r="K14" s="440">
        <f>'HIDAOA 3'!K14</f>
        <v>20.25</v>
      </c>
      <c r="L14" s="440">
        <f>'ANA-PATH 2'!K14</f>
        <v>7</v>
      </c>
      <c r="M14" s="441">
        <f>'CLINIQUE 3 '!O14</f>
        <v>0</v>
      </c>
      <c r="N14" s="441">
        <f t="shared" si="14"/>
        <v>131</v>
      </c>
      <c r="O14" s="441">
        <f t="shared" si="15"/>
        <v>4.6785714285714288</v>
      </c>
      <c r="P14" s="442" t="str">
        <f t="shared" si="16"/>
        <v>Ajournee</v>
      </c>
      <c r="Q14" s="442" t="str">
        <f t="shared" si="17"/>
        <v>juin</v>
      </c>
      <c r="R14" s="442">
        <f t="shared" si="18"/>
        <v>0</v>
      </c>
      <c r="S14" s="442">
        <f t="shared" si="19"/>
        <v>1</v>
      </c>
      <c r="T14" s="442">
        <f t="shared" si="20"/>
        <v>0</v>
      </c>
      <c r="U14" s="442">
        <f t="shared" si="21"/>
        <v>1</v>
      </c>
      <c r="V14" s="442">
        <f t="shared" si="22"/>
        <v>0</v>
      </c>
      <c r="W14" s="442">
        <f t="shared" si="23"/>
        <v>0</v>
      </c>
      <c r="X14" s="442">
        <f t="shared" si="24"/>
        <v>0</v>
      </c>
      <c r="Y14" s="442">
        <f t="shared" si="25"/>
        <v>0</v>
      </c>
      <c r="Z14" s="442">
        <f t="shared" si="26"/>
        <v>1</v>
      </c>
      <c r="AA14" s="442">
        <f t="shared" si="27"/>
        <v>1</v>
      </c>
      <c r="AB14" s="441" t="str">
        <f>'REPRODUCTION 3'!M14</f>
        <v>Juin</v>
      </c>
      <c r="AC14" s="441" t="str">
        <f>'RUMINANTS 3'!M14</f>
        <v>Juin</v>
      </c>
      <c r="AD14" s="441" t="str">
        <f>'PARASITOLOGIE 3'!M14</f>
        <v>Juin</v>
      </c>
      <c r="AE14" s="441" t="str">
        <f>'INFECTIEUX 3'!M14</f>
        <v>Juin</v>
      </c>
      <c r="AF14" s="441" t="str">
        <f>'CARNIVORES 3'!M14</f>
        <v>Juin</v>
      </c>
      <c r="AG14" s="441" t="str">
        <f>'CHIRURGIE 3'!M14</f>
        <v>Juin</v>
      </c>
      <c r="AH14" s="441" t="str">
        <f>'BIOCHIMIE 2'!M14</f>
        <v>Juin</v>
      </c>
      <c r="AI14" s="441" t="str">
        <f>'HIDAOA 3'!M14</f>
        <v>Juin</v>
      </c>
      <c r="AJ14" s="441" t="str">
        <f>'ANA-PATH 2'!M14</f>
        <v>Juin</v>
      </c>
      <c r="AK14" s="443" t="str">
        <f>'CLINIQUE 3 '!S14</f>
        <v>Juin</v>
      </c>
    </row>
    <row r="15" spans="1:38" ht="18.75">
      <c r="A15" s="51">
        <v>8</v>
      </c>
      <c r="B15" s="306" t="s">
        <v>2945</v>
      </c>
      <c r="C15" s="375" t="s">
        <v>492</v>
      </c>
      <c r="D15" s="440">
        <f>'REPRODUCTION 3'!K15</f>
        <v>1.5</v>
      </c>
      <c r="E15" s="440">
        <f>'RUMINANTS 3'!K15</f>
        <v>3</v>
      </c>
      <c r="F15" s="440">
        <f>'PARASITOLOGIE 3'!K15</f>
        <v>19.5</v>
      </c>
      <c r="G15" s="440">
        <f>'INFECTIEUX 3'!K15</f>
        <v>4.5</v>
      </c>
      <c r="H15" s="440">
        <f>'CARNIVORES 3'!K15</f>
        <v>12</v>
      </c>
      <c r="I15" s="440">
        <f>'CHIRURGIE 3'!K15</f>
        <v>15.75</v>
      </c>
      <c r="J15" s="440">
        <f>'BIOCHIMIE 2'!K15</f>
        <v>1</v>
      </c>
      <c r="K15" s="440">
        <f>'HIDAOA 3'!K15</f>
        <v>11.625</v>
      </c>
      <c r="L15" s="440">
        <f>'ANA-PATH 2'!K15</f>
        <v>4</v>
      </c>
      <c r="M15" s="441">
        <f>'CLINIQUE 3 '!O15</f>
        <v>0</v>
      </c>
      <c r="N15" s="441">
        <f t="shared" si="14"/>
        <v>72.875</v>
      </c>
      <c r="O15" s="441">
        <f t="shared" si="15"/>
        <v>2.6026785714285716</v>
      </c>
      <c r="P15" s="442" t="str">
        <f t="shared" si="16"/>
        <v>Ajournee</v>
      </c>
      <c r="Q15" s="442" t="str">
        <f t="shared" si="17"/>
        <v>juin</v>
      </c>
      <c r="R15" s="442">
        <f t="shared" si="18"/>
        <v>1</v>
      </c>
      <c r="S15" s="442">
        <f t="shared" si="19"/>
        <v>1</v>
      </c>
      <c r="T15" s="442">
        <f t="shared" si="20"/>
        <v>0</v>
      </c>
      <c r="U15" s="442">
        <f t="shared" si="21"/>
        <v>1</v>
      </c>
      <c r="V15" s="442">
        <f t="shared" si="22"/>
        <v>1</v>
      </c>
      <c r="W15" s="442">
        <f t="shared" si="23"/>
        <v>0</v>
      </c>
      <c r="X15" s="442">
        <f t="shared" si="24"/>
        <v>1</v>
      </c>
      <c r="Y15" s="442">
        <f t="shared" si="25"/>
        <v>1</v>
      </c>
      <c r="Z15" s="442">
        <f t="shared" si="26"/>
        <v>1</v>
      </c>
      <c r="AA15" s="442">
        <f t="shared" si="27"/>
        <v>1</v>
      </c>
      <c r="AB15" s="441" t="str">
        <f>'REPRODUCTION 3'!M15</f>
        <v>Juin</v>
      </c>
      <c r="AC15" s="441" t="str">
        <f>'RUMINANTS 3'!M15</f>
        <v>Juin</v>
      </c>
      <c r="AD15" s="441" t="str">
        <f>'PARASITOLOGIE 3'!M15</f>
        <v>Juin</v>
      </c>
      <c r="AE15" s="441" t="str">
        <f>'INFECTIEUX 3'!M15</f>
        <v>Juin</v>
      </c>
      <c r="AF15" s="441" t="str">
        <f>'CARNIVORES 3'!M15</f>
        <v>Juin</v>
      </c>
      <c r="AG15" s="441" t="str">
        <f>'CHIRURGIE 3'!M15</f>
        <v>Juin</v>
      </c>
      <c r="AH15" s="441" t="str">
        <f>'BIOCHIMIE 2'!M15</f>
        <v>Juin</v>
      </c>
      <c r="AI15" s="441" t="str">
        <f>'HIDAOA 3'!M15</f>
        <v>Juin</v>
      </c>
      <c r="AJ15" s="441" t="str">
        <f>'ANA-PATH 2'!M15</f>
        <v>Juin</v>
      </c>
      <c r="AK15" s="443" t="str">
        <f>'CLINIQUE 3 '!S15</f>
        <v>Juin</v>
      </c>
    </row>
    <row r="16" spans="1:38" ht="18.75">
      <c r="A16" s="51">
        <v>9</v>
      </c>
      <c r="B16" s="308" t="s">
        <v>2943</v>
      </c>
      <c r="C16" s="366" t="s">
        <v>2944</v>
      </c>
      <c r="D16" s="440">
        <f>'REPRODUCTION 3'!K16</f>
        <v>9</v>
      </c>
      <c r="E16" s="440">
        <f>'RUMINANTS 3'!K16</f>
        <v>6</v>
      </c>
      <c r="F16" s="440">
        <f>'PARASITOLOGIE 3'!K16</f>
        <v>13.5</v>
      </c>
      <c r="G16" s="440">
        <f>'INFECTIEUX 3'!K16</f>
        <v>4.5</v>
      </c>
      <c r="H16" s="440">
        <f>'CARNIVORES 3'!K16</f>
        <v>15.75</v>
      </c>
      <c r="I16" s="440">
        <f>'CHIRURGIE 3'!K16</f>
        <v>18</v>
      </c>
      <c r="J16" s="440">
        <f>'BIOCHIMIE 2'!K16</f>
        <v>2.5</v>
      </c>
      <c r="K16" s="440">
        <f>'HIDAOA 3'!K16</f>
        <v>15.75</v>
      </c>
      <c r="L16" s="440">
        <f>'ANA-PATH 2'!K16</f>
        <v>4</v>
      </c>
      <c r="M16" s="441">
        <f>'CLINIQUE 3 '!O16</f>
        <v>0</v>
      </c>
      <c r="N16" s="441">
        <f t="shared" si="14"/>
        <v>89</v>
      </c>
      <c r="O16" s="441">
        <f t="shared" si="15"/>
        <v>3.1785714285714284</v>
      </c>
      <c r="P16" s="442" t="str">
        <f t="shared" si="16"/>
        <v>Ajournee</v>
      </c>
      <c r="Q16" s="442" t="str">
        <f t="shared" si="17"/>
        <v>juin</v>
      </c>
      <c r="R16" s="442">
        <f t="shared" si="18"/>
        <v>1</v>
      </c>
      <c r="S16" s="442">
        <f t="shared" si="19"/>
        <v>1</v>
      </c>
      <c r="T16" s="442">
        <f t="shared" si="20"/>
        <v>1</v>
      </c>
      <c r="U16" s="442">
        <f t="shared" si="21"/>
        <v>1</v>
      </c>
      <c r="V16" s="442">
        <f t="shared" si="22"/>
        <v>0</v>
      </c>
      <c r="W16" s="442">
        <f t="shared" si="23"/>
        <v>0</v>
      </c>
      <c r="X16" s="442">
        <f t="shared" si="24"/>
        <v>1</v>
      </c>
      <c r="Y16" s="442">
        <f t="shared" si="25"/>
        <v>0</v>
      </c>
      <c r="Z16" s="442">
        <f t="shared" si="26"/>
        <v>1</v>
      </c>
      <c r="AA16" s="442">
        <f t="shared" si="27"/>
        <v>1</v>
      </c>
      <c r="AB16" s="441" t="str">
        <f>'REPRODUCTION 3'!M16</f>
        <v>Juin</v>
      </c>
      <c r="AC16" s="441" t="str">
        <f>'RUMINANTS 3'!M16</f>
        <v>Juin</v>
      </c>
      <c r="AD16" s="441" t="str">
        <f>'PARASITOLOGIE 3'!M16</f>
        <v>Juin</v>
      </c>
      <c r="AE16" s="441" t="str">
        <f>'INFECTIEUX 3'!M16</f>
        <v>Juin</v>
      </c>
      <c r="AF16" s="441" t="str">
        <f>'CARNIVORES 3'!M16</f>
        <v>Juin</v>
      </c>
      <c r="AG16" s="441" t="str">
        <f>'CHIRURGIE 3'!M16</f>
        <v>Juin</v>
      </c>
      <c r="AH16" s="441" t="str">
        <f>'BIOCHIMIE 2'!M16</f>
        <v>Juin</v>
      </c>
      <c r="AI16" s="441" t="str">
        <f>'HIDAOA 3'!M16</f>
        <v>Juin</v>
      </c>
      <c r="AJ16" s="441" t="str">
        <f>'ANA-PATH 2'!M16</f>
        <v>Juin</v>
      </c>
      <c r="AK16" s="443" t="str">
        <f>'CLINIQUE 3 '!S16</f>
        <v>Juin</v>
      </c>
    </row>
    <row r="17" spans="1:37" ht="18.75">
      <c r="A17" s="51">
        <v>10</v>
      </c>
      <c r="B17" s="308" t="s">
        <v>182</v>
      </c>
      <c r="C17" s="366" t="s">
        <v>640</v>
      </c>
      <c r="D17" s="440">
        <f>'REPRODUCTION 3'!K17</f>
        <v>19.5</v>
      </c>
      <c r="E17" s="440">
        <f>'RUMINANTS 3'!K17</f>
        <v>16.5</v>
      </c>
      <c r="F17" s="440">
        <f>'PARASITOLOGIE 3'!K17</f>
        <v>24</v>
      </c>
      <c r="G17" s="440">
        <f>'INFECTIEUX 3'!K17</f>
        <v>13.5</v>
      </c>
      <c r="H17" s="440">
        <f>'CARNIVORES 3'!K17</f>
        <v>17.25</v>
      </c>
      <c r="I17" s="440">
        <f>'CHIRURGIE 3'!K17</f>
        <v>24.375</v>
      </c>
      <c r="J17" s="440">
        <f>'BIOCHIMIE 2'!K17</f>
        <v>8.75</v>
      </c>
      <c r="K17" s="440">
        <f>'HIDAOA 3'!K17</f>
        <v>25.5</v>
      </c>
      <c r="L17" s="440">
        <f>'ANA-PATH 2'!K17</f>
        <v>11</v>
      </c>
      <c r="M17" s="441">
        <f>'CLINIQUE 3 '!O17</f>
        <v>0</v>
      </c>
      <c r="N17" s="441">
        <f t="shared" si="14"/>
        <v>160.375</v>
      </c>
      <c r="O17" s="441">
        <f t="shared" si="15"/>
        <v>5.7276785714285712</v>
      </c>
      <c r="P17" s="442" t="str">
        <f t="shared" si="16"/>
        <v>Ajournee</v>
      </c>
      <c r="Q17" s="442" t="str">
        <f t="shared" si="17"/>
        <v>juin</v>
      </c>
      <c r="R17" s="442">
        <f t="shared" si="18"/>
        <v>0</v>
      </c>
      <c r="S17" s="442">
        <f t="shared" si="19"/>
        <v>0</v>
      </c>
      <c r="T17" s="442">
        <f t="shared" si="20"/>
        <v>0</v>
      </c>
      <c r="U17" s="442">
        <f t="shared" si="21"/>
        <v>1</v>
      </c>
      <c r="V17" s="442">
        <f t="shared" si="22"/>
        <v>0</v>
      </c>
      <c r="W17" s="442">
        <f t="shared" si="23"/>
        <v>0</v>
      </c>
      <c r="X17" s="442">
        <f t="shared" si="24"/>
        <v>1</v>
      </c>
      <c r="Y17" s="442">
        <f t="shared" si="25"/>
        <v>0</v>
      </c>
      <c r="Z17" s="442">
        <f t="shared" si="26"/>
        <v>0</v>
      </c>
      <c r="AA17" s="442">
        <f t="shared" si="27"/>
        <v>1</v>
      </c>
      <c r="AB17" s="441" t="str">
        <f>'REPRODUCTION 3'!M17</f>
        <v>Juin</v>
      </c>
      <c r="AC17" s="441" t="str">
        <f>'RUMINANTS 3'!M17</f>
        <v>Juin</v>
      </c>
      <c r="AD17" s="441" t="str">
        <f>'PARASITOLOGIE 3'!M17</f>
        <v>Juin</v>
      </c>
      <c r="AE17" s="441" t="str">
        <f>'INFECTIEUX 3'!M17</f>
        <v>Juin</v>
      </c>
      <c r="AF17" s="441" t="str">
        <f>'CARNIVORES 3'!M17</f>
        <v>Juin</v>
      </c>
      <c r="AG17" s="441" t="str">
        <f>'CHIRURGIE 3'!M17</f>
        <v>Juin</v>
      </c>
      <c r="AH17" s="441" t="str">
        <f>'BIOCHIMIE 2'!M17</f>
        <v>Juin</v>
      </c>
      <c r="AI17" s="441" t="str">
        <f>'HIDAOA 3'!M17</f>
        <v>Juin</v>
      </c>
      <c r="AJ17" s="441" t="str">
        <f>'ANA-PATH 2'!M17</f>
        <v>Juin</v>
      </c>
      <c r="AK17" s="443" t="str">
        <f>'CLINIQUE 3 '!S17</f>
        <v>Juin</v>
      </c>
    </row>
    <row r="18" spans="1:37" ht="18.75">
      <c r="A18" s="51">
        <v>11</v>
      </c>
      <c r="B18" s="308" t="s">
        <v>2946</v>
      </c>
      <c r="C18" s="366" t="s">
        <v>1863</v>
      </c>
      <c r="D18" s="440">
        <f>'REPRODUCTION 3'!K18</f>
        <v>6</v>
      </c>
      <c r="E18" s="440">
        <f>'RUMINANTS 3'!K18</f>
        <v>6</v>
      </c>
      <c r="F18" s="440">
        <f>'PARASITOLOGIE 3'!K18</f>
        <v>12</v>
      </c>
      <c r="G18" s="440">
        <f>'INFECTIEUX 3'!K18</f>
        <v>1.5</v>
      </c>
      <c r="H18" s="440">
        <f>'CARNIVORES 3'!K18</f>
        <v>15</v>
      </c>
      <c r="I18" s="440">
        <f>'CHIRURGIE 3'!K18</f>
        <v>22.125</v>
      </c>
      <c r="J18" s="440">
        <f>'BIOCHIMIE 2'!K18</f>
        <v>3.5</v>
      </c>
      <c r="K18" s="440">
        <f>'HIDAOA 3'!K18</f>
        <v>17.625</v>
      </c>
      <c r="L18" s="440">
        <f>'ANA-PATH 2'!K18</f>
        <v>3</v>
      </c>
      <c r="M18" s="441">
        <f>'CLINIQUE 3 '!O18</f>
        <v>0</v>
      </c>
      <c r="N18" s="441">
        <f t="shared" si="14"/>
        <v>86.75</v>
      </c>
      <c r="O18" s="441">
        <f t="shared" si="15"/>
        <v>3.0982142857142856</v>
      </c>
      <c r="P18" s="442" t="str">
        <f t="shared" si="16"/>
        <v>Ajournee</v>
      </c>
      <c r="Q18" s="442" t="str">
        <f t="shared" si="17"/>
        <v>juin</v>
      </c>
      <c r="R18" s="442">
        <f t="shared" si="18"/>
        <v>1</v>
      </c>
      <c r="S18" s="442">
        <f t="shared" si="19"/>
        <v>1</v>
      </c>
      <c r="T18" s="442">
        <f t="shared" si="20"/>
        <v>1</v>
      </c>
      <c r="U18" s="442">
        <f t="shared" si="21"/>
        <v>1</v>
      </c>
      <c r="V18" s="442">
        <f t="shared" si="22"/>
        <v>0</v>
      </c>
      <c r="W18" s="442">
        <f t="shared" si="23"/>
        <v>0</v>
      </c>
      <c r="X18" s="442">
        <f t="shared" si="24"/>
        <v>1</v>
      </c>
      <c r="Y18" s="442">
        <f t="shared" si="25"/>
        <v>0</v>
      </c>
      <c r="Z18" s="442">
        <f t="shared" si="26"/>
        <v>1</v>
      </c>
      <c r="AA18" s="442">
        <f t="shared" si="27"/>
        <v>1</v>
      </c>
      <c r="AB18" s="441" t="str">
        <f>'REPRODUCTION 3'!M18</f>
        <v>Juin</v>
      </c>
      <c r="AC18" s="441" t="str">
        <f>'RUMINANTS 3'!M18</f>
        <v>Juin</v>
      </c>
      <c r="AD18" s="441" t="str">
        <f>'PARASITOLOGIE 3'!M18</f>
        <v>Juin</v>
      </c>
      <c r="AE18" s="441" t="str">
        <f>'INFECTIEUX 3'!M18</f>
        <v>Juin</v>
      </c>
      <c r="AF18" s="441" t="str">
        <f>'CARNIVORES 3'!M18</f>
        <v>Juin</v>
      </c>
      <c r="AG18" s="441" t="str">
        <f>'CHIRURGIE 3'!M18</f>
        <v>Juin</v>
      </c>
      <c r="AH18" s="441" t="str">
        <f>'BIOCHIMIE 2'!M18</f>
        <v>Juin</v>
      </c>
      <c r="AI18" s="441" t="str">
        <f>'HIDAOA 3'!M18</f>
        <v>Juin</v>
      </c>
      <c r="AJ18" s="441" t="str">
        <f>'ANA-PATH 2'!M18</f>
        <v>Juin</v>
      </c>
      <c r="AK18" s="443" t="str">
        <f>'CLINIQUE 3 '!S18</f>
        <v>Juin</v>
      </c>
    </row>
    <row r="19" spans="1:37" ht="18.75">
      <c r="A19" s="51">
        <v>12</v>
      </c>
      <c r="B19" s="308" t="s">
        <v>1784</v>
      </c>
      <c r="C19" s="366" t="s">
        <v>2947</v>
      </c>
      <c r="D19" s="440">
        <f>'REPRODUCTION 3'!K19</f>
        <v>10.5</v>
      </c>
      <c r="E19" s="440">
        <f>'RUMINANTS 3'!K19</f>
        <v>9</v>
      </c>
      <c r="F19" s="440">
        <f>'PARASITOLOGIE 3'!K19</f>
        <v>15</v>
      </c>
      <c r="G19" s="440">
        <f>'INFECTIEUX 3'!K19</f>
        <v>4.5</v>
      </c>
      <c r="H19" s="440">
        <f>'CARNIVORES 3'!K19</f>
        <v>13.5</v>
      </c>
      <c r="I19" s="440">
        <f>'CHIRURGIE 3'!K19</f>
        <v>22.125</v>
      </c>
      <c r="J19" s="440">
        <f>'BIOCHIMIE 2'!K19</f>
        <v>6.75</v>
      </c>
      <c r="K19" s="440">
        <f>'HIDAOA 3'!K19</f>
        <v>13.875</v>
      </c>
      <c r="L19" s="440">
        <f>'ANA-PATH 2'!K19</f>
        <v>4</v>
      </c>
      <c r="M19" s="441">
        <f>'CLINIQUE 3 '!O19</f>
        <v>0</v>
      </c>
      <c r="N19" s="441">
        <f t="shared" si="14"/>
        <v>99.25</v>
      </c>
      <c r="O19" s="441">
        <f t="shared" si="15"/>
        <v>3.5446428571428572</v>
      </c>
      <c r="P19" s="442" t="str">
        <f t="shared" si="16"/>
        <v>Ajournee</v>
      </c>
      <c r="Q19" s="442" t="str">
        <f t="shared" si="17"/>
        <v>juin</v>
      </c>
      <c r="R19" s="442">
        <f t="shared" si="18"/>
        <v>1</v>
      </c>
      <c r="S19" s="442">
        <f t="shared" si="19"/>
        <v>1</v>
      </c>
      <c r="T19" s="442">
        <f t="shared" si="20"/>
        <v>0</v>
      </c>
      <c r="U19" s="442">
        <f t="shared" si="21"/>
        <v>1</v>
      </c>
      <c r="V19" s="442">
        <f t="shared" si="22"/>
        <v>1</v>
      </c>
      <c r="W19" s="442">
        <f t="shared" si="23"/>
        <v>0</v>
      </c>
      <c r="X19" s="442">
        <f t="shared" si="24"/>
        <v>1</v>
      </c>
      <c r="Y19" s="442">
        <f t="shared" si="25"/>
        <v>1</v>
      </c>
      <c r="Z19" s="442">
        <f t="shared" si="26"/>
        <v>1</v>
      </c>
      <c r="AA19" s="442">
        <f t="shared" si="27"/>
        <v>1</v>
      </c>
      <c r="AB19" s="441" t="str">
        <f>'REPRODUCTION 3'!M19</f>
        <v>Juin</v>
      </c>
      <c r="AC19" s="441" t="str">
        <f>'RUMINANTS 3'!M19</f>
        <v>Juin</v>
      </c>
      <c r="AD19" s="441" t="str">
        <f>'PARASITOLOGIE 3'!M19</f>
        <v>Juin</v>
      </c>
      <c r="AE19" s="441" t="str">
        <f>'INFECTIEUX 3'!M19</f>
        <v>Juin</v>
      </c>
      <c r="AF19" s="441" t="str">
        <f>'CARNIVORES 3'!M19</f>
        <v>Juin</v>
      </c>
      <c r="AG19" s="441" t="str">
        <f>'CHIRURGIE 3'!M19</f>
        <v>Juin</v>
      </c>
      <c r="AH19" s="441" t="str">
        <f>'BIOCHIMIE 2'!M19</f>
        <v>Juin</v>
      </c>
      <c r="AI19" s="441" t="str">
        <f>'HIDAOA 3'!M19</f>
        <v>Juin</v>
      </c>
      <c r="AJ19" s="441" t="str">
        <f>'ANA-PATH 2'!M19</f>
        <v>Juin</v>
      </c>
      <c r="AK19" s="443" t="str">
        <f>'CLINIQUE 3 '!S19</f>
        <v>Juin</v>
      </c>
    </row>
    <row r="20" spans="1:37" ht="18.75">
      <c r="A20" s="51">
        <v>13</v>
      </c>
      <c r="B20" s="308" t="s">
        <v>2948</v>
      </c>
      <c r="C20" s="366" t="s">
        <v>2949</v>
      </c>
      <c r="D20" s="440">
        <f>'REPRODUCTION 3'!K20</f>
        <v>15</v>
      </c>
      <c r="E20" s="440">
        <f>'RUMINANTS 3'!K20</f>
        <v>9</v>
      </c>
      <c r="F20" s="440">
        <f>'PARASITOLOGIE 3'!K20</f>
        <v>18</v>
      </c>
      <c r="G20" s="440">
        <f>'INFECTIEUX 3'!K20</f>
        <v>9</v>
      </c>
      <c r="H20" s="440">
        <f>'CARNIVORES 3'!K20</f>
        <v>15</v>
      </c>
      <c r="I20" s="440">
        <f>'CHIRURGIE 3'!K20</f>
        <v>19.875</v>
      </c>
      <c r="J20" s="440">
        <f>'BIOCHIMIE 2'!K20</f>
        <v>10</v>
      </c>
      <c r="K20" s="440">
        <f>'HIDAOA 3'!K20</f>
        <v>17.25</v>
      </c>
      <c r="L20" s="440">
        <f>'ANA-PATH 2'!K20</f>
        <v>4</v>
      </c>
      <c r="M20" s="441">
        <f>'CLINIQUE 3 '!O20</f>
        <v>0</v>
      </c>
      <c r="N20" s="441">
        <f t="shared" si="14"/>
        <v>117.125</v>
      </c>
      <c r="O20" s="441">
        <f t="shared" si="15"/>
        <v>4.1830357142857144</v>
      </c>
      <c r="P20" s="442" t="str">
        <f t="shared" si="16"/>
        <v>Ajournee</v>
      </c>
      <c r="Q20" s="442" t="str">
        <f t="shared" si="17"/>
        <v>juin</v>
      </c>
      <c r="R20" s="442">
        <f t="shared" si="18"/>
        <v>0</v>
      </c>
      <c r="S20" s="442">
        <f t="shared" si="19"/>
        <v>1</v>
      </c>
      <c r="T20" s="442">
        <f t="shared" si="20"/>
        <v>0</v>
      </c>
      <c r="U20" s="442">
        <f t="shared" si="21"/>
        <v>1</v>
      </c>
      <c r="V20" s="442">
        <f t="shared" si="22"/>
        <v>0</v>
      </c>
      <c r="W20" s="442">
        <f t="shared" si="23"/>
        <v>0</v>
      </c>
      <c r="X20" s="442">
        <f t="shared" si="24"/>
        <v>0</v>
      </c>
      <c r="Y20" s="442">
        <f t="shared" si="25"/>
        <v>0</v>
      </c>
      <c r="Z20" s="442">
        <f t="shared" si="26"/>
        <v>1</v>
      </c>
      <c r="AA20" s="442">
        <f t="shared" si="27"/>
        <v>1</v>
      </c>
      <c r="AB20" s="441" t="str">
        <f>'REPRODUCTION 3'!M20</f>
        <v>Juin</v>
      </c>
      <c r="AC20" s="441" t="str">
        <f>'RUMINANTS 3'!M20</f>
        <v>Juin</v>
      </c>
      <c r="AD20" s="441" t="str">
        <f>'PARASITOLOGIE 3'!M20</f>
        <v>Juin</v>
      </c>
      <c r="AE20" s="441" t="str">
        <f>'INFECTIEUX 3'!M20</f>
        <v>Juin</v>
      </c>
      <c r="AF20" s="441" t="str">
        <f>'CARNIVORES 3'!M20</f>
        <v>Juin</v>
      </c>
      <c r="AG20" s="441" t="str">
        <f>'CHIRURGIE 3'!M20</f>
        <v>Juin</v>
      </c>
      <c r="AH20" s="441" t="str">
        <f>'BIOCHIMIE 2'!M20</f>
        <v>Juin</v>
      </c>
      <c r="AI20" s="441" t="str">
        <f>'HIDAOA 3'!M20</f>
        <v>Juin</v>
      </c>
      <c r="AJ20" s="441" t="str">
        <f>'ANA-PATH 2'!M20</f>
        <v>Juin</v>
      </c>
      <c r="AK20" s="443" t="str">
        <f>'CLINIQUE 3 '!S20</f>
        <v>Juin</v>
      </c>
    </row>
    <row r="21" spans="1:37" ht="18.75">
      <c r="A21" s="51">
        <v>14</v>
      </c>
      <c r="B21" s="308" t="s">
        <v>2950</v>
      </c>
      <c r="C21" s="366" t="s">
        <v>580</v>
      </c>
      <c r="D21" s="440">
        <f>'REPRODUCTION 3'!K21</f>
        <v>18</v>
      </c>
      <c r="E21" s="440">
        <f>'RUMINANTS 3'!K21</f>
        <v>18</v>
      </c>
      <c r="F21" s="440">
        <f>'PARASITOLOGIE 3'!K21</f>
        <v>27</v>
      </c>
      <c r="G21" s="440">
        <f>'INFECTIEUX 3'!K21</f>
        <v>18</v>
      </c>
      <c r="H21" s="440">
        <f>'CARNIVORES 3'!K21</f>
        <v>18</v>
      </c>
      <c r="I21" s="440">
        <f>'CHIRURGIE 3'!K21</f>
        <v>24.375</v>
      </c>
      <c r="J21" s="440">
        <f>'BIOCHIMIE 2'!K21</f>
        <v>13</v>
      </c>
      <c r="K21" s="440">
        <f>'HIDAOA 3'!K21</f>
        <v>25.125</v>
      </c>
      <c r="L21" s="440">
        <f>'ANA-PATH 2'!K21</f>
        <v>16</v>
      </c>
      <c r="M21" s="441">
        <f>'CLINIQUE 3 '!O21</f>
        <v>0</v>
      </c>
      <c r="N21" s="441">
        <f t="shared" si="14"/>
        <v>177.5</v>
      </c>
      <c r="O21" s="441">
        <f t="shared" si="15"/>
        <v>6.3392857142857144</v>
      </c>
      <c r="P21" s="442" t="str">
        <f t="shared" si="16"/>
        <v>Ajournee</v>
      </c>
      <c r="Q21" s="442" t="str">
        <f t="shared" si="17"/>
        <v>juin</v>
      </c>
      <c r="R21" s="442">
        <f t="shared" si="18"/>
        <v>0</v>
      </c>
      <c r="S21" s="442">
        <f t="shared" si="19"/>
        <v>0</v>
      </c>
      <c r="T21" s="442">
        <f t="shared" si="20"/>
        <v>0</v>
      </c>
      <c r="U21" s="442">
        <f t="shared" si="21"/>
        <v>0</v>
      </c>
      <c r="V21" s="442">
        <f t="shared" si="22"/>
        <v>0</v>
      </c>
      <c r="W21" s="442">
        <f t="shared" si="23"/>
        <v>0</v>
      </c>
      <c r="X21" s="442">
        <f t="shared" si="24"/>
        <v>0</v>
      </c>
      <c r="Y21" s="442">
        <f t="shared" si="25"/>
        <v>0</v>
      </c>
      <c r="Z21" s="442">
        <f t="shared" si="26"/>
        <v>0</v>
      </c>
      <c r="AA21" s="442">
        <f t="shared" si="27"/>
        <v>1</v>
      </c>
      <c r="AB21" s="441" t="str">
        <f>'REPRODUCTION 3'!M21</f>
        <v>Juin</v>
      </c>
      <c r="AC21" s="441" t="str">
        <f>'RUMINANTS 3'!M21</f>
        <v>Juin</v>
      </c>
      <c r="AD21" s="441" t="str">
        <f>'PARASITOLOGIE 3'!M21</f>
        <v>Juin</v>
      </c>
      <c r="AE21" s="441" t="str">
        <f>'INFECTIEUX 3'!M21</f>
        <v>Juin</v>
      </c>
      <c r="AF21" s="441" t="str">
        <f>'CARNIVORES 3'!M21</f>
        <v>Juin</v>
      </c>
      <c r="AG21" s="441" t="str">
        <f>'CHIRURGIE 3'!M21</f>
        <v>Juin</v>
      </c>
      <c r="AH21" s="441" t="str">
        <f>'BIOCHIMIE 2'!M21</f>
        <v>Juin</v>
      </c>
      <c r="AI21" s="441" t="str">
        <f>'HIDAOA 3'!M21</f>
        <v>Juin</v>
      </c>
      <c r="AJ21" s="441" t="str">
        <f>'ANA-PATH 2'!M21</f>
        <v>Juin</v>
      </c>
      <c r="AK21" s="443" t="str">
        <f>'CLINIQUE 3 '!S21</f>
        <v>Juin</v>
      </c>
    </row>
    <row r="22" spans="1:37" ht="18.75">
      <c r="A22" s="51">
        <v>15</v>
      </c>
      <c r="B22" s="308" t="s">
        <v>2951</v>
      </c>
      <c r="C22" s="366" t="s">
        <v>2952</v>
      </c>
      <c r="D22" s="440">
        <f>'REPRODUCTION 3'!K22</f>
        <v>10.5</v>
      </c>
      <c r="E22" s="440">
        <f>'RUMINANTS 3'!K22</f>
        <v>10.5</v>
      </c>
      <c r="F22" s="440">
        <f>'PARASITOLOGIE 3'!K22</f>
        <v>12</v>
      </c>
      <c r="G22" s="440">
        <f>'INFECTIEUX 3'!K22</f>
        <v>6</v>
      </c>
      <c r="H22" s="440">
        <f>'CARNIVORES 3'!K22</f>
        <v>12</v>
      </c>
      <c r="I22" s="440">
        <f>'CHIRURGIE 3'!K22</f>
        <v>17.625</v>
      </c>
      <c r="J22" s="440">
        <f>'BIOCHIMIE 2'!K22</f>
        <v>3</v>
      </c>
      <c r="K22" s="440">
        <f>'HIDAOA 3'!K22</f>
        <v>6.75</v>
      </c>
      <c r="L22" s="440">
        <f>'ANA-PATH 2'!K22</f>
        <v>5</v>
      </c>
      <c r="M22" s="441">
        <f>'CLINIQUE 3 '!O22</f>
        <v>0</v>
      </c>
      <c r="N22" s="441">
        <f t="shared" si="14"/>
        <v>83.375</v>
      </c>
      <c r="O22" s="441">
        <f t="shared" si="15"/>
        <v>2.9776785714285716</v>
      </c>
      <c r="P22" s="442" t="str">
        <f t="shared" si="16"/>
        <v>Ajournee</v>
      </c>
      <c r="Q22" s="442" t="str">
        <f t="shared" si="17"/>
        <v>juin</v>
      </c>
      <c r="R22" s="442">
        <f t="shared" si="18"/>
        <v>1</v>
      </c>
      <c r="S22" s="442">
        <f t="shared" si="19"/>
        <v>1</v>
      </c>
      <c r="T22" s="442">
        <f t="shared" si="20"/>
        <v>1</v>
      </c>
      <c r="U22" s="442">
        <f t="shared" si="21"/>
        <v>1</v>
      </c>
      <c r="V22" s="442">
        <f t="shared" si="22"/>
        <v>1</v>
      </c>
      <c r="W22" s="442">
        <f t="shared" si="23"/>
        <v>0</v>
      </c>
      <c r="X22" s="442">
        <f t="shared" si="24"/>
        <v>1</v>
      </c>
      <c r="Y22" s="442">
        <f t="shared" si="25"/>
        <v>1</v>
      </c>
      <c r="Z22" s="442">
        <f t="shared" si="26"/>
        <v>1</v>
      </c>
      <c r="AA22" s="442">
        <f t="shared" si="27"/>
        <v>1</v>
      </c>
      <c r="AB22" s="441" t="str">
        <f>'REPRODUCTION 3'!M22</f>
        <v>Juin</v>
      </c>
      <c r="AC22" s="441" t="str">
        <f>'RUMINANTS 3'!M22</f>
        <v>Juin</v>
      </c>
      <c r="AD22" s="441" t="str">
        <f>'PARASITOLOGIE 3'!M22</f>
        <v>Juin</v>
      </c>
      <c r="AE22" s="441" t="str">
        <f>'INFECTIEUX 3'!M22</f>
        <v>Juin</v>
      </c>
      <c r="AF22" s="441" t="str">
        <f>'CARNIVORES 3'!M22</f>
        <v>Juin</v>
      </c>
      <c r="AG22" s="441" t="str">
        <f>'CHIRURGIE 3'!M22</f>
        <v>Juin</v>
      </c>
      <c r="AH22" s="441" t="str">
        <f>'BIOCHIMIE 2'!M22</f>
        <v>Juin</v>
      </c>
      <c r="AI22" s="441" t="str">
        <f>'HIDAOA 3'!M22</f>
        <v>Juin</v>
      </c>
      <c r="AJ22" s="441" t="str">
        <f>'ANA-PATH 2'!M22</f>
        <v>Juin</v>
      </c>
      <c r="AK22" s="443" t="str">
        <f>'CLINIQUE 3 '!S22</f>
        <v>Juin</v>
      </c>
    </row>
    <row r="23" spans="1:37" ht="18.75">
      <c r="A23" s="51">
        <v>16</v>
      </c>
      <c r="B23" s="336" t="s">
        <v>2951</v>
      </c>
      <c r="C23" s="376" t="s">
        <v>2953</v>
      </c>
      <c r="D23" s="440">
        <f>'REPRODUCTION 3'!K23</f>
        <v>9</v>
      </c>
      <c r="E23" s="440">
        <f>'RUMINANTS 3'!K23</f>
        <v>7.5</v>
      </c>
      <c r="F23" s="440">
        <f>'PARASITOLOGIE 3'!K23</f>
        <v>12</v>
      </c>
      <c r="G23" s="440">
        <f>'INFECTIEUX 3'!K23</f>
        <v>6</v>
      </c>
      <c r="H23" s="440">
        <f>'CARNIVORES 3'!K23</f>
        <v>12.75</v>
      </c>
      <c r="I23" s="440">
        <f>'CHIRURGIE 3'!K23</f>
        <v>16.875</v>
      </c>
      <c r="J23" s="440">
        <f>'BIOCHIMIE 2'!K23</f>
        <v>4</v>
      </c>
      <c r="K23" s="440">
        <f>'HIDAOA 3'!K23</f>
        <v>10.5</v>
      </c>
      <c r="L23" s="440">
        <f>'ANA-PATH 2'!K23</f>
        <v>3</v>
      </c>
      <c r="M23" s="441">
        <f>'CLINIQUE 3 '!O23</f>
        <v>0</v>
      </c>
      <c r="N23" s="441">
        <f t="shared" si="14"/>
        <v>81.625</v>
      </c>
      <c r="O23" s="441">
        <f t="shared" si="15"/>
        <v>2.9151785714285716</v>
      </c>
      <c r="P23" s="442" t="str">
        <f t="shared" si="16"/>
        <v>Ajournee</v>
      </c>
      <c r="Q23" s="442" t="str">
        <f t="shared" si="17"/>
        <v>juin</v>
      </c>
      <c r="R23" s="442">
        <f t="shared" si="18"/>
        <v>1</v>
      </c>
      <c r="S23" s="442">
        <f t="shared" si="19"/>
        <v>1</v>
      </c>
      <c r="T23" s="442">
        <f t="shared" si="20"/>
        <v>1</v>
      </c>
      <c r="U23" s="442">
        <f t="shared" si="21"/>
        <v>1</v>
      </c>
      <c r="V23" s="442">
        <f t="shared" si="22"/>
        <v>1</v>
      </c>
      <c r="W23" s="442">
        <f t="shared" si="23"/>
        <v>0</v>
      </c>
      <c r="X23" s="442">
        <f t="shared" si="24"/>
        <v>1</v>
      </c>
      <c r="Y23" s="442">
        <f t="shared" si="25"/>
        <v>1</v>
      </c>
      <c r="Z23" s="442">
        <f t="shared" si="26"/>
        <v>1</v>
      </c>
      <c r="AA23" s="442">
        <f t="shared" si="27"/>
        <v>1</v>
      </c>
      <c r="AB23" s="441" t="str">
        <f>'REPRODUCTION 3'!M23</f>
        <v>Juin</v>
      </c>
      <c r="AC23" s="441" t="str">
        <f>'RUMINANTS 3'!M23</f>
        <v>Juin</v>
      </c>
      <c r="AD23" s="441" t="str">
        <f>'PARASITOLOGIE 3'!M23</f>
        <v>Juin</v>
      </c>
      <c r="AE23" s="441" t="str">
        <f>'INFECTIEUX 3'!M23</f>
        <v>Juin</v>
      </c>
      <c r="AF23" s="441" t="str">
        <f>'CARNIVORES 3'!M23</f>
        <v>Juin</v>
      </c>
      <c r="AG23" s="441" t="str">
        <f>'CHIRURGIE 3'!M23</f>
        <v>Juin</v>
      </c>
      <c r="AH23" s="441" t="str">
        <f>'BIOCHIMIE 2'!M23</f>
        <v>Juin</v>
      </c>
      <c r="AI23" s="441" t="str">
        <f>'HIDAOA 3'!M23</f>
        <v>Juin</v>
      </c>
      <c r="AJ23" s="441" t="str">
        <f>'ANA-PATH 2'!M23</f>
        <v>Juin</v>
      </c>
      <c r="AK23" s="443" t="str">
        <f>'CLINIQUE 3 '!S23</f>
        <v>Juin</v>
      </c>
    </row>
    <row r="24" spans="1:37" ht="18.75">
      <c r="A24" s="51">
        <v>17</v>
      </c>
      <c r="B24" s="308" t="s">
        <v>2954</v>
      </c>
      <c r="C24" s="366" t="s">
        <v>2090</v>
      </c>
      <c r="D24" s="440">
        <f>'REPRODUCTION 3'!K24</f>
        <v>16.5</v>
      </c>
      <c r="E24" s="440">
        <f>'RUMINANTS 3'!K24</f>
        <v>13.5</v>
      </c>
      <c r="F24" s="440">
        <f>'PARASITOLOGIE 3'!K24</f>
        <v>25.5</v>
      </c>
      <c r="G24" s="440">
        <f>'INFECTIEUX 3'!K24</f>
        <v>7.5</v>
      </c>
      <c r="H24" s="440">
        <f>'CARNIVORES 3'!K24</f>
        <v>13.5</v>
      </c>
      <c r="I24" s="440">
        <f>'CHIRURGIE 3'!K24</f>
        <v>20.25</v>
      </c>
      <c r="J24" s="440">
        <f>'BIOCHIMIE 2'!K24</f>
        <v>6.75</v>
      </c>
      <c r="K24" s="440">
        <f>'HIDAOA 3'!K24</f>
        <v>17.625</v>
      </c>
      <c r="L24" s="440">
        <f>'ANA-PATH 2'!K24</f>
        <v>6</v>
      </c>
      <c r="M24" s="441">
        <f>'CLINIQUE 3 '!O24</f>
        <v>0</v>
      </c>
      <c r="N24" s="441">
        <f t="shared" si="14"/>
        <v>127.125</v>
      </c>
      <c r="O24" s="441">
        <f t="shared" si="15"/>
        <v>4.5401785714285712</v>
      </c>
      <c r="P24" s="442" t="str">
        <f t="shared" si="16"/>
        <v>Ajournee</v>
      </c>
      <c r="Q24" s="442" t="str">
        <f t="shared" si="17"/>
        <v>juin</v>
      </c>
      <c r="R24" s="442">
        <f t="shared" si="18"/>
        <v>0</v>
      </c>
      <c r="S24" s="442">
        <f t="shared" si="19"/>
        <v>1</v>
      </c>
      <c r="T24" s="442">
        <f t="shared" si="20"/>
        <v>0</v>
      </c>
      <c r="U24" s="442">
        <f t="shared" si="21"/>
        <v>1</v>
      </c>
      <c r="V24" s="442">
        <f t="shared" si="22"/>
        <v>1</v>
      </c>
      <c r="W24" s="442">
        <f t="shared" si="23"/>
        <v>0</v>
      </c>
      <c r="X24" s="442">
        <f t="shared" si="24"/>
        <v>1</v>
      </c>
      <c r="Y24" s="442">
        <f t="shared" si="25"/>
        <v>0</v>
      </c>
      <c r="Z24" s="442">
        <f t="shared" si="26"/>
        <v>1</v>
      </c>
      <c r="AA24" s="442">
        <f t="shared" si="27"/>
        <v>1</v>
      </c>
      <c r="AB24" s="441" t="str">
        <f>'REPRODUCTION 3'!M24</f>
        <v>Juin</v>
      </c>
      <c r="AC24" s="441" t="str">
        <f>'RUMINANTS 3'!M24</f>
        <v>Juin</v>
      </c>
      <c r="AD24" s="441" t="str">
        <f>'PARASITOLOGIE 3'!M24</f>
        <v>Juin</v>
      </c>
      <c r="AE24" s="441" t="str">
        <f>'INFECTIEUX 3'!M24</f>
        <v>Juin</v>
      </c>
      <c r="AF24" s="441" t="str">
        <f>'CARNIVORES 3'!M24</f>
        <v>Juin</v>
      </c>
      <c r="AG24" s="441" t="str">
        <f>'CHIRURGIE 3'!M24</f>
        <v>Juin</v>
      </c>
      <c r="AH24" s="441" t="str">
        <f>'BIOCHIMIE 2'!M24</f>
        <v>Juin</v>
      </c>
      <c r="AI24" s="441" t="str">
        <f>'HIDAOA 3'!M24</f>
        <v>Juin</v>
      </c>
      <c r="AJ24" s="441" t="str">
        <f>'ANA-PATH 2'!M24</f>
        <v>Juin</v>
      </c>
      <c r="AK24" s="443" t="str">
        <f>'CLINIQUE 3 '!S24</f>
        <v>Juin</v>
      </c>
    </row>
    <row r="25" spans="1:37" ht="18.75">
      <c r="A25" s="51">
        <v>18</v>
      </c>
      <c r="B25" s="308" t="s">
        <v>220</v>
      </c>
      <c r="C25" s="366" t="s">
        <v>2955</v>
      </c>
      <c r="D25" s="440">
        <f>'REPRODUCTION 3'!K25</f>
        <v>3</v>
      </c>
      <c r="E25" s="440">
        <f>'RUMINANTS 3'!K25</f>
        <v>7.5</v>
      </c>
      <c r="F25" s="440">
        <f>'PARASITOLOGIE 3'!K25</f>
        <v>19.5</v>
      </c>
      <c r="G25" s="440">
        <f>'INFECTIEUX 3'!K25</f>
        <v>7.5</v>
      </c>
      <c r="H25" s="440">
        <f>'CARNIVORES 3'!K25</f>
        <v>10.5</v>
      </c>
      <c r="I25" s="440">
        <f>'CHIRURGIE 3'!K25</f>
        <v>20.25</v>
      </c>
      <c r="J25" s="440">
        <f>'BIOCHIMIE 2'!K25</f>
        <v>1</v>
      </c>
      <c r="K25" s="440">
        <f>'HIDAOA 3'!K25</f>
        <v>14.25</v>
      </c>
      <c r="L25" s="440">
        <f>'ANA-PATH 2'!K25</f>
        <v>4</v>
      </c>
      <c r="M25" s="441">
        <f>'CLINIQUE 3 '!O25</f>
        <v>0</v>
      </c>
      <c r="N25" s="441">
        <f t="shared" si="14"/>
        <v>87.5</v>
      </c>
      <c r="O25" s="441">
        <f t="shared" si="15"/>
        <v>3.125</v>
      </c>
      <c r="P25" s="442" t="str">
        <f t="shared" si="16"/>
        <v>Ajournee</v>
      </c>
      <c r="Q25" s="442" t="str">
        <f t="shared" si="17"/>
        <v>juin</v>
      </c>
      <c r="R25" s="442">
        <f t="shared" si="18"/>
        <v>1</v>
      </c>
      <c r="S25" s="442">
        <f t="shared" si="19"/>
        <v>1</v>
      </c>
      <c r="T25" s="442">
        <f t="shared" si="20"/>
        <v>0</v>
      </c>
      <c r="U25" s="442">
        <f t="shared" si="21"/>
        <v>1</v>
      </c>
      <c r="V25" s="442">
        <f t="shared" si="22"/>
        <v>1</v>
      </c>
      <c r="W25" s="442">
        <f t="shared" si="23"/>
        <v>0</v>
      </c>
      <c r="X25" s="442">
        <f t="shared" si="24"/>
        <v>1</v>
      </c>
      <c r="Y25" s="442">
        <f t="shared" si="25"/>
        <v>1</v>
      </c>
      <c r="Z25" s="442">
        <f t="shared" si="26"/>
        <v>1</v>
      </c>
      <c r="AA25" s="442">
        <f t="shared" si="27"/>
        <v>1</v>
      </c>
      <c r="AB25" s="441" t="str">
        <f>'REPRODUCTION 3'!M25</f>
        <v>Juin</v>
      </c>
      <c r="AC25" s="441" t="str">
        <f>'RUMINANTS 3'!M25</f>
        <v>Juin</v>
      </c>
      <c r="AD25" s="441" t="str">
        <f>'PARASITOLOGIE 3'!M25</f>
        <v>Juin</v>
      </c>
      <c r="AE25" s="441" t="str">
        <f>'INFECTIEUX 3'!M25</f>
        <v>Juin</v>
      </c>
      <c r="AF25" s="441" t="str">
        <f>'CARNIVORES 3'!M25</f>
        <v>Juin</v>
      </c>
      <c r="AG25" s="441" t="str">
        <f>'CHIRURGIE 3'!M25</f>
        <v>Juin</v>
      </c>
      <c r="AH25" s="441" t="str">
        <f>'BIOCHIMIE 2'!M25</f>
        <v>Juin</v>
      </c>
      <c r="AI25" s="441" t="str">
        <f>'HIDAOA 3'!M25</f>
        <v>Juin</v>
      </c>
      <c r="AJ25" s="441" t="str">
        <f>'ANA-PATH 2'!M25</f>
        <v>Juin</v>
      </c>
      <c r="AK25" s="443" t="str">
        <f>'CLINIQUE 3 '!S25</f>
        <v>Juin</v>
      </c>
    </row>
    <row r="26" spans="1:37" ht="18.75">
      <c r="A26" s="51">
        <v>19</v>
      </c>
      <c r="B26" s="308" t="s">
        <v>2956</v>
      </c>
      <c r="C26" s="366" t="s">
        <v>2957</v>
      </c>
      <c r="D26" s="440">
        <f>'REPRODUCTION 3'!K26</f>
        <v>9</v>
      </c>
      <c r="E26" s="440">
        <f>'RUMINANTS 3'!K26</f>
        <v>6</v>
      </c>
      <c r="F26" s="440">
        <f>'PARASITOLOGIE 3'!K26</f>
        <v>27</v>
      </c>
      <c r="G26" s="440">
        <f>'INFECTIEUX 3'!K26</f>
        <v>10.5</v>
      </c>
      <c r="H26" s="440">
        <f>'CARNIVORES 3'!K26</f>
        <v>18.75</v>
      </c>
      <c r="I26" s="440">
        <f>'CHIRURGIE 3'!K26</f>
        <v>21</v>
      </c>
      <c r="J26" s="440">
        <f>'BIOCHIMIE 2'!K26</f>
        <v>7.5</v>
      </c>
      <c r="K26" s="440">
        <f>'HIDAOA 3'!K26</f>
        <v>23.625</v>
      </c>
      <c r="L26" s="440">
        <f>'ANA-PATH 2'!K26</f>
        <v>6</v>
      </c>
      <c r="M26" s="441">
        <f>'CLINIQUE 3 '!O26</f>
        <v>0</v>
      </c>
      <c r="N26" s="441">
        <f t="shared" si="14"/>
        <v>129.375</v>
      </c>
      <c r="O26" s="441">
        <f t="shared" si="15"/>
        <v>4.6205357142857144</v>
      </c>
      <c r="P26" s="442" t="str">
        <f t="shared" si="16"/>
        <v>Ajournee</v>
      </c>
      <c r="Q26" s="442" t="str">
        <f t="shared" si="17"/>
        <v>juin</v>
      </c>
      <c r="R26" s="442">
        <f t="shared" si="18"/>
        <v>1</v>
      </c>
      <c r="S26" s="442">
        <f t="shared" si="19"/>
        <v>1</v>
      </c>
      <c r="T26" s="442">
        <f t="shared" si="20"/>
        <v>0</v>
      </c>
      <c r="U26" s="442">
        <f t="shared" si="21"/>
        <v>1</v>
      </c>
      <c r="V26" s="442">
        <f t="shared" si="22"/>
        <v>0</v>
      </c>
      <c r="W26" s="442">
        <f t="shared" si="23"/>
        <v>0</v>
      </c>
      <c r="X26" s="442">
        <f t="shared" si="24"/>
        <v>1</v>
      </c>
      <c r="Y26" s="442">
        <f t="shared" si="25"/>
        <v>0</v>
      </c>
      <c r="Z26" s="442">
        <f t="shared" si="26"/>
        <v>1</v>
      </c>
      <c r="AA26" s="442">
        <f t="shared" si="27"/>
        <v>1</v>
      </c>
      <c r="AB26" s="441" t="str">
        <f>'REPRODUCTION 3'!M26</f>
        <v>Juin</v>
      </c>
      <c r="AC26" s="441" t="str">
        <f>'RUMINANTS 3'!M26</f>
        <v>Juin</v>
      </c>
      <c r="AD26" s="441" t="str">
        <f>'PARASITOLOGIE 3'!M26</f>
        <v>Juin</v>
      </c>
      <c r="AE26" s="441" t="str">
        <f>'INFECTIEUX 3'!M26</f>
        <v>Juin</v>
      </c>
      <c r="AF26" s="441" t="str">
        <f>'CARNIVORES 3'!M26</f>
        <v>Juin</v>
      </c>
      <c r="AG26" s="441" t="str">
        <f>'CHIRURGIE 3'!M26</f>
        <v>Juin</v>
      </c>
      <c r="AH26" s="441" t="str">
        <f>'BIOCHIMIE 2'!M26</f>
        <v>Juin</v>
      </c>
      <c r="AI26" s="441" t="str">
        <f>'HIDAOA 3'!M26</f>
        <v>Juin</v>
      </c>
      <c r="AJ26" s="441" t="str">
        <f>'ANA-PATH 2'!M26</f>
        <v>Juin</v>
      </c>
      <c r="AK26" s="443" t="str">
        <f>'CLINIQUE 3 '!S26</f>
        <v>Juin</v>
      </c>
    </row>
    <row r="27" spans="1:37" ht="18.75">
      <c r="A27" s="51">
        <v>20</v>
      </c>
      <c r="B27" s="308" t="s">
        <v>2958</v>
      </c>
      <c r="C27" s="366" t="s">
        <v>1795</v>
      </c>
      <c r="D27" s="440">
        <f>'REPRODUCTION 3'!K27</f>
        <v>18</v>
      </c>
      <c r="E27" s="440">
        <f>'RUMINANTS 3'!K27</f>
        <v>12</v>
      </c>
      <c r="F27" s="440">
        <f>'PARASITOLOGIE 3'!K27</f>
        <v>28.5</v>
      </c>
      <c r="G27" s="440">
        <f>'INFECTIEUX 3'!K27</f>
        <v>12</v>
      </c>
      <c r="H27" s="440">
        <f>'CARNIVORES 3'!K27</f>
        <v>15</v>
      </c>
      <c r="I27" s="440">
        <f>'CHIRURGIE 3'!K27</f>
        <v>24.375</v>
      </c>
      <c r="J27" s="440">
        <f>'BIOCHIMIE 2'!K27</f>
        <v>10.5</v>
      </c>
      <c r="K27" s="440">
        <f>'HIDAOA 3'!K27</f>
        <v>12.75</v>
      </c>
      <c r="L27" s="440">
        <f>'ANA-PATH 2'!K27</f>
        <v>9.5</v>
      </c>
      <c r="M27" s="441">
        <f>'CLINIQUE 3 '!O27</f>
        <v>0</v>
      </c>
      <c r="N27" s="441">
        <f t="shared" si="14"/>
        <v>142.625</v>
      </c>
      <c r="O27" s="441">
        <f t="shared" si="15"/>
        <v>5.09375</v>
      </c>
      <c r="P27" s="442" t="str">
        <f t="shared" si="16"/>
        <v>Ajournee</v>
      </c>
      <c r="Q27" s="442" t="str">
        <f t="shared" si="17"/>
        <v>juin</v>
      </c>
      <c r="R27" s="442">
        <f t="shared" si="18"/>
        <v>0</v>
      </c>
      <c r="S27" s="442">
        <f t="shared" si="19"/>
        <v>1</v>
      </c>
      <c r="T27" s="442">
        <f t="shared" si="20"/>
        <v>0</v>
      </c>
      <c r="U27" s="442">
        <f t="shared" si="21"/>
        <v>1</v>
      </c>
      <c r="V27" s="442">
        <f t="shared" si="22"/>
        <v>0</v>
      </c>
      <c r="W27" s="442">
        <f t="shared" si="23"/>
        <v>0</v>
      </c>
      <c r="X27" s="442">
        <f t="shared" si="24"/>
        <v>0</v>
      </c>
      <c r="Y27" s="442">
        <f t="shared" si="25"/>
        <v>1</v>
      </c>
      <c r="Z27" s="442">
        <f t="shared" si="26"/>
        <v>1</v>
      </c>
      <c r="AA27" s="442">
        <f t="shared" si="27"/>
        <v>1</v>
      </c>
      <c r="AB27" s="441" t="str">
        <f>'REPRODUCTION 3'!M27</f>
        <v>Juin</v>
      </c>
      <c r="AC27" s="441" t="str">
        <f>'RUMINANTS 3'!M27</f>
        <v>Juin</v>
      </c>
      <c r="AD27" s="441" t="str">
        <f>'PARASITOLOGIE 3'!M27</f>
        <v>Juin</v>
      </c>
      <c r="AE27" s="441" t="str">
        <f>'INFECTIEUX 3'!M27</f>
        <v>Juin</v>
      </c>
      <c r="AF27" s="441" t="str">
        <f>'CARNIVORES 3'!M27</f>
        <v>Juin</v>
      </c>
      <c r="AG27" s="441" t="str">
        <f>'CHIRURGIE 3'!M27</f>
        <v>Juin</v>
      </c>
      <c r="AH27" s="441" t="str">
        <f>'BIOCHIMIE 2'!M27</f>
        <v>Juin</v>
      </c>
      <c r="AI27" s="441" t="str">
        <f>'HIDAOA 3'!M27</f>
        <v>Juin</v>
      </c>
      <c r="AJ27" s="441" t="str">
        <f>'ANA-PATH 2'!M27</f>
        <v>Juin</v>
      </c>
      <c r="AK27" s="443" t="str">
        <f>'CLINIQUE 3 '!S27</f>
        <v>Juin</v>
      </c>
    </row>
    <row r="28" spans="1:37" ht="18.75">
      <c r="A28" s="51">
        <v>21</v>
      </c>
      <c r="B28" s="308" t="s">
        <v>2959</v>
      </c>
      <c r="C28" s="366" t="s">
        <v>2960</v>
      </c>
      <c r="D28" s="440">
        <f>'REPRODUCTION 3'!K28</f>
        <v>10.5</v>
      </c>
      <c r="E28" s="440">
        <f>'RUMINANTS 3'!K28</f>
        <v>7.5</v>
      </c>
      <c r="F28" s="440">
        <f>'PARASITOLOGIE 3'!K28</f>
        <v>19.5</v>
      </c>
      <c r="G28" s="440">
        <f>'INFECTIEUX 3'!K28</f>
        <v>6</v>
      </c>
      <c r="H28" s="440">
        <f>'CARNIVORES 3'!K28</f>
        <v>12.75</v>
      </c>
      <c r="I28" s="440">
        <f>'CHIRURGIE 3'!K28</f>
        <v>16.125</v>
      </c>
      <c r="J28" s="440">
        <f>'BIOCHIMIE 2'!K28</f>
        <v>5</v>
      </c>
      <c r="K28" s="440">
        <f>'HIDAOA 3'!K28</f>
        <v>12.375</v>
      </c>
      <c r="L28" s="440">
        <f>'ANA-PATH 2'!K28</f>
        <v>5</v>
      </c>
      <c r="M28" s="441">
        <f>'CLINIQUE 3 '!O28</f>
        <v>0</v>
      </c>
      <c r="N28" s="441">
        <f t="shared" si="14"/>
        <v>94.75</v>
      </c>
      <c r="O28" s="441">
        <f t="shared" si="15"/>
        <v>3.3839285714285716</v>
      </c>
      <c r="P28" s="442" t="str">
        <f t="shared" si="16"/>
        <v>Ajournee</v>
      </c>
      <c r="Q28" s="442" t="str">
        <f t="shared" si="17"/>
        <v>juin</v>
      </c>
      <c r="R28" s="442">
        <f t="shared" si="18"/>
        <v>1</v>
      </c>
      <c r="S28" s="442">
        <f t="shared" si="19"/>
        <v>1</v>
      </c>
      <c r="T28" s="442">
        <f t="shared" si="20"/>
        <v>0</v>
      </c>
      <c r="U28" s="442">
        <f t="shared" si="21"/>
        <v>1</v>
      </c>
      <c r="V28" s="442">
        <f t="shared" si="22"/>
        <v>1</v>
      </c>
      <c r="W28" s="442">
        <f t="shared" si="23"/>
        <v>0</v>
      </c>
      <c r="X28" s="442">
        <f t="shared" si="24"/>
        <v>1</v>
      </c>
      <c r="Y28" s="442">
        <f t="shared" si="25"/>
        <v>1</v>
      </c>
      <c r="Z28" s="442">
        <f t="shared" si="26"/>
        <v>1</v>
      </c>
      <c r="AA28" s="442">
        <f t="shared" si="27"/>
        <v>1</v>
      </c>
      <c r="AB28" s="441" t="str">
        <f>'REPRODUCTION 3'!M28</f>
        <v>Juin</v>
      </c>
      <c r="AC28" s="441" t="str">
        <f>'RUMINANTS 3'!M28</f>
        <v>Juin</v>
      </c>
      <c r="AD28" s="441" t="str">
        <f>'PARASITOLOGIE 3'!M28</f>
        <v>Juin</v>
      </c>
      <c r="AE28" s="441" t="str">
        <f>'INFECTIEUX 3'!M28</f>
        <v>Juin</v>
      </c>
      <c r="AF28" s="441" t="str">
        <f>'CARNIVORES 3'!M28</f>
        <v>Juin</v>
      </c>
      <c r="AG28" s="441" t="str">
        <f>'CHIRURGIE 3'!M28</f>
        <v>Juin</v>
      </c>
      <c r="AH28" s="441" t="str">
        <f>'BIOCHIMIE 2'!M28</f>
        <v>Juin</v>
      </c>
      <c r="AI28" s="441" t="str">
        <f>'HIDAOA 3'!M28</f>
        <v>Juin</v>
      </c>
      <c r="AJ28" s="441" t="str">
        <f>'ANA-PATH 2'!M28</f>
        <v>Juin</v>
      </c>
      <c r="AK28" s="443" t="str">
        <f>'CLINIQUE 3 '!S28</f>
        <v>Juin</v>
      </c>
    </row>
    <row r="29" spans="1:37" ht="18.75">
      <c r="A29" s="51">
        <v>22</v>
      </c>
      <c r="B29" s="308" t="s">
        <v>2961</v>
      </c>
      <c r="C29" s="366" t="s">
        <v>1943</v>
      </c>
      <c r="D29" s="440">
        <f>'REPRODUCTION 3'!K29</f>
        <v>13.5</v>
      </c>
      <c r="E29" s="440">
        <f>'RUMINANTS 3'!K29</f>
        <v>15</v>
      </c>
      <c r="F29" s="440">
        <f>'PARASITOLOGIE 3'!K29</f>
        <v>24</v>
      </c>
      <c r="G29" s="440">
        <f>'INFECTIEUX 3'!K29</f>
        <v>10.5</v>
      </c>
      <c r="H29" s="440">
        <f>'CARNIVORES 3'!K29</f>
        <v>14.25</v>
      </c>
      <c r="I29" s="440">
        <f>'CHIRURGIE 3'!K29</f>
        <v>25.875</v>
      </c>
      <c r="J29" s="440">
        <f>'BIOCHIMIE 2'!K29</f>
        <v>12</v>
      </c>
      <c r="K29" s="440">
        <f>'HIDAOA 3'!K29</f>
        <v>24</v>
      </c>
      <c r="L29" s="440">
        <f>'ANA-PATH 2'!K29</f>
        <v>10</v>
      </c>
      <c r="M29" s="441">
        <f>'CLINIQUE 3 '!O29</f>
        <v>0</v>
      </c>
      <c r="N29" s="441">
        <f t="shared" si="14"/>
        <v>149.125</v>
      </c>
      <c r="O29" s="441">
        <f t="shared" si="15"/>
        <v>5.3258928571428568</v>
      </c>
      <c r="P29" s="442" t="str">
        <f t="shared" si="16"/>
        <v>Ajournee</v>
      </c>
      <c r="Q29" s="442" t="str">
        <f t="shared" si="17"/>
        <v>juin</v>
      </c>
      <c r="R29" s="442">
        <f t="shared" si="18"/>
        <v>1</v>
      </c>
      <c r="S29" s="442">
        <f t="shared" si="19"/>
        <v>0</v>
      </c>
      <c r="T29" s="442">
        <f t="shared" si="20"/>
        <v>0</v>
      </c>
      <c r="U29" s="442">
        <f t="shared" si="21"/>
        <v>1</v>
      </c>
      <c r="V29" s="442">
        <f t="shared" si="22"/>
        <v>1</v>
      </c>
      <c r="W29" s="442">
        <f t="shared" si="23"/>
        <v>0</v>
      </c>
      <c r="X29" s="442">
        <f t="shared" si="24"/>
        <v>0</v>
      </c>
      <c r="Y29" s="442">
        <f t="shared" si="25"/>
        <v>0</v>
      </c>
      <c r="Z29" s="442">
        <f t="shared" si="26"/>
        <v>0</v>
      </c>
      <c r="AA29" s="442">
        <f t="shared" si="27"/>
        <v>1</v>
      </c>
      <c r="AB29" s="441" t="str">
        <f>'REPRODUCTION 3'!M29</f>
        <v>Juin</v>
      </c>
      <c r="AC29" s="441" t="str">
        <f>'RUMINANTS 3'!M29</f>
        <v>Juin</v>
      </c>
      <c r="AD29" s="441" t="str">
        <f>'PARASITOLOGIE 3'!M29</f>
        <v>Juin</v>
      </c>
      <c r="AE29" s="441" t="str">
        <f>'INFECTIEUX 3'!M29</f>
        <v>Juin</v>
      </c>
      <c r="AF29" s="441" t="str">
        <f>'CARNIVORES 3'!M29</f>
        <v>Juin</v>
      </c>
      <c r="AG29" s="441" t="str">
        <f>'CHIRURGIE 3'!M29</f>
        <v>Juin</v>
      </c>
      <c r="AH29" s="441" t="str">
        <f>'BIOCHIMIE 2'!M29</f>
        <v>Juin</v>
      </c>
      <c r="AI29" s="441" t="str">
        <f>'HIDAOA 3'!M29</f>
        <v>Juin</v>
      </c>
      <c r="AJ29" s="441" t="str">
        <f>'ANA-PATH 2'!M29</f>
        <v>Juin</v>
      </c>
      <c r="AK29" s="443" t="str">
        <f>'CLINIQUE 3 '!S29</f>
        <v>Juin</v>
      </c>
    </row>
    <row r="30" spans="1:37" ht="18.75">
      <c r="A30" s="51">
        <v>23</v>
      </c>
      <c r="B30" s="308" t="s">
        <v>249</v>
      </c>
      <c r="C30" s="366" t="s">
        <v>2962</v>
      </c>
      <c r="D30" s="440">
        <f>'REPRODUCTION 3'!K30</f>
        <v>15</v>
      </c>
      <c r="E30" s="440">
        <f>'RUMINANTS 3'!K30</f>
        <v>15</v>
      </c>
      <c r="F30" s="440">
        <f>'PARASITOLOGIE 3'!K30</f>
        <v>15</v>
      </c>
      <c r="G30" s="440">
        <f>'INFECTIEUX 3'!K30</f>
        <v>12</v>
      </c>
      <c r="H30" s="440">
        <f>'CARNIVORES 3'!K30</f>
        <v>16.5</v>
      </c>
      <c r="I30" s="440">
        <f>'CHIRURGIE 3'!K30</f>
        <v>24.375</v>
      </c>
      <c r="J30" s="440">
        <f>'BIOCHIMIE 2'!K30</f>
        <v>4.5</v>
      </c>
      <c r="K30" s="440">
        <f>'HIDAOA 3'!K30</f>
        <v>18</v>
      </c>
      <c r="L30" s="440">
        <f>'ANA-PATH 2'!K30</f>
        <v>9</v>
      </c>
      <c r="M30" s="441">
        <f>'CLINIQUE 3 '!O30</f>
        <v>0</v>
      </c>
      <c r="N30" s="441">
        <f t="shared" si="14"/>
        <v>129.375</v>
      </c>
      <c r="O30" s="441">
        <f t="shared" si="15"/>
        <v>4.6205357142857144</v>
      </c>
      <c r="P30" s="442" t="str">
        <f t="shared" si="16"/>
        <v>Ajournee</v>
      </c>
      <c r="Q30" s="442" t="str">
        <f t="shared" si="17"/>
        <v>juin</v>
      </c>
      <c r="R30" s="442">
        <f t="shared" si="18"/>
        <v>0</v>
      </c>
      <c r="S30" s="442">
        <f t="shared" si="19"/>
        <v>0</v>
      </c>
      <c r="T30" s="442">
        <f t="shared" si="20"/>
        <v>0</v>
      </c>
      <c r="U30" s="442">
        <f t="shared" si="21"/>
        <v>1</v>
      </c>
      <c r="V30" s="442">
        <f t="shared" si="22"/>
        <v>0</v>
      </c>
      <c r="W30" s="442">
        <f t="shared" si="23"/>
        <v>0</v>
      </c>
      <c r="X30" s="442">
        <f t="shared" si="24"/>
        <v>1</v>
      </c>
      <c r="Y30" s="442">
        <f t="shared" si="25"/>
        <v>0</v>
      </c>
      <c r="Z30" s="442">
        <f t="shared" si="26"/>
        <v>1</v>
      </c>
      <c r="AA30" s="442">
        <f t="shared" si="27"/>
        <v>1</v>
      </c>
      <c r="AB30" s="441" t="str">
        <f>'REPRODUCTION 3'!M30</f>
        <v>Juin</v>
      </c>
      <c r="AC30" s="441" t="str">
        <f>'RUMINANTS 3'!M30</f>
        <v>Juin</v>
      </c>
      <c r="AD30" s="441" t="str">
        <f>'PARASITOLOGIE 3'!M30</f>
        <v>Juin</v>
      </c>
      <c r="AE30" s="441" t="str">
        <f>'INFECTIEUX 3'!M30</f>
        <v>Juin</v>
      </c>
      <c r="AF30" s="441" t="str">
        <f>'CARNIVORES 3'!M30</f>
        <v>Juin</v>
      </c>
      <c r="AG30" s="441" t="str">
        <f>'CHIRURGIE 3'!M30</f>
        <v>Juin</v>
      </c>
      <c r="AH30" s="441" t="str">
        <f>'BIOCHIMIE 2'!M30</f>
        <v>Juin</v>
      </c>
      <c r="AI30" s="441" t="str">
        <f>'HIDAOA 3'!M30</f>
        <v>Juin</v>
      </c>
      <c r="AJ30" s="441" t="str">
        <f>'ANA-PATH 2'!M30</f>
        <v>Juin</v>
      </c>
      <c r="AK30" s="443" t="str">
        <f>'CLINIQUE 3 '!S30</f>
        <v>Juin</v>
      </c>
    </row>
    <row r="31" spans="1:37" ht="18.75">
      <c r="A31" s="51">
        <v>24</v>
      </c>
      <c r="B31" s="308" t="s">
        <v>2963</v>
      </c>
      <c r="C31" s="366" t="s">
        <v>640</v>
      </c>
      <c r="D31" s="440">
        <f>'REPRODUCTION 3'!K31</f>
        <v>10.5</v>
      </c>
      <c r="E31" s="440">
        <f>'RUMINANTS 3'!K31</f>
        <v>6</v>
      </c>
      <c r="F31" s="440">
        <f>'PARASITOLOGIE 3'!K31</f>
        <v>22.5</v>
      </c>
      <c r="G31" s="440">
        <f>'INFECTIEUX 3'!K31</f>
        <v>19.5</v>
      </c>
      <c r="H31" s="440">
        <f>'CARNIVORES 3'!K31</f>
        <v>13.5</v>
      </c>
      <c r="I31" s="440">
        <f>'CHIRURGIE 3'!K31</f>
        <v>20.625</v>
      </c>
      <c r="J31" s="440">
        <f>'BIOCHIMIE 2'!K31</f>
        <v>8.5</v>
      </c>
      <c r="K31" s="440">
        <f>'HIDAOA 3'!K31</f>
        <v>18</v>
      </c>
      <c r="L31" s="440">
        <f>'ANA-PATH 2'!K31</f>
        <v>4</v>
      </c>
      <c r="M31" s="441">
        <f>'CLINIQUE 3 '!O31</f>
        <v>0</v>
      </c>
      <c r="N31" s="441">
        <f t="shared" si="14"/>
        <v>123.125</v>
      </c>
      <c r="O31" s="441">
        <f t="shared" si="15"/>
        <v>4.3973214285714288</v>
      </c>
      <c r="P31" s="442" t="str">
        <f t="shared" si="16"/>
        <v>Ajournee</v>
      </c>
      <c r="Q31" s="442" t="str">
        <f t="shared" si="17"/>
        <v>juin</v>
      </c>
      <c r="R31" s="442">
        <f t="shared" si="18"/>
        <v>1</v>
      </c>
      <c r="S31" s="442">
        <f t="shared" si="19"/>
        <v>1</v>
      </c>
      <c r="T31" s="442">
        <f t="shared" si="20"/>
        <v>0</v>
      </c>
      <c r="U31" s="442">
        <f t="shared" si="21"/>
        <v>0</v>
      </c>
      <c r="V31" s="442">
        <f t="shared" si="22"/>
        <v>1</v>
      </c>
      <c r="W31" s="442">
        <f t="shared" si="23"/>
        <v>0</v>
      </c>
      <c r="X31" s="442">
        <f t="shared" si="24"/>
        <v>1</v>
      </c>
      <c r="Y31" s="442">
        <f t="shared" si="25"/>
        <v>0</v>
      </c>
      <c r="Z31" s="442">
        <f t="shared" si="26"/>
        <v>1</v>
      </c>
      <c r="AA31" s="442">
        <f t="shared" si="27"/>
        <v>1</v>
      </c>
      <c r="AB31" s="441" t="str">
        <f>'REPRODUCTION 3'!M31</f>
        <v>Juin</v>
      </c>
      <c r="AC31" s="441" t="str">
        <f>'RUMINANTS 3'!M31</f>
        <v>Juin</v>
      </c>
      <c r="AD31" s="441" t="str">
        <f>'PARASITOLOGIE 3'!M31</f>
        <v>Juin</v>
      </c>
      <c r="AE31" s="441" t="str">
        <f>'INFECTIEUX 3'!M31</f>
        <v>Juin</v>
      </c>
      <c r="AF31" s="441" t="str">
        <f>'CARNIVORES 3'!M31</f>
        <v>Juin</v>
      </c>
      <c r="AG31" s="441" t="str">
        <f>'CHIRURGIE 3'!M31</f>
        <v>Juin</v>
      </c>
      <c r="AH31" s="441" t="str">
        <f>'BIOCHIMIE 2'!M31</f>
        <v>Juin</v>
      </c>
      <c r="AI31" s="441" t="str">
        <f>'HIDAOA 3'!M31</f>
        <v>Juin</v>
      </c>
      <c r="AJ31" s="441" t="str">
        <f>'ANA-PATH 2'!M31</f>
        <v>Juin</v>
      </c>
      <c r="AK31" s="443" t="str">
        <f>'CLINIQUE 3 '!S31</f>
        <v>Juin</v>
      </c>
    </row>
    <row r="32" spans="1:37" ht="18.75">
      <c r="A32" s="51">
        <v>25</v>
      </c>
      <c r="B32" s="308" t="s">
        <v>2964</v>
      </c>
      <c r="C32" s="366" t="s">
        <v>2965</v>
      </c>
      <c r="D32" s="440">
        <f>'REPRODUCTION 3'!K32</f>
        <v>15</v>
      </c>
      <c r="E32" s="440">
        <f>'RUMINANTS 3'!K32</f>
        <v>9</v>
      </c>
      <c r="F32" s="440">
        <f>'PARASITOLOGIE 3'!K32</f>
        <v>18</v>
      </c>
      <c r="G32" s="440">
        <f>'INFECTIEUX 3'!K32</f>
        <v>9</v>
      </c>
      <c r="H32" s="440">
        <f>'CARNIVORES 3'!K32</f>
        <v>12</v>
      </c>
      <c r="I32" s="440">
        <f>'CHIRURGIE 3'!K32</f>
        <v>20.625</v>
      </c>
      <c r="J32" s="440">
        <f>'BIOCHIMIE 2'!K32</f>
        <v>9.5</v>
      </c>
      <c r="K32" s="440">
        <f>'HIDAOA 3'!K32</f>
        <v>16.125</v>
      </c>
      <c r="L32" s="440">
        <f>'ANA-PATH 2'!K32</f>
        <v>6</v>
      </c>
      <c r="M32" s="441">
        <f>'CLINIQUE 3 '!O32</f>
        <v>0</v>
      </c>
      <c r="N32" s="441">
        <f t="shared" si="14"/>
        <v>115.25</v>
      </c>
      <c r="O32" s="441">
        <f t="shared" si="15"/>
        <v>4.1160714285714288</v>
      </c>
      <c r="P32" s="442" t="str">
        <f t="shared" si="16"/>
        <v>Ajournee</v>
      </c>
      <c r="Q32" s="442" t="str">
        <f t="shared" si="17"/>
        <v>juin</v>
      </c>
      <c r="R32" s="442">
        <f t="shared" si="18"/>
        <v>0</v>
      </c>
      <c r="S32" s="442">
        <f t="shared" si="19"/>
        <v>1</v>
      </c>
      <c r="T32" s="442">
        <f t="shared" si="20"/>
        <v>0</v>
      </c>
      <c r="U32" s="442">
        <f t="shared" si="21"/>
        <v>1</v>
      </c>
      <c r="V32" s="442">
        <f t="shared" si="22"/>
        <v>1</v>
      </c>
      <c r="W32" s="442">
        <f t="shared" si="23"/>
        <v>0</v>
      </c>
      <c r="X32" s="442">
        <f t="shared" si="24"/>
        <v>1</v>
      </c>
      <c r="Y32" s="442">
        <f t="shared" si="25"/>
        <v>0</v>
      </c>
      <c r="Z32" s="442">
        <f t="shared" si="26"/>
        <v>1</v>
      </c>
      <c r="AA32" s="442">
        <f t="shared" si="27"/>
        <v>1</v>
      </c>
      <c r="AB32" s="441" t="str">
        <f>'REPRODUCTION 3'!M32</f>
        <v>Juin</v>
      </c>
      <c r="AC32" s="441" t="str">
        <f>'RUMINANTS 3'!M32</f>
        <v>Juin</v>
      </c>
      <c r="AD32" s="441" t="str">
        <f>'PARASITOLOGIE 3'!M32</f>
        <v>Juin</v>
      </c>
      <c r="AE32" s="441" t="str">
        <f>'INFECTIEUX 3'!M32</f>
        <v>Juin</v>
      </c>
      <c r="AF32" s="441" t="str">
        <f>'CARNIVORES 3'!M32</f>
        <v>Juin</v>
      </c>
      <c r="AG32" s="441" t="str">
        <f>'CHIRURGIE 3'!M32</f>
        <v>Juin</v>
      </c>
      <c r="AH32" s="441" t="str">
        <f>'BIOCHIMIE 2'!M32</f>
        <v>Juin</v>
      </c>
      <c r="AI32" s="441" t="str">
        <f>'HIDAOA 3'!M32</f>
        <v>Juin</v>
      </c>
      <c r="AJ32" s="441" t="str">
        <f>'ANA-PATH 2'!M32</f>
        <v>Juin</v>
      </c>
      <c r="AK32" s="443" t="str">
        <f>'CLINIQUE 3 '!S32</f>
        <v>Juin</v>
      </c>
    </row>
    <row r="33" spans="1:37" ht="18.75">
      <c r="A33" s="51">
        <v>26</v>
      </c>
      <c r="B33" s="308" t="s">
        <v>2966</v>
      </c>
      <c r="C33" s="366" t="s">
        <v>1409</v>
      </c>
      <c r="D33" s="440">
        <f>'REPRODUCTION 3'!K33</f>
        <v>7.5</v>
      </c>
      <c r="E33" s="440">
        <f>'RUMINANTS 3'!K33</f>
        <v>7.5</v>
      </c>
      <c r="F33" s="440">
        <f>'PARASITOLOGIE 3'!K33</f>
        <v>12</v>
      </c>
      <c r="G33" s="440">
        <f>'INFECTIEUX 3'!K33</f>
        <v>7.5</v>
      </c>
      <c r="H33" s="440">
        <f>'CARNIVORES 3'!K33</f>
        <v>6</v>
      </c>
      <c r="I33" s="440">
        <f>'CHIRURGIE 3'!K33</f>
        <v>14.625</v>
      </c>
      <c r="J33" s="440">
        <f>'BIOCHIMIE 2'!K33</f>
        <v>4</v>
      </c>
      <c r="K33" s="440">
        <f>'HIDAOA 3'!K33</f>
        <v>16.5</v>
      </c>
      <c r="L33" s="440">
        <f>'ANA-PATH 2'!K33</f>
        <v>5</v>
      </c>
      <c r="M33" s="441">
        <f>'CLINIQUE 3 '!O33</f>
        <v>0</v>
      </c>
      <c r="N33" s="441">
        <f t="shared" si="14"/>
        <v>80.625</v>
      </c>
      <c r="O33" s="441">
        <f t="shared" si="15"/>
        <v>2.8794642857142856</v>
      </c>
      <c r="P33" s="442" t="str">
        <f t="shared" si="16"/>
        <v>Ajournee</v>
      </c>
      <c r="Q33" s="442" t="str">
        <f t="shared" si="17"/>
        <v>juin</v>
      </c>
      <c r="R33" s="442">
        <f t="shared" si="18"/>
        <v>1</v>
      </c>
      <c r="S33" s="442">
        <f t="shared" si="19"/>
        <v>1</v>
      </c>
      <c r="T33" s="442">
        <f t="shared" si="20"/>
        <v>1</v>
      </c>
      <c r="U33" s="442">
        <f t="shared" si="21"/>
        <v>1</v>
      </c>
      <c r="V33" s="442">
        <f t="shared" si="22"/>
        <v>1</v>
      </c>
      <c r="W33" s="442">
        <f t="shared" si="23"/>
        <v>1</v>
      </c>
      <c r="X33" s="442">
        <f t="shared" si="24"/>
        <v>1</v>
      </c>
      <c r="Y33" s="442">
        <f t="shared" si="25"/>
        <v>0</v>
      </c>
      <c r="Z33" s="442">
        <f t="shared" si="26"/>
        <v>1</v>
      </c>
      <c r="AA33" s="442">
        <f t="shared" si="27"/>
        <v>1</v>
      </c>
      <c r="AB33" s="441" t="str">
        <f>'REPRODUCTION 3'!M33</f>
        <v>Juin</v>
      </c>
      <c r="AC33" s="441" t="str">
        <f>'RUMINANTS 3'!M33</f>
        <v>Juin</v>
      </c>
      <c r="AD33" s="441" t="str">
        <f>'PARASITOLOGIE 3'!M33</f>
        <v>Juin</v>
      </c>
      <c r="AE33" s="441" t="str">
        <f>'INFECTIEUX 3'!M33</f>
        <v>Juin</v>
      </c>
      <c r="AF33" s="441" t="str">
        <f>'CARNIVORES 3'!M33</f>
        <v>Juin</v>
      </c>
      <c r="AG33" s="441" t="str">
        <f>'CHIRURGIE 3'!M33</f>
        <v>Juin</v>
      </c>
      <c r="AH33" s="441" t="str">
        <f>'BIOCHIMIE 2'!M33</f>
        <v>Juin</v>
      </c>
      <c r="AI33" s="441" t="str">
        <f>'HIDAOA 3'!M33</f>
        <v>Juin</v>
      </c>
      <c r="AJ33" s="441" t="str">
        <f>'ANA-PATH 2'!M33</f>
        <v>Juin</v>
      </c>
      <c r="AK33" s="443" t="str">
        <f>'CLINIQUE 3 '!S33</f>
        <v>Juin</v>
      </c>
    </row>
    <row r="34" spans="1:37" ht="18.75">
      <c r="A34" s="51">
        <v>27</v>
      </c>
      <c r="B34" s="308" t="s">
        <v>2967</v>
      </c>
      <c r="C34" s="366" t="s">
        <v>2968</v>
      </c>
      <c r="D34" s="440">
        <f>'REPRODUCTION 3'!K34</f>
        <v>17.625</v>
      </c>
      <c r="E34" s="440">
        <f>'RUMINANTS 3'!K34</f>
        <v>16.5</v>
      </c>
      <c r="F34" s="440">
        <f>'PARASITOLOGIE 3'!K34</f>
        <v>28.5</v>
      </c>
      <c r="G34" s="440">
        <f>'INFECTIEUX 3'!K34</f>
        <v>24</v>
      </c>
      <c r="H34" s="440">
        <f>'CARNIVORES 3'!K34</f>
        <v>19.5</v>
      </c>
      <c r="I34" s="440">
        <f>'CHIRURGIE 3'!K34</f>
        <v>24.75</v>
      </c>
      <c r="J34" s="440">
        <f>'BIOCHIMIE 2'!K34</f>
        <v>15</v>
      </c>
      <c r="K34" s="440">
        <f>'HIDAOA 3'!K34</f>
        <v>27</v>
      </c>
      <c r="L34" s="440">
        <f>'ANA-PATH 2'!K34</f>
        <v>13</v>
      </c>
      <c r="M34" s="441">
        <f>'CLINIQUE 3 '!O34</f>
        <v>0</v>
      </c>
      <c r="N34" s="441">
        <f t="shared" si="14"/>
        <v>185.875</v>
      </c>
      <c r="O34" s="441">
        <f t="shared" si="15"/>
        <v>6.6383928571428568</v>
      </c>
      <c r="P34" s="442" t="str">
        <f t="shared" si="16"/>
        <v>Ajournee</v>
      </c>
      <c r="Q34" s="442" t="str">
        <f t="shared" si="17"/>
        <v>juin</v>
      </c>
      <c r="R34" s="442">
        <f t="shared" si="18"/>
        <v>0</v>
      </c>
      <c r="S34" s="442">
        <f t="shared" si="19"/>
        <v>0</v>
      </c>
      <c r="T34" s="442">
        <f t="shared" si="20"/>
        <v>0</v>
      </c>
      <c r="U34" s="442">
        <f t="shared" si="21"/>
        <v>0</v>
      </c>
      <c r="V34" s="442">
        <f t="shared" si="22"/>
        <v>0</v>
      </c>
      <c r="W34" s="442">
        <f t="shared" si="23"/>
        <v>0</v>
      </c>
      <c r="X34" s="442">
        <f t="shared" si="24"/>
        <v>0</v>
      </c>
      <c r="Y34" s="442">
        <f t="shared" si="25"/>
        <v>0</v>
      </c>
      <c r="Z34" s="442">
        <f t="shared" si="26"/>
        <v>0</v>
      </c>
      <c r="AA34" s="442">
        <f t="shared" si="27"/>
        <v>1</v>
      </c>
      <c r="AB34" s="441" t="str">
        <f>'REPRODUCTION 3'!M34</f>
        <v>Juin</v>
      </c>
      <c r="AC34" s="441" t="str">
        <f>'RUMINANTS 3'!M34</f>
        <v>Juin</v>
      </c>
      <c r="AD34" s="441" t="str">
        <f>'PARASITOLOGIE 3'!M34</f>
        <v>Juin</v>
      </c>
      <c r="AE34" s="441" t="str">
        <f>'INFECTIEUX 3'!M34</f>
        <v>Juin</v>
      </c>
      <c r="AF34" s="441" t="str">
        <f>'CARNIVORES 3'!M34</f>
        <v>Juin</v>
      </c>
      <c r="AG34" s="441" t="str">
        <f>'CHIRURGIE 3'!M34</f>
        <v>Juin</v>
      </c>
      <c r="AH34" s="441" t="str">
        <f>'BIOCHIMIE 2'!M34</f>
        <v>Juin</v>
      </c>
      <c r="AI34" s="441" t="str">
        <f>'HIDAOA 3'!M34</f>
        <v>Juin</v>
      </c>
      <c r="AJ34" s="441" t="str">
        <f>'ANA-PATH 2'!M34</f>
        <v>Juin</v>
      </c>
      <c r="AK34" s="443" t="str">
        <f>'CLINIQUE 3 '!S34</f>
        <v>Juin</v>
      </c>
    </row>
    <row r="35" spans="1:37" ht="18.75">
      <c r="A35" s="51">
        <v>28</v>
      </c>
      <c r="B35" s="369" t="s">
        <v>307</v>
      </c>
      <c r="C35" s="377" t="s">
        <v>2969</v>
      </c>
      <c r="D35" s="440">
        <f>'REPRODUCTION 3'!K35</f>
        <v>18.75</v>
      </c>
      <c r="E35" s="440">
        <f>'RUMINANTS 3'!K35</f>
        <v>10.5</v>
      </c>
      <c r="F35" s="440">
        <f>'PARASITOLOGIE 3'!K35</f>
        <v>21</v>
      </c>
      <c r="G35" s="440">
        <f>'INFECTIEUX 3'!K35</f>
        <v>3</v>
      </c>
      <c r="H35" s="440">
        <f>'CARNIVORES 3'!K35</f>
        <v>14.25</v>
      </c>
      <c r="I35" s="440">
        <f>'CHIRURGIE 3'!K35</f>
        <v>20.25</v>
      </c>
      <c r="J35" s="440">
        <f>'BIOCHIMIE 2'!K35</f>
        <v>11</v>
      </c>
      <c r="K35" s="440">
        <f>'HIDAOA 3'!K35</f>
        <v>15.375</v>
      </c>
      <c r="L35" s="440">
        <f>'ANA-PATH 2'!K35</f>
        <v>11</v>
      </c>
      <c r="M35" s="441">
        <f>'CLINIQUE 3 '!O35</f>
        <v>0</v>
      </c>
      <c r="N35" s="441">
        <f t="shared" si="14"/>
        <v>125.125</v>
      </c>
      <c r="O35" s="441">
        <f t="shared" si="15"/>
        <v>4.46875</v>
      </c>
      <c r="P35" s="442" t="str">
        <f t="shared" si="16"/>
        <v>Ajournee</v>
      </c>
      <c r="Q35" s="442" t="str">
        <f t="shared" si="17"/>
        <v>juin</v>
      </c>
      <c r="R35" s="442">
        <f t="shared" si="18"/>
        <v>0</v>
      </c>
      <c r="S35" s="442">
        <f t="shared" si="19"/>
        <v>1</v>
      </c>
      <c r="T35" s="442">
        <f t="shared" si="20"/>
        <v>0</v>
      </c>
      <c r="U35" s="442">
        <f t="shared" si="21"/>
        <v>1</v>
      </c>
      <c r="V35" s="442">
        <f t="shared" si="22"/>
        <v>1</v>
      </c>
      <c r="W35" s="442">
        <f t="shared" si="23"/>
        <v>0</v>
      </c>
      <c r="X35" s="442">
        <f t="shared" si="24"/>
        <v>0</v>
      </c>
      <c r="Y35" s="442">
        <f t="shared" si="25"/>
        <v>0</v>
      </c>
      <c r="Z35" s="442">
        <f t="shared" si="26"/>
        <v>0</v>
      </c>
      <c r="AA35" s="442">
        <f t="shared" si="27"/>
        <v>1</v>
      </c>
      <c r="AB35" s="441" t="str">
        <f>'REPRODUCTION 3'!M35</f>
        <v>Juin</v>
      </c>
      <c r="AC35" s="441" t="str">
        <f>'RUMINANTS 3'!M35</f>
        <v>Juin</v>
      </c>
      <c r="AD35" s="441" t="str">
        <f>'PARASITOLOGIE 3'!M35</f>
        <v>Juin</v>
      </c>
      <c r="AE35" s="441" t="str">
        <f>'INFECTIEUX 3'!M35</f>
        <v>Juin</v>
      </c>
      <c r="AF35" s="441" t="str">
        <f>'CARNIVORES 3'!M35</f>
        <v>Juin</v>
      </c>
      <c r="AG35" s="441" t="str">
        <f>'CHIRURGIE 3'!M35</f>
        <v>Juin</v>
      </c>
      <c r="AH35" s="441" t="str">
        <f>'BIOCHIMIE 2'!M35</f>
        <v>Juin</v>
      </c>
      <c r="AI35" s="441" t="str">
        <f>'HIDAOA 3'!M35</f>
        <v>Juin</v>
      </c>
      <c r="AJ35" s="441" t="str">
        <f>'ANA-PATH 2'!M35</f>
        <v>Juin</v>
      </c>
      <c r="AK35" s="443" t="str">
        <f>'CLINIQUE 3 '!S35</f>
        <v>Juin</v>
      </c>
    </row>
    <row r="36" spans="1:37" ht="18.75">
      <c r="A36" s="51">
        <v>29</v>
      </c>
      <c r="B36" s="308" t="s">
        <v>3293</v>
      </c>
      <c r="C36" s="366" t="s">
        <v>2047</v>
      </c>
      <c r="D36" s="440">
        <f>'REPRODUCTION 3'!K36</f>
        <v>24</v>
      </c>
      <c r="E36" s="440">
        <f>'RUMINANTS 3'!K36</f>
        <v>18</v>
      </c>
      <c r="F36" s="440">
        <f>'PARASITOLOGIE 3'!K36</f>
        <v>28.5</v>
      </c>
      <c r="G36" s="440">
        <f>'INFECTIEUX 3'!K36</f>
        <v>24</v>
      </c>
      <c r="H36" s="440">
        <f>'CARNIVORES 3'!K36</f>
        <v>15</v>
      </c>
      <c r="I36" s="440">
        <f>'CHIRURGIE 3'!K36</f>
        <v>22.5</v>
      </c>
      <c r="J36" s="440">
        <f>'BIOCHIMIE 2'!K36</f>
        <v>16.5</v>
      </c>
      <c r="K36" s="440">
        <f>'HIDAOA 3'!K36</f>
        <v>17.625</v>
      </c>
      <c r="L36" s="440">
        <f>'ANA-PATH 2'!K36</f>
        <v>9</v>
      </c>
      <c r="M36" s="441">
        <f>'CLINIQUE 3 '!O36</f>
        <v>0</v>
      </c>
      <c r="N36" s="441">
        <f t="shared" si="14"/>
        <v>175.125</v>
      </c>
      <c r="O36" s="441">
        <f t="shared" si="15"/>
        <v>6.2544642857142856</v>
      </c>
      <c r="P36" s="442" t="str">
        <f t="shared" si="16"/>
        <v>Ajournee</v>
      </c>
      <c r="Q36" s="442" t="str">
        <f t="shared" si="17"/>
        <v>juin</v>
      </c>
      <c r="R36" s="442">
        <f t="shared" si="18"/>
        <v>0</v>
      </c>
      <c r="S36" s="442">
        <f t="shared" si="19"/>
        <v>0</v>
      </c>
      <c r="T36" s="442">
        <f t="shared" si="20"/>
        <v>0</v>
      </c>
      <c r="U36" s="442">
        <f t="shared" si="21"/>
        <v>0</v>
      </c>
      <c r="V36" s="442">
        <f t="shared" si="22"/>
        <v>0</v>
      </c>
      <c r="W36" s="442">
        <f t="shared" si="23"/>
        <v>0</v>
      </c>
      <c r="X36" s="442">
        <f t="shared" si="24"/>
        <v>0</v>
      </c>
      <c r="Y36" s="442">
        <f t="shared" si="25"/>
        <v>0</v>
      </c>
      <c r="Z36" s="442">
        <f t="shared" si="26"/>
        <v>1</v>
      </c>
      <c r="AA36" s="442">
        <f t="shared" si="27"/>
        <v>1</v>
      </c>
      <c r="AB36" s="441" t="str">
        <f>'REPRODUCTION 3'!M36</f>
        <v>Juin</v>
      </c>
      <c r="AC36" s="441" t="str">
        <f>'RUMINANTS 3'!M36</f>
        <v>Juin</v>
      </c>
      <c r="AD36" s="441" t="str">
        <f>'PARASITOLOGIE 3'!M36</f>
        <v>Juin</v>
      </c>
      <c r="AE36" s="441" t="str">
        <f>'INFECTIEUX 3'!M36</f>
        <v>Juin</v>
      </c>
      <c r="AF36" s="441" t="str">
        <f>'CARNIVORES 3'!M36</f>
        <v>Juin</v>
      </c>
      <c r="AG36" s="441" t="str">
        <f>'CHIRURGIE 3'!M36</f>
        <v>Juin</v>
      </c>
      <c r="AH36" s="441" t="str">
        <f>'BIOCHIMIE 2'!M36</f>
        <v>Juin</v>
      </c>
      <c r="AI36" s="441" t="str">
        <f>'HIDAOA 3'!M36</f>
        <v>Juin</v>
      </c>
      <c r="AJ36" s="441" t="str">
        <f>'ANA-PATH 2'!M36</f>
        <v>Juin</v>
      </c>
      <c r="AK36" s="443" t="str">
        <f>'CLINIQUE 3 '!S36</f>
        <v>Juin</v>
      </c>
    </row>
    <row r="37" spans="1:37" ht="18.75">
      <c r="A37" s="51">
        <v>30</v>
      </c>
      <c r="B37" s="308" t="s">
        <v>2970</v>
      </c>
      <c r="C37" s="366" t="s">
        <v>2971</v>
      </c>
      <c r="D37" s="440">
        <f>'REPRODUCTION 3'!K37</f>
        <v>24</v>
      </c>
      <c r="E37" s="440">
        <f>'RUMINANTS 3'!K37</f>
        <v>22.5</v>
      </c>
      <c r="F37" s="440">
        <f>'PARASITOLOGIE 3'!K37</f>
        <v>22.5</v>
      </c>
      <c r="G37" s="440">
        <f>'INFECTIEUX 3'!K37</f>
        <v>18</v>
      </c>
      <c r="H37" s="440">
        <f>'CARNIVORES 3'!K37</f>
        <v>15.75</v>
      </c>
      <c r="I37" s="440">
        <f>'CHIRURGIE 3'!K37</f>
        <v>25.125</v>
      </c>
      <c r="J37" s="440">
        <f>'BIOCHIMIE 2'!K37</f>
        <v>13.5</v>
      </c>
      <c r="K37" s="440">
        <f>'HIDAOA 3'!K37</f>
        <v>16.875</v>
      </c>
      <c r="L37" s="440">
        <f>'ANA-PATH 2'!K37</f>
        <v>8</v>
      </c>
      <c r="M37" s="441">
        <f>'CLINIQUE 3 '!O37</f>
        <v>0</v>
      </c>
      <c r="N37" s="441">
        <f t="shared" si="14"/>
        <v>166.25</v>
      </c>
      <c r="O37" s="441">
        <f t="shared" si="15"/>
        <v>5.9375</v>
      </c>
      <c r="P37" s="442" t="str">
        <f t="shared" si="16"/>
        <v>Ajournee</v>
      </c>
      <c r="Q37" s="442" t="str">
        <f t="shared" si="17"/>
        <v>juin</v>
      </c>
      <c r="R37" s="442">
        <f t="shared" si="18"/>
        <v>0</v>
      </c>
      <c r="S37" s="442">
        <f t="shared" si="19"/>
        <v>0</v>
      </c>
      <c r="T37" s="442">
        <f t="shared" si="20"/>
        <v>0</v>
      </c>
      <c r="U37" s="442">
        <f t="shared" si="21"/>
        <v>0</v>
      </c>
      <c r="V37" s="442">
        <f t="shared" si="22"/>
        <v>0</v>
      </c>
      <c r="W37" s="442">
        <f t="shared" si="23"/>
        <v>0</v>
      </c>
      <c r="X37" s="442">
        <f t="shared" si="24"/>
        <v>0</v>
      </c>
      <c r="Y37" s="442">
        <f t="shared" si="25"/>
        <v>0</v>
      </c>
      <c r="Z37" s="442">
        <f t="shared" si="26"/>
        <v>1</v>
      </c>
      <c r="AA37" s="442">
        <f t="shared" si="27"/>
        <v>1</v>
      </c>
      <c r="AB37" s="441" t="str">
        <f>'REPRODUCTION 3'!M37</f>
        <v>Juin</v>
      </c>
      <c r="AC37" s="441" t="str">
        <f>'RUMINANTS 3'!M37</f>
        <v>Juin</v>
      </c>
      <c r="AD37" s="441" t="str">
        <f>'PARASITOLOGIE 3'!M37</f>
        <v>Juin</v>
      </c>
      <c r="AE37" s="441" t="str">
        <f>'INFECTIEUX 3'!M37</f>
        <v>Juin</v>
      </c>
      <c r="AF37" s="441" t="str">
        <f>'CARNIVORES 3'!M37</f>
        <v>Juin</v>
      </c>
      <c r="AG37" s="441" t="str">
        <f>'CHIRURGIE 3'!M37</f>
        <v>Juin</v>
      </c>
      <c r="AH37" s="441" t="str">
        <f>'BIOCHIMIE 2'!M37</f>
        <v>Juin</v>
      </c>
      <c r="AI37" s="441" t="str">
        <f>'HIDAOA 3'!M37</f>
        <v>Juin</v>
      </c>
      <c r="AJ37" s="441" t="str">
        <f>'ANA-PATH 2'!M37</f>
        <v>Juin</v>
      </c>
      <c r="AK37" s="443" t="str">
        <f>'CLINIQUE 3 '!S37</f>
        <v>Juin</v>
      </c>
    </row>
    <row r="38" spans="1:37" ht="18.75">
      <c r="A38" s="51">
        <v>31</v>
      </c>
      <c r="B38" s="308" t="s">
        <v>347</v>
      </c>
      <c r="C38" s="366" t="s">
        <v>2248</v>
      </c>
      <c r="D38" s="440">
        <f>'REPRODUCTION 3'!K38</f>
        <v>12</v>
      </c>
      <c r="E38" s="440">
        <f>'RUMINANTS 3'!K38</f>
        <v>12</v>
      </c>
      <c r="F38" s="440">
        <f>'PARASITOLOGIE 3'!K38</f>
        <v>16.5</v>
      </c>
      <c r="G38" s="440">
        <f>'INFECTIEUX 3'!K38</f>
        <v>12</v>
      </c>
      <c r="H38" s="440">
        <f>'CARNIVORES 3'!K38</f>
        <v>18</v>
      </c>
      <c r="I38" s="440">
        <f>'CHIRURGIE 3'!K38</f>
        <v>19.125</v>
      </c>
      <c r="J38" s="440">
        <f>'BIOCHIMIE 2'!K38</f>
        <v>4.25</v>
      </c>
      <c r="K38" s="440">
        <f>'HIDAOA 3'!K38</f>
        <v>19.125</v>
      </c>
      <c r="L38" s="440">
        <f>'ANA-PATH 2'!K38</f>
        <v>4</v>
      </c>
      <c r="M38" s="441">
        <f>'CLINIQUE 3 '!O38</f>
        <v>0</v>
      </c>
      <c r="N38" s="441">
        <f t="shared" si="14"/>
        <v>117</v>
      </c>
      <c r="O38" s="441">
        <f t="shared" si="15"/>
        <v>4.1785714285714288</v>
      </c>
      <c r="P38" s="442" t="str">
        <f t="shared" si="16"/>
        <v>Ajournee</v>
      </c>
      <c r="Q38" s="442" t="str">
        <f t="shared" si="17"/>
        <v>juin</v>
      </c>
      <c r="R38" s="442">
        <f t="shared" si="18"/>
        <v>1</v>
      </c>
      <c r="S38" s="442">
        <f t="shared" si="19"/>
        <v>1</v>
      </c>
      <c r="T38" s="442">
        <f t="shared" si="20"/>
        <v>0</v>
      </c>
      <c r="U38" s="442">
        <f t="shared" si="21"/>
        <v>1</v>
      </c>
      <c r="V38" s="442">
        <f t="shared" si="22"/>
        <v>0</v>
      </c>
      <c r="W38" s="442">
        <f t="shared" si="23"/>
        <v>0</v>
      </c>
      <c r="X38" s="442">
        <f t="shared" si="24"/>
        <v>1</v>
      </c>
      <c r="Y38" s="442">
        <f t="shared" si="25"/>
        <v>0</v>
      </c>
      <c r="Z38" s="442">
        <f t="shared" si="26"/>
        <v>1</v>
      </c>
      <c r="AA38" s="442">
        <f t="shared" si="27"/>
        <v>1</v>
      </c>
      <c r="AB38" s="441" t="str">
        <f>'REPRODUCTION 3'!M38</f>
        <v>Juin</v>
      </c>
      <c r="AC38" s="441" t="str">
        <f>'RUMINANTS 3'!M38</f>
        <v>Juin</v>
      </c>
      <c r="AD38" s="441" t="str">
        <f>'PARASITOLOGIE 3'!M38</f>
        <v>Juin</v>
      </c>
      <c r="AE38" s="441" t="str">
        <f>'INFECTIEUX 3'!M38</f>
        <v>Juin</v>
      </c>
      <c r="AF38" s="441" t="str">
        <f>'CARNIVORES 3'!M38</f>
        <v>Juin</v>
      </c>
      <c r="AG38" s="441" t="str">
        <f>'CHIRURGIE 3'!M38</f>
        <v>Juin</v>
      </c>
      <c r="AH38" s="441" t="str">
        <f>'BIOCHIMIE 2'!M38</f>
        <v>Juin</v>
      </c>
      <c r="AI38" s="441" t="str">
        <f>'HIDAOA 3'!M38</f>
        <v>Juin</v>
      </c>
      <c r="AJ38" s="441" t="str">
        <f>'ANA-PATH 2'!M38</f>
        <v>Juin</v>
      </c>
      <c r="AK38" s="443" t="str">
        <f>'CLINIQUE 3 '!S38</f>
        <v>Juin</v>
      </c>
    </row>
    <row r="39" spans="1:37" ht="18.75">
      <c r="A39" s="51">
        <v>32</v>
      </c>
      <c r="B39" s="308" t="s">
        <v>2972</v>
      </c>
      <c r="C39" s="366" t="s">
        <v>82</v>
      </c>
      <c r="D39" s="440">
        <f>'REPRODUCTION 3'!K39</f>
        <v>24.75</v>
      </c>
      <c r="E39" s="440">
        <f>'RUMINANTS 3'!K39</f>
        <v>19.5</v>
      </c>
      <c r="F39" s="440">
        <f>'PARASITOLOGIE 3'!K39</f>
        <v>24</v>
      </c>
      <c r="G39" s="440">
        <f>'INFECTIEUX 3'!K39</f>
        <v>18</v>
      </c>
      <c r="H39" s="440">
        <f>'CARNIVORES 3'!K39</f>
        <v>20.25</v>
      </c>
      <c r="I39" s="440">
        <f>'CHIRURGIE 3'!K39</f>
        <v>25.5</v>
      </c>
      <c r="J39" s="440">
        <f>'BIOCHIMIE 2'!K39</f>
        <v>11.5</v>
      </c>
      <c r="K39" s="440">
        <f>'HIDAOA 3'!K39</f>
        <v>25.125</v>
      </c>
      <c r="L39" s="440">
        <f>'ANA-PATH 2'!K39</f>
        <v>13</v>
      </c>
      <c r="M39" s="441">
        <f>'CLINIQUE 3 '!O39</f>
        <v>0</v>
      </c>
      <c r="N39" s="441">
        <f t="shared" si="14"/>
        <v>181.625</v>
      </c>
      <c r="O39" s="441">
        <f t="shared" si="15"/>
        <v>6.4866071428571432</v>
      </c>
      <c r="P39" s="442" t="str">
        <f t="shared" si="16"/>
        <v>Ajournee</v>
      </c>
      <c r="Q39" s="442" t="str">
        <f t="shared" si="17"/>
        <v>juin</v>
      </c>
      <c r="R39" s="442">
        <f t="shared" si="18"/>
        <v>0</v>
      </c>
      <c r="S39" s="442">
        <f t="shared" si="19"/>
        <v>0</v>
      </c>
      <c r="T39" s="442">
        <f t="shared" si="20"/>
        <v>0</v>
      </c>
      <c r="U39" s="442">
        <f t="shared" si="21"/>
        <v>0</v>
      </c>
      <c r="V39" s="442">
        <f t="shared" si="22"/>
        <v>0</v>
      </c>
      <c r="W39" s="442">
        <f t="shared" si="23"/>
        <v>0</v>
      </c>
      <c r="X39" s="442">
        <f t="shared" si="24"/>
        <v>0</v>
      </c>
      <c r="Y39" s="442">
        <f t="shared" si="25"/>
        <v>0</v>
      </c>
      <c r="Z39" s="442">
        <f t="shared" si="26"/>
        <v>0</v>
      </c>
      <c r="AA39" s="442">
        <f t="shared" si="27"/>
        <v>1</v>
      </c>
      <c r="AB39" s="441" t="str">
        <f>'REPRODUCTION 3'!M39</f>
        <v>Juin</v>
      </c>
      <c r="AC39" s="441" t="str">
        <f>'RUMINANTS 3'!M39</f>
        <v>Juin</v>
      </c>
      <c r="AD39" s="441" t="str">
        <f>'PARASITOLOGIE 3'!M39</f>
        <v>Juin</v>
      </c>
      <c r="AE39" s="441" t="str">
        <f>'INFECTIEUX 3'!M39</f>
        <v>Juin</v>
      </c>
      <c r="AF39" s="441" t="str">
        <f>'CARNIVORES 3'!M39</f>
        <v>Juin</v>
      </c>
      <c r="AG39" s="441" t="str">
        <f>'CHIRURGIE 3'!M39</f>
        <v>Juin</v>
      </c>
      <c r="AH39" s="441" t="str">
        <f>'BIOCHIMIE 2'!M39</f>
        <v>Juin</v>
      </c>
      <c r="AI39" s="441" t="str">
        <f>'HIDAOA 3'!M39</f>
        <v>Juin</v>
      </c>
      <c r="AJ39" s="441" t="str">
        <f>'ANA-PATH 2'!M39</f>
        <v>Juin</v>
      </c>
      <c r="AK39" s="443" t="str">
        <f>'CLINIQUE 3 '!S39</f>
        <v>Juin</v>
      </c>
    </row>
    <row r="40" spans="1:37" ht="18.75">
      <c r="A40" s="51">
        <v>33</v>
      </c>
      <c r="B40" s="308" t="s">
        <v>2973</v>
      </c>
      <c r="C40" s="366" t="s">
        <v>2974</v>
      </c>
      <c r="D40" s="440">
        <f>'REPRODUCTION 3'!K40</f>
        <v>15</v>
      </c>
      <c r="E40" s="440">
        <f>'RUMINANTS 3'!K40</f>
        <v>13.5</v>
      </c>
      <c r="F40" s="440">
        <f>'PARASITOLOGIE 3'!K40</f>
        <v>24</v>
      </c>
      <c r="G40" s="440">
        <f>'INFECTIEUX 3'!K40</f>
        <v>15</v>
      </c>
      <c r="H40" s="440">
        <f>'CARNIVORES 3'!K40</f>
        <v>18</v>
      </c>
      <c r="I40" s="440">
        <f>'CHIRURGIE 3'!K40</f>
        <v>21</v>
      </c>
      <c r="J40" s="440">
        <f>'BIOCHIMIE 2'!K40</f>
        <v>7.5</v>
      </c>
      <c r="K40" s="440">
        <f>'HIDAOA 3'!K40</f>
        <v>16.875</v>
      </c>
      <c r="L40" s="440">
        <f>'ANA-PATH 2'!K40</f>
        <v>5</v>
      </c>
      <c r="M40" s="441">
        <f>'CLINIQUE 3 '!O40</f>
        <v>0</v>
      </c>
      <c r="N40" s="441">
        <f t="shared" si="14"/>
        <v>135.875</v>
      </c>
      <c r="O40" s="441">
        <f t="shared" si="15"/>
        <v>4.8526785714285712</v>
      </c>
      <c r="P40" s="442" t="str">
        <f t="shared" si="16"/>
        <v>Ajournee</v>
      </c>
      <c r="Q40" s="442" t="str">
        <f t="shared" si="17"/>
        <v>juin</v>
      </c>
      <c r="R40" s="442">
        <f t="shared" si="18"/>
        <v>0</v>
      </c>
      <c r="S40" s="442">
        <f t="shared" si="19"/>
        <v>1</v>
      </c>
      <c r="T40" s="442">
        <f t="shared" si="20"/>
        <v>0</v>
      </c>
      <c r="U40" s="442">
        <f t="shared" si="21"/>
        <v>0</v>
      </c>
      <c r="V40" s="442">
        <f t="shared" si="22"/>
        <v>0</v>
      </c>
      <c r="W40" s="442">
        <f t="shared" si="23"/>
        <v>0</v>
      </c>
      <c r="X40" s="442">
        <f t="shared" si="24"/>
        <v>1</v>
      </c>
      <c r="Y40" s="442">
        <f t="shared" si="25"/>
        <v>0</v>
      </c>
      <c r="Z40" s="442">
        <f t="shared" si="26"/>
        <v>1</v>
      </c>
      <c r="AA40" s="442">
        <f t="shared" si="27"/>
        <v>1</v>
      </c>
      <c r="AB40" s="441" t="str">
        <f>'REPRODUCTION 3'!M40</f>
        <v>Juin</v>
      </c>
      <c r="AC40" s="441" t="str">
        <f>'RUMINANTS 3'!M40</f>
        <v>Juin</v>
      </c>
      <c r="AD40" s="441" t="str">
        <f>'PARASITOLOGIE 3'!M40</f>
        <v>Juin</v>
      </c>
      <c r="AE40" s="441" t="str">
        <f>'INFECTIEUX 3'!M40</f>
        <v>Juin</v>
      </c>
      <c r="AF40" s="441" t="str">
        <f>'CARNIVORES 3'!M40</f>
        <v>Juin</v>
      </c>
      <c r="AG40" s="441" t="str">
        <f>'CHIRURGIE 3'!M40</f>
        <v>Juin</v>
      </c>
      <c r="AH40" s="441" t="str">
        <f>'BIOCHIMIE 2'!M40</f>
        <v>Juin</v>
      </c>
      <c r="AI40" s="441" t="str">
        <f>'HIDAOA 3'!M40</f>
        <v>Juin</v>
      </c>
      <c r="AJ40" s="441" t="str">
        <f>'ANA-PATH 2'!M40</f>
        <v>Juin</v>
      </c>
      <c r="AK40" s="443" t="str">
        <f>'CLINIQUE 3 '!S40</f>
        <v>Juin</v>
      </c>
    </row>
    <row r="41" spans="1:37" ht="18.75">
      <c r="A41" s="51">
        <v>34</v>
      </c>
      <c r="B41" s="308" t="s">
        <v>2992</v>
      </c>
      <c r="C41" s="366" t="s">
        <v>2028</v>
      </c>
      <c r="D41" s="440">
        <f>'REPRODUCTION 3'!K41</f>
        <v>3</v>
      </c>
      <c r="E41" s="440">
        <f>'RUMINANTS 3'!K41</f>
        <v>6</v>
      </c>
      <c r="F41" s="440">
        <f>'PARASITOLOGIE 3'!K41</f>
        <v>13.5</v>
      </c>
      <c r="G41" s="440">
        <f>'INFECTIEUX 3'!K41</f>
        <v>9</v>
      </c>
      <c r="H41" s="440">
        <f>'CARNIVORES 3'!K41</f>
        <v>12</v>
      </c>
      <c r="I41" s="440">
        <f>'CHIRURGIE 3'!K41</f>
        <v>18.375</v>
      </c>
      <c r="J41" s="440">
        <f>'BIOCHIMIE 2'!K41</f>
        <v>0.5</v>
      </c>
      <c r="K41" s="440">
        <f>'HIDAOA 3'!K41</f>
        <v>12</v>
      </c>
      <c r="L41" s="440">
        <f>'ANA-PATH 2'!K41</f>
        <v>5</v>
      </c>
      <c r="M41" s="441">
        <f>'CLINIQUE 3 '!O41</f>
        <v>0</v>
      </c>
      <c r="N41" s="441">
        <f t="shared" si="14"/>
        <v>79.375</v>
      </c>
      <c r="O41" s="441">
        <f t="shared" si="15"/>
        <v>2.8348214285714284</v>
      </c>
      <c r="P41" s="442" t="str">
        <f t="shared" si="16"/>
        <v>Ajournee</v>
      </c>
      <c r="Q41" s="442" t="str">
        <f t="shared" si="17"/>
        <v>juin</v>
      </c>
      <c r="R41" s="442">
        <f t="shared" si="18"/>
        <v>1</v>
      </c>
      <c r="S41" s="442">
        <f t="shared" si="19"/>
        <v>1</v>
      </c>
      <c r="T41" s="442">
        <f t="shared" si="20"/>
        <v>1</v>
      </c>
      <c r="U41" s="442">
        <f t="shared" si="21"/>
        <v>1</v>
      </c>
      <c r="V41" s="442">
        <f t="shared" si="22"/>
        <v>1</v>
      </c>
      <c r="W41" s="442">
        <f t="shared" si="23"/>
        <v>0</v>
      </c>
      <c r="X41" s="442">
        <f t="shared" si="24"/>
        <v>1</v>
      </c>
      <c r="Y41" s="442">
        <f t="shared" si="25"/>
        <v>1</v>
      </c>
      <c r="Z41" s="442">
        <f t="shared" si="26"/>
        <v>1</v>
      </c>
      <c r="AA41" s="442">
        <f t="shared" si="27"/>
        <v>1</v>
      </c>
      <c r="AB41" s="441" t="str">
        <f>'REPRODUCTION 3'!M41</f>
        <v>Juin</v>
      </c>
      <c r="AC41" s="441" t="str">
        <f>'RUMINANTS 3'!M41</f>
        <v>Juin</v>
      </c>
      <c r="AD41" s="441" t="str">
        <f>'PARASITOLOGIE 3'!M41</f>
        <v>Juin</v>
      </c>
      <c r="AE41" s="441" t="str">
        <f>'INFECTIEUX 3'!M41</f>
        <v>Juin</v>
      </c>
      <c r="AF41" s="441" t="str">
        <f>'CARNIVORES 3'!M41</f>
        <v>Juin</v>
      </c>
      <c r="AG41" s="441" t="str">
        <f>'CHIRURGIE 3'!M41</f>
        <v>Juin</v>
      </c>
      <c r="AH41" s="441" t="str">
        <f>'BIOCHIMIE 2'!M41</f>
        <v>Juin</v>
      </c>
      <c r="AI41" s="441" t="str">
        <f>'HIDAOA 3'!M41</f>
        <v>Juin</v>
      </c>
      <c r="AJ41" s="441" t="str">
        <f>'ANA-PATH 2'!M41</f>
        <v>Juin</v>
      </c>
      <c r="AK41" s="443" t="str">
        <f>'CLINIQUE 3 '!S41</f>
        <v>Juin</v>
      </c>
    </row>
    <row r="42" spans="1:37" ht="18.75">
      <c r="A42" s="51">
        <v>35</v>
      </c>
      <c r="B42" s="308" t="s">
        <v>2975</v>
      </c>
      <c r="C42" s="366" t="s">
        <v>2976</v>
      </c>
      <c r="D42" s="440">
        <f>'REPRODUCTION 3'!K42</f>
        <v>23.25</v>
      </c>
      <c r="E42" s="440">
        <f>'RUMINANTS 3'!K42</f>
        <v>18</v>
      </c>
      <c r="F42" s="440">
        <f>'PARASITOLOGIE 3'!K42</f>
        <v>24</v>
      </c>
      <c r="G42" s="440">
        <f>'INFECTIEUX 3'!K42</f>
        <v>19.5</v>
      </c>
      <c r="H42" s="440">
        <f>'CARNIVORES 3'!K42</f>
        <v>15</v>
      </c>
      <c r="I42" s="440">
        <f>'CHIRURGIE 3'!K42</f>
        <v>21.75</v>
      </c>
      <c r="J42" s="440">
        <f>'BIOCHIMIE 2'!K42</f>
        <v>12</v>
      </c>
      <c r="K42" s="440">
        <f>'HIDAOA 3'!K42</f>
        <v>20.625</v>
      </c>
      <c r="L42" s="440">
        <f>'ANA-PATH 2'!K42</f>
        <v>8</v>
      </c>
      <c r="M42" s="441">
        <f>'CLINIQUE 3 '!O42</f>
        <v>0</v>
      </c>
      <c r="N42" s="441">
        <f t="shared" si="14"/>
        <v>162.125</v>
      </c>
      <c r="O42" s="441">
        <f t="shared" si="15"/>
        <v>5.7901785714285712</v>
      </c>
      <c r="P42" s="442" t="str">
        <f t="shared" si="16"/>
        <v>Ajournee</v>
      </c>
      <c r="Q42" s="442" t="str">
        <f t="shared" si="17"/>
        <v>juin</v>
      </c>
      <c r="R42" s="442">
        <f t="shared" si="18"/>
        <v>0</v>
      </c>
      <c r="S42" s="442">
        <f t="shared" si="19"/>
        <v>0</v>
      </c>
      <c r="T42" s="442">
        <f t="shared" si="20"/>
        <v>0</v>
      </c>
      <c r="U42" s="442">
        <f t="shared" si="21"/>
        <v>0</v>
      </c>
      <c r="V42" s="442">
        <f t="shared" si="22"/>
        <v>0</v>
      </c>
      <c r="W42" s="442">
        <f t="shared" si="23"/>
        <v>0</v>
      </c>
      <c r="X42" s="442">
        <f t="shared" si="24"/>
        <v>0</v>
      </c>
      <c r="Y42" s="442">
        <f t="shared" si="25"/>
        <v>0</v>
      </c>
      <c r="Z42" s="442">
        <f t="shared" si="26"/>
        <v>1</v>
      </c>
      <c r="AA42" s="442">
        <f t="shared" si="27"/>
        <v>1</v>
      </c>
      <c r="AB42" s="441" t="str">
        <f>'REPRODUCTION 3'!M42</f>
        <v>Juin</v>
      </c>
      <c r="AC42" s="441" t="str">
        <f>'RUMINANTS 3'!M42</f>
        <v>Juin</v>
      </c>
      <c r="AD42" s="441" t="str">
        <f>'PARASITOLOGIE 3'!M42</f>
        <v>Juin</v>
      </c>
      <c r="AE42" s="441" t="str">
        <f>'INFECTIEUX 3'!M42</f>
        <v>Juin</v>
      </c>
      <c r="AF42" s="441" t="str">
        <f>'CARNIVORES 3'!M42</f>
        <v>Juin</v>
      </c>
      <c r="AG42" s="441" t="str">
        <f>'CHIRURGIE 3'!M42</f>
        <v>Juin</v>
      </c>
      <c r="AH42" s="441" t="str">
        <f>'BIOCHIMIE 2'!M42</f>
        <v>Juin</v>
      </c>
      <c r="AI42" s="441" t="str">
        <f>'HIDAOA 3'!M42</f>
        <v>Juin</v>
      </c>
      <c r="AJ42" s="441" t="str">
        <f>'ANA-PATH 2'!M42</f>
        <v>Juin</v>
      </c>
      <c r="AK42" s="443" t="str">
        <f>'CLINIQUE 3 '!S42</f>
        <v>Juin</v>
      </c>
    </row>
    <row r="43" spans="1:37" ht="18.75">
      <c r="A43" s="51">
        <v>36</v>
      </c>
      <c r="B43" s="308" t="s">
        <v>2977</v>
      </c>
      <c r="C43" s="366" t="s">
        <v>2165</v>
      </c>
      <c r="D43" s="440">
        <f>'REPRODUCTION 3'!K43</f>
        <v>9</v>
      </c>
      <c r="E43" s="440">
        <f>'RUMINANTS 3'!K43</f>
        <v>6</v>
      </c>
      <c r="F43" s="440">
        <f>'PARASITOLOGIE 3'!K43</f>
        <v>0</v>
      </c>
      <c r="G43" s="440">
        <f>'INFECTIEUX 3'!K43</f>
        <v>7.5</v>
      </c>
      <c r="H43" s="440">
        <f>'CARNIVORES 3'!K43</f>
        <v>14.25</v>
      </c>
      <c r="I43" s="440">
        <f>'CHIRURGIE 3'!K43</f>
        <v>20.625</v>
      </c>
      <c r="J43" s="440">
        <f>'BIOCHIMIE 2'!K43</f>
        <v>3.25</v>
      </c>
      <c r="K43" s="440">
        <f>'HIDAOA 3'!K43</f>
        <v>13.5</v>
      </c>
      <c r="L43" s="440">
        <f>'ANA-PATH 2'!K43</f>
        <v>7</v>
      </c>
      <c r="M43" s="441">
        <f>'CLINIQUE 3 '!O43</f>
        <v>0</v>
      </c>
      <c r="N43" s="441">
        <f t="shared" si="14"/>
        <v>81.125</v>
      </c>
      <c r="O43" s="441">
        <f t="shared" si="15"/>
        <v>2.8973214285714284</v>
      </c>
      <c r="P43" s="442" t="str">
        <f t="shared" si="16"/>
        <v>Ajournee</v>
      </c>
      <c r="Q43" s="442" t="str">
        <f t="shared" si="17"/>
        <v>juin</v>
      </c>
      <c r="R43" s="442">
        <f t="shared" si="18"/>
        <v>1</v>
      </c>
      <c r="S43" s="442">
        <f t="shared" si="19"/>
        <v>1</v>
      </c>
      <c r="T43" s="442">
        <f t="shared" si="20"/>
        <v>1</v>
      </c>
      <c r="U43" s="442">
        <f t="shared" si="21"/>
        <v>1</v>
      </c>
      <c r="V43" s="442">
        <f t="shared" si="22"/>
        <v>1</v>
      </c>
      <c r="W43" s="442">
        <f t="shared" si="23"/>
        <v>0</v>
      </c>
      <c r="X43" s="442">
        <f t="shared" si="24"/>
        <v>1</v>
      </c>
      <c r="Y43" s="442">
        <f t="shared" si="25"/>
        <v>1</v>
      </c>
      <c r="Z43" s="442">
        <f t="shared" si="26"/>
        <v>1</v>
      </c>
      <c r="AA43" s="442">
        <f t="shared" si="27"/>
        <v>1</v>
      </c>
      <c r="AB43" s="441" t="str">
        <f>'REPRODUCTION 3'!M43</f>
        <v>Juin</v>
      </c>
      <c r="AC43" s="441" t="str">
        <f>'RUMINANTS 3'!M43</f>
        <v>Juin</v>
      </c>
      <c r="AD43" s="441" t="str">
        <f>'PARASITOLOGIE 3'!M43</f>
        <v>Juin</v>
      </c>
      <c r="AE43" s="441" t="str">
        <f>'INFECTIEUX 3'!M43</f>
        <v>Juin</v>
      </c>
      <c r="AF43" s="441" t="str">
        <f>'CARNIVORES 3'!M43</f>
        <v>Juin</v>
      </c>
      <c r="AG43" s="441" t="str">
        <f>'CHIRURGIE 3'!M43</f>
        <v>Juin</v>
      </c>
      <c r="AH43" s="441" t="str">
        <f>'BIOCHIMIE 2'!M43</f>
        <v>Juin</v>
      </c>
      <c r="AI43" s="441" t="str">
        <f>'HIDAOA 3'!M43</f>
        <v>Juin</v>
      </c>
      <c r="AJ43" s="441" t="str">
        <f>'ANA-PATH 2'!M43</f>
        <v>Juin</v>
      </c>
      <c r="AK43" s="443" t="str">
        <f>'CLINIQUE 3 '!S43</f>
        <v>Juin</v>
      </c>
    </row>
    <row r="44" spans="1:37" ht="18.75">
      <c r="A44" s="51">
        <v>37</v>
      </c>
      <c r="B44" s="308" t="s">
        <v>2978</v>
      </c>
      <c r="C44" s="366" t="s">
        <v>2979</v>
      </c>
      <c r="D44" s="440">
        <f>'REPRODUCTION 3'!K44</f>
        <v>7.5</v>
      </c>
      <c r="E44" s="440">
        <f>'RUMINANTS 3'!K44</f>
        <v>10.5</v>
      </c>
      <c r="F44" s="440">
        <f>'PARASITOLOGIE 3'!K44</f>
        <v>10.5</v>
      </c>
      <c r="G44" s="440">
        <f>'INFECTIEUX 3'!K44</f>
        <v>4.5</v>
      </c>
      <c r="H44" s="440">
        <f>'CARNIVORES 3'!K44</f>
        <v>9.75</v>
      </c>
      <c r="I44" s="440">
        <f>'CHIRURGIE 3'!K44</f>
        <v>17.25</v>
      </c>
      <c r="J44" s="440">
        <f>'BIOCHIMIE 2'!K44</f>
        <v>5.5</v>
      </c>
      <c r="K44" s="440">
        <f>'HIDAOA 3'!K44</f>
        <v>18.375</v>
      </c>
      <c r="L44" s="440">
        <f>'ANA-PATH 2'!K44</f>
        <v>4</v>
      </c>
      <c r="M44" s="441">
        <f>'CLINIQUE 3 '!O44</f>
        <v>0</v>
      </c>
      <c r="N44" s="441">
        <f t="shared" si="14"/>
        <v>87.875</v>
      </c>
      <c r="O44" s="441">
        <f t="shared" si="15"/>
        <v>3.1383928571428572</v>
      </c>
      <c r="P44" s="442" t="str">
        <f t="shared" si="16"/>
        <v>Ajournee</v>
      </c>
      <c r="Q44" s="442" t="str">
        <f t="shared" si="17"/>
        <v>juin</v>
      </c>
      <c r="R44" s="442">
        <f t="shared" si="18"/>
        <v>1</v>
      </c>
      <c r="S44" s="442">
        <f t="shared" si="19"/>
        <v>1</v>
      </c>
      <c r="T44" s="442">
        <f t="shared" si="20"/>
        <v>1</v>
      </c>
      <c r="U44" s="442">
        <f t="shared" si="21"/>
        <v>1</v>
      </c>
      <c r="V44" s="442">
        <f t="shared" si="22"/>
        <v>1</v>
      </c>
      <c r="W44" s="442">
        <f t="shared" si="23"/>
        <v>0</v>
      </c>
      <c r="X44" s="442">
        <f t="shared" si="24"/>
        <v>1</v>
      </c>
      <c r="Y44" s="442">
        <f t="shared" si="25"/>
        <v>0</v>
      </c>
      <c r="Z44" s="442">
        <f t="shared" si="26"/>
        <v>1</v>
      </c>
      <c r="AA44" s="442">
        <f t="shared" si="27"/>
        <v>1</v>
      </c>
      <c r="AB44" s="441" t="str">
        <f>'REPRODUCTION 3'!M44</f>
        <v>Juin</v>
      </c>
      <c r="AC44" s="441" t="str">
        <f>'RUMINANTS 3'!M44</f>
        <v>Juin</v>
      </c>
      <c r="AD44" s="441" t="str">
        <f>'PARASITOLOGIE 3'!M44</f>
        <v>Juin</v>
      </c>
      <c r="AE44" s="441" t="str">
        <f>'INFECTIEUX 3'!M44</f>
        <v>Juin</v>
      </c>
      <c r="AF44" s="441" t="str">
        <f>'CARNIVORES 3'!M44</f>
        <v>Juin</v>
      </c>
      <c r="AG44" s="441" t="str">
        <f>'CHIRURGIE 3'!M44</f>
        <v>Juin</v>
      </c>
      <c r="AH44" s="441" t="str">
        <f>'BIOCHIMIE 2'!M44</f>
        <v>Juin</v>
      </c>
      <c r="AI44" s="441" t="str">
        <f>'HIDAOA 3'!M44</f>
        <v>Juin</v>
      </c>
      <c r="AJ44" s="441" t="str">
        <f>'ANA-PATH 2'!M44</f>
        <v>Juin</v>
      </c>
      <c r="AK44" s="443" t="str">
        <f>'CLINIQUE 3 '!S44</f>
        <v>Juin</v>
      </c>
    </row>
    <row r="45" spans="1:37" ht="15.75">
      <c r="A45" s="51">
        <v>38</v>
      </c>
      <c r="B45" s="308" t="s">
        <v>2980</v>
      </c>
      <c r="C45" s="308" t="s">
        <v>711</v>
      </c>
      <c r="D45" s="440">
        <f>'REPRODUCTION 3'!K45</f>
        <v>9.75</v>
      </c>
      <c r="E45" s="440">
        <f>'RUMINANTS 3'!K45</f>
        <v>10.5</v>
      </c>
      <c r="F45" s="440">
        <f>'PARASITOLOGIE 3'!K45</f>
        <v>9</v>
      </c>
      <c r="G45" s="440">
        <f>'INFECTIEUX 3'!K45</f>
        <v>6</v>
      </c>
      <c r="H45" s="440">
        <f>'CARNIVORES 3'!K45</f>
        <v>15.75</v>
      </c>
      <c r="I45" s="440">
        <f>'CHIRURGIE 3'!K45</f>
        <v>19.875</v>
      </c>
      <c r="J45" s="440">
        <f>'BIOCHIMIE 2'!K45</f>
        <v>9</v>
      </c>
      <c r="K45" s="440">
        <f>'HIDAOA 3'!K45</f>
        <v>14.625</v>
      </c>
      <c r="L45" s="440">
        <f>'ANA-PATH 2'!K45</f>
        <v>6</v>
      </c>
      <c r="M45" s="441">
        <f>'CLINIQUE 3 '!O45</f>
        <v>0</v>
      </c>
      <c r="N45" s="441">
        <f t="shared" si="14"/>
        <v>100.5</v>
      </c>
      <c r="O45" s="441">
        <f t="shared" si="15"/>
        <v>3.5892857142857144</v>
      </c>
      <c r="P45" s="442" t="str">
        <f t="shared" si="16"/>
        <v>Ajournee</v>
      </c>
      <c r="Q45" s="442" t="str">
        <f t="shared" si="17"/>
        <v>juin</v>
      </c>
      <c r="R45" s="442">
        <f t="shared" si="18"/>
        <v>1</v>
      </c>
      <c r="S45" s="442">
        <f t="shared" si="19"/>
        <v>1</v>
      </c>
      <c r="T45" s="442">
        <f t="shared" si="20"/>
        <v>1</v>
      </c>
      <c r="U45" s="442">
        <f t="shared" si="21"/>
        <v>1</v>
      </c>
      <c r="V45" s="442">
        <f t="shared" si="22"/>
        <v>0</v>
      </c>
      <c r="W45" s="442">
        <f t="shared" si="23"/>
        <v>0</v>
      </c>
      <c r="X45" s="442">
        <f t="shared" si="24"/>
        <v>1</v>
      </c>
      <c r="Y45" s="442">
        <f t="shared" si="25"/>
        <v>1</v>
      </c>
      <c r="Z45" s="442">
        <f t="shared" si="26"/>
        <v>1</v>
      </c>
      <c r="AA45" s="442">
        <f t="shared" si="27"/>
        <v>1</v>
      </c>
      <c r="AB45" s="441" t="str">
        <f>'REPRODUCTION 3'!M45</f>
        <v>Juin</v>
      </c>
      <c r="AC45" s="441" t="str">
        <f>'RUMINANTS 3'!M45</f>
        <v>Juin</v>
      </c>
      <c r="AD45" s="441" t="str">
        <f>'PARASITOLOGIE 3'!M45</f>
        <v>Juin</v>
      </c>
      <c r="AE45" s="441" t="str">
        <f>'INFECTIEUX 3'!M45</f>
        <v>Juin</v>
      </c>
      <c r="AF45" s="441" t="str">
        <f>'CARNIVORES 3'!M45</f>
        <v>Juin</v>
      </c>
      <c r="AG45" s="441" t="str">
        <f>'CHIRURGIE 3'!M45</f>
        <v>Juin</v>
      </c>
      <c r="AH45" s="441" t="str">
        <f>'BIOCHIMIE 2'!M45</f>
        <v>Juin</v>
      </c>
      <c r="AI45" s="441" t="str">
        <f>'HIDAOA 3'!M45</f>
        <v>Juin</v>
      </c>
      <c r="AJ45" s="441" t="str">
        <f>'ANA-PATH 2'!M45</f>
        <v>Juin</v>
      </c>
      <c r="AK45" s="443" t="str">
        <f>'CLINIQUE 3 '!S45</f>
        <v>Juin</v>
      </c>
    </row>
    <row r="46" spans="1:37" ht="15.75">
      <c r="A46" s="51">
        <v>39</v>
      </c>
      <c r="B46" s="333" t="s">
        <v>2981</v>
      </c>
      <c r="C46" s="333" t="s">
        <v>2982</v>
      </c>
      <c r="D46" s="440">
        <f>'REPRODUCTION 3'!K46</f>
        <v>14.25</v>
      </c>
      <c r="E46" s="440">
        <f>'RUMINANTS 3'!K46</f>
        <v>13.5</v>
      </c>
      <c r="F46" s="440">
        <f>'PARASITOLOGIE 3'!K46</f>
        <v>25.5</v>
      </c>
      <c r="G46" s="440">
        <f>'INFECTIEUX 3'!K46</f>
        <v>7.5</v>
      </c>
      <c r="H46" s="440">
        <f>'CARNIVORES 3'!K46</f>
        <v>18.75</v>
      </c>
      <c r="I46" s="440">
        <f>'CHIRURGIE 3'!K46</f>
        <v>19.5</v>
      </c>
      <c r="J46" s="440">
        <f>'BIOCHIMIE 2'!K46</f>
        <v>5.5</v>
      </c>
      <c r="K46" s="440">
        <f>'HIDAOA 3'!K46</f>
        <v>15.375</v>
      </c>
      <c r="L46" s="440">
        <f>'ANA-PATH 2'!K46</f>
        <v>8</v>
      </c>
      <c r="M46" s="441">
        <f>'CLINIQUE 3 '!O46</f>
        <v>0</v>
      </c>
      <c r="N46" s="441">
        <f t="shared" si="14"/>
        <v>127.875</v>
      </c>
      <c r="O46" s="441">
        <f t="shared" si="15"/>
        <v>4.5669642857142856</v>
      </c>
      <c r="P46" s="442" t="str">
        <f t="shared" si="16"/>
        <v>Ajournee</v>
      </c>
      <c r="Q46" s="442" t="str">
        <f t="shared" si="17"/>
        <v>juin</v>
      </c>
      <c r="R46" s="442">
        <f t="shared" si="18"/>
        <v>1</v>
      </c>
      <c r="S46" s="442">
        <f t="shared" si="19"/>
        <v>1</v>
      </c>
      <c r="T46" s="442">
        <f t="shared" si="20"/>
        <v>0</v>
      </c>
      <c r="U46" s="442">
        <f t="shared" si="21"/>
        <v>1</v>
      </c>
      <c r="V46" s="442">
        <f t="shared" si="22"/>
        <v>0</v>
      </c>
      <c r="W46" s="442">
        <f t="shared" si="23"/>
        <v>0</v>
      </c>
      <c r="X46" s="442">
        <f t="shared" si="24"/>
        <v>1</v>
      </c>
      <c r="Y46" s="442">
        <f t="shared" si="25"/>
        <v>0</v>
      </c>
      <c r="Z46" s="442">
        <f t="shared" si="26"/>
        <v>1</v>
      </c>
      <c r="AA46" s="442">
        <f t="shared" si="27"/>
        <v>1</v>
      </c>
      <c r="AB46" s="441" t="str">
        <f>'REPRODUCTION 3'!M46</f>
        <v>Juin</v>
      </c>
      <c r="AC46" s="441" t="str">
        <f>'RUMINANTS 3'!M46</f>
        <v>Juin</v>
      </c>
      <c r="AD46" s="441" t="str">
        <f>'PARASITOLOGIE 3'!M46</f>
        <v>Juin</v>
      </c>
      <c r="AE46" s="441" t="str">
        <f>'INFECTIEUX 3'!M46</f>
        <v>Juin</v>
      </c>
      <c r="AF46" s="441" t="str">
        <f>'CARNIVORES 3'!M46</f>
        <v>Juin</v>
      </c>
      <c r="AG46" s="441" t="str">
        <f>'CHIRURGIE 3'!M46</f>
        <v>Juin</v>
      </c>
      <c r="AH46" s="441" t="str">
        <f>'BIOCHIMIE 2'!M46</f>
        <v>Juin</v>
      </c>
      <c r="AI46" s="441" t="str">
        <f>'HIDAOA 3'!M46</f>
        <v>Juin</v>
      </c>
      <c r="AJ46" s="441" t="str">
        <f>'ANA-PATH 2'!M46</f>
        <v>Juin</v>
      </c>
      <c r="AK46" s="443" t="str">
        <f>'CLINIQUE 3 '!S46</f>
        <v>Juin</v>
      </c>
    </row>
    <row r="47" spans="1:37" ht="18.75">
      <c r="A47" s="51">
        <v>40</v>
      </c>
      <c r="B47" s="308" t="s">
        <v>2983</v>
      </c>
      <c r="C47" s="366" t="s">
        <v>841</v>
      </c>
      <c r="D47" s="440">
        <f>'REPRODUCTION 3'!K47</f>
        <v>16.5</v>
      </c>
      <c r="E47" s="440">
        <f>'RUMINANTS 3'!K47</f>
        <v>13.5</v>
      </c>
      <c r="F47" s="440">
        <f>'PARASITOLOGIE 3'!K47</f>
        <v>15</v>
      </c>
      <c r="G47" s="440">
        <f>'INFECTIEUX 3'!K47</f>
        <v>18</v>
      </c>
      <c r="H47" s="440">
        <f>'CARNIVORES 3'!K47</f>
        <v>13.5</v>
      </c>
      <c r="I47" s="440">
        <f>'CHIRURGIE 3'!K47</f>
        <v>21.375</v>
      </c>
      <c r="J47" s="440">
        <f>'BIOCHIMIE 2'!K47</f>
        <v>8</v>
      </c>
      <c r="K47" s="440">
        <f>'HIDAOA 3'!K47</f>
        <v>18.375</v>
      </c>
      <c r="L47" s="440">
        <f>'ANA-PATH 2'!K47</f>
        <v>8</v>
      </c>
      <c r="M47" s="441">
        <f>'CLINIQUE 3 '!O47</f>
        <v>0</v>
      </c>
      <c r="N47" s="441">
        <f t="shared" si="14"/>
        <v>132.25</v>
      </c>
      <c r="O47" s="441">
        <f t="shared" si="15"/>
        <v>4.7232142857142856</v>
      </c>
      <c r="P47" s="442" t="str">
        <f t="shared" si="16"/>
        <v>Ajournee</v>
      </c>
      <c r="Q47" s="442" t="str">
        <f t="shared" si="17"/>
        <v>juin</v>
      </c>
      <c r="R47" s="442">
        <f t="shared" si="18"/>
        <v>0</v>
      </c>
      <c r="S47" s="442">
        <f t="shared" si="19"/>
        <v>1</v>
      </c>
      <c r="T47" s="442">
        <f t="shared" si="20"/>
        <v>0</v>
      </c>
      <c r="U47" s="442">
        <f t="shared" si="21"/>
        <v>0</v>
      </c>
      <c r="V47" s="442">
        <f t="shared" si="22"/>
        <v>1</v>
      </c>
      <c r="W47" s="442">
        <f t="shared" si="23"/>
        <v>0</v>
      </c>
      <c r="X47" s="442">
        <f t="shared" si="24"/>
        <v>1</v>
      </c>
      <c r="Y47" s="442">
        <f t="shared" si="25"/>
        <v>0</v>
      </c>
      <c r="Z47" s="442">
        <f t="shared" si="26"/>
        <v>1</v>
      </c>
      <c r="AA47" s="442">
        <f t="shared" si="27"/>
        <v>1</v>
      </c>
      <c r="AB47" s="441" t="str">
        <f>'REPRODUCTION 3'!M47</f>
        <v>Juin</v>
      </c>
      <c r="AC47" s="441" t="str">
        <f>'RUMINANTS 3'!M47</f>
        <v>Juin</v>
      </c>
      <c r="AD47" s="441" t="str">
        <f>'PARASITOLOGIE 3'!M47</f>
        <v>Juin</v>
      </c>
      <c r="AE47" s="441" t="str">
        <f>'INFECTIEUX 3'!M47</f>
        <v>Juin</v>
      </c>
      <c r="AF47" s="441" t="str">
        <f>'CARNIVORES 3'!M47</f>
        <v>Juin</v>
      </c>
      <c r="AG47" s="441" t="str">
        <f>'CHIRURGIE 3'!M47</f>
        <v>Juin</v>
      </c>
      <c r="AH47" s="441" t="str">
        <f>'BIOCHIMIE 2'!M47</f>
        <v>Juin</v>
      </c>
      <c r="AI47" s="441" t="str">
        <f>'HIDAOA 3'!M47</f>
        <v>Juin</v>
      </c>
      <c r="AJ47" s="441" t="str">
        <f>'ANA-PATH 2'!M47</f>
        <v>Juin</v>
      </c>
      <c r="AK47" s="443" t="str">
        <f>'CLINIQUE 3 '!S47</f>
        <v>Juin</v>
      </c>
    </row>
    <row r="48" spans="1:37" ht="18.75">
      <c r="A48" s="51">
        <v>41</v>
      </c>
      <c r="B48" s="308" t="s">
        <v>2984</v>
      </c>
      <c r="C48" s="366" t="s">
        <v>1890</v>
      </c>
      <c r="D48" s="440">
        <f>'REPRODUCTION 3'!K48</f>
        <v>13.5</v>
      </c>
      <c r="E48" s="440">
        <f>'RUMINANTS 3'!K48</f>
        <v>7.5</v>
      </c>
      <c r="F48" s="440">
        <f>'PARASITOLOGIE 3'!K48</f>
        <v>18</v>
      </c>
      <c r="G48" s="440">
        <f>'INFECTIEUX 3'!K48</f>
        <v>9</v>
      </c>
      <c r="H48" s="440">
        <f>'CARNIVORES 3'!K48</f>
        <v>14.25</v>
      </c>
      <c r="I48" s="440">
        <f>'CHIRURGIE 3'!K48</f>
        <v>19.5</v>
      </c>
      <c r="J48" s="440">
        <f>'BIOCHIMIE 2'!K48</f>
        <v>9</v>
      </c>
      <c r="K48" s="440">
        <f>'HIDAOA 3'!K48</f>
        <v>13.875</v>
      </c>
      <c r="L48" s="440">
        <f>'ANA-PATH 2'!K48</f>
        <v>3</v>
      </c>
      <c r="M48" s="441">
        <f>'CLINIQUE 3 '!O48</f>
        <v>0</v>
      </c>
      <c r="N48" s="441">
        <f t="shared" si="14"/>
        <v>107.625</v>
      </c>
      <c r="O48" s="441">
        <f t="shared" si="15"/>
        <v>3.84375</v>
      </c>
      <c r="P48" s="442" t="str">
        <f t="shared" si="16"/>
        <v>Ajournee</v>
      </c>
      <c r="Q48" s="442" t="str">
        <f t="shared" si="17"/>
        <v>juin</v>
      </c>
      <c r="R48" s="442">
        <f t="shared" si="18"/>
        <v>1</v>
      </c>
      <c r="S48" s="442">
        <f t="shared" si="19"/>
        <v>1</v>
      </c>
      <c r="T48" s="442">
        <f t="shared" si="20"/>
        <v>0</v>
      </c>
      <c r="U48" s="442">
        <f t="shared" si="21"/>
        <v>1</v>
      </c>
      <c r="V48" s="442">
        <f t="shared" si="22"/>
        <v>1</v>
      </c>
      <c r="W48" s="442">
        <f t="shared" si="23"/>
        <v>0</v>
      </c>
      <c r="X48" s="442">
        <f t="shared" si="24"/>
        <v>1</v>
      </c>
      <c r="Y48" s="442">
        <f t="shared" si="25"/>
        <v>1</v>
      </c>
      <c r="Z48" s="442">
        <f t="shared" si="26"/>
        <v>1</v>
      </c>
      <c r="AA48" s="442">
        <f t="shared" si="27"/>
        <v>1</v>
      </c>
      <c r="AB48" s="441" t="str">
        <f>'REPRODUCTION 3'!M48</f>
        <v>Juin</v>
      </c>
      <c r="AC48" s="441" t="str">
        <f>'RUMINANTS 3'!M48</f>
        <v>Juin</v>
      </c>
      <c r="AD48" s="441" t="str">
        <f>'PARASITOLOGIE 3'!M48</f>
        <v>Juin</v>
      </c>
      <c r="AE48" s="441" t="str">
        <f>'INFECTIEUX 3'!M48</f>
        <v>Juin</v>
      </c>
      <c r="AF48" s="441" t="str">
        <f>'CARNIVORES 3'!M48</f>
        <v>Juin</v>
      </c>
      <c r="AG48" s="441" t="str">
        <f>'CHIRURGIE 3'!M48</f>
        <v>Juin</v>
      </c>
      <c r="AH48" s="441" t="str">
        <f>'BIOCHIMIE 2'!M48</f>
        <v>Juin</v>
      </c>
      <c r="AI48" s="441" t="str">
        <f>'HIDAOA 3'!M48</f>
        <v>Juin</v>
      </c>
      <c r="AJ48" s="441" t="str">
        <f>'ANA-PATH 2'!M48</f>
        <v>Juin</v>
      </c>
      <c r="AK48" s="443" t="str">
        <f>'CLINIQUE 3 '!S48</f>
        <v>Juin</v>
      </c>
    </row>
    <row r="49" spans="1:37" ht="18.75">
      <c r="A49" s="51">
        <v>42</v>
      </c>
      <c r="B49" s="308" t="s">
        <v>2985</v>
      </c>
      <c r="C49" s="366" t="s">
        <v>2986</v>
      </c>
      <c r="D49" s="440">
        <f>'REPRODUCTION 3'!K49</f>
        <v>4.5</v>
      </c>
      <c r="E49" s="440">
        <f>'RUMINANTS 3'!K49</f>
        <v>4.5</v>
      </c>
      <c r="F49" s="440">
        <f>'PARASITOLOGIE 3'!K49</f>
        <v>15</v>
      </c>
      <c r="G49" s="440">
        <f>'INFECTIEUX 3'!K49</f>
        <v>4.5</v>
      </c>
      <c r="H49" s="440">
        <f>'CARNIVORES 3'!K49</f>
        <v>13.5</v>
      </c>
      <c r="I49" s="440">
        <f>'CHIRURGIE 3'!K49</f>
        <v>20.625</v>
      </c>
      <c r="J49" s="440">
        <f>'BIOCHIMIE 2'!K49</f>
        <v>0</v>
      </c>
      <c r="K49" s="440">
        <f>'HIDAOA 3'!K49</f>
        <v>17.25</v>
      </c>
      <c r="L49" s="440">
        <f>'ANA-PATH 2'!K49</f>
        <v>3</v>
      </c>
      <c r="M49" s="441">
        <f>'CLINIQUE 3 '!O49</f>
        <v>0</v>
      </c>
      <c r="N49" s="441">
        <f t="shared" si="14"/>
        <v>82.875</v>
      </c>
      <c r="O49" s="441">
        <f t="shared" si="15"/>
        <v>2.9598214285714284</v>
      </c>
      <c r="P49" s="442" t="str">
        <f t="shared" si="16"/>
        <v>Ajournee</v>
      </c>
      <c r="Q49" s="442" t="str">
        <f t="shared" si="17"/>
        <v>juin</v>
      </c>
      <c r="R49" s="442">
        <f t="shared" si="18"/>
        <v>1</v>
      </c>
      <c r="S49" s="442">
        <f t="shared" si="19"/>
        <v>1</v>
      </c>
      <c r="T49" s="442">
        <f t="shared" si="20"/>
        <v>0</v>
      </c>
      <c r="U49" s="442">
        <f t="shared" si="21"/>
        <v>1</v>
      </c>
      <c r="V49" s="442">
        <f t="shared" si="22"/>
        <v>1</v>
      </c>
      <c r="W49" s="442">
        <f t="shared" si="23"/>
        <v>0</v>
      </c>
      <c r="X49" s="442">
        <f t="shared" si="24"/>
        <v>1</v>
      </c>
      <c r="Y49" s="442">
        <f t="shared" si="25"/>
        <v>0</v>
      </c>
      <c r="Z49" s="442">
        <f t="shared" si="26"/>
        <v>1</v>
      </c>
      <c r="AA49" s="442">
        <f t="shared" si="27"/>
        <v>1</v>
      </c>
      <c r="AB49" s="441" t="str">
        <f>'REPRODUCTION 3'!M49</f>
        <v>Juin</v>
      </c>
      <c r="AC49" s="441" t="str">
        <f>'RUMINANTS 3'!M49</f>
        <v>Juin</v>
      </c>
      <c r="AD49" s="441" t="str">
        <f>'PARASITOLOGIE 3'!M49</f>
        <v>Juin</v>
      </c>
      <c r="AE49" s="441" t="str">
        <f>'INFECTIEUX 3'!M49</f>
        <v>Juin</v>
      </c>
      <c r="AF49" s="441" t="str">
        <f>'CARNIVORES 3'!M49</f>
        <v>Juin</v>
      </c>
      <c r="AG49" s="441" t="str">
        <f>'CHIRURGIE 3'!M49</f>
        <v>Juin</v>
      </c>
      <c r="AH49" s="441" t="str">
        <f>'BIOCHIMIE 2'!M49</f>
        <v>Juin</v>
      </c>
      <c r="AI49" s="441" t="str">
        <f>'HIDAOA 3'!M49</f>
        <v>Juin</v>
      </c>
      <c r="AJ49" s="441" t="str">
        <f>'ANA-PATH 2'!M49</f>
        <v>Juin</v>
      </c>
      <c r="AK49" s="443" t="str">
        <f>'CLINIQUE 3 '!S49</f>
        <v>Juin</v>
      </c>
    </row>
    <row r="50" spans="1:37" ht="18.75">
      <c r="A50" s="51">
        <v>43</v>
      </c>
      <c r="B50" s="308" t="s">
        <v>2985</v>
      </c>
      <c r="C50" s="366" t="s">
        <v>2987</v>
      </c>
      <c r="D50" s="440">
        <f>'REPRODUCTION 3'!K50</f>
        <v>7.875</v>
      </c>
      <c r="E50" s="440">
        <f>'RUMINANTS 3'!K50</f>
        <v>10.5</v>
      </c>
      <c r="F50" s="440">
        <f>'PARASITOLOGIE 3'!K50</f>
        <v>18</v>
      </c>
      <c r="G50" s="440">
        <f>'INFECTIEUX 3'!K50</f>
        <v>4.5</v>
      </c>
      <c r="H50" s="440">
        <f>'CARNIVORES 3'!K50</f>
        <v>12.75</v>
      </c>
      <c r="I50" s="440">
        <f>'CHIRURGIE 3'!K50</f>
        <v>20.25</v>
      </c>
      <c r="J50" s="440">
        <f>'BIOCHIMIE 2'!K50</f>
        <v>11.5</v>
      </c>
      <c r="K50" s="440">
        <f>'HIDAOA 3'!K50</f>
        <v>22.5</v>
      </c>
      <c r="L50" s="440">
        <f>'ANA-PATH 2'!K50</f>
        <v>7</v>
      </c>
      <c r="M50" s="441">
        <f>'CLINIQUE 3 '!O50</f>
        <v>0</v>
      </c>
      <c r="N50" s="441">
        <f t="shared" si="14"/>
        <v>114.875</v>
      </c>
      <c r="O50" s="441">
        <f t="shared" si="15"/>
        <v>4.1026785714285712</v>
      </c>
      <c r="P50" s="442" t="str">
        <f t="shared" si="16"/>
        <v>Ajournee</v>
      </c>
      <c r="Q50" s="442" t="str">
        <f t="shared" si="17"/>
        <v>juin</v>
      </c>
      <c r="R50" s="442">
        <f t="shared" si="18"/>
        <v>1</v>
      </c>
      <c r="S50" s="442">
        <f t="shared" si="19"/>
        <v>1</v>
      </c>
      <c r="T50" s="442">
        <f t="shared" si="20"/>
        <v>0</v>
      </c>
      <c r="U50" s="442">
        <f t="shared" si="21"/>
        <v>1</v>
      </c>
      <c r="V50" s="442">
        <f t="shared" si="22"/>
        <v>1</v>
      </c>
      <c r="W50" s="442">
        <f t="shared" si="23"/>
        <v>0</v>
      </c>
      <c r="X50" s="442">
        <f t="shared" si="24"/>
        <v>0</v>
      </c>
      <c r="Y50" s="442">
        <f t="shared" si="25"/>
        <v>0</v>
      </c>
      <c r="Z50" s="442">
        <f t="shared" si="26"/>
        <v>1</v>
      </c>
      <c r="AA50" s="442">
        <f t="shared" si="27"/>
        <v>1</v>
      </c>
      <c r="AB50" s="441" t="str">
        <f>'REPRODUCTION 3'!M50</f>
        <v>Juin</v>
      </c>
      <c r="AC50" s="441" t="str">
        <f>'RUMINANTS 3'!M50</f>
        <v>Juin</v>
      </c>
      <c r="AD50" s="441" t="str">
        <f>'PARASITOLOGIE 3'!M50</f>
        <v>Juin</v>
      </c>
      <c r="AE50" s="441" t="str">
        <f>'INFECTIEUX 3'!M50</f>
        <v>Juin</v>
      </c>
      <c r="AF50" s="441" t="str">
        <f>'CARNIVORES 3'!M50</f>
        <v>Juin</v>
      </c>
      <c r="AG50" s="441" t="str">
        <f>'CHIRURGIE 3'!M50</f>
        <v>Juin</v>
      </c>
      <c r="AH50" s="441" t="str">
        <f>'BIOCHIMIE 2'!M50</f>
        <v>Juin</v>
      </c>
      <c r="AI50" s="441" t="str">
        <f>'HIDAOA 3'!M50</f>
        <v>Juin</v>
      </c>
      <c r="AJ50" s="441" t="str">
        <f>'ANA-PATH 2'!M50</f>
        <v>Juin</v>
      </c>
      <c r="AK50" s="443" t="str">
        <f>'CLINIQUE 3 '!S50</f>
        <v>Juin</v>
      </c>
    </row>
    <row r="51" spans="1:37" ht="18.75">
      <c r="A51" s="51">
        <v>44</v>
      </c>
      <c r="B51" s="308" t="s">
        <v>2988</v>
      </c>
      <c r="C51" s="366" t="s">
        <v>2989</v>
      </c>
      <c r="D51" s="440">
        <f>'REPRODUCTION 3'!K51</f>
        <v>7.5</v>
      </c>
      <c r="E51" s="440">
        <f>'RUMINANTS 3'!K51</f>
        <v>10.5</v>
      </c>
      <c r="F51" s="440">
        <f>'PARASITOLOGIE 3'!K51</f>
        <v>12</v>
      </c>
      <c r="G51" s="440">
        <f>'INFECTIEUX 3'!K51</f>
        <v>9</v>
      </c>
      <c r="H51" s="440">
        <f>'CARNIVORES 3'!K51</f>
        <v>18</v>
      </c>
      <c r="I51" s="440">
        <f>'CHIRURGIE 3'!K51</f>
        <v>19.125</v>
      </c>
      <c r="J51" s="440">
        <f>'BIOCHIMIE 2'!K51</f>
        <v>7</v>
      </c>
      <c r="K51" s="440">
        <f>'HIDAOA 3'!K51</f>
        <v>13.5</v>
      </c>
      <c r="L51" s="440">
        <f>'ANA-PATH 2'!K51</f>
        <v>4</v>
      </c>
      <c r="M51" s="441">
        <f>'CLINIQUE 3 '!O51</f>
        <v>0</v>
      </c>
      <c r="N51" s="441">
        <f t="shared" si="14"/>
        <v>100.625</v>
      </c>
      <c r="O51" s="441">
        <f t="shared" si="15"/>
        <v>3.59375</v>
      </c>
      <c r="P51" s="442" t="str">
        <f t="shared" si="16"/>
        <v>Ajournee</v>
      </c>
      <c r="Q51" s="442" t="str">
        <f t="shared" si="17"/>
        <v>juin</v>
      </c>
      <c r="R51" s="442">
        <f t="shared" si="18"/>
        <v>1</v>
      </c>
      <c r="S51" s="442">
        <f t="shared" si="19"/>
        <v>1</v>
      </c>
      <c r="T51" s="442">
        <f t="shared" si="20"/>
        <v>1</v>
      </c>
      <c r="U51" s="442">
        <f t="shared" si="21"/>
        <v>1</v>
      </c>
      <c r="V51" s="442">
        <f t="shared" si="22"/>
        <v>0</v>
      </c>
      <c r="W51" s="442">
        <f t="shared" si="23"/>
        <v>0</v>
      </c>
      <c r="X51" s="442">
        <f t="shared" si="24"/>
        <v>1</v>
      </c>
      <c r="Y51" s="442">
        <f t="shared" si="25"/>
        <v>1</v>
      </c>
      <c r="Z51" s="442">
        <f t="shared" si="26"/>
        <v>1</v>
      </c>
      <c r="AA51" s="442">
        <f t="shared" si="27"/>
        <v>1</v>
      </c>
      <c r="AB51" s="441" t="str">
        <f>'REPRODUCTION 3'!M51</f>
        <v>Juin</v>
      </c>
      <c r="AC51" s="441" t="str">
        <f>'RUMINANTS 3'!M51</f>
        <v>Juin</v>
      </c>
      <c r="AD51" s="441" t="str">
        <f>'PARASITOLOGIE 3'!M51</f>
        <v>Juin</v>
      </c>
      <c r="AE51" s="441" t="str">
        <f>'INFECTIEUX 3'!M51</f>
        <v>Juin</v>
      </c>
      <c r="AF51" s="441" t="str">
        <f>'CARNIVORES 3'!M51</f>
        <v>Juin</v>
      </c>
      <c r="AG51" s="441" t="str">
        <f>'CHIRURGIE 3'!M51</f>
        <v>Juin</v>
      </c>
      <c r="AH51" s="441" t="str">
        <f>'BIOCHIMIE 2'!M51</f>
        <v>Juin</v>
      </c>
      <c r="AI51" s="441" t="str">
        <f>'HIDAOA 3'!M51</f>
        <v>Juin</v>
      </c>
      <c r="AJ51" s="441" t="str">
        <f>'ANA-PATH 2'!M51</f>
        <v>Juin</v>
      </c>
      <c r="AK51" s="443" t="str">
        <f>'CLINIQUE 3 '!S51</f>
        <v>Juin</v>
      </c>
    </row>
    <row r="52" spans="1:37" ht="18.75">
      <c r="A52" s="51">
        <v>45</v>
      </c>
      <c r="B52" s="308" t="s">
        <v>2990</v>
      </c>
      <c r="C52" s="366" t="s">
        <v>2991</v>
      </c>
      <c r="D52" s="440">
        <f>'REPRODUCTION 3'!K52</f>
        <v>9</v>
      </c>
      <c r="E52" s="440">
        <f>'RUMINANTS 3'!K52</f>
        <v>13.5</v>
      </c>
      <c r="F52" s="440">
        <f>'PARASITOLOGIE 3'!K52</f>
        <v>18</v>
      </c>
      <c r="G52" s="440">
        <f>'INFECTIEUX 3'!K52</f>
        <v>4.5</v>
      </c>
      <c r="H52" s="440">
        <f>'CARNIVORES 3'!K52</f>
        <v>14.25</v>
      </c>
      <c r="I52" s="440">
        <f>'CHIRURGIE 3'!K52</f>
        <v>20.25</v>
      </c>
      <c r="J52" s="440">
        <f>'BIOCHIMIE 2'!K52</f>
        <v>10</v>
      </c>
      <c r="K52" s="440">
        <f>'HIDAOA 3'!K52</f>
        <v>13.875</v>
      </c>
      <c r="L52" s="440">
        <f>'ANA-PATH 2'!K52</f>
        <v>7</v>
      </c>
      <c r="M52" s="441">
        <f>'CLINIQUE 3 '!O52</f>
        <v>0</v>
      </c>
      <c r="N52" s="441">
        <f t="shared" si="14"/>
        <v>110.375</v>
      </c>
      <c r="O52" s="441">
        <f t="shared" si="15"/>
        <v>3.9419642857142856</v>
      </c>
      <c r="P52" s="442" t="str">
        <f t="shared" si="16"/>
        <v>Ajournee</v>
      </c>
      <c r="Q52" s="442" t="str">
        <f t="shared" si="17"/>
        <v>juin</v>
      </c>
      <c r="R52" s="442">
        <f t="shared" si="18"/>
        <v>1</v>
      </c>
      <c r="S52" s="442">
        <f t="shared" si="19"/>
        <v>1</v>
      </c>
      <c r="T52" s="442">
        <f t="shared" si="20"/>
        <v>0</v>
      </c>
      <c r="U52" s="442">
        <f t="shared" si="21"/>
        <v>1</v>
      </c>
      <c r="V52" s="442">
        <f t="shared" si="22"/>
        <v>1</v>
      </c>
      <c r="W52" s="442">
        <f t="shared" si="23"/>
        <v>0</v>
      </c>
      <c r="X52" s="442">
        <f t="shared" si="24"/>
        <v>0</v>
      </c>
      <c r="Y52" s="442">
        <f t="shared" si="25"/>
        <v>1</v>
      </c>
      <c r="Z52" s="442">
        <f t="shared" si="26"/>
        <v>1</v>
      </c>
      <c r="AA52" s="442">
        <f t="shared" si="27"/>
        <v>1</v>
      </c>
      <c r="AB52" s="441" t="str">
        <f>'REPRODUCTION 3'!M52</f>
        <v>Juin</v>
      </c>
      <c r="AC52" s="441" t="str">
        <f>'RUMINANTS 3'!M52</f>
        <v>Juin</v>
      </c>
      <c r="AD52" s="441" t="str">
        <f>'PARASITOLOGIE 3'!M52</f>
        <v>Juin</v>
      </c>
      <c r="AE52" s="441" t="str">
        <f>'INFECTIEUX 3'!M52</f>
        <v>Juin</v>
      </c>
      <c r="AF52" s="441" t="str">
        <f>'CARNIVORES 3'!M52</f>
        <v>Juin</v>
      </c>
      <c r="AG52" s="441" t="str">
        <f>'CHIRURGIE 3'!M52</f>
        <v>Juin</v>
      </c>
      <c r="AH52" s="441" t="str">
        <f>'BIOCHIMIE 2'!M52</f>
        <v>Juin</v>
      </c>
      <c r="AI52" s="441" t="str">
        <f>'HIDAOA 3'!M52</f>
        <v>Juin</v>
      </c>
      <c r="AJ52" s="441" t="str">
        <f>'ANA-PATH 2'!M52</f>
        <v>Juin</v>
      </c>
      <c r="AK52" s="443" t="str">
        <f>'CLINIQUE 3 '!S52</f>
        <v>Juin</v>
      </c>
    </row>
    <row r="53" spans="1:37" ht="18.75">
      <c r="A53" s="51">
        <v>46</v>
      </c>
      <c r="B53" s="344" t="s">
        <v>2993</v>
      </c>
      <c r="C53" s="378" t="s">
        <v>2994</v>
      </c>
      <c r="D53" s="440">
        <f>'REPRODUCTION 3'!K53</f>
        <v>7.5</v>
      </c>
      <c r="E53" s="440">
        <f>'RUMINANTS 3'!K53</f>
        <v>12</v>
      </c>
      <c r="F53" s="440">
        <f>'PARASITOLOGIE 3'!K53</f>
        <v>13.5</v>
      </c>
      <c r="G53" s="440">
        <f>'INFECTIEUX 3'!K53</f>
        <v>7.5</v>
      </c>
      <c r="H53" s="440">
        <f>'CARNIVORES 3'!K53</f>
        <v>13.5</v>
      </c>
      <c r="I53" s="440">
        <f>'CHIRURGIE 3'!K53</f>
        <v>16.875</v>
      </c>
      <c r="J53" s="440">
        <f>'BIOCHIMIE 2'!K53</f>
        <v>5.25</v>
      </c>
      <c r="K53" s="440">
        <f>'HIDAOA 3'!K53</f>
        <v>14.625</v>
      </c>
      <c r="L53" s="440">
        <f>'ANA-PATH 2'!K53</f>
        <v>6</v>
      </c>
      <c r="M53" s="441">
        <f>'CLINIQUE 3 '!O53</f>
        <v>0</v>
      </c>
      <c r="N53" s="441">
        <f t="shared" si="14"/>
        <v>96.75</v>
      </c>
      <c r="O53" s="441">
        <f t="shared" si="15"/>
        <v>3.4553571428571428</v>
      </c>
      <c r="P53" s="442" t="str">
        <f t="shared" si="16"/>
        <v>Ajournee</v>
      </c>
      <c r="Q53" s="442" t="str">
        <f t="shared" si="17"/>
        <v>juin</v>
      </c>
      <c r="R53" s="442">
        <f t="shared" si="18"/>
        <v>1</v>
      </c>
      <c r="S53" s="442">
        <f t="shared" si="19"/>
        <v>1</v>
      </c>
      <c r="T53" s="442">
        <f t="shared" si="20"/>
        <v>1</v>
      </c>
      <c r="U53" s="442">
        <f t="shared" si="21"/>
        <v>1</v>
      </c>
      <c r="V53" s="442">
        <f t="shared" si="22"/>
        <v>1</v>
      </c>
      <c r="W53" s="442">
        <f t="shared" si="23"/>
        <v>0</v>
      </c>
      <c r="X53" s="442">
        <f t="shared" si="24"/>
        <v>1</v>
      </c>
      <c r="Y53" s="442">
        <f t="shared" si="25"/>
        <v>1</v>
      </c>
      <c r="Z53" s="442">
        <f t="shared" si="26"/>
        <v>1</v>
      </c>
      <c r="AA53" s="442">
        <f t="shared" si="27"/>
        <v>1</v>
      </c>
      <c r="AB53" s="441" t="str">
        <f>'REPRODUCTION 3'!M53</f>
        <v>Juin</v>
      </c>
      <c r="AC53" s="441" t="str">
        <f>'RUMINANTS 3'!M53</f>
        <v>Juin</v>
      </c>
      <c r="AD53" s="441" t="str">
        <f>'PARASITOLOGIE 3'!M53</f>
        <v>Juin</v>
      </c>
      <c r="AE53" s="441" t="str">
        <f>'INFECTIEUX 3'!M53</f>
        <v>Juin</v>
      </c>
      <c r="AF53" s="441" t="str">
        <f>'CARNIVORES 3'!M53</f>
        <v>Juin</v>
      </c>
      <c r="AG53" s="441" t="str">
        <f>'CHIRURGIE 3'!M53</f>
        <v>Juin</v>
      </c>
      <c r="AH53" s="441" t="str">
        <f>'BIOCHIMIE 2'!M53</f>
        <v>Juin</v>
      </c>
      <c r="AI53" s="441" t="str">
        <f>'HIDAOA 3'!M53</f>
        <v>Juin</v>
      </c>
      <c r="AJ53" s="441" t="str">
        <f>'ANA-PATH 2'!M53</f>
        <v>Juin</v>
      </c>
      <c r="AK53" s="443" t="str">
        <f>'CLINIQUE 3 '!S53</f>
        <v>Juin</v>
      </c>
    </row>
    <row r="54" spans="1:37" ht="18.75">
      <c r="A54" s="51">
        <v>47</v>
      </c>
      <c r="B54" s="308" t="s">
        <v>2993</v>
      </c>
      <c r="C54" s="366" t="s">
        <v>2995</v>
      </c>
      <c r="D54" s="440">
        <f>'REPRODUCTION 3'!K54</f>
        <v>15.75</v>
      </c>
      <c r="E54" s="440">
        <f>'RUMINANTS 3'!K54</f>
        <v>9</v>
      </c>
      <c r="F54" s="440">
        <f>'PARASITOLOGIE 3'!K54</f>
        <v>16.5</v>
      </c>
      <c r="G54" s="440">
        <f>'INFECTIEUX 3'!K54</f>
        <v>7.5</v>
      </c>
      <c r="H54" s="440">
        <f>'CARNIVORES 3'!K54</f>
        <v>15</v>
      </c>
      <c r="I54" s="440">
        <f>'CHIRURGIE 3'!K54</f>
        <v>16.5</v>
      </c>
      <c r="J54" s="440">
        <f>'BIOCHIMIE 2'!K54</f>
        <v>5.75</v>
      </c>
      <c r="K54" s="440">
        <f>'HIDAOA 3'!K54</f>
        <v>15</v>
      </c>
      <c r="L54" s="440">
        <f>'ANA-PATH 2'!K54</f>
        <v>6</v>
      </c>
      <c r="M54" s="441">
        <f>'CLINIQUE 3 '!O54</f>
        <v>0</v>
      </c>
      <c r="N54" s="441">
        <f t="shared" si="14"/>
        <v>107</v>
      </c>
      <c r="O54" s="441">
        <f t="shared" si="15"/>
        <v>3.8214285714285716</v>
      </c>
      <c r="P54" s="442" t="str">
        <f t="shared" si="16"/>
        <v>Ajournee</v>
      </c>
      <c r="Q54" s="442" t="str">
        <f t="shared" si="17"/>
        <v>juin</v>
      </c>
      <c r="R54" s="442">
        <f t="shared" si="18"/>
        <v>0</v>
      </c>
      <c r="S54" s="442">
        <f t="shared" si="19"/>
        <v>1</v>
      </c>
      <c r="T54" s="442">
        <f t="shared" si="20"/>
        <v>0</v>
      </c>
      <c r="U54" s="442">
        <f t="shared" si="21"/>
        <v>1</v>
      </c>
      <c r="V54" s="442">
        <f t="shared" si="22"/>
        <v>0</v>
      </c>
      <c r="W54" s="442">
        <f t="shared" si="23"/>
        <v>0</v>
      </c>
      <c r="X54" s="442">
        <f t="shared" si="24"/>
        <v>1</v>
      </c>
      <c r="Y54" s="442">
        <f t="shared" si="25"/>
        <v>0</v>
      </c>
      <c r="Z54" s="442">
        <f t="shared" si="26"/>
        <v>1</v>
      </c>
      <c r="AA54" s="442">
        <f t="shared" si="27"/>
        <v>1</v>
      </c>
      <c r="AB54" s="441" t="str">
        <f>'REPRODUCTION 3'!M54</f>
        <v>Juin</v>
      </c>
      <c r="AC54" s="441" t="str">
        <f>'RUMINANTS 3'!M54</f>
        <v>Juin</v>
      </c>
      <c r="AD54" s="441" t="str">
        <f>'PARASITOLOGIE 3'!M54</f>
        <v>Juin</v>
      </c>
      <c r="AE54" s="441" t="str">
        <f>'INFECTIEUX 3'!M54</f>
        <v>Juin</v>
      </c>
      <c r="AF54" s="441" t="str">
        <f>'CARNIVORES 3'!M54</f>
        <v>Juin</v>
      </c>
      <c r="AG54" s="441" t="str">
        <f>'CHIRURGIE 3'!M54</f>
        <v>Juin</v>
      </c>
      <c r="AH54" s="441" t="str">
        <f>'BIOCHIMIE 2'!M54</f>
        <v>Juin</v>
      </c>
      <c r="AI54" s="441" t="str">
        <f>'HIDAOA 3'!M54</f>
        <v>Juin</v>
      </c>
      <c r="AJ54" s="441" t="str">
        <f>'ANA-PATH 2'!M54</f>
        <v>Juin</v>
      </c>
      <c r="AK54" s="443" t="str">
        <f>'CLINIQUE 3 '!S54</f>
        <v>Juin</v>
      </c>
    </row>
    <row r="55" spans="1:37" ht="18.75">
      <c r="A55" s="51">
        <v>48</v>
      </c>
      <c r="B55" s="308" t="s">
        <v>2996</v>
      </c>
      <c r="C55" s="366" t="s">
        <v>2997</v>
      </c>
      <c r="D55" s="440">
        <f>'REPRODUCTION 3'!K55</f>
        <v>16.5</v>
      </c>
      <c r="E55" s="440">
        <f>'RUMINANTS 3'!K55</f>
        <v>9</v>
      </c>
      <c r="F55" s="440">
        <f>'PARASITOLOGIE 3'!K55</f>
        <v>18</v>
      </c>
      <c r="G55" s="440">
        <f>'INFECTIEUX 3'!K55</f>
        <v>4.5</v>
      </c>
      <c r="H55" s="440">
        <f>'CARNIVORES 3'!K55</f>
        <v>15</v>
      </c>
      <c r="I55" s="440">
        <f>'CHIRURGIE 3'!K55</f>
        <v>18.75</v>
      </c>
      <c r="J55" s="440">
        <f>'BIOCHIMIE 2'!K55</f>
        <v>7</v>
      </c>
      <c r="K55" s="440">
        <f>'HIDAOA 3'!K55</f>
        <v>16.5</v>
      </c>
      <c r="L55" s="440">
        <f>'ANA-PATH 2'!K55</f>
        <v>8</v>
      </c>
      <c r="M55" s="441">
        <f>'CLINIQUE 3 '!O55</f>
        <v>0</v>
      </c>
      <c r="N55" s="441">
        <f t="shared" si="14"/>
        <v>113.25</v>
      </c>
      <c r="O55" s="441">
        <f t="shared" si="15"/>
        <v>4.0446428571428568</v>
      </c>
      <c r="P55" s="442" t="str">
        <f t="shared" si="16"/>
        <v>Ajournee</v>
      </c>
      <c r="Q55" s="442" t="str">
        <f t="shared" si="17"/>
        <v>juin</v>
      </c>
      <c r="R55" s="442">
        <f t="shared" si="18"/>
        <v>0</v>
      </c>
      <c r="S55" s="442">
        <f t="shared" si="19"/>
        <v>1</v>
      </c>
      <c r="T55" s="442">
        <f t="shared" si="20"/>
        <v>0</v>
      </c>
      <c r="U55" s="442">
        <f t="shared" si="21"/>
        <v>1</v>
      </c>
      <c r="V55" s="442">
        <f t="shared" si="22"/>
        <v>0</v>
      </c>
      <c r="W55" s="442">
        <f t="shared" si="23"/>
        <v>0</v>
      </c>
      <c r="X55" s="442">
        <f t="shared" si="24"/>
        <v>1</v>
      </c>
      <c r="Y55" s="442">
        <f t="shared" si="25"/>
        <v>0</v>
      </c>
      <c r="Z55" s="442">
        <f t="shared" si="26"/>
        <v>1</v>
      </c>
      <c r="AA55" s="442">
        <f t="shared" si="27"/>
        <v>1</v>
      </c>
      <c r="AB55" s="441" t="str">
        <f>'REPRODUCTION 3'!M55</f>
        <v>Juin</v>
      </c>
      <c r="AC55" s="441" t="str">
        <f>'RUMINANTS 3'!M55</f>
        <v>Juin</v>
      </c>
      <c r="AD55" s="441" t="str">
        <f>'PARASITOLOGIE 3'!M55</f>
        <v>Juin</v>
      </c>
      <c r="AE55" s="441" t="str">
        <f>'INFECTIEUX 3'!M55</f>
        <v>Juin</v>
      </c>
      <c r="AF55" s="441" t="str">
        <f>'CARNIVORES 3'!M55</f>
        <v>Juin</v>
      </c>
      <c r="AG55" s="441" t="str">
        <f>'CHIRURGIE 3'!M55</f>
        <v>Juin</v>
      </c>
      <c r="AH55" s="441" t="str">
        <f>'BIOCHIMIE 2'!M55</f>
        <v>Juin</v>
      </c>
      <c r="AI55" s="441" t="str">
        <f>'HIDAOA 3'!M55</f>
        <v>Juin</v>
      </c>
      <c r="AJ55" s="441" t="str">
        <f>'ANA-PATH 2'!M55</f>
        <v>Juin</v>
      </c>
      <c r="AK55" s="443" t="str">
        <f>'CLINIQUE 3 '!S55</f>
        <v>Juin</v>
      </c>
    </row>
    <row r="56" spans="1:37" ht="18.75">
      <c r="A56" s="51">
        <v>49</v>
      </c>
      <c r="B56" s="346" t="s">
        <v>3294</v>
      </c>
      <c r="C56" s="379" t="s">
        <v>2085</v>
      </c>
      <c r="D56" s="440">
        <f>'REPRODUCTION 3'!K56</f>
        <v>9</v>
      </c>
      <c r="E56" s="440">
        <f>'RUMINANTS 3'!K56</f>
        <v>16.5</v>
      </c>
      <c r="F56" s="440">
        <f>'PARASITOLOGIE 3'!K56</f>
        <v>22.5</v>
      </c>
      <c r="G56" s="440">
        <f>'INFECTIEUX 3'!K56</f>
        <v>4.5</v>
      </c>
      <c r="H56" s="440">
        <f>'CARNIVORES 3'!K56</f>
        <v>11.25</v>
      </c>
      <c r="I56" s="440">
        <f>'CHIRURGIE 3'!K56</f>
        <v>18</v>
      </c>
      <c r="J56" s="440">
        <f>'BIOCHIMIE 2'!K56</f>
        <v>8</v>
      </c>
      <c r="K56" s="440">
        <f>'HIDAOA 3'!K56</f>
        <v>24</v>
      </c>
      <c r="L56" s="440">
        <f>'ANA-PATH 2'!K56</f>
        <v>7</v>
      </c>
      <c r="M56" s="441">
        <f>'CLINIQUE 3 '!O56</f>
        <v>0</v>
      </c>
      <c r="N56" s="441">
        <f t="shared" si="14"/>
        <v>120.75</v>
      </c>
      <c r="O56" s="441">
        <f t="shared" si="15"/>
        <v>4.3125</v>
      </c>
      <c r="P56" s="442" t="str">
        <f t="shared" si="16"/>
        <v>Ajournee</v>
      </c>
      <c r="Q56" s="442" t="str">
        <f t="shared" si="17"/>
        <v>juin</v>
      </c>
      <c r="R56" s="442">
        <f t="shared" si="18"/>
        <v>1</v>
      </c>
      <c r="S56" s="442">
        <f t="shared" si="19"/>
        <v>0</v>
      </c>
      <c r="T56" s="442">
        <f t="shared" si="20"/>
        <v>0</v>
      </c>
      <c r="U56" s="442">
        <f t="shared" si="21"/>
        <v>1</v>
      </c>
      <c r="V56" s="442">
        <f t="shared" si="22"/>
        <v>1</v>
      </c>
      <c r="W56" s="442">
        <f t="shared" si="23"/>
        <v>0</v>
      </c>
      <c r="X56" s="442">
        <f t="shared" si="24"/>
        <v>1</v>
      </c>
      <c r="Y56" s="442">
        <f t="shared" si="25"/>
        <v>0</v>
      </c>
      <c r="Z56" s="442">
        <f t="shared" si="26"/>
        <v>1</v>
      </c>
      <c r="AA56" s="442">
        <f t="shared" si="27"/>
        <v>1</v>
      </c>
      <c r="AB56" s="441" t="str">
        <f>'REPRODUCTION 3'!M56</f>
        <v>Juin</v>
      </c>
      <c r="AC56" s="441" t="str">
        <f>'RUMINANTS 3'!M56</f>
        <v>Juin</v>
      </c>
      <c r="AD56" s="441" t="str">
        <f>'PARASITOLOGIE 3'!M56</f>
        <v>Juin</v>
      </c>
      <c r="AE56" s="441" t="str">
        <f>'INFECTIEUX 3'!M56</f>
        <v>Juin</v>
      </c>
      <c r="AF56" s="441" t="str">
        <f>'CARNIVORES 3'!M56</f>
        <v>Juin</v>
      </c>
      <c r="AG56" s="441" t="str">
        <f>'CHIRURGIE 3'!M56</f>
        <v>Juin</v>
      </c>
      <c r="AH56" s="441" t="str">
        <f>'BIOCHIMIE 2'!M56</f>
        <v>Juin</v>
      </c>
      <c r="AI56" s="441" t="str">
        <f>'HIDAOA 3'!M56</f>
        <v>Juin</v>
      </c>
      <c r="AJ56" s="441" t="str">
        <f>'ANA-PATH 2'!M56</f>
        <v>Juin</v>
      </c>
      <c r="AK56" s="443" t="str">
        <f>'CLINIQUE 3 '!S56</f>
        <v>Juin</v>
      </c>
    </row>
    <row r="57" spans="1:37" ht="18.75">
      <c r="A57" s="51">
        <v>50</v>
      </c>
      <c r="B57" s="308" t="s">
        <v>2998</v>
      </c>
      <c r="C57" s="366" t="s">
        <v>2999</v>
      </c>
      <c r="D57" s="440">
        <f>'REPRODUCTION 3'!K57</f>
        <v>3</v>
      </c>
      <c r="E57" s="440">
        <f>'RUMINANTS 3'!K57</f>
        <v>6</v>
      </c>
      <c r="F57" s="440">
        <f>'PARASITOLOGIE 3'!K57</f>
        <v>15</v>
      </c>
      <c r="G57" s="440">
        <f>'INFECTIEUX 3'!K57</f>
        <v>7.5</v>
      </c>
      <c r="H57" s="440">
        <f>'CARNIVORES 3'!K57</f>
        <v>14.25</v>
      </c>
      <c r="I57" s="440">
        <f>'CHIRURGIE 3'!K57</f>
        <v>21.375</v>
      </c>
      <c r="J57" s="440">
        <f>'BIOCHIMIE 2'!K57</f>
        <v>6</v>
      </c>
      <c r="K57" s="440">
        <f>'HIDAOA 3'!K57</f>
        <v>13.875</v>
      </c>
      <c r="L57" s="440">
        <f>'ANA-PATH 2'!K57</f>
        <v>6</v>
      </c>
      <c r="M57" s="441">
        <f>'CLINIQUE 3 '!O57</f>
        <v>0</v>
      </c>
      <c r="N57" s="441">
        <f t="shared" si="14"/>
        <v>93</v>
      </c>
      <c r="O57" s="441">
        <f t="shared" si="15"/>
        <v>3.3214285714285716</v>
      </c>
      <c r="P57" s="442" t="str">
        <f t="shared" si="16"/>
        <v>Ajournee</v>
      </c>
      <c r="Q57" s="442" t="str">
        <f t="shared" si="17"/>
        <v>juin</v>
      </c>
      <c r="R57" s="442">
        <f t="shared" si="18"/>
        <v>1</v>
      </c>
      <c r="S57" s="442">
        <f t="shared" si="19"/>
        <v>1</v>
      </c>
      <c r="T57" s="442">
        <f t="shared" si="20"/>
        <v>0</v>
      </c>
      <c r="U57" s="442">
        <f t="shared" si="21"/>
        <v>1</v>
      </c>
      <c r="V57" s="442">
        <f t="shared" si="22"/>
        <v>1</v>
      </c>
      <c r="W57" s="442">
        <f t="shared" si="23"/>
        <v>0</v>
      </c>
      <c r="X57" s="442">
        <f t="shared" si="24"/>
        <v>1</v>
      </c>
      <c r="Y57" s="442">
        <f t="shared" si="25"/>
        <v>1</v>
      </c>
      <c r="Z57" s="442">
        <f t="shared" si="26"/>
        <v>1</v>
      </c>
      <c r="AA57" s="442">
        <f t="shared" si="27"/>
        <v>1</v>
      </c>
      <c r="AB57" s="441" t="str">
        <f>'REPRODUCTION 3'!M57</f>
        <v>Juin</v>
      </c>
      <c r="AC57" s="441" t="str">
        <f>'RUMINANTS 3'!M57</f>
        <v>Juin</v>
      </c>
      <c r="AD57" s="441" t="str">
        <f>'PARASITOLOGIE 3'!M57</f>
        <v>Juin</v>
      </c>
      <c r="AE57" s="441" t="str">
        <f>'INFECTIEUX 3'!M57</f>
        <v>Juin</v>
      </c>
      <c r="AF57" s="441" t="str">
        <f>'CARNIVORES 3'!M57</f>
        <v>Juin</v>
      </c>
      <c r="AG57" s="441" t="str">
        <f>'CHIRURGIE 3'!M57</f>
        <v>Juin</v>
      </c>
      <c r="AH57" s="441" t="str">
        <f>'BIOCHIMIE 2'!M57</f>
        <v>Juin</v>
      </c>
      <c r="AI57" s="441" t="str">
        <f>'HIDAOA 3'!M57</f>
        <v>Juin</v>
      </c>
      <c r="AJ57" s="441" t="str">
        <f>'ANA-PATH 2'!M57</f>
        <v>Juin</v>
      </c>
      <c r="AK57" s="443" t="str">
        <f>'CLINIQUE 3 '!S57</f>
        <v>Juin</v>
      </c>
    </row>
    <row r="58" spans="1:37" ht="18.75">
      <c r="A58" s="51">
        <v>51</v>
      </c>
      <c r="B58" s="308" t="s">
        <v>3000</v>
      </c>
      <c r="C58" s="366" t="s">
        <v>2038</v>
      </c>
      <c r="D58" s="440">
        <f>'REPRODUCTION 3'!K58</f>
        <v>12</v>
      </c>
      <c r="E58" s="440">
        <f>'RUMINANTS 3'!K58</f>
        <v>9</v>
      </c>
      <c r="F58" s="440">
        <f>'PARASITOLOGIE 3'!K58</f>
        <v>15</v>
      </c>
      <c r="G58" s="440">
        <f>'INFECTIEUX 3'!K58</f>
        <v>7.5</v>
      </c>
      <c r="H58" s="440">
        <f>'CARNIVORES 3'!K58</f>
        <v>12</v>
      </c>
      <c r="I58" s="440">
        <f>'CHIRURGIE 3'!K58</f>
        <v>21.375</v>
      </c>
      <c r="J58" s="440">
        <f>'BIOCHIMIE 2'!K58</f>
        <v>6.5</v>
      </c>
      <c r="K58" s="440">
        <f>'HIDAOA 3'!K58</f>
        <v>21.375</v>
      </c>
      <c r="L58" s="440">
        <f>'ANA-PATH 2'!K58</f>
        <v>7</v>
      </c>
      <c r="M58" s="441">
        <f>'CLINIQUE 3 '!O58</f>
        <v>0</v>
      </c>
      <c r="N58" s="441">
        <f t="shared" si="14"/>
        <v>111.75</v>
      </c>
      <c r="O58" s="441">
        <f t="shared" si="15"/>
        <v>3.9910714285714284</v>
      </c>
      <c r="P58" s="442" t="str">
        <f t="shared" si="16"/>
        <v>Ajournee</v>
      </c>
      <c r="Q58" s="442" t="str">
        <f t="shared" si="17"/>
        <v>juin</v>
      </c>
      <c r="R58" s="442">
        <f t="shared" si="18"/>
        <v>1</v>
      </c>
      <c r="S58" s="442">
        <f t="shared" si="19"/>
        <v>1</v>
      </c>
      <c r="T58" s="442">
        <f t="shared" si="20"/>
        <v>0</v>
      </c>
      <c r="U58" s="442">
        <f t="shared" si="21"/>
        <v>1</v>
      </c>
      <c r="V58" s="442">
        <f t="shared" si="22"/>
        <v>1</v>
      </c>
      <c r="W58" s="442">
        <f t="shared" si="23"/>
        <v>0</v>
      </c>
      <c r="X58" s="442">
        <f t="shared" si="24"/>
        <v>1</v>
      </c>
      <c r="Y58" s="442">
        <f t="shared" si="25"/>
        <v>0</v>
      </c>
      <c r="Z58" s="442">
        <f t="shared" si="26"/>
        <v>1</v>
      </c>
      <c r="AA58" s="442">
        <f t="shared" si="27"/>
        <v>1</v>
      </c>
      <c r="AB58" s="441" t="str">
        <f>'REPRODUCTION 3'!M58</f>
        <v>Juin</v>
      </c>
      <c r="AC58" s="441" t="str">
        <f>'RUMINANTS 3'!M58</f>
        <v>Juin</v>
      </c>
      <c r="AD58" s="441" t="str">
        <f>'PARASITOLOGIE 3'!M58</f>
        <v>Juin</v>
      </c>
      <c r="AE58" s="441" t="str">
        <f>'INFECTIEUX 3'!M58</f>
        <v>Juin</v>
      </c>
      <c r="AF58" s="441" t="str">
        <f>'CARNIVORES 3'!M58</f>
        <v>Juin</v>
      </c>
      <c r="AG58" s="441" t="str">
        <f>'CHIRURGIE 3'!M58</f>
        <v>Juin</v>
      </c>
      <c r="AH58" s="441" t="str">
        <f>'BIOCHIMIE 2'!M58</f>
        <v>Juin</v>
      </c>
      <c r="AI58" s="441" t="str">
        <f>'HIDAOA 3'!M58</f>
        <v>Juin</v>
      </c>
      <c r="AJ58" s="441" t="str">
        <f>'ANA-PATH 2'!M58</f>
        <v>Juin</v>
      </c>
      <c r="AK58" s="443" t="str">
        <f>'CLINIQUE 3 '!S58</f>
        <v>Juin</v>
      </c>
    </row>
    <row r="59" spans="1:37" ht="18.75">
      <c r="A59" s="51">
        <v>52</v>
      </c>
      <c r="B59" s="334" t="s">
        <v>1859</v>
      </c>
      <c r="C59" s="374" t="s">
        <v>3001</v>
      </c>
      <c r="D59" s="440">
        <f>'REPRODUCTION 3'!K59</f>
        <v>10.5</v>
      </c>
      <c r="E59" s="440">
        <f>'RUMINANTS 3'!K59</f>
        <v>33</v>
      </c>
      <c r="F59" s="440">
        <f>'PARASITOLOGIE 3'!K59</f>
        <v>13.5</v>
      </c>
      <c r="G59" s="440">
        <f>'INFECTIEUX 3'!K59</f>
        <v>1.5</v>
      </c>
      <c r="H59" s="440">
        <f>'CARNIVORES 3'!K59</f>
        <v>36</v>
      </c>
      <c r="I59" s="440">
        <f>'CHIRURGIE 3'!K59</f>
        <v>36</v>
      </c>
      <c r="J59" s="440">
        <f>'BIOCHIMIE 2'!K59</f>
        <v>3.5</v>
      </c>
      <c r="K59" s="440">
        <f>'HIDAOA 3'!K59</f>
        <v>9.75</v>
      </c>
      <c r="L59" s="440">
        <f>'ANA-PATH 2'!K59</f>
        <v>4</v>
      </c>
      <c r="M59" s="441">
        <f>'CLINIQUE 3 '!O59</f>
        <v>41</v>
      </c>
      <c r="N59" s="441">
        <f t="shared" si="14"/>
        <v>188.75</v>
      </c>
      <c r="O59" s="441">
        <f t="shared" si="15"/>
        <v>6.7410714285714288</v>
      </c>
      <c r="P59" s="442" t="str">
        <f t="shared" si="16"/>
        <v>Ajournee</v>
      </c>
      <c r="Q59" s="442" t="str">
        <f t="shared" si="17"/>
        <v>juin</v>
      </c>
      <c r="R59" s="442">
        <f t="shared" si="18"/>
        <v>1</v>
      </c>
      <c r="S59" s="442">
        <f t="shared" si="19"/>
        <v>0</v>
      </c>
      <c r="T59" s="442">
        <f t="shared" si="20"/>
        <v>1</v>
      </c>
      <c r="U59" s="442">
        <f t="shared" si="21"/>
        <v>1</v>
      </c>
      <c r="V59" s="442">
        <f t="shared" si="22"/>
        <v>0</v>
      </c>
      <c r="W59" s="442">
        <f t="shared" si="23"/>
        <v>0</v>
      </c>
      <c r="X59" s="442">
        <f t="shared" si="24"/>
        <v>1</v>
      </c>
      <c r="Y59" s="442">
        <f t="shared" si="25"/>
        <v>1</v>
      </c>
      <c r="Z59" s="442">
        <f t="shared" si="26"/>
        <v>1</v>
      </c>
      <c r="AA59" s="442">
        <f t="shared" si="27"/>
        <v>0</v>
      </c>
      <c r="AB59" s="441" t="str">
        <f>'REPRODUCTION 3'!M59</f>
        <v>Juin</v>
      </c>
      <c r="AC59" s="441" t="str">
        <f>'RUMINANTS 3'!M59</f>
        <v>Juin</v>
      </c>
      <c r="AD59" s="441" t="str">
        <f>'PARASITOLOGIE 3'!M59</f>
        <v>Juin</v>
      </c>
      <c r="AE59" s="441" t="str">
        <f>'INFECTIEUX 3'!M59</f>
        <v>Juin</v>
      </c>
      <c r="AF59" s="441" t="str">
        <f>'CARNIVORES 3'!M59</f>
        <v>Juin</v>
      </c>
      <c r="AG59" s="441" t="str">
        <f>'CHIRURGIE 3'!M59</f>
        <v>Juin</v>
      </c>
      <c r="AH59" s="441" t="str">
        <f>'BIOCHIMIE 2'!M59</f>
        <v>Juin</v>
      </c>
      <c r="AI59" s="441" t="str">
        <f>'HIDAOA 3'!M59</f>
        <v>Juin</v>
      </c>
      <c r="AJ59" s="441" t="str">
        <f>'ANA-PATH 2'!M59</f>
        <v>Juin</v>
      </c>
      <c r="AK59" s="443" t="str">
        <f>'CLINIQUE 3 '!S59</f>
        <v>Juin</v>
      </c>
    </row>
    <row r="60" spans="1:37" ht="18.75">
      <c r="A60" s="51">
        <v>53</v>
      </c>
      <c r="B60" s="334" t="s">
        <v>454</v>
      </c>
      <c r="C60" s="374" t="s">
        <v>1863</v>
      </c>
      <c r="D60" s="440">
        <f>'REPRODUCTION 3'!K60</f>
        <v>3</v>
      </c>
      <c r="E60" s="440">
        <f>'RUMINANTS 3'!K60</f>
        <v>6</v>
      </c>
      <c r="F60" s="440">
        <f>'PARASITOLOGIE 3'!K60</f>
        <v>4.5</v>
      </c>
      <c r="G60" s="440">
        <f>'INFECTIEUX 3'!K60</f>
        <v>1.5</v>
      </c>
      <c r="H60" s="440">
        <f>'CARNIVORES 3'!K60</f>
        <v>39</v>
      </c>
      <c r="I60" s="440">
        <f>'CHIRURGIE 3'!K60</f>
        <v>17.625</v>
      </c>
      <c r="J60" s="440">
        <f>'BIOCHIMIE 2'!K60</f>
        <v>2</v>
      </c>
      <c r="K60" s="440">
        <f>'HIDAOA 3'!K60</f>
        <v>14.625</v>
      </c>
      <c r="L60" s="440">
        <f>'ANA-PATH 2'!K60</f>
        <v>3</v>
      </c>
      <c r="M60" s="441">
        <f>'CLINIQUE 3 '!O60</f>
        <v>39.119999999999997</v>
      </c>
      <c r="N60" s="441">
        <f t="shared" si="14"/>
        <v>130.37</v>
      </c>
      <c r="O60" s="441">
        <f t="shared" si="15"/>
        <v>4.6560714285714289</v>
      </c>
      <c r="P60" s="442" t="str">
        <f t="shared" si="16"/>
        <v>Ajournee</v>
      </c>
      <c r="Q60" s="442" t="str">
        <f t="shared" si="17"/>
        <v>juin</v>
      </c>
      <c r="R60" s="442">
        <f t="shared" si="18"/>
        <v>1</v>
      </c>
      <c r="S60" s="442">
        <f t="shared" si="19"/>
        <v>1</v>
      </c>
      <c r="T60" s="442">
        <f t="shared" si="20"/>
        <v>1</v>
      </c>
      <c r="U60" s="442">
        <f t="shared" si="21"/>
        <v>1</v>
      </c>
      <c r="V60" s="442">
        <f t="shared" si="22"/>
        <v>0</v>
      </c>
      <c r="W60" s="442">
        <f t="shared" si="23"/>
        <v>0</v>
      </c>
      <c r="X60" s="442">
        <f t="shared" si="24"/>
        <v>1</v>
      </c>
      <c r="Y60" s="442">
        <f t="shared" si="25"/>
        <v>1</v>
      </c>
      <c r="Z60" s="442">
        <f t="shared" si="26"/>
        <v>1</v>
      </c>
      <c r="AA60" s="442">
        <f t="shared" si="27"/>
        <v>0</v>
      </c>
      <c r="AB60" s="441" t="str">
        <f>'REPRODUCTION 3'!M60</f>
        <v>Juin</v>
      </c>
      <c r="AC60" s="441" t="str">
        <f>'RUMINANTS 3'!M60</f>
        <v>Juin</v>
      </c>
      <c r="AD60" s="441" t="str">
        <f>'PARASITOLOGIE 3'!M60</f>
        <v>Juin</v>
      </c>
      <c r="AE60" s="441" t="str">
        <f>'INFECTIEUX 3'!M60</f>
        <v>Juin</v>
      </c>
      <c r="AF60" s="441" t="str">
        <f>'CARNIVORES 3'!M60</f>
        <v>Juin</v>
      </c>
      <c r="AG60" s="441" t="str">
        <f>'CHIRURGIE 3'!M60</f>
        <v>Juin</v>
      </c>
      <c r="AH60" s="441" t="str">
        <f>'BIOCHIMIE 2'!M60</f>
        <v>Juin</v>
      </c>
      <c r="AI60" s="441" t="str">
        <f>'HIDAOA 3'!M60</f>
        <v>Juin</v>
      </c>
      <c r="AJ60" s="441" t="str">
        <f>'ANA-PATH 2'!M60</f>
        <v>Juin</v>
      </c>
      <c r="AK60" s="443" t="str">
        <f>'CLINIQUE 3 '!S60</f>
        <v>Juin</v>
      </c>
    </row>
    <row r="61" spans="1:37" ht="18.75">
      <c r="A61" s="51">
        <v>54</v>
      </c>
      <c r="B61" s="308" t="s">
        <v>3002</v>
      </c>
      <c r="C61" s="366" t="s">
        <v>3003</v>
      </c>
      <c r="D61" s="440">
        <f>'REPRODUCTION 3'!K61</f>
        <v>11.25</v>
      </c>
      <c r="E61" s="440">
        <f>'RUMINANTS 3'!K61</f>
        <v>13.5</v>
      </c>
      <c r="F61" s="440">
        <f>'PARASITOLOGIE 3'!K61</f>
        <v>15</v>
      </c>
      <c r="G61" s="440">
        <f>'INFECTIEUX 3'!K61</f>
        <v>7.5</v>
      </c>
      <c r="H61" s="440">
        <f>'CARNIVORES 3'!K61</f>
        <v>12</v>
      </c>
      <c r="I61" s="440">
        <f>'CHIRURGIE 3'!K61</f>
        <v>19.125</v>
      </c>
      <c r="J61" s="440">
        <f>'BIOCHIMIE 2'!K61</f>
        <v>4</v>
      </c>
      <c r="K61" s="440">
        <f>'HIDAOA 3'!K61</f>
        <v>16.875</v>
      </c>
      <c r="L61" s="440">
        <f>'ANA-PATH 2'!K61</f>
        <v>10</v>
      </c>
      <c r="M61" s="441">
        <f>'CLINIQUE 3 '!O61</f>
        <v>0</v>
      </c>
      <c r="N61" s="441">
        <f t="shared" si="14"/>
        <v>109.25</v>
      </c>
      <c r="O61" s="441">
        <f t="shared" si="15"/>
        <v>3.9017857142857144</v>
      </c>
      <c r="P61" s="442" t="str">
        <f t="shared" si="16"/>
        <v>Ajournee</v>
      </c>
      <c r="Q61" s="442" t="str">
        <f t="shared" si="17"/>
        <v>juin</v>
      </c>
      <c r="R61" s="442">
        <f t="shared" si="18"/>
        <v>1</v>
      </c>
      <c r="S61" s="442">
        <f t="shared" si="19"/>
        <v>1</v>
      </c>
      <c r="T61" s="442">
        <f t="shared" si="20"/>
        <v>0</v>
      </c>
      <c r="U61" s="442">
        <f t="shared" si="21"/>
        <v>1</v>
      </c>
      <c r="V61" s="442">
        <f t="shared" si="22"/>
        <v>1</v>
      </c>
      <c r="W61" s="442">
        <f t="shared" si="23"/>
        <v>0</v>
      </c>
      <c r="X61" s="442">
        <f t="shared" si="24"/>
        <v>1</v>
      </c>
      <c r="Y61" s="442">
        <f t="shared" si="25"/>
        <v>0</v>
      </c>
      <c r="Z61" s="442">
        <f t="shared" si="26"/>
        <v>0</v>
      </c>
      <c r="AA61" s="442">
        <f t="shared" si="27"/>
        <v>1</v>
      </c>
      <c r="AB61" s="441" t="str">
        <f>'REPRODUCTION 3'!M61</f>
        <v>Juin</v>
      </c>
      <c r="AC61" s="441" t="str">
        <f>'RUMINANTS 3'!M61</f>
        <v>Juin</v>
      </c>
      <c r="AD61" s="441" t="str">
        <f>'PARASITOLOGIE 3'!M61</f>
        <v>Juin</v>
      </c>
      <c r="AE61" s="441" t="str">
        <f>'INFECTIEUX 3'!M61</f>
        <v>Juin</v>
      </c>
      <c r="AF61" s="441" t="str">
        <f>'CARNIVORES 3'!M61</f>
        <v>Juin</v>
      </c>
      <c r="AG61" s="441" t="str">
        <f>'CHIRURGIE 3'!M61</f>
        <v>Juin</v>
      </c>
      <c r="AH61" s="441" t="str">
        <f>'BIOCHIMIE 2'!M61</f>
        <v>Juin</v>
      </c>
      <c r="AI61" s="441" t="str">
        <f>'HIDAOA 3'!M61</f>
        <v>Juin</v>
      </c>
      <c r="AJ61" s="441" t="str">
        <f>'ANA-PATH 2'!M61</f>
        <v>Juin</v>
      </c>
      <c r="AK61" s="443" t="str">
        <f>'CLINIQUE 3 '!S61</f>
        <v>Juin</v>
      </c>
    </row>
    <row r="62" spans="1:37" ht="18.75">
      <c r="A62" s="51">
        <v>55</v>
      </c>
      <c r="B62" s="308" t="s">
        <v>3004</v>
      </c>
      <c r="C62" s="366" t="s">
        <v>3005</v>
      </c>
      <c r="D62" s="440">
        <f>'REPRODUCTION 3'!K62</f>
        <v>7.5</v>
      </c>
      <c r="E62" s="440">
        <f>'RUMINANTS 3'!K62</f>
        <v>10.5</v>
      </c>
      <c r="F62" s="440">
        <f>'PARASITOLOGIE 3'!K62</f>
        <v>21</v>
      </c>
      <c r="G62" s="440">
        <f>'INFECTIEUX 3'!K62</f>
        <v>6</v>
      </c>
      <c r="H62" s="440">
        <f>'CARNIVORES 3'!K62</f>
        <v>18</v>
      </c>
      <c r="I62" s="440">
        <f>'CHIRURGIE 3'!K62</f>
        <v>18.75</v>
      </c>
      <c r="J62" s="440">
        <f>'BIOCHIMIE 2'!K62</f>
        <v>5.25</v>
      </c>
      <c r="K62" s="440">
        <f>'HIDAOA 3'!K62</f>
        <v>8.25</v>
      </c>
      <c r="L62" s="440">
        <f>'ANA-PATH 2'!K62</f>
        <v>11</v>
      </c>
      <c r="M62" s="441">
        <f>'CLINIQUE 3 '!O62</f>
        <v>0</v>
      </c>
      <c r="N62" s="441">
        <f t="shared" si="14"/>
        <v>106.25</v>
      </c>
      <c r="O62" s="441">
        <f t="shared" si="15"/>
        <v>3.7946428571428572</v>
      </c>
      <c r="P62" s="442" t="str">
        <f t="shared" si="16"/>
        <v>Ajournee</v>
      </c>
      <c r="Q62" s="442" t="str">
        <f t="shared" si="17"/>
        <v>juin</v>
      </c>
      <c r="R62" s="442">
        <f t="shared" si="18"/>
        <v>1</v>
      </c>
      <c r="S62" s="442">
        <f t="shared" si="19"/>
        <v>1</v>
      </c>
      <c r="T62" s="442">
        <f t="shared" si="20"/>
        <v>0</v>
      </c>
      <c r="U62" s="442">
        <f t="shared" si="21"/>
        <v>1</v>
      </c>
      <c r="V62" s="442">
        <f t="shared" si="22"/>
        <v>0</v>
      </c>
      <c r="W62" s="442">
        <f t="shared" si="23"/>
        <v>0</v>
      </c>
      <c r="X62" s="442">
        <f t="shared" si="24"/>
        <v>1</v>
      </c>
      <c r="Y62" s="442">
        <f t="shared" si="25"/>
        <v>1</v>
      </c>
      <c r="Z62" s="442">
        <f t="shared" si="26"/>
        <v>0</v>
      </c>
      <c r="AA62" s="442">
        <f t="shared" si="27"/>
        <v>1</v>
      </c>
      <c r="AB62" s="441" t="str">
        <f>'REPRODUCTION 3'!M62</f>
        <v>Juin</v>
      </c>
      <c r="AC62" s="441" t="str">
        <f>'RUMINANTS 3'!M62</f>
        <v>Juin</v>
      </c>
      <c r="AD62" s="441" t="str">
        <f>'PARASITOLOGIE 3'!M62</f>
        <v>Juin</v>
      </c>
      <c r="AE62" s="441" t="str">
        <f>'INFECTIEUX 3'!M62</f>
        <v>Juin</v>
      </c>
      <c r="AF62" s="441" t="str">
        <f>'CARNIVORES 3'!M62</f>
        <v>Juin</v>
      </c>
      <c r="AG62" s="441" t="str">
        <f>'CHIRURGIE 3'!M62</f>
        <v>Juin</v>
      </c>
      <c r="AH62" s="441" t="str">
        <f>'BIOCHIMIE 2'!M62</f>
        <v>Juin</v>
      </c>
      <c r="AI62" s="441" t="str">
        <f>'HIDAOA 3'!M62</f>
        <v>Juin</v>
      </c>
      <c r="AJ62" s="441" t="str">
        <f>'ANA-PATH 2'!M62</f>
        <v>Juin</v>
      </c>
      <c r="AK62" s="443" t="str">
        <f>'CLINIQUE 3 '!S62</f>
        <v>Juin</v>
      </c>
    </row>
    <row r="63" spans="1:37" ht="18.75">
      <c r="A63" s="51">
        <v>56</v>
      </c>
      <c r="B63" s="308" t="s">
        <v>466</v>
      </c>
      <c r="C63" s="366" t="s">
        <v>296</v>
      </c>
      <c r="D63" s="440">
        <f>'REPRODUCTION 3'!K63</f>
        <v>7.5</v>
      </c>
      <c r="E63" s="440">
        <f>'RUMINANTS 3'!K63</f>
        <v>3</v>
      </c>
      <c r="F63" s="440">
        <f>'PARASITOLOGIE 3'!K63</f>
        <v>13.5</v>
      </c>
      <c r="G63" s="440">
        <f>'INFECTIEUX 3'!K63</f>
        <v>3</v>
      </c>
      <c r="H63" s="440">
        <f>'CARNIVORES 3'!K63</f>
        <v>14.25</v>
      </c>
      <c r="I63" s="440">
        <f>'CHIRURGIE 3'!K63</f>
        <v>18.75</v>
      </c>
      <c r="J63" s="440">
        <f>'BIOCHIMIE 2'!K63</f>
        <v>2</v>
      </c>
      <c r="K63" s="440">
        <f>'HIDAOA 3'!K63</f>
        <v>18</v>
      </c>
      <c r="L63" s="440">
        <f>'ANA-PATH 2'!K63</f>
        <v>4</v>
      </c>
      <c r="M63" s="441">
        <f>'CLINIQUE 3 '!O63</f>
        <v>0</v>
      </c>
      <c r="N63" s="441">
        <f t="shared" si="14"/>
        <v>84</v>
      </c>
      <c r="O63" s="441">
        <f t="shared" si="15"/>
        <v>3</v>
      </c>
      <c r="P63" s="442" t="str">
        <f t="shared" si="16"/>
        <v>Ajournee</v>
      </c>
      <c r="Q63" s="442" t="str">
        <f t="shared" si="17"/>
        <v>juin</v>
      </c>
      <c r="R63" s="442">
        <f t="shared" si="18"/>
        <v>1</v>
      </c>
      <c r="S63" s="442">
        <f t="shared" si="19"/>
        <v>1</v>
      </c>
      <c r="T63" s="442">
        <f t="shared" si="20"/>
        <v>1</v>
      </c>
      <c r="U63" s="442">
        <f t="shared" si="21"/>
        <v>1</v>
      </c>
      <c r="V63" s="442">
        <f t="shared" si="22"/>
        <v>1</v>
      </c>
      <c r="W63" s="442">
        <f t="shared" si="23"/>
        <v>0</v>
      </c>
      <c r="X63" s="442">
        <f t="shared" si="24"/>
        <v>1</v>
      </c>
      <c r="Y63" s="442">
        <f t="shared" si="25"/>
        <v>0</v>
      </c>
      <c r="Z63" s="442">
        <f t="shared" si="26"/>
        <v>1</v>
      </c>
      <c r="AA63" s="442">
        <f t="shared" si="27"/>
        <v>1</v>
      </c>
      <c r="AB63" s="441" t="str">
        <f>'REPRODUCTION 3'!M63</f>
        <v>Juin</v>
      </c>
      <c r="AC63" s="441" t="str">
        <f>'RUMINANTS 3'!M63</f>
        <v>Juin</v>
      </c>
      <c r="AD63" s="441" t="str">
        <f>'PARASITOLOGIE 3'!M63</f>
        <v>Juin</v>
      </c>
      <c r="AE63" s="441" t="str">
        <f>'INFECTIEUX 3'!M63</f>
        <v>Juin</v>
      </c>
      <c r="AF63" s="441" t="str">
        <f>'CARNIVORES 3'!M63</f>
        <v>Juin</v>
      </c>
      <c r="AG63" s="441" t="str">
        <f>'CHIRURGIE 3'!M63</f>
        <v>Juin</v>
      </c>
      <c r="AH63" s="441" t="str">
        <f>'BIOCHIMIE 2'!M63</f>
        <v>Juin</v>
      </c>
      <c r="AI63" s="441" t="str">
        <f>'HIDAOA 3'!M63</f>
        <v>Juin</v>
      </c>
      <c r="AJ63" s="441" t="str">
        <f>'ANA-PATH 2'!M63</f>
        <v>Juin</v>
      </c>
      <c r="AK63" s="443" t="str">
        <f>'CLINIQUE 3 '!S63</f>
        <v>Juin</v>
      </c>
    </row>
    <row r="64" spans="1:37" ht="18.75">
      <c r="A64" s="51">
        <v>57</v>
      </c>
      <c r="B64" s="308" t="s">
        <v>3006</v>
      </c>
      <c r="C64" s="366" t="s">
        <v>674</v>
      </c>
      <c r="D64" s="440">
        <f>'REPRODUCTION 3'!K64</f>
        <v>10.5</v>
      </c>
      <c r="E64" s="440">
        <f>'RUMINANTS 3'!K64</f>
        <v>13.5</v>
      </c>
      <c r="F64" s="440">
        <f>'PARASITOLOGIE 3'!K64</f>
        <v>24</v>
      </c>
      <c r="G64" s="440">
        <f>'INFECTIEUX 3'!K64</f>
        <v>6</v>
      </c>
      <c r="H64" s="440">
        <f>'CARNIVORES 3'!K64</f>
        <v>12</v>
      </c>
      <c r="I64" s="440">
        <f>'CHIRURGIE 3'!K64</f>
        <v>24.375</v>
      </c>
      <c r="J64" s="440">
        <f>'BIOCHIMIE 2'!K64</f>
        <v>5.25</v>
      </c>
      <c r="K64" s="440">
        <f>'HIDAOA 3'!K64</f>
        <v>17.625</v>
      </c>
      <c r="L64" s="440">
        <f>'ANA-PATH 2'!K64</f>
        <v>8</v>
      </c>
      <c r="M64" s="441">
        <f>'CLINIQUE 3 '!O64</f>
        <v>0</v>
      </c>
      <c r="N64" s="441">
        <f t="shared" si="14"/>
        <v>121.25</v>
      </c>
      <c r="O64" s="441">
        <f t="shared" si="15"/>
        <v>4.3303571428571432</v>
      </c>
      <c r="P64" s="442" t="str">
        <f t="shared" si="16"/>
        <v>Ajournee</v>
      </c>
      <c r="Q64" s="442" t="str">
        <f t="shared" si="17"/>
        <v>juin</v>
      </c>
      <c r="R64" s="442">
        <f t="shared" si="18"/>
        <v>1</v>
      </c>
      <c r="S64" s="442">
        <f t="shared" si="19"/>
        <v>1</v>
      </c>
      <c r="T64" s="442">
        <f t="shared" si="20"/>
        <v>0</v>
      </c>
      <c r="U64" s="442">
        <f t="shared" si="21"/>
        <v>1</v>
      </c>
      <c r="V64" s="442">
        <f t="shared" si="22"/>
        <v>1</v>
      </c>
      <c r="W64" s="442">
        <f t="shared" si="23"/>
        <v>0</v>
      </c>
      <c r="X64" s="442">
        <f t="shared" si="24"/>
        <v>1</v>
      </c>
      <c r="Y64" s="442">
        <f t="shared" si="25"/>
        <v>0</v>
      </c>
      <c r="Z64" s="442">
        <f t="shared" si="26"/>
        <v>1</v>
      </c>
      <c r="AA64" s="442">
        <f t="shared" si="27"/>
        <v>1</v>
      </c>
      <c r="AB64" s="441" t="str">
        <f>'REPRODUCTION 3'!M64</f>
        <v>Juin</v>
      </c>
      <c r="AC64" s="441" t="str">
        <f>'RUMINANTS 3'!M64</f>
        <v>Juin</v>
      </c>
      <c r="AD64" s="441" t="str">
        <f>'PARASITOLOGIE 3'!M64</f>
        <v>Juin</v>
      </c>
      <c r="AE64" s="441" t="str">
        <f>'INFECTIEUX 3'!M64</f>
        <v>Juin</v>
      </c>
      <c r="AF64" s="441" t="str">
        <f>'CARNIVORES 3'!M64</f>
        <v>Juin</v>
      </c>
      <c r="AG64" s="441" t="str">
        <f>'CHIRURGIE 3'!M64</f>
        <v>Juin</v>
      </c>
      <c r="AH64" s="441" t="str">
        <f>'BIOCHIMIE 2'!M64</f>
        <v>Juin</v>
      </c>
      <c r="AI64" s="441" t="str">
        <f>'HIDAOA 3'!M64</f>
        <v>Juin</v>
      </c>
      <c r="AJ64" s="441" t="str">
        <f>'ANA-PATH 2'!M64</f>
        <v>Juin</v>
      </c>
      <c r="AK64" s="443" t="str">
        <f>'CLINIQUE 3 '!S64</f>
        <v>Juin</v>
      </c>
    </row>
    <row r="65" spans="1:37" ht="18.75">
      <c r="A65" s="51">
        <v>58</v>
      </c>
      <c r="B65" s="308" t="s">
        <v>1869</v>
      </c>
      <c r="C65" s="366" t="s">
        <v>3007</v>
      </c>
      <c r="D65" s="440">
        <f>'REPRODUCTION 3'!K65</f>
        <v>7.5</v>
      </c>
      <c r="E65" s="440">
        <f>'RUMINANTS 3'!K65</f>
        <v>6</v>
      </c>
      <c r="F65" s="440">
        <f>'PARASITOLOGIE 3'!K65</f>
        <v>10.5</v>
      </c>
      <c r="G65" s="440">
        <f>'INFECTIEUX 3'!K65</f>
        <v>7.5</v>
      </c>
      <c r="H65" s="440">
        <f>'CARNIVORES 3'!K65</f>
        <v>13.5</v>
      </c>
      <c r="I65" s="440">
        <f>'CHIRURGIE 3'!K65</f>
        <v>14.25</v>
      </c>
      <c r="J65" s="440">
        <f>'BIOCHIMIE 2'!K65</f>
        <v>3</v>
      </c>
      <c r="K65" s="440">
        <f>'HIDAOA 3'!K65</f>
        <v>10.125</v>
      </c>
      <c r="L65" s="440">
        <f>'ANA-PATH 2'!K65</f>
        <v>4</v>
      </c>
      <c r="M65" s="441">
        <f>'CLINIQUE 3 '!O65</f>
        <v>0</v>
      </c>
      <c r="N65" s="441">
        <f t="shared" si="14"/>
        <v>76.375</v>
      </c>
      <c r="O65" s="441">
        <f t="shared" si="15"/>
        <v>2.7276785714285716</v>
      </c>
      <c r="P65" s="442" t="str">
        <f t="shared" si="16"/>
        <v>Ajournee</v>
      </c>
      <c r="Q65" s="442" t="str">
        <f t="shared" si="17"/>
        <v>juin</v>
      </c>
      <c r="R65" s="442">
        <f t="shared" si="18"/>
        <v>1</v>
      </c>
      <c r="S65" s="442">
        <f t="shared" si="19"/>
        <v>1</v>
      </c>
      <c r="T65" s="442">
        <f t="shared" si="20"/>
        <v>1</v>
      </c>
      <c r="U65" s="442">
        <f t="shared" si="21"/>
        <v>1</v>
      </c>
      <c r="V65" s="442">
        <f t="shared" si="22"/>
        <v>1</v>
      </c>
      <c r="W65" s="442">
        <f t="shared" si="23"/>
        <v>1</v>
      </c>
      <c r="X65" s="442">
        <f t="shared" si="24"/>
        <v>1</v>
      </c>
      <c r="Y65" s="442">
        <f t="shared" si="25"/>
        <v>1</v>
      </c>
      <c r="Z65" s="442">
        <f t="shared" si="26"/>
        <v>1</v>
      </c>
      <c r="AA65" s="442">
        <f t="shared" si="27"/>
        <v>1</v>
      </c>
      <c r="AB65" s="441" t="str">
        <f>'REPRODUCTION 3'!M65</f>
        <v>Juin</v>
      </c>
      <c r="AC65" s="441" t="str">
        <f>'RUMINANTS 3'!M65</f>
        <v>Juin</v>
      </c>
      <c r="AD65" s="441" t="str">
        <f>'PARASITOLOGIE 3'!M65</f>
        <v>Juin</v>
      </c>
      <c r="AE65" s="441" t="str">
        <f>'INFECTIEUX 3'!M65</f>
        <v>Juin</v>
      </c>
      <c r="AF65" s="441" t="str">
        <f>'CARNIVORES 3'!M65</f>
        <v>Juin</v>
      </c>
      <c r="AG65" s="441" t="str">
        <f>'CHIRURGIE 3'!M65</f>
        <v>Juin</v>
      </c>
      <c r="AH65" s="441" t="str">
        <f>'BIOCHIMIE 2'!M65</f>
        <v>Juin</v>
      </c>
      <c r="AI65" s="441" t="str">
        <f>'HIDAOA 3'!M65</f>
        <v>Juin</v>
      </c>
      <c r="AJ65" s="441" t="str">
        <f>'ANA-PATH 2'!M65</f>
        <v>Juin</v>
      </c>
      <c r="AK65" s="443" t="str">
        <f>'CLINIQUE 3 '!S65</f>
        <v>Juin</v>
      </c>
    </row>
    <row r="66" spans="1:37" ht="18.75">
      <c r="A66" s="51">
        <v>59</v>
      </c>
      <c r="B66" s="306" t="s">
        <v>475</v>
      </c>
      <c r="C66" s="375" t="s">
        <v>1872</v>
      </c>
      <c r="D66" s="440">
        <f>'REPRODUCTION 3'!K66</f>
        <v>3</v>
      </c>
      <c r="E66" s="440">
        <f>'RUMINANTS 3'!K66</f>
        <v>30</v>
      </c>
      <c r="F66" s="440">
        <f>'PARASITOLOGIE 3'!K66</f>
        <v>13.5</v>
      </c>
      <c r="G66" s="440">
        <f>'INFECTIEUX 3'!K66</f>
        <v>1.5</v>
      </c>
      <c r="H66" s="440">
        <f>'CARNIVORES 3'!K66</f>
        <v>30</v>
      </c>
      <c r="I66" s="440">
        <f>'CHIRURGIE 3'!K66</f>
        <v>30</v>
      </c>
      <c r="J66" s="440">
        <f>'BIOCHIMIE 2'!K66</f>
        <v>1</v>
      </c>
      <c r="K66" s="440">
        <f>'HIDAOA 3'!K66</f>
        <v>9.375</v>
      </c>
      <c r="L66" s="440">
        <f>'ANA-PATH 2'!K66</f>
        <v>20</v>
      </c>
      <c r="M66" s="441">
        <f>'CLINIQUE 3 '!O66</f>
        <v>41.5</v>
      </c>
      <c r="N66" s="441">
        <f t="shared" si="14"/>
        <v>179.875</v>
      </c>
      <c r="O66" s="441">
        <f t="shared" si="15"/>
        <v>6.4241071428571432</v>
      </c>
      <c r="P66" s="442" t="str">
        <f t="shared" si="16"/>
        <v>Ajournee</v>
      </c>
      <c r="Q66" s="442" t="str">
        <f t="shared" si="17"/>
        <v>juin</v>
      </c>
      <c r="R66" s="442">
        <f t="shared" si="18"/>
        <v>1</v>
      </c>
      <c r="S66" s="442">
        <f t="shared" si="19"/>
        <v>0</v>
      </c>
      <c r="T66" s="442">
        <f t="shared" si="20"/>
        <v>1</v>
      </c>
      <c r="U66" s="442">
        <f t="shared" si="21"/>
        <v>1</v>
      </c>
      <c r="V66" s="442">
        <f t="shared" si="22"/>
        <v>0</v>
      </c>
      <c r="W66" s="442">
        <f t="shared" si="23"/>
        <v>0</v>
      </c>
      <c r="X66" s="442">
        <f t="shared" si="24"/>
        <v>1</v>
      </c>
      <c r="Y66" s="442">
        <f t="shared" si="25"/>
        <v>1</v>
      </c>
      <c r="Z66" s="442">
        <f t="shared" si="26"/>
        <v>0</v>
      </c>
      <c r="AA66" s="442">
        <f t="shared" si="27"/>
        <v>0</v>
      </c>
      <c r="AB66" s="441" t="str">
        <f>'REPRODUCTION 3'!M66</f>
        <v>Juin</v>
      </c>
      <c r="AC66" s="441" t="str">
        <f>'RUMINANTS 3'!M66</f>
        <v>Juin</v>
      </c>
      <c r="AD66" s="441" t="str">
        <f>'PARASITOLOGIE 3'!M66</f>
        <v>Juin</v>
      </c>
      <c r="AE66" s="441" t="str">
        <f>'INFECTIEUX 3'!M66</f>
        <v>Juin</v>
      </c>
      <c r="AF66" s="441" t="str">
        <f>'CARNIVORES 3'!M66</f>
        <v>Juin</v>
      </c>
      <c r="AG66" s="441" t="str">
        <f>'CHIRURGIE 3'!M66</f>
        <v>Juin</v>
      </c>
      <c r="AH66" s="441" t="str">
        <f>'BIOCHIMIE 2'!M66</f>
        <v>Juin</v>
      </c>
      <c r="AI66" s="441" t="str">
        <f>'HIDAOA 3'!M66</f>
        <v>Juin</v>
      </c>
      <c r="AJ66" s="441" t="str">
        <f>'ANA-PATH 2'!M66</f>
        <v>Juin</v>
      </c>
      <c r="AK66" s="443" t="str">
        <f>'CLINIQUE 3 '!S66</f>
        <v>Juin</v>
      </c>
    </row>
    <row r="67" spans="1:37" ht="15.75">
      <c r="A67" s="51">
        <v>60</v>
      </c>
      <c r="B67" s="308" t="s">
        <v>3008</v>
      </c>
      <c r="C67" s="308" t="s">
        <v>3009</v>
      </c>
      <c r="D67" s="440">
        <f>'REPRODUCTION 3'!K67</f>
        <v>16.875</v>
      </c>
      <c r="E67" s="440">
        <f>'RUMINANTS 3'!K67</f>
        <v>15</v>
      </c>
      <c r="F67" s="440">
        <f>'PARASITOLOGIE 3'!K67</f>
        <v>18</v>
      </c>
      <c r="G67" s="440">
        <f>'INFECTIEUX 3'!K67</f>
        <v>15</v>
      </c>
      <c r="H67" s="440">
        <f>'CARNIVORES 3'!K67</f>
        <v>12</v>
      </c>
      <c r="I67" s="440">
        <f>'CHIRURGIE 3'!K67</f>
        <v>21.375</v>
      </c>
      <c r="J67" s="440">
        <f>'BIOCHIMIE 2'!K67</f>
        <v>7.75</v>
      </c>
      <c r="K67" s="440">
        <f>'HIDAOA 3'!K67</f>
        <v>19.5</v>
      </c>
      <c r="L67" s="440">
        <f>'ANA-PATH 2'!K67</f>
        <v>6</v>
      </c>
      <c r="M67" s="441">
        <f>'CLINIQUE 3 '!O67</f>
        <v>0</v>
      </c>
      <c r="N67" s="441">
        <f t="shared" si="14"/>
        <v>131.5</v>
      </c>
      <c r="O67" s="441">
        <f t="shared" si="15"/>
        <v>4.6964285714285712</v>
      </c>
      <c r="P67" s="442" t="str">
        <f t="shared" si="16"/>
        <v>Ajournee</v>
      </c>
      <c r="Q67" s="442" t="str">
        <f t="shared" si="17"/>
        <v>juin</v>
      </c>
      <c r="R67" s="442">
        <f t="shared" si="18"/>
        <v>0</v>
      </c>
      <c r="S67" s="442">
        <f t="shared" si="19"/>
        <v>0</v>
      </c>
      <c r="T67" s="442">
        <f t="shared" si="20"/>
        <v>0</v>
      </c>
      <c r="U67" s="442">
        <f t="shared" si="21"/>
        <v>0</v>
      </c>
      <c r="V67" s="442">
        <f t="shared" si="22"/>
        <v>1</v>
      </c>
      <c r="W67" s="442">
        <f t="shared" si="23"/>
        <v>0</v>
      </c>
      <c r="X67" s="442">
        <f t="shared" si="24"/>
        <v>1</v>
      </c>
      <c r="Y67" s="442">
        <f t="shared" si="25"/>
        <v>0</v>
      </c>
      <c r="Z67" s="442">
        <f t="shared" si="26"/>
        <v>1</v>
      </c>
      <c r="AA67" s="442">
        <f t="shared" si="27"/>
        <v>1</v>
      </c>
      <c r="AB67" s="441" t="str">
        <f>'REPRODUCTION 3'!M67</f>
        <v>Juin</v>
      </c>
      <c r="AC67" s="441" t="str">
        <f>'RUMINANTS 3'!M67</f>
        <v>Juin</v>
      </c>
      <c r="AD67" s="441" t="str">
        <f>'PARASITOLOGIE 3'!M67</f>
        <v>Juin</v>
      </c>
      <c r="AE67" s="441" t="str">
        <f>'INFECTIEUX 3'!M67</f>
        <v>Juin</v>
      </c>
      <c r="AF67" s="441" t="str">
        <f>'CARNIVORES 3'!M67</f>
        <v>Juin</v>
      </c>
      <c r="AG67" s="441" t="str">
        <f>'CHIRURGIE 3'!M67</f>
        <v>Juin</v>
      </c>
      <c r="AH67" s="441" t="str">
        <f>'BIOCHIMIE 2'!M67</f>
        <v>Juin</v>
      </c>
      <c r="AI67" s="441" t="str">
        <f>'HIDAOA 3'!M67</f>
        <v>Juin</v>
      </c>
      <c r="AJ67" s="441" t="str">
        <f>'ANA-PATH 2'!M67</f>
        <v>Juin</v>
      </c>
      <c r="AK67" s="443" t="str">
        <f>'CLINIQUE 3 '!S67</f>
        <v>Juin</v>
      </c>
    </row>
    <row r="68" spans="1:37" ht="18.75">
      <c r="A68" s="51">
        <v>61</v>
      </c>
      <c r="B68" s="308" t="s">
        <v>3285</v>
      </c>
      <c r="C68" s="366" t="s">
        <v>3010</v>
      </c>
      <c r="D68" s="440">
        <f>'REPRODUCTION 3'!K68</f>
        <v>6</v>
      </c>
      <c r="E68" s="440">
        <f>'RUMINANTS 3'!K68</f>
        <v>7.5</v>
      </c>
      <c r="F68" s="440">
        <f>'PARASITOLOGIE 3'!K68</f>
        <v>15</v>
      </c>
      <c r="G68" s="440">
        <f>'INFECTIEUX 3'!K68</f>
        <v>4.5</v>
      </c>
      <c r="H68" s="440">
        <f>'CARNIVORES 3'!K68</f>
        <v>13.5</v>
      </c>
      <c r="I68" s="440">
        <f>'CHIRURGIE 3'!K68</f>
        <v>16.5</v>
      </c>
      <c r="J68" s="440">
        <f>'BIOCHIMIE 2'!K68</f>
        <v>3</v>
      </c>
      <c r="K68" s="440">
        <f>'HIDAOA 3'!K68</f>
        <v>14.25</v>
      </c>
      <c r="L68" s="440">
        <f>'ANA-PATH 2'!K68</f>
        <v>7</v>
      </c>
      <c r="M68" s="441">
        <f>'CLINIQUE 3 '!O68</f>
        <v>0</v>
      </c>
      <c r="N68" s="441">
        <f t="shared" si="14"/>
        <v>87.25</v>
      </c>
      <c r="O68" s="441">
        <f t="shared" si="15"/>
        <v>3.1160714285714284</v>
      </c>
      <c r="P68" s="442" t="str">
        <f t="shared" si="16"/>
        <v>Ajournee</v>
      </c>
      <c r="Q68" s="442" t="str">
        <f t="shared" si="17"/>
        <v>juin</v>
      </c>
      <c r="R68" s="442">
        <f t="shared" si="18"/>
        <v>1</v>
      </c>
      <c r="S68" s="442">
        <f t="shared" si="19"/>
        <v>1</v>
      </c>
      <c r="T68" s="442">
        <f t="shared" si="20"/>
        <v>0</v>
      </c>
      <c r="U68" s="442">
        <f t="shared" si="21"/>
        <v>1</v>
      </c>
      <c r="V68" s="442">
        <f t="shared" si="22"/>
        <v>1</v>
      </c>
      <c r="W68" s="442">
        <f t="shared" si="23"/>
        <v>0</v>
      </c>
      <c r="X68" s="442">
        <f t="shared" si="24"/>
        <v>1</v>
      </c>
      <c r="Y68" s="442">
        <f t="shared" si="25"/>
        <v>1</v>
      </c>
      <c r="Z68" s="442">
        <f t="shared" si="26"/>
        <v>1</v>
      </c>
      <c r="AA68" s="442">
        <f t="shared" si="27"/>
        <v>1</v>
      </c>
      <c r="AB68" s="441" t="str">
        <f>'REPRODUCTION 3'!M68</f>
        <v>Juin</v>
      </c>
      <c r="AC68" s="441" t="str">
        <f>'RUMINANTS 3'!M68</f>
        <v>Juin</v>
      </c>
      <c r="AD68" s="441" t="str">
        <f>'PARASITOLOGIE 3'!M68</f>
        <v>Juin</v>
      </c>
      <c r="AE68" s="441" t="str">
        <f>'INFECTIEUX 3'!M68</f>
        <v>Juin</v>
      </c>
      <c r="AF68" s="441" t="str">
        <f>'CARNIVORES 3'!M68</f>
        <v>Juin</v>
      </c>
      <c r="AG68" s="441" t="str">
        <f>'CHIRURGIE 3'!M68</f>
        <v>Juin</v>
      </c>
      <c r="AH68" s="441" t="str">
        <f>'BIOCHIMIE 2'!M68</f>
        <v>Juin</v>
      </c>
      <c r="AI68" s="441" t="str">
        <f>'HIDAOA 3'!M68</f>
        <v>Juin</v>
      </c>
      <c r="AJ68" s="441" t="str">
        <f>'ANA-PATH 2'!M68</f>
        <v>Juin</v>
      </c>
      <c r="AK68" s="443" t="str">
        <f>'CLINIQUE 3 '!S68</f>
        <v>Juin</v>
      </c>
    </row>
    <row r="69" spans="1:37" ht="18.75">
      <c r="A69" s="51">
        <v>62</v>
      </c>
      <c r="B69" s="334" t="s">
        <v>499</v>
      </c>
      <c r="C69" s="374" t="s">
        <v>500</v>
      </c>
      <c r="D69" s="440">
        <f>'REPRODUCTION 3'!K69</f>
        <v>9</v>
      </c>
      <c r="E69" s="440">
        <f>'RUMINANTS 3'!K69</f>
        <v>7.5</v>
      </c>
      <c r="F69" s="440">
        <f>'PARASITOLOGIE 3'!K69</f>
        <v>7.5</v>
      </c>
      <c r="G69" s="440">
        <f>'INFECTIEUX 3'!K69</f>
        <v>4.5</v>
      </c>
      <c r="H69" s="440">
        <f>'CARNIVORES 3'!K69</f>
        <v>39</v>
      </c>
      <c r="I69" s="440">
        <f>'CHIRURGIE 3'!K69</f>
        <v>31.5</v>
      </c>
      <c r="J69" s="440">
        <f>'BIOCHIMIE 2'!K69</f>
        <v>4.25</v>
      </c>
      <c r="K69" s="440">
        <f>'HIDAOA 3'!K69</f>
        <v>12.375</v>
      </c>
      <c r="L69" s="440">
        <f>'ANA-PATH 2'!K69</f>
        <v>20</v>
      </c>
      <c r="M69" s="441">
        <f>'CLINIQUE 3 '!O69</f>
        <v>42</v>
      </c>
      <c r="N69" s="441">
        <f t="shared" si="14"/>
        <v>177.625</v>
      </c>
      <c r="O69" s="441">
        <f t="shared" si="15"/>
        <v>6.34375</v>
      </c>
      <c r="P69" s="442" t="str">
        <f t="shared" si="16"/>
        <v>Ajournee</v>
      </c>
      <c r="Q69" s="442" t="str">
        <f t="shared" si="17"/>
        <v>juin</v>
      </c>
      <c r="R69" s="442">
        <f t="shared" si="18"/>
        <v>1</v>
      </c>
      <c r="S69" s="442">
        <f t="shared" si="19"/>
        <v>1</v>
      </c>
      <c r="T69" s="442">
        <f t="shared" si="20"/>
        <v>1</v>
      </c>
      <c r="U69" s="442">
        <f t="shared" si="21"/>
        <v>1</v>
      </c>
      <c r="V69" s="442">
        <f t="shared" si="22"/>
        <v>0</v>
      </c>
      <c r="W69" s="442">
        <f t="shared" si="23"/>
        <v>0</v>
      </c>
      <c r="X69" s="442">
        <f t="shared" si="24"/>
        <v>1</v>
      </c>
      <c r="Y69" s="442">
        <f t="shared" si="25"/>
        <v>1</v>
      </c>
      <c r="Z69" s="442">
        <f t="shared" si="26"/>
        <v>0</v>
      </c>
      <c r="AA69" s="442">
        <f t="shared" si="27"/>
        <v>0</v>
      </c>
      <c r="AB69" s="441" t="str">
        <f>'REPRODUCTION 3'!M69</f>
        <v>Juin</v>
      </c>
      <c r="AC69" s="441" t="str">
        <f>'RUMINANTS 3'!M69</f>
        <v>Juin</v>
      </c>
      <c r="AD69" s="441" t="str">
        <f>'PARASITOLOGIE 3'!M69</f>
        <v>Juin</v>
      </c>
      <c r="AE69" s="441" t="str">
        <f>'INFECTIEUX 3'!M69</f>
        <v>Juin</v>
      </c>
      <c r="AF69" s="441" t="str">
        <f>'CARNIVORES 3'!M69</f>
        <v>Juin</v>
      </c>
      <c r="AG69" s="441" t="str">
        <f>'CHIRURGIE 3'!M69</f>
        <v>Juin</v>
      </c>
      <c r="AH69" s="441" t="str">
        <f>'BIOCHIMIE 2'!M69</f>
        <v>Juin</v>
      </c>
      <c r="AI69" s="441" t="str">
        <f>'HIDAOA 3'!M69</f>
        <v>Juin</v>
      </c>
      <c r="AJ69" s="441" t="str">
        <f>'ANA-PATH 2'!M69</f>
        <v>Juin</v>
      </c>
      <c r="AK69" s="443" t="str">
        <f>'CLINIQUE 3 '!S69</f>
        <v>Juin</v>
      </c>
    </row>
    <row r="70" spans="1:37" ht="18.75">
      <c r="A70" s="51">
        <v>63</v>
      </c>
      <c r="B70" s="308" t="s">
        <v>3011</v>
      </c>
      <c r="C70" s="366" t="s">
        <v>256</v>
      </c>
      <c r="D70" s="440">
        <f>'REPRODUCTION 3'!K70</f>
        <v>15</v>
      </c>
      <c r="E70" s="440">
        <f>'RUMINANTS 3'!K70</f>
        <v>12</v>
      </c>
      <c r="F70" s="440">
        <f>'PARASITOLOGIE 3'!K70</f>
        <v>19.5</v>
      </c>
      <c r="G70" s="440">
        <f>'INFECTIEUX 3'!K70</f>
        <v>7.5</v>
      </c>
      <c r="H70" s="440">
        <f>'CARNIVORES 3'!K70</f>
        <v>15</v>
      </c>
      <c r="I70" s="440">
        <f>'CHIRURGIE 3'!K70</f>
        <v>20.625</v>
      </c>
      <c r="J70" s="440">
        <f>'BIOCHIMIE 2'!K70</f>
        <v>9</v>
      </c>
      <c r="K70" s="440">
        <f>'HIDAOA 3'!K70</f>
        <v>17.25</v>
      </c>
      <c r="L70" s="440">
        <f>'ANA-PATH 2'!K70</f>
        <v>8</v>
      </c>
      <c r="M70" s="441">
        <f>'CLINIQUE 3 '!O70</f>
        <v>0</v>
      </c>
      <c r="N70" s="441">
        <f t="shared" si="14"/>
        <v>123.875</v>
      </c>
      <c r="O70" s="441">
        <f t="shared" si="15"/>
        <v>4.4241071428571432</v>
      </c>
      <c r="P70" s="442" t="str">
        <f t="shared" si="16"/>
        <v>Ajournee</v>
      </c>
      <c r="Q70" s="442" t="str">
        <f t="shared" si="17"/>
        <v>juin</v>
      </c>
      <c r="R70" s="442">
        <f t="shared" si="18"/>
        <v>0</v>
      </c>
      <c r="S70" s="442">
        <f t="shared" si="19"/>
        <v>1</v>
      </c>
      <c r="T70" s="442">
        <f t="shared" si="20"/>
        <v>0</v>
      </c>
      <c r="U70" s="442">
        <f t="shared" si="21"/>
        <v>1</v>
      </c>
      <c r="V70" s="442">
        <f t="shared" si="22"/>
        <v>0</v>
      </c>
      <c r="W70" s="442">
        <f t="shared" si="23"/>
        <v>0</v>
      </c>
      <c r="X70" s="442">
        <f t="shared" si="24"/>
        <v>1</v>
      </c>
      <c r="Y70" s="442">
        <f t="shared" si="25"/>
        <v>0</v>
      </c>
      <c r="Z70" s="442">
        <f t="shared" si="26"/>
        <v>1</v>
      </c>
      <c r="AA70" s="442">
        <f t="shared" si="27"/>
        <v>1</v>
      </c>
      <c r="AB70" s="441" t="str">
        <f>'REPRODUCTION 3'!M70</f>
        <v>Juin</v>
      </c>
      <c r="AC70" s="441" t="str">
        <f>'RUMINANTS 3'!M70</f>
        <v>Juin</v>
      </c>
      <c r="AD70" s="441" t="str">
        <f>'PARASITOLOGIE 3'!M70</f>
        <v>Juin</v>
      </c>
      <c r="AE70" s="441" t="str">
        <f>'INFECTIEUX 3'!M70</f>
        <v>Juin</v>
      </c>
      <c r="AF70" s="441" t="str">
        <f>'CARNIVORES 3'!M70</f>
        <v>Juin</v>
      </c>
      <c r="AG70" s="441" t="str">
        <f>'CHIRURGIE 3'!M70</f>
        <v>Juin</v>
      </c>
      <c r="AH70" s="441" t="str">
        <f>'BIOCHIMIE 2'!M70</f>
        <v>Juin</v>
      </c>
      <c r="AI70" s="441" t="str">
        <f>'HIDAOA 3'!M70</f>
        <v>Juin</v>
      </c>
      <c r="AJ70" s="441" t="str">
        <f>'ANA-PATH 2'!M70</f>
        <v>Juin</v>
      </c>
      <c r="AK70" s="443" t="str">
        <f>'CLINIQUE 3 '!S70</f>
        <v>Juin</v>
      </c>
    </row>
    <row r="71" spans="1:37" ht="18.75">
      <c r="A71" s="51">
        <v>64</v>
      </c>
      <c r="B71" s="308" t="s">
        <v>3012</v>
      </c>
      <c r="C71" s="366" t="s">
        <v>3013</v>
      </c>
      <c r="D71" s="440">
        <f>'REPRODUCTION 3'!K71</f>
        <v>13.5</v>
      </c>
      <c r="E71" s="440">
        <f>'RUMINANTS 3'!K71</f>
        <v>7.5</v>
      </c>
      <c r="F71" s="440">
        <f>'PARASITOLOGIE 3'!K71</f>
        <v>25.5</v>
      </c>
      <c r="G71" s="440">
        <f>'INFECTIEUX 3'!K71</f>
        <v>12</v>
      </c>
      <c r="H71" s="440">
        <f>'CARNIVORES 3'!K71</f>
        <v>15</v>
      </c>
      <c r="I71" s="440">
        <f>'CHIRURGIE 3'!K71</f>
        <v>20.25</v>
      </c>
      <c r="J71" s="440">
        <f>'BIOCHIMIE 2'!K71</f>
        <v>9.5</v>
      </c>
      <c r="K71" s="440">
        <f>'HIDAOA 3'!K71</f>
        <v>21</v>
      </c>
      <c r="L71" s="440">
        <f>'ANA-PATH 2'!K71</f>
        <v>6</v>
      </c>
      <c r="M71" s="441">
        <f>'CLINIQUE 3 '!O71</f>
        <v>0</v>
      </c>
      <c r="N71" s="441">
        <f t="shared" si="14"/>
        <v>130.25</v>
      </c>
      <c r="O71" s="441">
        <f t="shared" si="15"/>
        <v>4.6517857142857144</v>
      </c>
      <c r="P71" s="442" t="str">
        <f t="shared" si="16"/>
        <v>Ajournee</v>
      </c>
      <c r="Q71" s="442" t="str">
        <f t="shared" si="17"/>
        <v>juin</v>
      </c>
      <c r="R71" s="442">
        <f t="shared" si="18"/>
        <v>1</v>
      </c>
      <c r="S71" s="442">
        <f t="shared" si="19"/>
        <v>1</v>
      </c>
      <c r="T71" s="442">
        <f t="shared" si="20"/>
        <v>0</v>
      </c>
      <c r="U71" s="442">
        <f t="shared" si="21"/>
        <v>1</v>
      </c>
      <c r="V71" s="442">
        <f t="shared" si="22"/>
        <v>0</v>
      </c>
      <c r="W71" s="442">
        <f t="shared" si="23"/>
        <v>0</v>
      </c>
      <c r="X71" s="442">
        <f t="shared" si="24"/>
        <v>1</v>
      </c>
      <c r="Y71" s="442">
        <f t="shared" si="25"/>
        <v>0</v>
      </c>
      <c r="Z71" s="442">
        <f t="shared" si="26"/>
        <v>1</v>
      </c>
      <c r="AA71" s="442">
        <f t="shared" si="27"/>
        <v>1</v>
      </c>
      <c r="AB71" s="441" t="str">
        <f>'REPRODUCTION 3'!M71</f>
        <v>Juin</v>
      </c>
      <c r="AC71" s="441" t="str">
        <f>'RUMINANTS 3'!M71</f>
        <v>Juin</v>
      </c>
      <c r="AD71" s="441" t="str">
        <f>'PARASITOLOGIE 3'!M71</f>
        <v>Juin</v>
      </c>
      <c r="AE71" s="441" t="str">
        <f>'INFECTIEUX 3'!M71</f>
        <v>Juin</v>
      </c>
      <c r="AF71" s="441" t="str">
        <f>'CARNIVORES 3'!M71</f>
        <v>Juin</v>
      </c>
      <c r="AG71" s="441" t="str">
        <f>'CHIRURGIE 3'!M71</f>
        <v>Juin</v>
      </c>
      <c r="AH71" s="441" t="str">
        <f>'BIOCHIMIE 2'!M71</f>
        <v>Juin</v>
      </c>
      <c r="AI71" s="441" t="str">
        <f>'HIDAOA 3'!M71</f>
        <v>Juin</v>
      </c>
      <c r="AJ71" s="441" t="str">
        <f>'ANA-PATH 2'!M71</f>
        <v>Juin</v>
      </c>
      <c r="AK71" s="443" t="str">
        <f>'CLINIQUE 3 '!S71</f>
        <v>Juin</v>
      </c>
    </row>
    <row r="72" spans="1:37" ht="18.75">
      <c r="A72" s="51">
        <v>65</v>
      </c>
      <c r="B72" s="308" t="s">
        <v>3014</v>
      </c>
      <c r="C72" s="366" t="s">
        <v>3015</v>
      </c>
      <c r="D72" s="440">
        <f>'REPRODUCTION 3'!K72</f>
        <v>3</v>
      </c>
      <c r="E72" s="440">
        <f>'RUMINANTS 3'!K72</f>
        <v>9</v>
      </c>
      <c r="F72" s="440">
        <f>'PARASITOLOGIE 3'!K72</f>
        <v>7.5</v>
      </c>
      <c r="G72" s="440">
        <f>'INFECTIEUX 3'!K72</f>
        <v>4.5</v>
      </c>
      <c r="H72" s="440">
        <f>'CARNIVORES 3'!K72</f>
        <v>11.25</v>
      </c>
      <c r="I72" s="440">
        <f>'CHIRURGIE 3'!K72</f>
        <v>22.875</v>
      </c>
      <c r="J72" s="440">
        <f>'BIOCHIMIE 2'!K72</f>
        <v>1.75</v>
      </c>
      <c r="K72" s="440">
        <f>'HIDAOA 3'!K72</f>
        <v>9.75</v>
      </c>
      <c r="L72" s="440">
        <f>'ANA-PATH 2'!K72</f>
        <v>4</v>
      </c>
      <c r="M72" s="441">
        <f>'CLINIQUE 3 '!O72</f>
        <v>0</v>
      </c>
      <c r="N72" s="441">
        <f t="shared" si="14"/>
        <v>73.625</v>
      </c>
      <c r="O72" s="441">
        <f t="shared" si="15"/>
        <v>2.6294642857142856</v>
      </c>
      <c r="P72" s="442" t="str">
        <f t="shared" si="16"/>
        <v>Ajournee</v>
      </c>
      <c r="Q72" s="442" t="str">
        <f t="shared" si="17"/>
        <v>juin</v>
      </c>
      <c r="R72" s="442">
        <f t="shared" si="18"/>
        <v>1</v>
      </c>
      <c r="S72" s="442">
        <f t="shared" si="19"/>
        <v>1</v>
      </c>
      <c r="T72" s="442">
        <f t="shared" si="20"/>
        <v>1</v>
      </c>
      <c r="U72" s="442">
        <f t="shared" si="21"/>
        <v>1</v>
      </c>
      <c r="V72" s="442">
        <f t="shared" si="22"/>
        <v>1</v>
      </c>
      <c r="W72" s="442">
        <f t="shared" si="23"/>
        <v>0</v>
      </c>
      <c r="X72" s="442">
        <f t="shared" si="24"/>
        <v>1</v>
      </c>
      <c r="Y72" s="442">
        <f t="shared" si="25"/>
        <v>1</v>
      </c>
      <c r="Z72" s="442">
        <f t="shared" si="26"/>
        <v>1</v>
      </c>
      <c r="AA72" s="442">
        <f t="shared" si="27"/>
        <v>1</v>
      </c>
      <c r="AB72" s="441" t="str">
        <f>'REPRODUCTION 3'!M72</f>
        <v>Juin</v>
      </c>
      <c r="AC72" s="441" t="str">
        <f>'RUMINANTS 3'!M72</f>
        <v>Juin</v>
      </c>
      <c r="AD72" s="441" t="str">
        <f>'PARASITOLOGIE 3'!M72</f>
        <v>Juin</v>
      </c>
      <c r="AE72" s="441" t="str">
        <f>'INFECTIEUX 3'!M72</f>
        <v>Juin</v>
      </c>
      <c r="AF72" s="441" t="str">
        <f>'CARNIVORES 3'!M72</f>
        <v>Juin</v>
      </c>
      <c r="AG72" s="441" t="str">
        <f>'CHIRURGIE 3'!M72</f>
        <v>Juin</v>
      </c>
      <c r="AH72" s="441" t="str">
        <f>'BIOCHIMIE 2'!M72</f>
        <v>Juin</v>
      </c>
      <c r="AI72" s="441" t="str">
        <f>'HIDAOA 3'!M72</f>
        <v>Juin</v>
      </c>
      <c r="AJ72" s="441" t="str">
        <f>'ANA-PATH 2'!M72</f>
        <v>Juin</v>
      </c>
      <c r="AK72" s="443" t="str">
        <f>'CLINIQUE 3 '!S72</f>
        <v>Juin</v>
      </c>
    </row>
    <row r="73" spans="1:37" ht="18.75">
      <c r="A73" s="51">
        <v>66</v>
      </c>
      <c r="B73" s="308" t="s">
        <v>3016</v>
      </c>
      <c r="C73" s="366" t="s">
        <v>1368</v>
      </c>
      <c r="D73" s="440">
        <f>'REPRODUCTION 3'!K73</f>
        <v>13.5</v>
      </c>
      <c r="E73" s="440">
        <f>'RUMINANTS 3'!K73</f>
        <v>16.5</v>
      </c>
      <c r="F73" s="440">
        <f>'PARASITOLOGIE 3'!K73</f>
        <v>10.5</v>
      </c>
      <c r="G73" s="440">
        <f>'INFECTIEUX 3'!K73</f>
        <v>7.5</v>
      </c>
      <c r="H73" s="440">
        <f>'CARNIVORES 3'!K73</f>
        <v>9.75</v>
      </c>
      <c r="I73" s="440">
        <f>'CHIRURGIE 3'!K73</f>
        <v>22.5</v>
      </c>
      <c r="J73" s="440">
        <f>'BIOCHIMIE 2'!K73</f>
        <v>7.5</v>
      </c>
      <c r="K73" s="440">
        <f>'HIDAOA 3'!K73</f>
        <v>19.875</v>
      </c>
      <c r="L73" s="440">
        <f>'ANA-PATH 2'!K73</f>
        <v>5</v>
      </c>
      <c r="M73" s="441">
        <f>'CLINIQUE 3 '!O73</f>
        <v>0</v>
      </c>
      <c r="N73" s="441">
        <f t="shared" ref="N73:N136" si="28">SUM(D73:M73)</f>
        <v>112.625</v>
      </c>
      <c r="O73" s="441">
        <f t="shared" ref="O73:O136" si="29">N73/28</f>
        <v>4.0223214285714288</v>
      </c>
      <c r="P73" s="442" t="str">
        <f t="shared" ref="P73:P136" si="30">IF(OR(D73="exclus",E73="exclus",F73="exclus",G73="exclus",H73="exclus",I73="exclus",J73="exclus",K73="exclus",L73="exclus",M73="exclus"),"exclus",IF(AND(SUM(R73:AA73)=0,ROUND(O73,3)&gt;=10),"Admis","Ajournee"))</f>
        <v>Ajournee</v>
      </c>
      <c r="Q73" s="442" t="str">
        <f t="shared" ref="Q73:Q136" si="31">IF(COUNTIF(AB73:AK73,"=Rattrapage")&gt;0,"Rattrapage",IF(COUNTIF(AB73:AK73,"=Synthèse")&gt;0,"Synthèse","juin"))</f>
        <v>juin</v>
      </c>
      <c r="R73" s="442">
        <f t="shared" ref="R73:R136" si="32">IF(D73&lt;15,1,0)</f>
        <v>1</v>
      </c>
      <c r="S73" s="442">
        <f t="shared" ref="S73:S136" si="33">IF(E73&lt;15,1,0)</f>
        <v>0</v>
      </c>
      <c r="T73" s="442">
        <f t="shared" ref="T73:T136" si="34">IF(F73&lt;15,1,0)</f>
        <v>1</v>
      </c>
      <c r="U73" s="442">
        <f t="shared" ref="U73:U136" si="35">IF(G73&lt;15,1,0)</f>
        <v>1</v>
      </c>
      <c r="V73" s="442">
        <f t="shared" ref="V73:V136" si="36">IF(H73&lt;15,1,0)</f>
        <v>1</v>
      </c>
      <c r="W73" s="442">
        <f t="shared" ref="W73:W136" si="37">IF(I73&lt;15,1,0)</f>
        <v>0</v>
      </c>
      <c r="X73" s="442">
        <f t="shared" ref="X73:X136" si="38">IF(J73&lt;10,1,0)</f>
        <v>1</v>
      </c>
      <c r="Y73" s="442">
        <f t="shared" ref="Y73:Y136" si="39">IF(K73&lt;15,1,0)</f>
        <v>0</v>
      </c>
      <c r="Z73" s="442">
        <f t="shared" ref="Z73:Z136" si="40">IF(L73&lt;10,1,0)</f>
        <v>1</v>
      </c>
      <c r="AA73" s="442">
        <f t="shared" ref="AA73:AA136" si="41">IF(M73&lt;15,1,0)</f>
        <v>1</v>
      </c>
      <c r="AB73" s="441" t="str">
        <f>'REPRODUCTION 3'!M73</f>
        <v>Juin</v>
      </c>
      <c r="AC73" s="441" t="str">
        <f>'RUMINANTS 3'!M73</f>
        <v>Juin</v>
      </c>
      <c r="AD73" s="441" t="str">
        <f>'PARASITOLOGIE 3'!M73</f>
        <v>Juin</v>
      </c>
      <c r="AE73" s="441" t="str">
        <f>'INFECTIEUX 3'!M73</f>
        <v>Juin</v>
      </c>
      <c r="AF73" s="441" t="str">
        <f>'CARNIVORES 3'!M73</f>
        <v>Juin</v>
      </c>
      <c r="AG73" s="441" t="str">
        <f>'CHIRURGIE 3'!M73</f>
        <v>Juin</v>
      </c>
      <c r="AH73" s="441" t="str">
        <f>'BIOCHIMIE 2'!M73</f>
        <v>Juin</v>
      </c>
      <c r="AI73" s="441" t="str">
        <f>'HIDAOA 3'!M73</f>
        <v>Juin</v>
      </c>
      <c r="AJ73" s="441" t="str">
        <f>'ANA-PATH 2'!M73</f>
        <v>Juin</v>
      </c>
      <c r="AK73" s="443" t="str">
        <f>'CLINIQUE 3 '!S73</f>
        <v>Juin</v>
      </c>
    </row>
    <row r="74" spans="1:37" ht="18.75">
      <c r="A74" s="51">
        <v>67</v>
      </c>
      <c r="B74" s="308" t="s">
        <v>3017</v>
      </c>
      <c r="C74" s="366" t="s">
        <v>1211</v>
      </c>
      <c r="D74" s="440">
        <f>'REPRODUCTION 3'!K74</f>
        <v>18.75</v>
      </c>
      <c r="E74" s="440">
        <f>'RUMINANTS 3'!K74</f>
        <v>12</v>
      </c>
      <c r="F74" s="440">
        <f>'PARASITOLOGIE 3'!K74</f>
        <v>22.5</v>
      </c>
      <c r="G74" s="440">
        <f>'INFECTIEUX 3'!K74</f>
        <v>9</v>
      </c>
      <c r="H74" s="440">
        <f>'CARNIVORES 3'!K74</f>
        <v>13.5</v>
      </c>
      <c r="I74" s="440">
        <f>'CHIRURGIE 3'!K74</f>
        <v>25.125</v>
      </c>
      <c r="J74" s="440">
        <f>'BIOCHIMIE 2'!K74</f>
        <v>9</v>
      </c>
      <c r="K74" s="440">
        <f>'HIDAOA 3'!K74</f>
        <v>17.25</v>
      </c>
      <c r="L74" s="440">
        <f>'ANA-PATH 2'!K74</f>
        <v>9</v>
      </c>
      <c r="M74" s="441">
        <f>'CLINIQUE 3 '!O74</f>
        <v>0</v>
      </c>
      <c r="N74" s="441">
        <f t="shared" si="28"/>
        <v>136.125</v>
      </c>
      <c r="O74" s="441">
        <f t="shared" si="29"/>
        <v>4.8616071428571432</v>
      </c>
      <c r="P74" s="442" t="str">
        <f t="shared" si="30"/>
        <v>Ajournee</v>
      </c>
      <c r="Q74" s="442" t="str">
        <f t="shared" si="31"/>
        <v>juin</v>
      </c>
      <c r="R74" s="442">
        <f t="shared" si="32"/>
        <v>0</v>
      </c>
      <c r="S74" s="442">
        <f t="shared" si="33"/>
        <v>1</v>
      </c>
      <c r="T74" s="442">
        <f t="shared" si="34"/>
        <v>0</v>
      </c>
      <c r="U74" s="442">
        <f t="shared" si="35"/>
        <v>1</v>
      </c>
      <c r="V74" s="442">
        <f t="shared" si="36"/>
        <v>1</v>
      </c>
      <c r="W74" s="442">
        <f t="shared" si="37"/>
        <v>0</v>
      </c>
      <c r="X74" s="442">
        <f t="shared" si="38"/>
        <v>1</v>
      </c>
      <c r="Y74" s="442">
        <f t="shared" si="39"/>
        <v>0</v>
      </c>
      <c r="Z74" s="442">
        <f t="shared" si="40"/>
        <v>1</v>
      </c>
      <c r="AA74" s="442">
        <f t="shared" si="41"/>
        <v>1</v>
      </c>
      <c r="AB74" s="441" t="str">
        <f>'REPRODUCTION 3'!M74</f>
        <v>Juin</v>
      </c>
      <c r="AC74" s="441" t="str">
        <f>'RUMINANTS 3'!M74</f>
        <v>Juin</v>
      </c>
      <c r="AD74" s="441" t="str">
        <f>'PARASITOLOGIE 3'!M74</f>
        <v>Juin</v>
      </c>
      <c r="AE74" s="441" t="str">
        <f>'INFECTIEUX 3'!M74</f>
        <v>Juin</v>
      </c>
      <c r="AF74" s="441" t="str">
        <f>'CARNIVORES 3'!M74</f>
        <v>Juin</v>
      </c>
      <c r="AG74" s="441" t="str">
        <f>'CHIRURGIE 3'!M74</f>
        <v>Juin</v>
      </c>
      <c r="AH74" s="441" t="str">
        <f>'BIOCHIMIE 2'!M74</f>
        <v>Juin</v>
      </c>
      <c r="AI74" s="441" t="str">
        <f>'HIDAOA 3'!M74</f>
        <v>Juin</v>
      </c>
      <c r="AJ74" s="441" t="str">
        <f>'ANA-PATH 2'!M74</f>
        <v>Juin</v>
      </c>
      <c r="AK74" s="443" t="str">
        <f>'CLINIQUE 3 '!S74</f>
        <v>Juin</v>
      </c>
    </row>
    <row r="75" spans="1:37" ht="18.75">
      <c r="A75" s="51">
        <v>68</v>
      </c>
      <c r="B75" s="308" t="s">
        <v>3018</v>
      </c>
      <c r="C75" s="366" t="s">
        <v>1935</v>
      </c>
      <c r="D75" s="440">
        <f>'REPRODUCTION 3'!K75</f>
        <v>10.5</v>
      </c>
      <c r="E75" s="440">
        <f>'RUMINANTS 3'!K75</f>
        <v>9</v>
      </c>
      <c r="F75" s="440">
        <f>'PARASITOLOGIE 3'!K75</f>
        <v>9</v>
      </c>
      <c r="G75" s="440">
        <f>'INFECTIEUX 3'!K75</f>
        <v>1.5</v>
      </c>
      <c r="H75" s="440">
        <f>'CARNIVORES 3'!K75</f>
        <v>12.75</v>
      </c>
      <c r="I75" s="440">
        <f>'CHIRURGIE 3'!K75</f>
        <v>19.125</v>
      </c>
      <c r="J75" s="440">
        <f>'BIOCHIMIE 2'!K75</f>
        <v>5.5</v>
      </c>
      <c r="K75" s="440">
        <f>'HIDAOA 3'!K75</f>
        <v>12.75</v>
      </c>
      <c r="L75" s="440">
        <f>'ANA-PATH 2'!K75</f>
        <v>5</v>
      </c>
      <c r="M75" s="441">
        <f>'CLINIQUE 3 '!O75</f>
        <v>0</v>
      </c>
      <c r="N75" s="441">
        <f t="shared" si="28"/>
        <v>85.125</v>
      </c>
      <c r="O75" s="441">
        <f t="shared" si="29"/>
        <v>3.0401785714285716</v>
      </c>
      <c r="P75" s="442" t="str">
        <f t="shared" si="30"/>
        <v>Ajournee</v>
      </c>
      <c r="Q75" s="442" t="str">
        <f t="shared" si="31"/>
        <v>juin</v>
      </c>
      <c r="R75" s="442">
        <f t="shared" si="32"/>
        <v>1</v>
      </c>
      <c r="S75" s="442">
        <f t="shared" si="33"/>
        <v>1</v>
      </c>
      <c r="T75" s="442">
        <f t="shared" si="34"/>
        <v>1</v>
      </c>
      <c r="U75" s="442">
        <f t="shared" si="35"/>
        <v>1</v>
      </c>
      <c r="V75" s="442">
        <f t="shared" si="36"/>
        <v>1</v>
      </c>
      <c r="W75" s="442">
        <f t="shared" si="37"/>
        <v>0</v>
      </c>
      <c r="X75" s="442">
        <f t="shared" si="38"/>
        <v>1</v>
      </c>
      <c r="Y75" s="442">
        <f t="shared" si="39"/>
        <v>1</v>
      </c>
      <c r="Z75" s="442">
        <f t="shared" si="40"/>
        <v>1</v>
      </c>
      <c r="AA75" s="442">
        <f t="shared" si="41"/>
        <v>1</v>
      </c>
      <c r="AB75" s="441" t="str">
        <f>'REPRODUCTION 3'!M75</f>
        <v>Juin</v>
      </c>
      <c r="AC75" s="441" t="str">
        <f>'RUMINANTS 3'!M75</f>
        <v>Juin</v>
      </c>
      <c r="AD75" s="441" t="str">
        <f>'PARASITOLOGIE 3'!M75</f>
        <v>Juin</v>
      </c>
      <c r="AE75" s="441" t="str">
        <f>'INFECTIEUX 3'!M75</f>
        <v>Juin</v>
      </c>
      <c r="AF75" s="441" t="str">
        <f>'CARNIVORES 3'!M75</f>
        <v>Juin</v>
      </c>
      <c r="AG75" s="441" t="str">
        <f>'CHIRURGIE 3'!M75</f>
        <v>Juin</v>
      </c>
      <c r="AH75" s="441" t="str">
        <f>'BIOCHIMIE 2'!M75</f>
        <v>Juin</v>
      </c>
      <c r="AI75" s="441" t="str">
        <f>'HIDAOA 3'!M75</f>
        <v>Juin</v>
      </c>
      <c r="AJ75" s="441" t="str">
        <f>'ANA-PATH 2'!M75</f>
        <v>Juin</v>
      </c>
      <c r="AK75" s="443" t="str">
        <f>'CLINIQUE 3 '!S75</f>
        <v>Juin</v>
      </c>
    </row>
    <row r="76" spans="1:37" ht="18.75">
      <c r="A76" s="51">
        <v>69</v>
      </c>
      <c r="B76" s="308" t="s">
        <v>3019</v>
      </c>
      <c r="C76" s="366" t="s">
        <v>2018</v>
      </c>
      <c r="D76" s="440">
        <f>'REPRODUCTION 3'!K76</f>
        <v>13.5</v>
      </c>
      <c r="E76" s="440">
        <f>'RUMINANTS 3'!K76</f>
        <v>19.5</v>
      </c>
      <c r="F76" s="440">
        <f>'PARASITOLOGIE 3'!K76</f>
        <v>22.5</v>
      </c>
      <c r="G76" s="440">
        <f>'INFECTIEUX 3'!K76</f>
        <v>9</v>
      </c>
      <c r="H76" s="440">
        <f>'CARNIVORES 3'!K76</f>
        <v>15</v>
      </c>
      <c r="I76" s="440">
        <f>'CHIRURGIE 3'!K76</f>
        <v>20.625</v>
      </c>
      <c r="J76" s="440">
        <f>'BIOCHIMIE 2'!K76</f>
        <v>7</v>
      </c>
      <c r="K76" s="440">
        <f>'HIDAOA 3'!K76</f>
        <v>16.5</v>
      </c>
      <c r="L76" s="440">
        <f>'ANA-PATH 2'!K76</f>
        <v>9</v>
      </c>
      <c r="M76" s="441">
        <f>'CLINIQUE 3 '!O76</f>
        <v>0</v>
      </c>
      <c r="N76" s="441">
        <f t="shared" si="28"/>
        <v>132.625</v>
      </c>
      <c r="O76" s="441">
        <f t="shared" si="29"/>
        <v>4.7366071428571432</v>
      </c>
      <c r="P76" s="442" t="str">
        <f t="shared" si="30"/>
        <v>Ajournee</v>
      </c>
      <c r="Q76" s="442" t="str">
        <f t="shared" si="31"/>
        <v>juin</v>
      </c>
      <c r="R76" s="442">
        <f t="shared" si="32"/>
        <v>1</v>
      </c>
      <c r="S76" s="442">
        <f t="shared" si="33"/>
        <v>0</v>
      </c>
      <c r="T76" s="442">
        <f t="shared" si="34"/>
        <v>0</v>
      </c>
      <c r="U76" s="442">
        <f t="shared" si="35"/>
        <v>1</v>
      </c>
      <c r="V76" s="442">
        <f t="shared" si="36"/>
        <v>0</v>
      </c>
      <c r="W76" s="442">
        <f t="shared" si="37"/>
        <v>0</v>
      </c>
      <c r="X76" s="442">
        <f t="shared" si="38"/>
        <v>1</v>
      </c>
      <c r="Y76" s="442">
        <f t="shared" si="39"/>
        <v>0</v>
      </c>
      <c r="Z76" s="442">
        <f t="shared" si="40"/>
        <v>1</v>
      </c>
      <c r="AA76" s="442">
        <f t="shared" si="41"/>
        <v>1</v>
      </c>
      <c r="AB76" s="441" t="str">
        <f>'REPRODUCTION 3'!M76</f>
        <v>Juin</v>
      </c>
      <c r="AC76" s="441" t="str">
        <f>'RUMINANTS 3'!M76</f>
        <v>Juin</v>
      </c>
      <c r="AD76" s="441" t="str">
        <f>'PARASITOLOGIE 3'!M76</f>
        <v>Juin</v>
      </c>
      <c r="AE76" s="441" t="str">
        <f>'INFECTIEUX 3'!M76</f>
        <v>Juin</v>
      </c>
      <c r="AF76" s="441" t="str">
        <f>'CARNIVORES 3'!M76</f>
        <v>Juin</v>
      </c>
      <c r="AG76" s="441" t="str">
        <f>'CHIRURGIE 3'!M76</f>
        <v>Juin</v>
      </c>
      <c r="AH76" s="441" t="str">
        <f>'BIOCHIMIE 2'!M76</f>
        <v>Juin</v>
      </c>
      <c r="AI76" s="441" t="str">
        <f>'HIDAOA 3'!M76</f>
        <v>Juin</v>
      </c>
      <c r="AJ76" s="441" t="str">
        <f>'ANA-PATH 2'!M76</f>
        <v>Juin</v>
      </c>
      <c r="AK76" s="443" t="str">
        <f>'CLINIQUE 3 '!S76</f>
        <v>Juin</v>
      </c>
    </row>
    <row r="77" spans="1:37" ht="18.75">
      <c r="A77" s="51">
        <v>70</v>
      </c>
      <c r="B77" s="308" t="s">
        <v>3020</v>
      </c>
      <c r="C77" s="366" t="s">
        <v>3021</v>
      </c>
      <c r="D77" s="440">
        <f>'REPRODUCTION 3'!K77</f>
        <v>25.125</v>
      </c>
      <c r="E77" s="440">
        <f>'RUMINANTS 3'!K77</f>
        <v>19.5</v>
      </c>
      <c r="F77" s="440">
        <f>'PARASITOLOGIE 3'!K77</f>
        <v>30</v>
      </c>
      <c r="G77" s="440">
        <f>'INFECTIEUX 3'!K77</f>
        <v>18</v>
      </c>
      <c r="H77" s="440">
        <f>'CARNIVORES 3'!K77</f>
        <v>15.75</v>
      </c>
      <c r="I77" s="440">
        <f>'CHIRURGIE 3'!K77</f>
        <v>29.25</v>
      </c>
      <c r="J77" s="440">
        <f>'BIOCHIMIE 2'!K77</f>
        <v>16</v>
      </c>
      <c r="K77" s="440">
        <f>'HIDAOA 3'!K77</f>
        <v>25.125</v>
      </c>
      <c r="L77" s="440">
        <f>'ANA-PATH 2'!K77</f>
        <v>13</v>
      </c>
      <c r="M77" s="441">
        <f>'CLINIQUE 3 '!O77</f>
        <v>0</v>
      </c>
      <c r="N77" s="441">
        <f t="shared" si="28"/>
        <v>191.75</v>
      </c>
      <c r="O77" s="441">
        <f t="shared" si="29"/>
        <v>6.8482142857142856</v>
      </c>
      <c r="P77" s="442" t="str">
        <f t="shared" si="30"/>
        <v>Ajournee</v>
      </c>
      <c r="Q77" s="442" t="str">
        <f t="shared" si="31"/>
        <v>juin</v>
      </c>
      <c r="R77" s="442">
        <f t="shared" si="32"/>
        <v>0</v>
      </c>
      <c r="S77" s="442">
        <f t="shared" si="33"/>
        <v>0</v>
      </c>
      <c r="T77" s="442">
        <f t="shared" si="34"/>
        <v>0</v>
      </c>
      <c r="U77" s="442">
        <f t="shared" si="35"/>
        <v>0</v>
      </c>
      <c r="V77" s="442">
        <f t="shared" si="36"/>
        <v>0</v>
      </c>
      <c r="W77" s="442">
        <f t="shared" si="37"/>
        <v>0</v>
      </c>
      <c r="X77" s="442">
        <f t="shared" si="38"/>
        <v>0</v>
      </c>
      <c r="Y77" s="442">
        <f t="shared" si="39"/>
        <v>0</v>
      </c>
      <c r="Z77" s="442">
        <f t="shared" si="40"/>
        <v>0</v>
      </c>
      <c r="AA77" s="442">
        <f t="shared" si="41"/>
        <v>1</v>
      </c>
      <c r="AB77" s="441" t="str">
        <f>'REPRODUCTION 3'!M77</f>
        <v>Juin</v>
      </c>
      <c r="AC77" s="441" t="str">
        <f>'RUMINANTS 3'!M77</f>
        <v>Juin</v>
      </c>
      <c r="AD77" s="441" t="str">
        <f>'PARASITOLOGIE 3'!M77</f>
        <v>Juin</v>
      </c>
      <c r="AE77" s="441" t="str">
        <f>'INFECTIEUX 3'!M77</f>
        <v>Juin</v>
      </c>
      <c r="AF77" s="441" t="str">
        <f>'CARNIVORES 3'!M77</f>
        <v>Juin</v>
      </c>
      <c r="AG77" s="441" t="str">
        <f>'CHIRURGIE 3'!M77</f>
        <v>Juin</v>
      </c>
      <c r="AH77" s="441" t="str">
        <f>'BIOCHIMIE 2'!M77</f>
        <v>Juin</v>
      </c>
      <c r="AI77" s="441" t="str">
        <f>'HIDAOA 3'!M77</f>
        <v>Juin</v>
      </c>
      <c r="AJ77" s="441" t="str">
        <f>'ANA-PATH 2'!M77</f>
        <v>Juin</v>
      </c>
      <c r="AK77" s="443" t="str">
        <f>'CLINIQUE 3 '!S77</f>
        <v>Juin</v>
      </c>
    </row>
    <row r="78" spans="1:37" ht="18.75">
      <c r="A78" s="51">
        <v>71</v>
      </c>
      <c r="B78" s="334" t="s">
        <v>3286</v>
      </c>
      <c r="C78" s="374" t="s">
        <v>1907</v>
      </c>
      <c r="D78" s="440">
        <f>'REPRODUCTION 3'!K78</f>
        <v>6.75</v>
      </c>
      <c r="E78" s="440">
        <f>'RUMINANTS 3'!K78</f>
        <v>7.5</v>
      </c>
      <c r="F78" s="440">
        <f>'PARASITOLOGIE 3'!K78</f>
        <v>9</v>
      </c>
      <c r="G78" s="440">
        <f>'INFECTIEUX 3'!K78</f>
        <v>3</v>
      </c>
      <c r="H78" s="440">
        <f>'CARNIVORES 3'!K78</f>
        <v>9.75</v>
      </c>
      <c r="I78" s="440">
        <f>'CHIRURGIE 3'!K78</f>
        <v>17.625</v>
      </c>
      <c r="J78" s="440">
        <f>'BIOCHIMIE 2'!K78</f>
        <v>2</v>
      </c>
      <c r="K78" s="440">
        <f>'HIDAOA 3'!K78</f>
        <v>9.375</v>
      </c>
      <c r="L78" s="440">
        <f>'ANA-PATH 2'!K78</f>
        <v>6</v>
      </c>
      <c r="M78" s="441">
        <f>'CLINIQUE 3 '!O78</f>
        <v>0</v>
      </c>
      <c r="N78" s="441">
        <f t="shared" si="28"/>
        <v>71</v>
      </c>
      <c r="O78" s="441">
        <f t="shared" si="29"/>
        <v>2.5357142857142856</v>
      </c>
      <c r="P78" s="442" t="str">
        <f t="shared" si="30"/>
        <v>Ajournee</v>
      </c>
      <c r="Q78" s="442" t="str">
        <f t="shared" si="31"/>
        <v>juin</v>
      </c>
      <c r="R78" s="442">
        <f t="shared" si="32"/>
        <v>1</v>
      </c>
      <c r="S78" s="442">
        <f t="shared" si="33"/>
        <v>1</v>
      </c>
      <c r="T78" s="442">
        <f t="shared" si="34"/>
        <v>1</v>
      </c>
      <c r="U78" s="442">
        <f t="shared" si="35"/>
        <v>1</v>
      </c>
      <c r="V78" s="442">
        <f t="shared" si="36"/>
        <v>1</v>
      </c>
      <c r="W78" s="442">
        <f t="shared" si="37"/>
        <v>0</v>
      </c>
      <c r="X78" s="442">
        <f t="shared" si="38"/>
        <v>1</v>
      </c>
      <c r="Y78" s="442">
        <f t="shared" si="39"/>
        <v>1</v>
      </c>
      <c r="Z78" s="442">
        <f t="shared" si="40"/>
        <v>1</v>
      </c>
      <c r="AA78" s="442">
        <f t="shared" si="41"/>
        <v>1</v>
      </c>
      <c r="AB78" s="441" t="str">
        <f>'REPRODUCTION 3'!M78</f>
        <v>Juin</v>
      </c>
      <c r="AC78" s="441" t="str">
        <f>'RUMINANTS 3'!M78</f>
        <v>Juin</v>
      </c>
      <c r="AD78" s="441" t="str">
        <f>'PARASITOLOGIE 3'!M78</f>
        <v>Juin</v>
      </c>
      <c r="AE78" s="441" t="str">
        <f>'INFECTIEUX 3'!M78</f>
        <v>Juin</v>
      </c>
      <c r="AF78" s="441" t="str">
        <f>'CARNIVORES 3'!M78</f>
        <v>Juin</v>
      </c>
      <c r="AG78" s="441" t="str">
        <f>'CHIRURGIE 3'!M78</f>
        <v>Juin</v>
      </c>
      <c r="AH78" s="441" t="str">
        <f>'BIOCHIMIE 2'!M78</f>
        <v>Juin</v>
      </c>
      <c r="AI78" s="441" t="str">
        <f>'HIDAOA 3'!M78</f>
        <v>Juin</v>
      </c>
      <c r="AJ78" s="441" t="str">
        <f>'ANA-PATH 2'!M78</f>
        <v>Juin</v>
      </c>
      <c r="AK78" s="443" t="str">
        <f>'CLINIQUE 3 '!S78</f>
        <v>Juin</v>
      </c>
    </row>
    <row r="79" spans="1:37" ht="18.75">
      <c r="A79" s="51">
        <v>72</v>
      </c>
      <c r="B79" s="308" t="s">
        <v>3022</v>
      </c>
      <c r="C79" s="366" t="s">
        <v>971</v>
      </c>
      <c r="D79" s="440">
        <f>'REPRODUCTION 3'!K79</f>
        <v>12</v>
      </c>
      <c r="E79" s="440">
        <f>'RUMINANTS 3'!K79</f>
        <v>6</v>
      </c>
      <c r="F79" s="440">
        <f>'PARASITOLOGIE 3'!K79</f>
        <v>19.5</v>
      </c>
      <c r="G79" s="440">
        <f>'INFECTIEUX 3'!K79</f>
        <v>18</v>
      </c>
      <c r="H79" s="440">
        <f>'CARNIVORES 3'!K79</f>
        <v>13.5</v>
      </c>
      <c r="I79" s="440">
        <f>'CHIRURGIE 3'!K79</f>
        <v>23.625</v>
      </c>
      <c r="J79" s="440">
        <f>'BIOCHIMIE 2'!K79</f>
        <v>8</v>
      </c>
      <c r="K79" s="440">
        <f>'HIDAOA 3'!K79</f>
        <v>21.75</v>
      </c>
      <c r="L79" s="440">
        <f>'ANA-PATH 2'!K79</f>
        <v>5</v>
      </c>
      <c r="M79" s="441">
        <f>'CLINIQUE 3 '!O79</f>
        <v>0</v>
      </c>
      <c r="N79" s="441">
        <f t="shared" si="28"/>
        <v>127.375</v>
      </c>
      <c r="O79" s="441">
        <f t="shared" si="29"/>
        <v>4.5491071428571432</v>
      </c>
      <c r="P79" s="442" t="str">
        <f t="shared" si="30"/>
        <v>Ajournee</v>
      </c>
      <c r="Q79" s="442" t="str">
        <f t="shared" si="31"/>
        <v>juin</v>
      </c>
      <c r="R79" s="442">
        <f t="shared" si="32"/>
        <v>1</v>
      </c>
      <c r="S79" s="442">
        <f t="shared" si="33"/>
        <v>1</v>
      </c>
      <c r="T79" s="442">
        <f t="shared" si="34"/>
        <v>0</v>
      </c>
      <c r="U79" s="442">
        <f t="shared" si="35"/>
        <v>0</v>
      </c>
      <c r="V79" s="442">
        <f t="shared" si="36"/>
        <v>1</v>
      </c>
      <c r="W79" s="442">
        <f t="shared" si="37"/>
        <v>0</v>
      </c>
      <c r="X79" s="442">
        <f t="shared" si="38"/>
        <v>1</v>
      </c>
      <c r="Y79" s="442">
        <f t="shared" si="39"/>
        <v>0</v>
      </c>
      <c r="Z79" s="442">
        <f t="shared" si="40"/>
        <v>1</v>
      </c>
      <c r="AA79" s="442">
        <f t="shared" si="41"/>
        <v>1</v>
      </c>
      <c r="AB79" s="441" t="str">
        <f>'REPRODUCTION 3'!M79</f>
        <v>Juin</v>
      </c>
      <c r="AC79" s="441" t="str">
        <f>'RUMINANTS 3'!M79</f>
        <v>Juin</v>
      </c>
      <c r="AD79" s="441" t="str">
        <f>'PARASITOLOGIE 3'!M79</f>
        <v>Juin</v>
      </c>
      <c r="AE79" s="441" t="str">
        <f>'INFECTIEUX 3'!M79</f>
        <v>Juin</v>
      </c>
      <c r="AF79" s="441" t="str">
        <f>'CARNIVORES 3'!M79</f>
        <v>Juin</v>
      </c>
      <c r="AG79" s="441" t="str">
        <f>'CHIRURGIE 3'!M79</f>
        <v>Juin</v>
      </c>
      <c r="AH79" s="441" t="str">
        <f>'BIOCHIMIE 2'!M79</f>
        <v>Juin</v>
      </c>
      <c r="AI79" s="441" t="str">
        <f>'HIDAOA 3'!M79</f>
        <v>Juin</v>
      </c>
      <c r="AJ79" s="441" t="str">
        <f>'ANA-PATH 2'!M79</f>
        <v>Juin</v>
      </c>
      <c r="AK79" s="443" t="str">
        <f>'CLINIQUE 3 '!S79</f>
        <v>Juin</v>
      </c>
    </row>
    <row r="80" spans="1:37" ht="18.75">
      <c r="A80" s="51">
        <v>73</v>
      </c>
      <c r="B80" s="308" t="s">
        <v>3023</v>
      </c>
      <c r="C80" s="366" t="s">
        <v>3024</v>
      </c>
      <c r="D80" s="440">
        <f>'REPRODUCTION 3'!K80</f>
        <v>3</v>
      </c>
      <c r="E80" s="440">
        <f>'RUMINANTS 3'!K80</f>
        <v>12</v>
      </c>
      <c r="F80" s="440">
        <f>'PARASITOLOGIE 3'!K80</f>
        <v>13.5</v>
      </c>
      <c r="G80" s="440">
        <f>'INFECTIEUX 3'!K80</f>
        <v>10.5</v>
      </c>
      <c r="H80" s="440">
        <f>'CARNIVORES 3'!K80</f>
        <v>11.25</v>
      </c>
      <c r="I80" s="440">
        <f>'CHIRURGIE 3'!K80</f>
        <v>21</v>
      </c>
      <c r="J80" s="440">
        <f>'BIOCHIMIE 2'!K80</f>
        <v>7</v>
      </c>
      <c r="K80" s="440">
        <f>'HIDAOA 3'!K80</f>
        <v>16.875</v>
      </c>
      <c r="L80" s="440">
        <f>'ANA-PATH 2'!K80</f>
        <v>7</v>
      </c>
      <c r="M80" s="441">
        <f>'CLINIQUE 3 '!O80</f>
        <v>0</v>
      </c>
      <c r="N80" s="441">
        <f t="shared" si="28"/>
        <v>102.125</v>
      </c>
      <c r="O80" s="441">
        <f t="shared" si="29"/>
        <v>3.6473214285714284</v>
      </c>
      <c r="P80" s="442" t="str">
        <f t="shared" si="30"/>
        <v>Ajournee</v>
      </c>
      <c r="Q80" s="442" t="str">
        <f t="shared" si="31"/>
        <v>juin</v>
      </c>
      <c r="R80" s="442">
        <f t="shared" si="32"/>
        <v>1</v>
      </c>
      <c r="S80" s="442">
        <f t="shared" si="33"/>
        <v>1</v>
      </c>
      <c r="T80" s="442">
        <f t="shared" si="34"/>
        <v>1</v>
      </c>
      <c r="U80" s="442">
        <f t="shared" si="35"/>
        <v>1</v>
      </c>
      <c r="V80" s="442">
        <f t="shared" si="36"/>
        <v>1</v>
      </c>
      <c r="W80" s="442">
        <f t="shared" si="37"/>
        <v>0</v>
      </c>
      <c r="X80" s="442">
        <f t="shared" si="38"/>
        <v>1</v>
      </c>
      <c r="Y80" s="442">
        <f t="shared" si="39"/>
        <v>0</v>
      </c>
      <c r="Z80" s="442">
        <f t="shared" si="40"/>
        <v>1</v>
      </c>
      <c r="AA80" s="442">
        <f t="shared" si="41"/>
        <v>1</v>
      </c>
      <c r="AB80" s="441" t="str">
        <f>'REPRODUCTION 3'!M80</f>
        <v>Juin</v>
      </c>
      <c r="AC80" s="441" t="str">
        <f>'RUMINANTS 3'!M80</f>
        <v>Juin</v>
      </c>
      <c r="AD80" s="441" t="str">
        <f>'PARASITOLOGIE 3'!M80</f>
        <v>Juin</v>
      </c>
      <c r="AE80" s="441" t="str">
        <f>'INFECTIEUX 3'!M80</f>
        <v>Juin</v>
      </c>
      <c r="AF80" s="441" t="str">
        <f>'CARNIVORES 3'!M80</f>
        <v>Juin</v>
      </c>
      <c r="AG80" s="441" t="str">
        <f>'CHIRURGIE 3'!M80</f>
        <v>Juin</v>
      </c>
      <c r="AH80" s="441" t="str">
        <f>'BIOCHIMIE 2'!M80</f>
        <v>Juin</v>
      </c>
      <c r="AI80" s="441" t="str">
        <f>'HIDAOA 3'!M80</f>
        <v>Juin</v>
      </c>
      <c r="AJ80" s="441" t="str">
        <f>'ANA-PATH 2'!M80</f>
        <v>Juin</v>
      </c>
      <c r="AK80" s="443" t="str">
        <f>'CLINIQUE 3 '!S80</f>
        <v>Juin</v>
      </c>
    </row>
    <row r="81" spans="1:37" ht="18.75">
      <c r="A81" s="51">
        <v>74</v>
      </c>
      <c r="B81" s="308" t="s">
        <v>3025</v>
      </c>
      <c r="C81" s="366" t="s">
        <v>887</v>
      </c>
      <c r="D81" s="440">
        <f>'REPRODUCTION 3'!K81</f>
        <v>11.25</v>
      </c>
      <c r="E81" s="440">
        <f>'RUMINANTS 3'!K81</f>
        <v>12</v>
      </c>
      <c r="F81" s="440">
        <f>'PARASITOLOGIE 3'!K81</f>
        <v>24</v>
      </c>
      <c r="G81" s="440">
        <f>'INFECTIEUX 3'!K81</f>
        <v>12</v>
      </c>
      <c r="H81" s="440">
        <f>'CARNIVORES 3'!K81</f>
        <v>15</v>
      </c>
      <c r="I81" s="440">
        <f>'CHIRURGIE 3'!K81</f>
        <v>21</v>
      </c>
      <c r="J81" s="440">
        <f>'BIOCHIMIE 2'!K81</f>
        <v>7</v>
      </c>
      <c r="K81" s="440">
        <f>'HIDAOA 3'!K81</f>
        <v>19.5</v>
      </c>
      <c r="L81" s="440">
        <f>'ANA-PATH 2'!K81</f>
        <v>9</v>
      </c>
      <c r="M81" s="441">
        <f>'CLINIQUE 3 '!O81</f>
        <v>0</v>
      </c>
      <c r="N81" s="441">
        <f t="shared" si="28"/>
        <v>130.75</v>
      </c>
      <c r="O81" s="441">
        <f t="shared" si="29"/>
        <v>4.6696428571428568</v>
      </c>
      <c r="P81" s="442" t="str">
        <f t="shared" si="30"/>
        <v>Ajournee</v>
      </c>
      <c r="Q81" s="442" t="str">
        <f t="shared" si="31"/>
        <v>juin</v>
      </c>
      <c r="R81" s="442">
        <f t="shared" si="32"/>
        <v>1</v>
      </c>
      <c r="S81" s="442">
        <f t="shared" si="33"/>
        <v>1</v>
      </c>
      <c r="T81" s="442">
        <f t="shared" si="34"/>
        <v>0</v>
      </c>
      <c r="U81" s="442">
        <f t="shared" si="35"/>
        <v>1</v>
      </c>
      <c r="V81" s="442">
        <f t="shared" si="36"/>
        <v>0</v>
      </c>
      <c r="W81" s="442">
        <f t="shared" si="37"/>
        <v>0</v>
      </c>
      <c r="X81" s="442">
        <f t="shared" si="38"/>
        <v>1</v>
      </c>
      <c r="Y81" s="442">
        <f t="shared" si="39"/>
        <v>0</v>
      </c>
      <c r="Z81" s="442">
        <f t="shared" si="40"/>
        <v>1</v>
      </c>
      <c r="AA81" s="442">
        <f t="shared" si="41"/>
        <v>1</v>
      </c>
      <c r="AB81" s="441" t="str">
        <f>'REPRODUCTION 3'!M81</f>
        <v>Juin</v>
      </c>
      <c r="AC81" s="441" t="str">
        <f>'RUMINANTS 3'!M81</f>
        <v>Juin</v>
      </c>
      <c r="AD81" s="441" t="str">
        <f>'PARASITOLOGIE 3'!M81</f>
        <v>Juin</v>
      </c>
      <c r="AE81" s="441" t="str">
        <f>'INFECTIEUX 3'!M81</f>
        <v>Juin</v>
      </c>
      <c r="AF81" s="441" t="str">
        <f>'CARNIVORES 3'!M81</f>
        <v>Juin</v>
      </c>
      <c r="AG81" s="441" t="str">
        <f>'CHIRURGIE 3'!M81</f>
        <v>Juin</v>
      </c>
      <c r="AH81" s="441" t="str">
        <f>'BIOCHIMIE 2'!M81</f>
        <v>Juin</v>
      </c>
      <c r="AI81" s="441" t="str">
        <f>'HIDAOA 3'!M81</f>
        <v>Juin</v>
      </c>
      <c r="AJ81" s="441" t="str">
        <f>'ANA-PATH 2'!M81</f>
        <v>Juin</v>
      </c>
      <c r="AK81" s="443" t="str">
        <f>'CLINIQUE 3 '!S81</f>
        <v>Juin</v>
      </c>
    </row>
    <row r="82" spans="1:37" ht="18.75">
      <c r="A82" s="51">
        <v>75</v>
      </c>
      <c r="B82" s="308" t="s">
        <v>552</v>
      </c>
      <c r="C82" s="366" t="s">
        <v>2146</v>
      </c>
      <c r="D82" s="440">
        <f>'REPRODUCTION 3'!K82</f>
        <v>18</v>
      </c>
      <c r="E82" s="440">
        <f>'RUMINANTS 3'!K82</f>
        <v>13.5</v>
      </c>
      <c r="F82" s="440">
        <f>'PARASITOLOGIE 3'!K82</f>
        <v>22.5</v>
      </c>
      <c r="G82" s="440">
        <f>'INFECTIEUX 3'!K82</f>
        <v>19.5</v>
      </c>
      <c r="H82" s="440">
        <f>'CARNIVORES 3'!K82</f>
        <v>18</v>
      </c>
      <c r="I82" s="440">
        <f>'CHIRURGIE 3'!K82</f>
        <v>21.375</v>
      </c>
      <c r="J82" s="440">
        <f>'BIOCHIMIE 2'!K82</f>
        <v>7.5</v>
      </c>
      <c r="K82" s="440">
        <f>'HIDAOA 3'!K82</f>
        <v>19.125</v>
      </c>
      <c r="L82" s="440">
        <f>'ANA-PATH 2'!K82</f>
        <v>6</v>
      </c>
      <c r="M82" s="441">
        <f>'CLINIQUE 3 '!O82</f>
        <v>0</v>
      </c>
      <c r="N82" s="441">
        <f t="shared" si="28"/>
        <v>145.5</v>
      </c>
      <c r="O82" s="441">
        <f t="shared" si="29"/>
        <v>5.1964285714285712</v>
      </c>
      <c r="P82" s="442" t="str">
        <f t="shared" si="30"/>
        <v>Ajournee</v>
      </c>
      <c r="Q82" s="442" t="str">
        <f t="shared" si="31"/>
        <v>juin</v>
      </c>
      <c r="R82" s="442">
        <f t="shared" si="32"/>
        <v>0</v>
      </c>
      <c r="S82" s="442">
        <f t="shared" si="33"/>
        <v>1</v>
      </c>
      <c r="T82" s="442">
        <f t="shared" si="34"/>
        <v>0</v>
      </c>
      <c r="U82" s="442">
        <f t="shared" si="35"/>
        <v>0</v>
      </c>
      <c r="V82" s="442">
        <f t="shared" si="36"/>
        <v>0</v>
      </c>
      <c r="W82" s="442">
        <f t="shared" si="37"/>
        <v>0</v>
      </c>
      <c r="X82" s="442">
        <f t="shared" si="38"/>
        <v>1</v>
      </c>
      <c r="Y82" s="442">
        <f t="shared" si="39"/>
        <v>0</v>
      </c>
      <c r="Z82" s="442">
        <f t="shared" si="40"/>
        <v>1</v>
      </c>
      <c r="AA82" s="442">
        <f t="shared" si="41"/>
        <v>1</v>
      </c>
      <c r="AB82" s="441" t="str">
        <f>'REPRODUCTION 3'!M82</f>
        <v>Juin</v>
      </c>
      <c r="AC82" s="441" t="str">
        <f>'RUMINANTS 3'!M82</f>
        <v>Juin</v>
      </c>
      <c r="AD82" s="441" t="str">
        <f>'PARASITOLOGIE 3'!M82</f>
        <v>Juin</v>
      </c>
      <c r="AE82" s="441" t="str">
        <f>'INFECTIEUX 3'!M82</f>
        <v>Juin</v>
      </c>
      <c r="AF82" s="441" t="str">
        <f>'CARNIVORES 3'!M82</f>
        <v>Juin</v>
      </c>
      <c r="AG82" s="441" t="str">
        <f>'CHIRURGIE 3'!M82</f>
        <v>Juin</v>
      </c>
      <c r="AH82" s="441" t="str">
        <f>'BIOCHIMIE 2'!M82</f>
        <v>Juin</v>
      </c>
      <c r="AI82" s="441" t="str">
        <f>'HIDAOA 3'!M82</f>
        <v>Juin</v>
      </c>
      <c r="AJ82" s="441" t="str">
        <f>'ANA-PATH 2'!M82</f>
        <v>Juin</v>
      </c>
      <c r="AK82" s="443" t="str">
        <f>'CLINIQUE 3 '!S82</f>
        <v>Juin</v>
      </c>
    </row>
    <row r="83" spans="1:37" ht="18.75">
      <c r="A83" s="51">
        <v>76</v>
      </c>
      <c r="B83" s="308" t="s">
        <v>3026</v>
      </c>
      <c r="C83" s="366" t="s">
        <v>2143</v>
      </c>
      <c r="D83" s="440">
        <f>'REPRODUCTION 3'!K83</f>
        <v>6</v>
      </c>
      <c r="E83" s="440">
        <f>'RUMINANTS 3'!K83</f>
        <v>6</v>
      </c>
      <c r="F83" s="440">
        <f>'PARASITOLOGIE 3'!K83</f>
        <v>12</v>
      </c>
      <c r="G83" s="440">
        <f>'INFECTIEUX 3'!K83</f>
        <v>1.5</v>
      </c>
      <c r="H83" s="440">
        <f>'CARNIVORES 3'!K83</f>
        <v>12</v>
      </c>
      <c r="I83" s="440">
        <f>'CHIRURGIE 3'!K83</f>
        <v>16.125</v>
      </c>
      <c r="J83" s="440">
        <f>'BIOCHIMIE 2'!K83</f>
        <v>5.5</v>
      </c>
      <c r="K83" s="440">
        <f>'HIDAOA 3'!K83</f>
        <v>18</v>
      </c>
      <c r="L83" s="440">
        <f>'ANA-PATH 2'!K83</f>
        <v>3</v>
      </c>
      <c r="M83" s="441">
        <f>'CLINIQUE 3 '!O83</f>
        <v>0</v>
      </c>
      <c r="N83" s="441">
        <f t="shared" si="28"/>
        <v>80.125</v>
      </c>
      <c r="O83" s="441">
        <f t="shared" si="29"/>
        <v>2.8616071428571428</v>
      </c>
      <c r="P83" s="442" t="str">
        <f t="shared" si="30"/>
        <v>Ajournee</v>
      </c>
      <c r="Q83" s="442" t="str">
        <f t="shared" si="31"/>
        <v>juin</v>
      </c>
      <c r="R83" s="442">
        <f t="shared" si="32"/>
        <v>1</v>
      </c>
      <c r="S83" s="442">
        <f t="shared" si="33"/>
        <v>1</v>
      </c>
      <c r="T83" s="442">
        <f t="shared" si="34"/>
        <v>1</v>
      </c>
      <c r="U83" s="442">
        <f t="shared" si="35"/>
        <v>1</v>
      </c>
      <c r="V83" s="442">
        <f t="shared" si="36"/>
        <v>1</v>
      </c>
      <c r="W83" s="442">
        <f t="shared" si="37"/>
        <v>0</v>
      </c>
      <c r="X83" s="442">
        <f t="shared" si="38"/>
        <v>1</v>
      </c>
      <c r="Y83" s="442">
        <f t="shared" si="39"/>
        <v>0</v>
      </c>
      <c r="Z83" s="442">
        <f t="shared" si="40"/>
        <v>1</v>
      </c>
      <c r="AA83" s="442">
        <f t="shared" si="41"/>
        <v>1</v>
      </c>
      <c r="AB83" s="441" t="str">
        <f>'REPRODUCTION 3'!M83</f>
        <v>Juin</v>
      </c>
      <c r="AC83" s="441" t="str">
        <f>'RUMINANTS 3'!M83</f>
        <v>Juin</v>
      </c>
      <c r="AD83" s="441" t="str">
        <f>'PARASITOLOGIE 3'!M83</f>
        <v>Juin</v>
      </c>
      <c r="AE83" s="441" t="str">
        <f>'INFECTIEUX 3'!M83</f>
        <v>Juin</v>
      </c>
      <c r="AF83" s="441" t="str">
        <f>'CARNIVORES 3'!M83</f>
        <v>Juin</v>
      </c>
      <c r="AG83" s="441" t="str">
        <f>'CHIRURGIE 3'!M83</f>
        <v>Juin</v>
      </c>
      <c r="AH83" s="441" t="str">
        <f>'BIOCHIMIE 2'!M83</f>
        <v>Juin</v>
      </c>
      <c r="AI83" s="441" t="str">
        <f>'HIDAOA 3'!M83</f>
        <v>Juin</v>
      </c>
      <c r="AJ83" s="441" t="str">
        <f>'ANA-PATH 2'!M83</f>
        <v>Juin</v>
      </c>
      <c r="AK83" s="443" t="str">
        <f>'CLINIQUE 3 '!S83</f>
        <v>Juin</v>
      </c>
    </row>
    <row r="84" spans="1:37" ht="18.75">
      <c r="A84" s="51">
        <v>77</v>
      </c>
      <c r="B84" s="308" t="s">
        <v>3027</v>
      </c>
      <c r="C84" s="366" t="s">
        <v>1892</v>
      </c>
      <c r="D84" s="440">
        <f>'REPRODUCTION 3'!K84</f>
        <v>17.25</v>
      </c>
      <c r="E84" s="440">
        <f>'RUMINANTS 3'!K84</f>
        <v>7.5</v>
      </c>
      <c r="F84" s="440">
        <f>'PARASITOLOGIE 3'!K84</f>
        <v>10.5</v>
      </c>
      <c r="G84" s="440">
        <f>'INFECTIEUX 3'!K84</f>
        <v>3</v>
      </c>
      <c r="H84" s="440">
        <f>'CARNIVORES 3'!K84</f>
        <v>15</v>
      </c>
      <c r="I84" s="440">
        <f>'CHIRURGIE 3'!K84</f>
        <v>20.25</v>
      </c>
      <c r="J84" s="440">
        <f>'BIOCHIMIE 2'!K84</f>
        <v>5</v>
      </c>
      <c r="K84" s="440">
        <f>'HIDAOA 3'!K84</f>
        <v>16.125</v>
      </c>
      <c r="L84" s="440">
        <f>'ANA-PATH 2'!K84</f>
        <v>7</v>
      </c>
      <c r="M84" s="441">
        <f>'CLINIQUE 3 '!O84</f>
        <v>0</v>
      </c>
      <c r="N84" s="441">
        <f t="shared" si="28"/>
        <v>101.625</v>
      </c>
      <c r="O84" s="441">
        <f t="shared" si="29"/>
        <v>3.6294642857142856</v>
      </c>
      <c r="P84" s="442" t="str">
        <f t="shared" si="30"/>
        <v>Ajournee</v>
      </c>
      <c r="Q84" s="442" t="str">
        <f t="shared" si="31"/>
        <v>juin</v>
      </c>
      <c r="R84" s="442">
        <f t="shared" si="32"/>
        <v>0</v>
      </c>
      <c r="S84" s="442">
        <f t="shared" si="33"/>
        <v>1</v>
      </c>
      <c r="T84" s="442">
        <f t="shared" si="34"/>
        <v>1</v>
      </c>
      <c r="U84" s="442">
        <f t="shared" si="35"/>
        <v>1</v>
      </c>
      <c r="V84" s="442">
        <f t="shared" si="36"/>
        <v>0</v>
      </c>
      <c r="W84" s="442">
        <f t="shared" si="37"/>
        <v>0</v>
      </c>
      <c r="X84" s="442">
        <f t="shared" si="38"/>
        <v>1</v>
      </c>
      <c r="Y84" s="442">
        <f t="shared" si="39"/>
        <v>0</v>
      </c>
      <c r="Z84" s="442">
        <f t="shared" si="40"/>
        <v>1</v>
      </c>
      <c r="AA84" s="442">
        <f t="shared" si="41"/>
        <v>1</v>
      </c>
      <c r="AB84" s="441" t="str">
        <f>'REPRODUCTION 3'!M84</f>
        <v>Juin</v>
      </c>
      <c r="AC84" s="441" t="str">
        <f>'RUMINANTS 3'!M84</f>
        <v>Juin</v>
      </c>
      <c r="AD84" s="441" t="str">
        <f>'PARASITOLOGIE 3'!M84</f>
        <v>Juin</v>
      </c>
      <c r="AE84" s="441" t="str">
        <f>'INFECTIEUX 3'!M84</f>
        <v>Juin</v>
      </c>
      <c r="AF84" s="441" t="str">
        <f>'CARNIVORES 3'!M84</f>
        <v>Juin</v>
      </c>
      <c r="AG84" s="441" t="str">
        <f>'CHIRURGIE 3'!M84</f>
        <v>Juin</v>
      </c>
      <c r="AH84" s="441" t="str">
        <f>'BIOCHIMIE 2'!M84</f>
        <v>Juin</v>
      </c>
      <c r="AI84" s="441" t="str">
        <f>'HIDAOA 3'!M84</f>
        <v>Juin</v>
      </c>
      <c r="AJ84" s="441" t="str">
        <f>'ANA-PATH 2'!M84</f>
        <v>Juin</v>
      </c>
      <c r="AK84" s="443" t="str">
        <f>'CLINIQUE 3 '!S84</f>
        <v>Juin</v>
      </c>
    </row>
    <row r="85" spans="1:37" ht="18.75">
      <c r="A85" s="51">
        <v>78</v>
      </c>
      <c r="B85" s="308" t="s">
        <v>3028</v>
      </c>
      <c r="C85" s="366" t="s">
        <v>841</v>
      </c>
      <c r="D85" s="440">
        <f>'REPRODUCTION 3'!K85</f>
        <v>7.5</v>
      </c>
      <c r="E85" s="440">
        <f>'RUMINANTS 3'!K85</f>
        <v>7.5</v>
      </c>
      <c r="F85" s="440">
        <f>'PARASITOLOGIE 3'!K85</f>
        <v>12</v>
      </c>
      <c r="G85" s="440">
        <f>'INFECTIEUX 3'!K85</f>
        <v>7.5</v>
      </c>
      <c r="H85" s="440">
        <f>'CARNIVORES 3'!K85</f>
        <v>12.75</v>
      </c>
      <c r="I85" s="440">
        <f>'CHIRURGIE 3'!K85</f>
        <v>18</v>
      </c>
      <c r="J85" s="440">
        <f>'BIOCHIMIE 2'!K85</f>
        <v>4.5</v>
      </c>
      <c r="K85" s="440">
        <f>'HIDAOA 3'!K85</f>
        <v>9.75</v>
      </c>
      <c r="L85" s="440">
        <f>'ANA-PATH 2'!K85</f>
        <v>4</v>
      </c>
      <c r="M85" s="441">
        <f>'CLINIQUE 3 '!O85</f>
        <v>0</v>
      </c>
      <c r="N85" s="441">
        <f t="shared" si="28"/>
        <v>83.5</v>
      </c>
      <c r="O85" s="441">
        <f t="shared" si="29"/>
        <v>2.9821428571428572</v>
      </c>
      <c r="P85" s="442" t="str">
        <f t="shared" si="30"/>
        <v>Ajournee</v>
      </c>
      <c r="Q85" s="442" t="str">
        <f t="shared" si="31"/>
        <v>juin</v>
      </c>
      <c r="R85" s="442">
        <f t="shared" si="32"/>
        <v>1</v>
      </c>
      <c r="S85" s="442">
        <f t="shared" si="33"/>
        <v>1</v>
      </c>
      <c r="T85" s="442">
        <f t="shared" si="34"/>
        <v>1</v>
      </c>
      <c r="U85" s="442">
        <f t="shared" si="35"/>
        <v>1</v>
      </c>
      <c r="V85" s="442">
        <f t="shared" si="36"/>
        <v>1</v>
      </c>
      <c r="W85" s="442">
        <f t="shared" si="37"/>
        <v>0</v>
      </c>
      <c r="X85" s="442">
        <f t="shared" si="38"/>
        <v>1</v>
      </c>
      <c r="Y85" s="442">
        <f t="shared" si="39"/>
        <v>1</v>
      </c>
      <c r="Z85" s="442">
        <f t="shared" si="40"/>
        <v>1</v>
      </c>
      <c r="AA85" s="442">
        <f t="shared" si="41"/>
        <v>1</v>
      </c>
      <c r="AB85" s="441" t="str">
        <f>'REPRODUCTION 3'!M85</f>
        <v>Juin</v>
      </c>
      <c r="AC85" s="441" t="str">
        <f>'RUMINANTS 3'!M85</f>
        <v>Juin</v>
      </c>
      <c r="AD85" s="441" t="str">
        <f>'PARASITOLOGIE 3'!M85</f>
        <v>Juin</v>
      </c>
      <c r="AE85" s="441" t="str">
        <f>'INFECTIEUX 3'!M85</f>
        <v>Juin</v>
      </c>
      <c r="AF85" s="441" t="str">
        <f>'CARNIVORES 3'!M85</f>
        <v>Juin</v>
      </c>
      <c r="AG85" s="441" t="str">
        <f>'CHIRURGIE 3'!M85</f>
        <v>Juin</v>
      </c>
      <c r="AH85" s="441" t="str">
        <f>'BIOCHIMIE 2'!M85</f>
        <v>Juin</v>
      </c>
      <c r="AI85" s="441" t="str">
        <f>'HIDAOA 3'!M85</f>
        <v>Juin</v>
      </c>
      <c r="AJ85" s="441" t="str">
        <f>'ANA-PATH 2'!M85</f>
        <v>Juin</v>
      </c>
      <c r="AK85" s="443" t="str">
        <f>'CLINIQUE 3 '!S85</f>
        <v>Juin</v>
      </c>
    </row>
    <row r="86" spans="1:37" ht="18.75">
      <c r="A86" s="51">
        <v>79</v>
      </c>
      <c r="B86" s="308" t="s">
        <v>3029</v>
      </c>
      <c r="C86" s="366" t="s">
        <v>1313</v>
      </c>
      <c r="D86" s="440">
        <f>'REPRODUCTION 3'!K86</f>
        <v>13.5</v>
      </c>
      <c r="E86" s="440">
        <f>'RUMINANTS 3'!K86</f>
        <v>6</v>
      </c>
      <c r="F86" s="440">
        <f>'PARASITOLOGIE 3'!K86</f>
        <v>21</v>
      </c>
      <c r="G86" s="440">
        <f>'INFECTIEUX 3'!K86</f>
        <v>6</v>
      </c>
      <c r="H86" s="440">
        <f>'CARNIVORES 3'!K86</f>
        <v>16.5</v>
      </c>
      <c r="I86" s="440">
        <f>'CHIRURGIE 3'!K86</f>
        <v>20.625</v>
      </c>
      <c r="J86" s="440">
        <f>'BIOCHIMIE 2'!K86</f>
        <v>5.5</v>
      </c>
      <c r="K86" s="440">
        <f>'HIDAOA 3'!K86</f>
        <v>14.625</v>
      </c>
      <c r="L86" s="440">
        <f>'ANA-PATH 2'!K86</f>
        <v>4</v>
      </c>
      <c r="M86" s="441">
        <f>'CLINIQUE 3 '!O86</f>
        <v>0</v>
      </c>
      <c r="N86" s="441">
        <f t="shared" si="28"/>
        <v>107.75</v>
      </c>
      <c r="O86" s="441">
        <f t="shared" si="29"/>
        <v>3.8482142857142856</v>
      </c>
      <c r="P86" s="442" t="str">
        <f t="shared" si="30"/>
        <v>Ajournee</v>
      </c>
      <c r="Q86" s="442" t="str">
        <f t="shared" si="31"/>
        <v>juin</v>
      </c>
      <c r="R86" s="442">
        <f t="shared" si="32"/>
        <v>1</v>
      </c>
      <c r="S86" s="442">
        <f t="shared" si="33"/>
        <v>1</v>
      </c>
      <c r="T86" s="442">
        <f t="shared" si="34"/>
        <v>0</v>
      </c>
      <c r="U86" s="442">
        <f t="shared" si="35"/>
        <v>1</v>
      </c>
      <c r="V86" s="442">
        <f t="shared" si="36"/>
        <v>0</v>
      </c>
      <c r="W86" s="442">
        <f t="shared" si="37"/>
        <v>0</v>
      </c>
      <c r="X86" s="442">
        <f t="shared" si="38"/>
        <v>1</v>
      </c>
      <c r="Y86" s="442">
        <f t="shared" si="39"/>
        <v>1</v>
      </c>
      <c r="Z86" s="442">
        <f t="shared" si="40"/>
        <v>1</v>
      </c>
      <c r="AA86" s="442">
        <f t="shared" si="41"/>
        <v>1</v>
      </c>
      <c r="AB86" s="441" t="str">
        <f>'REPRODUCTION 3'!M86</f>
        <v>Juin</v>
      </c>
      <c r="AC86" s="441" t="str">
        <f>'RUMINANTS 3'!M86</f>
        <v>Juin</v>
      </c>
      <c r="AD86" s="441" t="str">
        <f>'PARASITOLOGIE 3'!M86</f>
        <v>Juin</v>
      </c>
      <c r="AE86" s="441" t="str">
        <f>'INFECTIEUX 3'!M86</f>
        <v>Juin</v>
      </c>
      <c r="AF86" s="441" t="str">
        <f>'CARNIVORES 3'!M86</f>
        <v>Juin</v>
      </c>
      <c r="AG86" s="441" t="str">
        <f>'CHIRURGIE 3'!M86</f>
        <v>Juin</v>
      </c>
      <c r="AH86" s="441" t="str">
        <f>'BIOCHIMIE 2'!M86</f>
        <v>Juin</v>
      </c>
      <c r="AI86" s="441" t="str">
        <f>'HIDAOA 3'!M86</f>
        <v>Juin</v>
      </c>
      <c r="AJ86" s="441" t="str">
        <f>'ANA-PATH 2'!M86</f>
        <v>Juin</v>
      </c>
      <c r="AK86" s="443" t="str">
        <f>'CLINIQUE 3 '!S86</f>
        <v>Juin</v>
      </c>
    </row>
    <row r="87" spans="1:37" ht="18.75">
      <c r="A87" s="51">
        <v>80</v>
      </c>
      <c r="B87" s="308" t="s">
        <v>3030</v>
      </c>
      <c r="C87" s="366" t="s">
        <v>1211</v>
      </c>
      <c r="D87" s="440">
        <f>'REPRODUCTION 3'!K87</f>
        <v>6</v>
      </c>
      <c r="E87" s="440">
        <f>'RUMINANTS 3'!K87</f>
        <v>7.5</v>
      </c>
      <c r="F87" s="440">
        <f>'PARASITOLOGIE 3'!K87</f>
        <v>15</v>
      </c>
      <c r="G87" s="440">
        <f>'INFECTIEUX 3'!K87</f>
        <v>3</v>
      </c>
      <c r="H87" s="440">
        <f>'CARNIVORES 3'!K87</f>
        <v>15</v>
      </c>
      <c r="I87" s="440">
        <f>'CHIRURGIE 3'!K87</f>
        <v>19.125</v>
      </c>
      <c r="J87" s="440">
        <f>'BIOCHIMIE 2'!K87</f>
        <v>1.5</v>
      </c>
      <c r="K87" s="440">
        <f>'HIDAOA 3'!K87</f>
        <v>10.5</v>
      </c>
      <c r="L87" s="440">
        <f>'ANA-PATH 2'!K87</f>
        <v>6</v>
      </c>
      <c r="M87" s="441">
        <f>'CLINIQUE 3 '!O87</f>
        <v>0</v>
      </c>
      <c r="N87" s="441">
        <f t="shared" si="28"/>
        <v>83.625</v>
      </c>
      <c r="O87" s="441">
        <f t="shared" si="29"/>
        <v>2.9866071428571428</v>
      </c>
      <c r="P87" s="442" t="str">
        <f t="shared" si="30"/>
        <v>Ajournee</v>
      </c>
      <c r="Q87" s="442" t="str">
        <f t="shared" si="31"/>
        <v>juin</v>
      </c>
      <c r="R87" s="442">
        <f t="shared" si="32"/>
        <v>1</v>
      </c>
      <c r="S87" s="442">
        <f t="shared" si="33"/>
        <v>1</v>
      </c>
      <c r="T87" s="442">
        <f t="shared" si="34"/>
        <v>0</v>
      </c>
      <c r="U87" s="442">
        <f t="shared" si="35"/>
        <v>1</v>
      </c>
      <c r="V87" s="442">
        <f t="shared" si="36"/>
        <v>0</v>
      </c>
      <c r="W87" s="442">
        <f t="shared" si="37"/>
        <v>0</v>
      </c>
      <c r="X87" s="442">
        <f t="shared" si="38"/>
        <v>1</v>
      </c>
      <c r="Y87" s="442">
        <f t="shared" si="39"/>
        <v>1</v>
      </c>
      <c r="Z87" s="442">
        <f t="shared" si="40"/>
        <v>1</v>
      </c>
      <c r="AA87" s="442">
        <f t="shared" si="41"/>
        <v>1</v>
      </c>
      <c r="AB87" s="441" t="str">
        <f>'REPRODUCTION 3'!M87</f>
        <v>Juin</v>
      </c>
      <c r="AC87" s="441" t="str">
        <f>'RUMINANTS 3'!M87</f>
        <v>Juin</v>
      </c>
      <c r="AD87" s="441" t="str">
        <f>'PARASITOLOGIE 3'!M87</f>
        <v>Juin</v>
      </c>
      <c r="AE87" s="441" t="str">
        <f>'INFECTIEUX 3'!M87</f>
        <v>Juin</v>
      </c>
      <c r="AF87" s="441" t="str">
        <f>'CARNIVORES 3'!M87</f>
        <v>Juin</v>
      </c>
      <c r="AG87" s="441" t="str">
        <f>'CHIRURGIE 3'!M87</f>
        <v>Juin</v>
      </c>
      <c r="AH87" s="441" t="str">
        <f>'BIOCHIMIE 2'!M87</f>
        <v>Juin</v>
      </c>
      <c r="AI87" s="441" t="str">
        <f>'HIDAOA 3'!M87</f>
        <v>Juin</v>
      </c>
      <c r="AJ87" s="441" t="str">
        <f>'ANA-PATH 2'!M87</f>
        <v>Juin</v>
      </c>
      <c r="AK87" s="443" t="str">
        <f>'CLINIQUE 3 '!S87</f>
        <v>Juin</v>
      </c>
    </row>
    <row r="88" spans="1:37" ht="18.75">
      <c r="A88" s="51">
        <v>81</v>
      </c>
      <c r="B88" s="308" t="s">
        <v>3031</v>
      </c>
      <c r="C88" s="366" t="s">
        <v>2940</v>
      </c>
      <c r="D88" s="440">
        <f>'REPRODUCTION 3'!K88</f>
        <v>6</v>
      </c>
      <c r="E88" s="440">
        <f>'RUMINANTS 3'!K88</f>
        <v>6</v>
      </c>
      <c r="F88" s="440">
        <f>'PARASITOLOGIE 3'!K88</f>
        <v>15</v>
      </c>
      <c r="G88" s="440">
        <f>'INFECTIEUX 3'!K88</f>
        <v>7.5</v>
      </c>
      <c r="H88" s="440">
        <f>'CARNIVORES 3'!K88</f>
        <v>12</v>
      </c>
      <c r="I88" s="440">
        <f>'CHIRURGIE 3'!K88</f>
        <v>19.125</v>
      </c>
      <c r="J88" s="440">
        <f>'BIOCHIMIE 2'!K88</f>
        <v>4.5</v>
      </c>
      <c r="K88" s="440">
        <f>'HIDAOA 3'!K88</f>
        <v>11.625</v>
      </c>
      <c r="L88" s="440">
        <f>'ANA-PATH 2'!K88</f>
        <v>4</v>
      </c>
      <c r="M88" s="441">
        <f>'CLINIQUE 3 '!O88</f>
        <v>0</v>
      </c>
      <c r="N88" s="441">
        <f t="shared" si="28"/>
        <v>85.75</v>
      </c>
      <c r="O88" s="441">
        <f t="shared" si="29"/>
        <v>3.0625</v>
      </c>
      <c r="P88" s="442" t="str">
        <f t="shared" si="30"/>
        <v>Ajournee</v>
      </c>
      <c r="Q88" s="442" t="str">
        <f t="shared" si="31"/>
        <v>juin</v>
      </c>
      <c r="R88" s="442">
        <f t="shared" si="32"/>
        <v>1</v>
      </c>
      <c r="S88" s="442">
        <f t="shared" si="33"/>
        <v>1</v>
      </c>
      <c r="T88" s="442">
        <f t="shared" si="34"/>
        <v>0</v>
      </c>
      <c r="U88" s="442">
        <f t="shared" si="35"/>
        <v>1</v>
      </c>
      <c r="V88" s="442">
        <f t="shared" si="36"/>
        <v>1</v>
      </c>
      <c r="W88" s="442">
        <f t="shared" si="37"/>
        <v>0</v>
      </c>
      <c r="X88" s="442">
        <f t="shared" si="38"/>
        <v>1</v>
      </c>
      <c r="Y88" s="442">
        <f t="shared" si="39"/>
        <v>1</v>
      </c>
      <c r="Z88" s="442">
        <f t="shared" si="40"/>
        <v>1</v>
      </c>
      <c r="AA88" s="442">
        <f t="shared" si="41"/>
        <v>1</v>
      </c>
      <c r="AB88" s="441" t="str">
        <f>'REPRODUCTION 3'!M88</f>
        <v>Juin</v>
      </c>
      <c r="AC88" s="441" t="str">
        <f>'RUMINANTS 3'!M88</f>
        <v>Juin</v>
      </c>
      <c r="AD88" s="441" t="str">
        <f>'PARASITOLOGIE 3'!M88</f>
        <v>Juin</v>
      </c>
      <c r="AE88" s="441" t="str">
        <f>'INFECTIEUX 3'!M88</f>
        <v>Juin</v>
      </c>
      <c r="AF88" s="441" t="str">
        <f>'CARNIVORES 3'!M88</f>
        <v>Juin</v>
      </c>
      <c r="AG88" s="441" t="str">
        <f>'CHIRURGIE 3'!M88</f>
        <v>Juin</v>
      </c>
      <c r="AH88" s="441" t="str">
        <f>'BIOCHIMIE 2'!M88</f>
        <v>Juin</v>
      </c>
      <c r="AI88" s="441" t="str">
        <f>'HIDAOA 3'!M88</f>
        <v>Juin</v>
      </c>
      <c r="AJ88" s="441" t="str">
        <f>'ANA-PATH 2'!M88</f>
        <v>Juin</v>
      </c>
      <c r="AK88" s="443" t="str">
        <f>'CLINIQUE 3 '!S88</f>
        <v>Juin</v>
      </c>
    </row>
    <row r="89" spans="1:37" ht="18.75">
      <c r="A89" s="51">
        <v>82</v>
      </c>
      <c r="B89" s="308" t="s">
        <v>3032</v>
      </c>
      <c r="C89" s="366" t="s">
        <v>3033</v>
      </c>
      <c r="D89" s="440">
        <f>'REPRODUCTION 3'!K89</f>
        <v>24.375</v>
      </c>
      <c r="E89" s="440">
        <f>'RUMINANTS 3'!K89</f>
        <v>13.5</v>
      </c>
      <c r="F89" s="440">
        <f>'PARASITOLOGIE 3'!K89</f>
        <v>21</v>
      </c>
      <c r="G89" s="440">
        <f>'INFECTIEUX 3'!K89</f>
        <v>12</v>
      </c>
      <c r="H89" s="440">
        <f>'CARNIVORES 3'!K89</f>
        <v>13.5</v>
      </c>
      <c r="I89" s="440">
        <f>'CHIRURGIE 3'!K89</f>
        <v>22.125</v>
      </c>
      <c r="J89" s="440">
        <f>'BIOCHIMIE 2'!K89</f>
        <v>12.5</v>
      </c>
      <c r="K89" s="440">
        <f>'HIDAOA 3'!K89</f>
        <v>19.5</v>
      </c>
      <c r="L89" s="440">
        <f>'ANA-PATH 2'!K89</f>
        <v>7</v>
      </c>
      <c r="M89" s="441">
        <f>'CLINIQUE 3 '!O89</f>
        <v>0</v>
      </c>
      <c r="N89" s="441">
        <f t="shared" si="28"/>
        <v>145.5</v>
      </c>
      <c r="O89" s="441">
        <f t="shared" si="29"/>
        <v>5.1964285714285712</v>
      </c>
      <c r="P89" s="442" t="str">
        <f t="shared" si="30"/>
        <v>Ajournee</v>
      </c>
      <c r="Q89" s="442" t="str">
        <f t="shared" si="31"/>
        <v>juin</v>
      </c>
      <c r="R89" s="442">
        <f t="shared" si="32"/>
        <v>0</v>
      </c>
      <c r="S89" s="442">
        <f t="shared" si="33"/>
        <v>1</v>
      </c>
      <c r="T89" s="442">
        <f t="shared" si="34"/>
        <v>0</v>
      </c>
      <c r="U89" s="442">
        <f t="shared" si="35"/>
        <v>1</v>
      </c>
      <c r="V89" s="442">
        <f t="shared" si="36"/>
        <v>1</v>
      </c>
      <c r="W89" s="442">
        <f t="shared" si="37"/>
        <v>0</v>
      </c>
      <c r="X89" s="442">
        <f t="shared" si="38"/>
        <v>0</v>
      </c>
      <c r="Y89" s="442">
        <f t="shared" si="39"/>
        <v>0</v>
      </c>
      <c r="Z89" s="442">
        <f t="shared" si="40"/>
        <v>1</v>
      </c>
      <c r="AA89" s="442">
        <f t="shared" si="41"/>
        <v>1</v>
      </c>
      <c r="AB89" s="441" t="str">
        <f>'REPRODUCTION 3'!M89</f>
        <v>Juin</v>
      </c>
      <c r="AC89" s="441" t="str">
        <f>'RUMINANTS 3'!M89</f>
        <v>Juin</v>
      </c>
      <c r="AD89" s="441" t="str">
        <f>'PARASITOLOGIE 3'!M89</f>
        <v>Juin</v>
      </c>
      <c r="AE89" s="441" t="str">
        <f>'INFECTIEUX 3'!M89</f>
        <v>Juin</v>
      </c>
      <c r="AF89" s="441" t="str">
        <f>'CARNIVORES 3'!M89</f>
        <v>Juin</v>
      </c>
      <c r="AG89" s="441" t="str">
        <f>'CHIRURGIE 3'!M89</f>
        <v>Juin</v>
      </c>
      <c r="AH89" s="441" t="str">
        <f>'BIOCHIMIE 2'!M89</f>
        <v>Juin</v>
      </c>
      <c r="AI89" s="441" t="str">
        <f>'HIDAOA 3'!M89</f>
        <v>Juin</v>
      </c>
      <c r="AJ89" s="441" t="str">
        <f>'ANA-PATH 2'!M89</f>
        <v>Juin</v>
      </c>
      <c r="AK89" s="443" t="str">
        <f>'CLINIQUE 3 '!S89</f>
        <v>Juin</v>
      </c>
    </row>
    <row r="90" spans="1:37" ht="18.75">
      <c r="A90" s="51">
        <v>83</v>
      </c>
      <c r="B90" s="308" t="s">
        <v>3034</v>
      </c>
      <c r="C90" s="366" t="s">
        <v>2115</v>
      </c>
      <c r="D90" s="440">
        <f>'REPRODUCTION 3'!K90</f>
        <v>12.75</v>
      </c>
      <c r="E90" s="440">
        <f>'RUMINANTS 3'!K90</f>
        <v>13.5</v>
      </c>
      <c r="F90" s="440">
        <f>'PARASITOLOGIE 3'!K90</f>
        <v>10.5</v>
      </c>
      <c r="G90" s="440">
        <f>'INFECTIEUX 3'!K90</f>
        <v>1.5</v>
      </c>
      <c r="H90" s="440">
        <f>'CARNIVORES 3'!K90</f>
        <v>13.5</v>
      </c>
      <c r="I90" s="440">
        <f>'CHIRURGIE 3'!K90</f>
        <v>19.125</v>
      </c>
      <c r="J90" s="440">
        <f>'BIOCHIMIE 2'!K90</f>
        <v>8.5</v>
      </c>
      <c r="K90" s="440">
        <f>'HIDAOA 3'!K90</f>
        <v>16.5</v>
      </c>
      <c r="L90" s="440">
        <f>'ANA-PATH 2'!K90</f>
        <v>5</v>
      </c>
      <c r="M90" s="441">
        <f>'CLINIQUE 3 '!O90</f>
        <v>0</v>
      </c>
      <c r="N90" s="441">
        <f t="shared" si="28"/>
        <v>100.875</v>
      </c>
      <c r="O90" s="441">
        <f t="shared" si="29"/>
        <v>3.6026785714285716</v>
      </c>
      <c r="P90" s="442" t="str">
        <f t="shared" si="30"/>
        <v>Ajournee</v>
      </c>
      <c r="Q90" s="442" t="str">
        <f t="shared" si="31"/>
        <v>juin</v>
      </c>
      <c r="R90" s="442">
        <f t="shared" si="32"/>
        <v>1</v>
      </c>
      <c r="S90" s="442">
        <f t="shared" si="33"/>
        <v>1</v>
      </c>
      <c r="T90" s="442">
        <f t="shared" si="34"/>
        <v>1</v>
      </c>
      <c r="U90" s="442">
        <f t="shared" si="35"/>
        <v>1</v>
      </c>
      <c r="V90" s="442">
        <f t="shared" si="36"/>
        <v>1</v>
      </c>
      <c r="W90" s="442">
        <f t="shared" si="37"/>
        <v>0</v>
      </c>
      <c r="X90" s="442">
        <f t="shared" si="38"/>
        <v>1</v>
      </c>
      <c r="Y90" s="442">
        <f t="shared" si="39"/>
        <v>0</v>
      </c>
      <c r="Z90" s="442">
        <f t="shared" si="40"/>
        <v>1</v>
      </c>
      <c r="AA90" s="442">
        <f t="shared" si="41"/>
        <v>1</v>
      </c>
      <c r="AB90" s="441" t="str">
        <f>'REPRODUCTION 3'!M90</f>
        <v>Juin</v>
      </c>
      <c r="AC90" s="441" t="str">
        <f>'RUMINANTS 3'!M90</f>
        <v>Juin</v>
      </c>
      <c r="AD90" s="441" t="str">
        <f>'PARASITOLOGIE 3'!M90</f>
        <v>Juin</v>
      </c>
      <c r="AE90" s="441" t="str">
        <f>'INFECTIEUX 3'!M90</f>
        <v>Juin</v>
      </c>
      <c r="AF90" s="441" t="str">
        <f>'CARNIVORES 3'!M90</f>
        <v>Juin</v>
      </c>
      <c r="AG90" s="441" t="str">
        <f>'CHIRURGIE 3'!M90</f>
        <v>Juin</v>
      </c>
      <c r="AH90" s="441" t="str">
        <f>'BIOCHIMIE 2'!M90</f>
        <v>Juin</v>
      </c>
      <c r="AI90" s="441" t="str">
        <f>'HIDAOA 3'!M90</f>
        <v>Juin</v>
      </c>
      <c r="AJ90" s="441" t="str">
        <f>'ANA-PATH 2'!M90</f>
        <v>Juin</v>
      </c>
      <c r="AK90" s="443" t="str">
        <f>'CLINIQUE 3 '!S90</f>
        <v>Juin</v>
      </c>
    </row>
    <row r="91" spans="1:37" ht="20.25" customHeight="1">
      <c r="A91" s="51">
        <v>84</v>
      </c>
      <c r="B91" s="308" t="s">
        <v>3295</v>
      </c>
      <c r="C91" s="366" t="s">
        <v>1972</v>
      </c>
      <c r="D91" s="440">
        <f>'REPRODUCTION 3'!K91</f>
        <v>11.25</v>
      </c>
      <c r="E91" s="440">
        <f>'RUMINANTS 3'!K91</f>
        <v>6</v>
      </c>
      <c r="F91" s="440">
        <f>'PARASITOLOGIE 3'!K91</f>
        <v>10.5</v>
      </c>
      <c r="G91" s="440">
        <f>'INFECTIEUX 3'!K91</f>
        <v>10.5</v>
      </c>
      <c r="H91" s="440">
        <f>'CARNIVORES 3'!K91</f>
        <v>10.5</v>
      </c>
      <c r="I91" s="440">
        <f>'CHIRURGIE 3'!K91</f>
        <v>20.25</v>
      </c>
      <c r="J91" s="440">
        <f>'BIOCHIMIE 2'!K91</f>
        <v>2.5</v>
      </c>
      <c r="K91" s="440">
        <f>'HIDAOA 3'!K91</f>
        <v>15.75</v>
      </c>
      <c r="L91" s="440">
        <f>'ANA-PATH 2'!K91</f>
        <v>5</v>
      </c>
      <c r="M91" s="441">
        <f>'CLINIQUE 3 '!O91</f>
        <v>0</v>
      </c>
      <c r="N91" s="441">
        <f t="shared" si="28"/>
        <v>92.25</v>
      </c>
      <c r="O91" s="441">
        <f t="shared" si="29"/>
        <v>3.2946428571428572</v>
      </c>
      <c r="P91" s="442" t="str">
        <f t="shared" si="30"/>
        <v>Ajournee</v>
      </c>
      <c r="Q91" s="442" t="str">
        <f t="shared" si="31"/>
        <v>juin</v>
      </c>
      <c r="R91" s="442">
        <f t="shared" si="32"/>
        <v>1</v>
      </c>
      <c r="S91" s="442">
        <f t="shared" si="33"/>
        <v>1</v>
      </c>
      <c r="T91" s="442">
        <f t="shared" si="34"/>
        <v>1</v>
      </c>
      <c r="U91" s="442">
        <f t="shared" si="35"/>
        <v>1</v>
      </c>
      <c r="V91" s="442">
        <f t="shared" si="36"/>
        <v>1</v>
      </c>
      <c r="W91" s="442">
        <f t="shared" si="37"/>
        <v>0</v>
      </c>
      <c r="X91" s="442">
        <f t="shared" si="38"/>
        <v>1</v>
      </c>
      <c r="Y91" s="442">
        <f t="shared" si="39"/>
        <v>0</v>
      </c>
      <c r="Z91" s="442">
        <f t="shared" si="40"/>
        <v>1</v>
      </c>
      <c r="AA91" s="442">
        <f t="shared" si="41"/>
        <v>1</v>
      </c>
      <c r="AB91" s="441" t="str">
        <f>'REPRODUCTION 3'!M91</f>
        <v>Juin</v>
      </c>
      <c r="AC91" s="441" t="str">
        <f>'RUMINANTS 3'!M91</f>
        <v>Juin</v>
      </c>
      <c r="AD91" s="441" t="str">
        <f>'PARASITOLOGIE 3'!M91</f>
        <v>Juin</v>
      </c>
      <c r="AE91" s="441" t="str">
        <f>'INFECTIEUX 3'!M91</f>
        <v>Juin</v>
      </c>
      <c r="AF91" s="441" t="str">
        <f>'CARNIVORES 3'!M91</f>
        <v>Juin</v>
      </c>
      <c r="AG91" s="441" t="str">
        <f>'CHIRURGIE 3'!M91</f>
        <v>Juin</v>
      </c>
      <c r="AH91" s="441" t="str">
        <f>'BIOCHIMIE 2'!M91</f>
        <v>Juin</v>
      </c>
      <c r="AI91" s="441" t="str">
        <f>'HIDAOA 3'!M91</f>
        <v>Juin</v>
      </c>
      <c r="AJ91" s="441" t="str">
        <f>'ANA-PATH 2'!M91</f>
        <v>Juin</v>
      </c>
      <c r="AK91" s="443" t="str">
        <f>'CLINIQUE 3 '!S91</f>
        <v>Juin</v>
      </c>
    </row>
    <row r="92" spans="1:37" ht="18.75">
      <c r="A92" s="51">
        <v>85</v>
      </c>
      <c r="B92" s="308" t="s">
        <v>3035</v>
      </c>
      <c r="C92" s="366" t="s">
        <v>891</v>
      </c>
      <c r="D92" s="440">
        <f>'REPRODUCTION 3'!K92</f>
        <v>9</v>
      </c>
      <c r="E92" s="440">
        <f>'RUMINANTS 3'!K92</f>
        <v>7.5</v>
      </c>
      <c r="F92" s="440">
        <f>'PARASITOLOGIE 3'!K92</f>
        <v>7.5</v>
      </c>
      <c r="G92" s="440">
        <f>'INFECTIEUX 3'!K92</f>
        <v>24</v>
      </c>
      <c r="H92" s="440">
        <f>'CARNIVORES 3'!K92</f>
        <v>16.5</v>
      </c>
      <c r="I92" s="440">
        <f>'CHIRURGIE 3'!K92</f>
        <v>22.125</v>
      </c>
      <c r="J92" s="440">
        <f>'BIOCHIMIE 2'!K92</f>
        <v>1</v>
      </c>
      <c r="K92" s="440">
        <f>'HIDAOA 3'!K92</f>
        <v>21</v>
      </c>
      <c r="L92" s="440">
        <f>'ANA-PATH 2'!K92</f>
        <v>13</v>
      </c>
      <c r="M92" s="441">
        <f>'CLINIQUE 3 '!O92</f>
        <v>0</v>
      </c>
      <c r="N92" s="441">
        <f t="shared" si="28"/>
        <v>121.625</v>
      </c>
      <c r="O92" s="441">
        <f t="shared" si="29"/>
        <v>4.34375</v>
      </c>
      <c r="P92" s="442" t="str">
        <f t="shared" si="30"/>
        <v>Ajournee</v>
      </c>
      <c r="Q92" s="442" t="str">
        <f t="shared" si="31"/>
        <v>juin</v>
      </c>
      <c r="R92" s="442">
        <f t="shared" si="32"/>
        <v>1</v>
      </c>
      <c r="S92" s="442">
        <f t="shared" si="33"/>
        <v>1</v>
      </c>
      <c r="T92" s="442">
        <f t="shared" si="34"/>
        <v>1</v>
      </c>
      <c r="U92" s="442">
        <f t="shared" si="35"/>
        <v>0</v>
      </c>
      <c r="V92" s="442">
        <f t="shared" si="36"/>
        <v>0</v>
      </c>
      <c r="W92" s="442">
        <f t="shared" si="37"/>
        <v>0</v>
      </c>
      <c r="X92" s="442">
        <f t="shared" si="38"/>
        <v>1</v>
      </c>
      <c r="Y92" s="442">
        <f t="shared" si="39"/>
        <v>0</v>
      </c>
      <c r="Z92" s="442">
        <f t="shared" si="40"/>
        <v>0</v>
      </c>
      <c r="AA92" s="442">
        <f t="shared" si="41"/>
        <v>1</v>
      </c>
      <c r="AB92" s="441" t="str">
        <f>'REPRODUCTION 3'!M92</f>
        <v>Juin</v>
      </c>
      <c r="AC92" s="441" t="str">
        <f>'RUMINANTS 3'!M92</f>
        <v>Juin</v>
      </c>
      <c r="AD92" s="441" t="str">
        <f>'PARASITOLOGIE 3'!M92</f>
        <v>Juin</v>
      </c>
      <c r="AE92" s="441" t="str">
        <f>'INFECTIEUX 3'!M92</f>
        <v>Juin</v>
      </c>
      <c r="AF92" s="441" t="str">
        <f>'CARNIVORES 3'!M92</f>
        <v>Juin</v>
      </c>
      <c r="AG92" s="441" t="str">
        <f>'CHIRURGIE 3'!M92</f>
        <v>Juin</v>
      </c>
      <c r="AH92" s="441" t="str">
        <f>'BIOCHIMIE 2'!M92</f>
        <v>Juin</v>
      </c>
      <c r="AI92" s="441" t="str">
        <f>'HIDAOA 3'!M92</f>
        <v>Juin</v>
      </c>
      <c r="AJ92" s="441" t="str">
        <f>'ANA-PATH 2'!M92</f>
        <v>Juin</v>
      </c>
      <c r="AK92" s="443" t="str">
        <f>'CLINIQUE 3 '!S92</f>
        <v>Juin</v>
      </c>
    </row>
    <row r="93" spans="1:37" ht="18.75">
      <c r="A93" s="51">
        <v>86</v>
      </c>
      <c r="B93" s="308" t="s">
        <v>3036</v>
      </c>
      <c r="C93" s="366" t="s">
        <v>3037</v>
      </c>
      <c r="D93" s="440">
        <f>'REPRODUCTION 3'!K93</f>
        <v>9</v>
      </c>
      <c r="E93" s="440">
        <f>'RUMINANTS 3'!K93</f>
        <v>7.5</v>
      </c>
      <c r="F93" s="440">
        <f>'PARASITOLOGIE 3'!K93</f>
        <v>16.5</v>
      </c>
      <c r="G93" s="440">
        <f>'INFECTIEUX 3'!K93</f>
        <v>6</v>
      </c>
      <c r="H93" s="440">
        <f>'CARNIVORES 3'!K93</f>
        <v>15</v>
      </c>
      <c r="I93" s="440">
        <f>'CHIRURGIE 3'!K93</f>
        <v>19.5</v>
      </c>
      <c r="J93" s="440">
        <f>'BIOCHIMIE 2'!K93</f>
        <v>5</v>
      </c>
      <c r="K93" s="440">
        <f>'HIDAOA 3'!K93</f>
        <v>20.25</v>
      </c>
      <c r="L93" s="440">
        <f>'ANA-PATH 2'!K93</f>
        <v>4</v>
      </c>
      <c r="M93" s="441">
        <f>'CLINIQUE 3 '!O93</f>
        <v>0</v>
      </c>
      <c r="N93" s="441">
        <f t="shared" si="28"/>
        <v>102.75</v>
      </c>
      <c r="O93" s="441">
        <f t="shared" si="29"/>
        <v>3.6696428571428572</v>
      </c>
      <c r="P93" s="442" t="str">
        <f t="shared" si="30"/>
        <v>Ajournee</v>
      </c>
      <c r="Q93" s="442" t="str">
        <f t="shared" si="31"/>
        <v>juin</v>
      </c>
      <c r="R93" s="442">
        <f t="shared" si="32"/>
        <v>1</v>
      </c>
      <c r="S93" s="442">
        <f t="shared" si="33"/>
        <v>1</v>
      </c>
      <c r="T93" s="442">
        <f t="shared" si="34"/>
        <v>0</v>
      </c>
      <c r="U93" s="442">
        <f t="shared" si="35"/>
        <v>1</v>
      </c>
      <c r="V93" s="442">
        <f t="shared" si="36"/>
        <v>0</v>
      </c>
      <c r="W93" s="442">
        <f t="shared" si="37"/>
        <v>0</v>
      </c>
      <c r="X93" s="442">
        <f t="shared" si="38"/>
        <v>1</v>
      </c>
      <c r="Y93" s="442">
        <f t="shared" si="39"/>
        <v>0</v>
      </c>
      <c r="Z93" s="442">
        <f t="shared" si="40"/>
        <v>1</v>
      </c>
      <c r="AA93" s="442">
        <f t="shared" si="41"/>
        <v>1</v>
      </c>
      <c r="AB93" s="441" t="str">
        <f>'REPRODUCTION 3'!M93</f>
        <v>Juin</v>
      </c>
      <c r="AC93" s="441" t="str">
        <f>'RUMINANTS 3'!M93</f>
        <v>Juin</v>
      </c>
      <c r="AD93" s="441" t="str">
        <f>'PARASITOLOGIE 3'!M93</f>
        <v>Juin</v>
      </c>
      <c r="AE93" s="441" t="str">
        <f>'INFECTIEUX 3'!M93</f>
        <v>Juin</v>
      </c>
      <c r="AF93" s="441" t="str">
        <f>'CARNIVORES 3'!M93</f>
        <v>Juin</v>
      </c>
      <c r="AG93" s="441" t="str">
        <f>'CHIRURGIE 3'!M93</f>
        <v>Juin</v>
      </c>
      <c r="AH93" s="441" t="str">
        <f>'BIOCHIMIE 2'!M93</f>
        <v>Juin</v>
      </c>
      <c r="AI93" s="441" t="str">
        <f>'HIDAOA 3'!M93</f>
        <v>Juin</v>
      </c>
      <c r="AJ93" s="441" t="str">
        <f>'ANA-PATH 2'!M93</f>
        <v>Juin</v>
      </c>
      <c r="AK93" s="443" t="str">
        <f>'CLINIQUE 3 '!S93</f>
        <v>Juin</v>
      </c>
    </row>
    <row r="94" spans="1:37" ht="18.75">
      <c r="A94" s="51">
        <v>87</v>
      </c>
      <c r="B94" s="308" t="s">
        <v>1919</v>
      </c>
      <c r="C94" s="366" t="s">
        <v>1943</v>
      </c>
      <c r="D94" s="440">
        <f>'REPRODUCTION 3'!K94</f>
        <v>6</v>
      </c>
      <c r="E94" s="440">
        <f>'RUMINANTS 3'!K94</f>
        <v>4.5</v>
      </c>
      <c r="F94" s="440">
        <f>'PARASITOLOGIE 3'!K94</f>
        <v>4.5</v>
      </c>
      <c r="G94" s="440">
        <f>'INFECTIEUX 3'!K94</f>
        <v>3</v>
      </c>
      <c r="H94" s="440">
        <f>'CARNIVORES 3'!K94</f>
        <v>6</v>
      </c>
      <c r="I94" s="440">
        <f>'CHIRURGIE 3'!K94</f>
        <v>17.25</v>
      </c>
      <c r="J94" s="440">
        <f>'BIOCHIMIE 2'!K94</f>
        <v>4</v>
      </c>
      <c r="K94" s="440">
        <f>'HIDAOA 3'!K94</f>
        <v>13.875</v>
      </c>
      <c r="L94" s="440">
        <f>'ANA-PATH 2'!K94</f>
        <v>5</v>
      </c>
      <c r="M94" s="441">
        <f>'CLINIQUE 3 '!O94</f>
        <v>0</v>
      </c>
      <c r="N94" s="441">
        <f t="shared" si="28"/>
        <v>64.125</v>
      </c>
      <c r="O94" s="441">
        <f t="shared" si="29"/>
        <v>2.2901785714285716</v>
      </c>
      <c r="P94" s="442" t="str">
        <f t="shared" si="30"/>
        <v>Ajournee</v>
      </c>
      <c r="Q94" s="442" t="str">
        <f t="shared" si="31"/>
        <v>juin</v>
      </c>
      <c r="R94" s="442">
        <f t="shared" si="32"/>
        <v>1</v>
      </c>
      <c r="S94" s="442">
        <f t="shared" si="33"/>
        <v>1</v>
      </c>
      <c r="T94" s="442">
        <f t="shared" si="34"/>
        <v>1</v>
      </c>
      <c r="U94" s="442">
        <f t="shared" si="35"/>
        <v>1</v>
      </c>
      <c r="V94" s="442">
        <f t="shared" si="36"/>
        <v>1</v>
      </c>
      <c r="W94" s="442">
        <f t="shared" si="37"/>
        <v>0</v>
      </c>
      <c r="X94" s="442">
        <f t="shared" si="38"/>
        <v>1</v>
      </c>
      <c r="Y94" s="442">
        <f t="shared" si="39"/>
        <v>1</v>
      </c>
      <c r="Z94" s="442">
        <f t="shared" si="40"/>
        <v>1</v>
      </c>
      <c r="AA94" s="442">
        <f t="shared" si="41"/>
        <v>1</v>
      </c>
      <c r="AB94" s="441" t="str">
        <f>'REPRODUCTION 3'!M94</f>
        <v>Juin</v>
      </c>
      <c r="AC94" s="441" t="str">
        <f>'RUMINANTS 3'!M94</f>
        <v>Juin</v>
      </c>
      <c r="AD94" s="441" t="str">
        <f>'PARASITOLOGIE 3'!M94</f>
        <v>Juin</v>
      </c>
      <c r="AE94" s="441" t="str">
        <f>'INFECTIEUX 3'!M94</f>
        <v>Juin</v>
      </c>
      <c r="AF94" s="441" t="str">
        <f>'CARNIVORES 3'!M94</f>
        <v>Juin</v>
      </c>
      <c r="AG94" s="441" t="str">
        <f>'CHIRURGIE 3'!M94</f>
        <v>Juin</v>
      </c>
      <c r="AH94" s="441" t="str">
        <f>'BIOCHIMIE 2'!M94</f>
        <v>Juin</v>
      </c>
      <c r="AI94" s="441" t="str">
        <f>'HIDAOA 3'!M94</f>
        <v>Juin</v>
      </c>
      <c r="AJ94" s="441" t="str">
        <f>'ANA-PATH 2'!M94</f>
        <v>Juin</v>
      </c>
      <c r="AK94" s="443" t="str">
        <f>'CLINIQUE 3 '!S94</f>
        <v>Juin</v>
      </c>
    </row>
    <row r="95" spans="1:37" ht="18.75">
      <c r="A95" s="51">
        <v>88</v>
      </c>
      <c r="B95" s="308" t="s">
        <v>3038</v>
      </c>
      <c r="C95" s="366" t="s">
        <v>1999</v>
      </c>
      <c r="D95" s="440">
        <f>'REPRODUCTION 3'!K95</f>
        <v>6</v>
      </c>
      <c r="E95" s="440">
        <f>'RUMINANTS 3'!K95</f>
        <v>6</v>
      </c>
      <c r="F95" s="440">
        <f>'PARASITOLOGIE 3'!K95</f>
        <v>10.5</v>
      </c>
      <c r="G95" s="440">
        <f>'INFECTIEUX 3'!K95</f>
        <v>9</v>
      </c>
      <c r="H95" s="440">
        <f>'CARNIVORES 3'!K95</f>
        <v>9</v>
      </c>
      <c r="I95" s="440">
        <f>'CHIRURGIE 3'!K95</f>
        <v>17.25</v>
      </c>
      <c r="J95" s="440">
        <f>'BIOCHIMIE 2'!K95</f>
        <v>4.25</v>
      </c>
      <c r="K95" s="440">
        <f>'HIDAOA 3'!K95</f>
        <v>8.25</v>
      </c>
      <c r="L95" s="440">
        <f>'ANA-PATH 2'!K95</f>
        <v>5</v>
      </c>
      <c r="M95" s="441">
        <f>'CLINIQUE 3 '!O95</f>
        <v>0</v>
      </c>
      <c r="N95" s="441">
        <f t="shared" si="28"/>
        <v>75.25</v>
      </c>
      <c r="O95" s="441">
        <f t="shared" si="29"/>
        <v>2.6875</v>
      </c>
      <c r="P95" s="442" t="str">
        <f t="shared" si="30"/>
        <v>Ajournee</v>
      </c>
      <c r="Q95" s="442" t="str">
        <f t="shared" si="31"/>
        <v>juin</v>
      </c>
      <c r="R95" s="442">
        <f t="shared" si="32"/>
        <v>1</v>
      </c>
      <c r="S95" s="442">
        <f t="shared" si="33"/>
        <v>1</v>
      </c>
      <c r="T95" s="442">
        <f t="shared" si="34"/>
        <v>1</v>
      </c>
      <c r="U95" s="442">
        <f t="shared" si="35"/>
        <v>1</v>
      </c>
      <c r="V95" s="442">
        <f t="shared" si="36"/>
        <v>1</v>
      </c>
      <c r="W95" s="442">
        <f t="shared" si="37"/>
        <v>0</v>
      </c>
      <c r="X95" s="442">
        <f t="shared" si="38"/>
        <v>1</v>
      </c>
      <c r="Y95" s="442">
        <f t="shared" si="39"/>
        <v>1</v>
      </c>
      <c r="Z95" s="442">
        <f t="shared" si="40"/>
        <v>1</v>
      </c>
      <c r="AA95" s="442">
        <f t="shared" si="41"/>
        <v>1</v>
      </c>
      <c r="AB95" s="441" t="str">
        <f>'REPRODUCTION 3'!M95</f>
        <v>Juin</v>
      </c>
      <c r="AC95" s="441" t="str">
        <f>'RUMINANTS 3'!M95</f>
        <v>Juin</v>
      </c>
      <c r="AD95" s="441" t="str">
        <f>'PARASITOLOGIE 3'!M95</f>
        <v>Juin</v>
      </c>
      <c r="AE95" s="441" t="str">
        <f>'INFECTIEUX 3'!M95</f>
        <v>Juin</v>
      </c>
      <c r="AF95" s="441" t="str">
        <f>'CARNIVORES 3'!M95</f>
        <v>Juin</v>
      </c>
      <c r="AG95" s="441" t="str">
        <f>'CHIRURGIE 3'!M95</f>
        <v>Juin</v>
      </c>
      <c r="AH95" s="441" t="str">
        <f>'BIOCHIMIE 2'!M95</f>
        <v>Juin</v>
      </c>
      <c r="AI95" s="441" t="str">
        <f>'HIDAOA 3'!M95</f>
        <v>Juin</v>
      </c>
      <c r="AJ95" s="441" t="str">
        <f>'ANA-PATH 2'!M95</f>
        <v>Juin</v>
      </c>
      <c r="AK95" s="443" t="str">
        <f>'CLINIQUE 3 '!S95</f>
        <v>Juin</v>
      </c>
    </row>
    <row r="96" spans="1:37" ht="18.75">
      <c r="A96" s="51">
        <v>89</v>
      </c>
      <c r="B96" s="308" t="s">
        <v>3039</v>
      </c>
      <c r="C96" s="366" t="s">
        <v>706</v>
      </c>
      <c r="D96" s="440">
        <f>'REPRODUCTION 3'!K96</f>
        <v>21</v>
      </c>
      <c r="E96" s="440">
        <f>'RUMINANTS 3'!K96</f>
        <v>10.5</v>
      </c>
      <c r="F96" s="440">
        <f>'PARASITOLOGIE 3'!K96</f>
        <v>19.5</v>
      </c>
      <c r="G96" s="440">
        <f>'INFECTIEUX 3'!K96</f>
        <v>16.5</v>
      </c>
      <c r="H96" s="440">
        <f>'CARNIVORES 3'!K96</f>
        <v>18.75</v>
      </c>
      <c r="I96" s="440">
        <f>'CHIRURGIE 3'!K96</f>
        <v>16.5</v>
      </c>
      <c r="J96" s="440">
        <f>'BIOCHIMIE 2'!K96</f>
        <v>10</v>
      </c>
      <c r="K96" s="440">
        <f>'HIDAOA 3'!K96</f>
        <v>15.375</v>
      </c>
      <c r="L96" s="440">
        <f>'ANA-PATH 2'!K96</f>
        <v>7</v>
      </c>
      <c r="M96" s="441">
        <f>'CLINIQUE 3 '!O96</f>
        <v>0</v>
      </c>
      <c r="N96" s="441">
        <f t="shared" si="28"/>
        <v>135.125</v>
      </c>
      <c r="O96" s="441">
        <f t="shared" si="29"/>
        <v>4.8258928571428568</v>
      </c>
      <c r="P96" s="442" t="str">
        <f t="shared" si="30"/>
        <v>Ajournee</v>
      </c>
      <c r="Q96" s="442" t="str">
        <f t="shared" si="31"/>
        <v>juin</v>
      </c>
      <c r="R96" s="442">
        <f t="shared" si="32"/>
        <v>0</v>
      </c>
      <c r="S96" s="442">
        <f t="shared" si="33"/>
        <v>1</v>
      </c>
      <c r="T96" s="442">
        <f t="shared" si="34"/>
        <v>0</v>
      </c>
      <c r="U96" s="442">
        <f t="shared" si="35"/>
        <v>0</v>
      </c>
      <c r="V96" s="442">
        <f t="shared" si="36"/>
        <v>0</v>
      </c>
      <c r="W96" s="442">
        <f t="shared" si="37"/>
        <v>0</v>
      </c>
      <c r="X96" s="442">
        <f t="shared" si="38"/>
        <v>0</v>
      </c>
      <c r="Y96" s="442">
        <f t="shared" si="39"/>
        <v>0</v>
      </c>
      <c r="Z96" s="442">
        <f t="shared" si="40"/>
        <v>1</v>
      </c>
      <c r="AA96" s="442">
        <f t="shared" si="41"/>
        <v>1</v>
      </c>
      <c r="AB96" s="441" t="str">
        <f>'REPRODUCTION 3'!M96</f>
        <v>Juin</v>
      </c>
      <c r="AC96" s="441" t="str">
        <f>'RUMINANTS 3'!M96</f>
        <v>Juin</v>
      </c>
      <c r="AD96" s="441" t="str">
        <f>'PARASITOLOGIE 3'!M96</f>
        <v>Juin</v>
      </c>
      <c r="AE96" s="441" t="str">
        <f>'INFECTIEUX 3'!M96</f>
        <v>Juin</v>
      </c>
      <c r="AF96" s="441" t="str">
        <f>'CARNIVORES 3'!M96</f>
        <v>Juin</v>
      </c>
      <c r="AG96" s="441" t="str">
        <f>'CHIRURGIE 3'!M96</f>
        <v>Juin</v>
      </c>
      <c r="AH96" s="441" t="str">
        <f>'BIOCHIMIE 2'!M96</f>
        <v>Juin</v>
      </c>
      <c r="AI96" s="441" t="str">
        <f>'HIDAOA 3'!M96</f>
        <v>Juin</v>
      </c>
      <c r="AJ96" s="441" t="str">
        <f>'ANA-PATH 2'!M96</f>
        <v>Juin</v>
      </c>
      <c r="AK96" s="443" t="str">
        <f>'CLINIQUE 3 '!S96</f>
        <v>Juin</v>
      </c>
    </row>
    <row r="97" spans="1:37" ht="18.75">
      <c r="A97" s="51">
        <v>90</v>
      </c>
      <c r="B97" s="348" t="s">
        <v>3040</v>
      </c>
      <c r="C97" s="380" t="s">
        <v>1819</v>
      </c>
      <c r="D97" s="440">
        <f>'REPRODUCTION 3'!K97</f>
        <v>16.5</v>
      </c>
      <c r="E97" s="440">
        <f>'RUMINANTS 3'!K97</f>
        <v>16.5</v>
      </c>
      <c r="F97" s="440">
        <f>'PARASITOLOGIE 3'!K97</f>
        <v>12</v>
      </c>
      <c r="G97" s="440">
        <f>'INFECTIEUX 3'!K97</f>
        <v>9</v>
      </c>
      <c r="H97" s="440">
        <f>'CARNIVORES 3'!K97</f>
        <v>15</v>
      </c>
      <c r="I97" s="440">
        <f>'CHIRURGIE 3'!K97</f>
        <v>22.5</v>
      </c>
      <c r="J97" s="440">
        <f>'BIOCHIMIE 2'!K97</f>
        <v>11.25</v>
      </c>
      <c r="K97" s="440">
        <f>'HIDAOA 3'!K97</f>
        <v>22.875</v>
      </c>
      <c r="L97" s="440">
        <f>'ANA-PATH 2'!K97</f>
        <v>4</v>
      </c>
      <c r="M97" s="441">
        <f>'CLINIQUE 3 '!O97</f>
        <v>0</v>
      </c>
      <c r="N97" s="441">
        <f t="shared" si="28"/>
        <v>129.625</v>
      </c>
      <c r="O97" s="441">
        <f t="shared" si="29"/>
        <v>4.6294642857142856</v>
      </c>
      <c r="P97" s="442" t="str">
        <f t="shared" si="30"/>
        <v>Ajournee</v>
      </c>
      <c r="Q97" s="442" t="str">
        <f t="shared" si="31"/>
        <v>juin</v>
      </c>
      <c r="R97" s="442">
        <f t="shared" si="32"/>
        <v>0</v>
      </c>
      <c r="S97" s="442">
        <f t="shared" si="33"/>
        <v>0</v>
      </c>
      <c r="T97" s="442">
        <f t="shared" si="34"/>
        <v>1</v>
      </c>
      <c r="U97" s="442">
        <f t="shared" si="35"/>
        <v>1</v>
      </c>
      <c r="V97" s="442">
        <f t="shared" si="36"/>
        <v>0</v>
      </c>
      <c r="W97" s="442">
        <f t="shared" si="37"/>
        <v>0</v>
      </c>
      <c r="X97" s="442">
        <f t="shared" si="38"/>
        <v>0</v>
      </c>
      <c r="Y97" s="442">
        <f t="shared" si="39"/>
        <v>0</v>
      </c>
      <c r="Z97" s="442">
        <f t="shared" si="40"/>
        <v>1</v>
      </c>
      <c r="AA97" s="442">
        <f t="shared" si="41"/>
        <v>1</v>
      </c>
      <c r="AB97" s="441" t="str">
        <f>'REPRODUCTION 3'!M97</f>
        <v>Juin</v>
      </c>
      <c r="AC97" s="441" t="str">
        <f>'RUMINANTS 3'!M97</f>
        <v>Juin</v>
      </c>
      <c r="AD97" s="441" t="str">
        <f>'PARASITOLOGIE 3'!M97</f>
        <v>Juin</v>
      </c>
      <c r="AE97" s="441" t="str">
        <f>'INFECTIEUX 3'!M97</f>
        <v>Juin</v>
      </c>
      <c r="AF97" s="441" t="str">
        <f>'CARNIVORES 3'!M97</f>
        <v>Juin</v>
      </c>
      <c r="AG97" s="441" t="str">
        <f>'CHIRURGIE 3'!M97</f>
        <v>Juin</v>
      </c>
      <c r="AH97" s="441" t="str">
        <f>'BIOCHIMIE 2'!M97</f>
        <v>Juin</v>
      </c>
      <c r="AI97" s="441" t="str">
        <f>'HIDAOA 3'!M97</f>
        <v>Juin</v>
      </c>
      <c r="AJ97" s="441" t="str">
        <f>'ANA-PATH 2'!M97</f>
        <v>Juin</v>
      </c>
      <c r="AK97" s="443" t="str">
        <f>'CLINIQUE 3 '!S97</f>
        <v>Juin</v>
      </c>
    </row>
    <row r="98" spans="1:37" ht="18.75">
      <c r="A98" s="51">
        <v>91</v>
      </c>
      <c r="B98" s="306" t="s">
        <v>699</v>
      </c>
      <c r="C98" s="375" t="s">
        <v>1890</v>
      </c>
      <c r="D98" s="440">
        <f>'REPRODUCTION 3'!K98</f>
        <v>3</v>
      </c>
      <c r="E98" s="440">
        <f>'RUMINANTS 3'!K98</f>
        <v>30</v>
      </c>
      <c r="F98" s="440">
        <f>'PARASITOLOGIE 3'!K98</f>
        <v>4.5</v>
      </c>
      <c r="G98" s="440">
        <f>'INFECTIEUX 3'!K98</f>
        <v>3</v>
      </c>
      <c r="H98" s="440">
        <f>'CARNIVORES 3'!K98</f>
        <v>39</v>
      </c>
      <c r="I98" s="440">
        <f>'CHIRURGIE 3'!K98</f>
        <v>39</v>
      </c>
      <c r="J98" s="440">
        <f>'BIOCHIMIE 2'!K98</f>
        <v>3</v>
      </c>
      <c r="K98" s="440">
        <f>'HIDAOA 3'!K98</f>
        <v>7.125</v>
      </c>
      <c r="L98" s="440">
        <f>'ANA-PATH 2'!K98</f>
        <v>3</v>
      </c>
      <c r="M98" s="441">
        <f>'CLINIQUE 3 '!O98</f>
        <v>41.5</v>
      </c>
      <c r="N98" s="441">
        <f t="shared" si="28"/>
        <v>173.125</v>
      </c>
      <c r="O98" s="441">
        <f t="shared" si="29"/>
        <v>6.1830357142857144</v>
      </c>
      <c r="P98" s="442" t="str">
        <f t="shared" si="30"/>
        <v>Ajournee</v>
      </c>
      <c r="Q98" s="442" t="str">
        <f t="shared" si="31"/>
        <v>juin</v>
      </c>
      <c r="R98" s="442">
        <f t="shared" si="32"/>
        <v>1</v>
      </c>
      <c r="S98" s="442">
        <f t="shared" si="33"/>
        <v>0</v>
      </c>
      <c r="T98" s="442">
        <f t="shared" si="34"/>
        <v>1</v>
      </c>
      <c r="U98" s="442">
        <f t="shared" si="35"/>
        <v>1</v>
      </c>
      <c r="V98" s="442">
        <f t="shared" si="36"/>
        <v>0</v>
      </c>
      <c r="W98" s="442">
        <f t="shared" si="37"/>
        <v>0</v>
      </c>
      <c r="X98" s="442">
        <f t="shared" si="38"/>
        <v>1</v>
      </c>
      <c r="Y98" s="442">
        <f t="shared" si="39"/>
        <v>1</v>
      </c>
      <c r="Z98" s="442">
        <f t="shared" si="40"/>
        <v>1</v>
      </c>
      <c r="AA98" s="442">
        <f t="shared" si="41"/>
        <v>0</v>
      </c>
      <c r="AB98" s="441" t="str">
        <f>'REPRODUCTION 3'!M98</f>
        <v>Juin</v>
      </c>
      <c r="AC98" s="441" t="str">
        <f>'RUMINANTS 3'!M98</f>
        <v>Juin</v>
      </c>
      <c r="AD98" s="441" t="str">
        <f>'PARASITOLOGIE 3'!M98</f>
        <v>Juin</v>
      </c>
      <c r="AE98" s="441" t="str">
        <f>'INFECTIEUX 3'!M98</f>
        <v>Juin</v>
      </c>
      <c r="AF98" s="441" t="str">
        <f>'CARNIVORES 3'!M98</f>
        <v>Juin</v>
      </c>
      <c r="AG98" s="441" t="str">
        <f>'CHIRURGIE 3'!M98</f>
        <v>Juin</v>
      </c>
      <c r="AH98" s="441" t="str">
        <f>'BIOCHIMIE 2'!M98</f>
        <v>Juin</v>
      </c>
      <c r="AI98" s="441" t="str">
        <f>'HIDAOA 3'!M98</f>
        <v>Juin</v>
      </c>
      <c r="AJ98" s="441" t="str">
        <f>'ANA-PATH 2'!M98</f>
        <v>Juin</v>
      </c>
      <c r="AK98" s="443" t="str">
        <f>'CLINIQUE 3 '!S98</f>
        <v>Juin</v>
      </c>
    </row>
    <row r="99" spans="1:37" ht="18.75">
      <c r="A99" s="51">
        <v>92</v>
      </c>
      <c r="B99" s="308" t="s">
        <v>699</v>
      </c>
      <c r="C99" s="366" t="s">
        <v>1900</v>
      </c>
      <c r="D99" s="440">
        <f>'REPRODUCTION 3'!K99</f>
        <v>14.25</v>
      </c>
      <c r="E99" s="440">
        <f>'RUMINANTS 3'!K99</f>
        <v>9</v>
      </c>
      <c r="F99" s="440">
        <f>'PARASITOLOGIE 3'!K99</f>
        <v>24</v>
      </c>
      <c r="G99" s="440">
        <f>'INFECTIEUX 3'!K99</f>
        <v>15</v>
      </c>
      <c r="H99" s="440">
        <f>'CARNIVORES 3'!K99</f>
        <v>20.25</v>
      </c>
      <c r="I99" s="440">
        <f>'CHIRURGIE 3'!K99</f>
        <v>22.125</v>
      </c>
      <c r="J99" s="440">
        <f>'BIOCHIMIE 2'!K99</f>
        <v>10</v>
      </c>
      <c r="K99" s="440">
        <f>'HIDAOA 3'!K99</f>
        <v>20.25</v>
      </c>
      <c r="L99" s="440">
        <f>'ANA-PATH 2'!K99</f>
        <v>5</v>
      </c>
      <c r="M99" s="441">
        <f>'CLINIQUE 3 '!O99</f>
        <v>0</v>
      </c>
      <c r="N99" s="441">
        <f t="shared" si="28"/>
        <v>139.875</v>
      </c>
      <c r="O99" s="441">
        <f t="shared" si="29"/>
        <v>4.9955357142857144</v>
      </c>
      <c r="P99" s="442" t="str">
        <f t="shared" si="30"/>
        <v>Ajournee</v>
      </c>
      <c r="Q99" s="442" t="str">
        <f t="shared" si="31"/>
        <v>juin</v>
      </c>
      <c r="R99" s="442">
        <f t="shared" si="32"/>
        <v>1</v>
      </c>
      <c r="S99" s="442">
        <f t="shared" si="33"/>
        <v>1</v>
      </c>
      <c r="T99" s="442">
        <f t="shared" si="34"/>
        <v>0</v>
      </c>
      <c r="U99" s="442">
        <f t="shared" si="35"/>
        <v>0</v>
      </c>
      <c r="V99" s="442">
        <f t="shared" si="36"/>
        <v>0</v>
      </c>
      <c r="W99" s="442">
        <f t="shared" si="37"/>
        <v>0</v>
      </c>
      <c r="X99" s="442">
        <f t="shared" si="38"/>
        <v>0</v>
      </c>
      <c r="Y99" s="442">
        <f t="shared" si="39"/>
        <v>0</v>
      </c>
      <c r="Z99" s="442">
        <f t="shared" si="40"/>
        <v>1</v>
      </c>
      <c r="AA99" s="442">
        <f t="shared" si="41"/>
        <v>1</v>
      </c>
      <c r="AB99" s="441" t="str">
        <f>'REPRODUCTION 3'!M99</f>
        <v>Juin</v>
      </c>
      <c r="AC99" s="441" t="str">
        <f>'RUMINANTS 3'!M99</f>
        <v>Juin</v>
      </c>
      <c r="AD99" s="441" t="str">
        <f>'PARASITOLOGIE 3'!M99</f>
        <v>Juin</v>
      </c>
      <c r="AE99" s="441" t="str">
        <f>'INFECTIEUX 3'!M99</f>
        <v>Juin</v>
      </c>
      <c r="AF99" s="441" t="str">
        <f>'CARNIVORES 3'!M99</f>
        <v>Juin</v>
      </c>
      <c r="AG99" s="441" t="str">
        <f>'CHIRURGIE 3'!M99</f>
        <v>Juin</v>
      </c>
      <c r="AH99" s="441" t="str">
        <f>'BIOCHIMIE 2'!M99</f>
        <v>Juin</v>
      </c>
      <c r="AI99" s="441" t="str">
        <f>'HIDAOA 3'!M99</f>
        <v>Juin</v>
      </c>
      <c r="AJ99" s="441" t="str">
        <f>'ANA-PATH 2'!M99</f>
        <v>Juin</v>
      </c>
      <c r="AK99" s="443" t="str">
        <f>'CLINIQUE 3 '!S99</f>
        <v>Juin</v>
      </c>
    </row>
    <row r="100" spans="1:37" ht="18.75">
      <c r="A100" s="51">
        <v>93</v>
      </c>
      <c r="B100" s="308" t="s">
        <v>3041</v>
      </c>
      <c r="C100" s="366" t="s">
        <v>1851</v>
      </c>
      <c r="D100" s="440">
        <f>'REPRODUCTION 3'!K100</f>
        <v>13.5</v>
      </c>
      <c r="E100" s="440">
        <f>'RUMINANTS 3'!K100</f>
        <v>16.5</v>
      </c>
      <c r="F100" s="440">
        <f>'PARASITOLOGIE 3'!K100</f>
        <v>18</v>
      </c>
      <c r="G100" s="440">
        <f>'INFECTIEUX 3'!K100</f>
        <v>9</v>
      </c>
      <c r="H100" s="440">
        <f>'CARNIVORES 3'!K100</f>
        <v>10.5</v>
      </c>
      <c r="I100" s="440">
        <f>'CHIRURGIE 3'!K100</f>
        <v>22.5</v>
      </c>
      <c r="J100" s="440">
        <f>'BIOCHIMIE 2'!K100</f>
        <v>5.5</v>
      </c>
      <c r="K100" s="440">
        <f>'HIDAOA 3'!K100</f>
        <v>17.625</v>
      </c>
      <c r="L100" s="440">
        <f>'ANA-PATH 2'!K100</f>
        <v>7</v>
      </c>
      <c r="M100" s="441">
        <f>'CLINIQUE 3 '!O100</f>
        <v>0</v>
      </c>
      <c r="N100" s="441">
        <f t="shared" si="28"/>
        <v>120.125</v>
      </c>
      <c r="O100" s="441">
        <f t="shared" si="29"/>
        <v>4.2901785714285712</v>
      </c>
      <c r="P100" s="442" t="str">
        <f t="shared" si="30"/>
        <v>Ajournee</v>
      </c>
      <c r="Q100" s="442" t="str">
        <f t="shared" si="31"/>
        <v>juin</v>
      </c>
      <c r="R100" s="442">
        <f t="shared" si="32"/>
        <v>1</v>
      </c>
      <c r="S100" s="442">
        <f t="shared" si="33"/>
        <v>0</v>
      </c>
      <c r="T100" s="442">
        <f t="shared" si="34"/>
        <v>0</v>
      </c>
      <c r="U100" s="442">
        <f t="shared" si="35"/>
        <v>1</v>
      </c>
      <c r="V100" s="442">
        <f t="shared" si="36"/>
        <v>1</v>
      </c>
      <c r="W100" s="442">
        <f t="shared" si="37"/>
        <v>0</v>
      </c>
      <c r="X100" s="442">
        <f t="shared" si="38"/>
        <v>1</v>
      </c>
      <c r="Y100" s="442">
        <f t="shared" si="39"/>
        <v>0</v>
      </c>
      <c r="Z100" s="442">
        <f t="shared" si="40"/>
        <v>1</v>
      </c>
      <c r="AA100" s="442">
        <f t="shared" si="41"/>
        <v>1</v>
      </c>
      <c r="AB100" s="441" t="str">
        <f>'REPRODUCTION 3'!M100</f>
        <v>Juin</v>
      </c>
      <c r="AC100" s="441" t="str">
        <f>'RUMINANTS 3'!M100</f>
        <v>Juin</v>
      </c>
      <c r="AD100" s="441" t="str">
        <f>'PARASITOLOGIE 3'!M100</f>
        <v>Juin</v>
      </c>
      <c r="AE100" s="441" t="str">
        <f>'INFECTIEUX 3'!M100</f>
        <v>Juin</v>
      </c>
      <c r="AF100" s="441" t="str">
        <f>'CARNIVORES 3'!M100</f>
        <v>Juin</v>
      </c>
      <c r="AG100" s="441" t="str">
        <f>'CHIRURGIE 3'!M100</f>
        <v>Juin</v>
      </c>
      <c r="AH100" s="441" t="str">
        <f>'BIOCHIMIE 2'!M100</f>
        <v>Juin</v>
      </c>
      <c r="AI100" s="441" t="str">
        <f>'HIDAOA 3'!M100</f>
        <v>Juin</v>
      </c>
      <c r="AJ100" s="441" t="str">
        <f>'ANA-PATH 2'!M100</f>
        <v>Juin</v>
      </c>
      <c r="AK100" s="443" t="str">
        <f>'CLINIQUE 3 '!S100</f>
        <v>Juin</v>
      </c>
    </row>
    <row r="101" spans="1:37" ht="18.75">
      <c r="A101" s="51">
        <v>94</v>
      </c>
      <c r="B101" s="308" t="s">
        <v>3287</v>
      </c>
      <c r="C101" s="366" t="s">
        <v>3296</v>
      </c>
      <c r="D101" s="440">
        <f>'REPRODUCTION 3'!K101</f>
        <v>4.5</v>
      </c>
      <c r="E101" s="440">
        <f>'RUMINANTS 3'!K101</f>
        <v>3</v>
      </c>
      <c r="F101" s="440">
        <f>'PARASITOLOGIE 3'!K101</f>
        <v>12</v>
      </c>
      <c r="G101" s="440">
        <f>'INFECTIEUX 3'!K101</f>
        <v>6</v>
      </c>
      <c r="H101" s="440">
        <f>'CARNIVORES 3'!K101</f>
        <v>10.5</v>
      </c>
      <c r="I101" s="440">
        <f>'CHIRURGIE 3'!K101</f>
        <v>16.875</v>
      </c>
      <c r="J101" s="440">
        <f>'BIOCHIMIE 2'!K101</f>
        <v>3</v>
      </c>
      <c r="K101" s="440">
        <f>'HIDAOA 3'!K101</f>
        <v>13.5</v>
      </c>
      <c r="L101" s="440">
        <f>'ANA-PATH 2'!K101</f>
        <v>4</v>
      </c>
      <c r="M101" s="441">
        <f>'CLINIQUE 3 '!O101</f>
        <v>0</v>
      </c>
      <c r="N101" s="441">
        <f t="shared" si="28"/>
        <v>73.375</v>
      </c>
      <c r="O101" s="441">
        <f t="shared" si="29"/>
        <v>2.6205357142857144</v>
      </c>
      <c r="P101" s="442" t="str">
        <f t="shared" si="30"/>
        <v>Ajournee</v>
      </c>
      <c r="Q101" s="442" t="str">
        <f t="shared" si="31"/>
        <v>juin</v>
      </c>
      <c r="R101" s="442">
        <f t="shared" si="32"/>
        <v>1</v>
      </c>
      <c r="S101" s="442">
        <f t="shared" si="33"/>
        <v>1</v>
      </c>
      <c r="T101" s="442">
        <f t="shared" si="34"/>
        <v>1</v>
      </c>
      <c r="U101" s="442">
        <f t="shared" si="35"/>
        <v>1</v>
      </c>
      <c r="V101" s="442">
        <f t="shared" si="36"/>
        <v>1</v>
      </c>
      <c r="W101" s="442">
        <f t="shared" si="37"/>
        <v>0</v>
      </c>
      <c r="X101" s="442">
        <f t="shared" si="38"/>
        <v>1</v>
      </c>
      <c r="Y101" s="442">
        <f t="shared" si="39"/>
        <v>1</v>
      </c>
      <c r="Z101" s="442">
        <f t="shared" si="40"/>
        <v>1</v>
      </c>
      <c r="AA101" s="442">
        <f t="shared" si="41"/>
        <v>1</v>
      </c>
      <c r="AB101" s="441" t="str">
        <f>'REPRODUCTION 3'!M101</f>
        <v>Juin</v>
      </c>
      <c r="AC101" s="441" t="str">
        <f>'RUMINANTS 3'!M101</f>
        <v>Juin</v>
      </c>
      <c r="AD101" s="441" t="str">
        <f>'PARASITOLOGIE 3'!M101</f>
        <v>Juin</v>
      </c>
      <c r="AE101" s="441" t="str">
        <f>'INFECTIEUX 3'!M101</f>
        <v>Juin</v>
      </c>
      <c r="AF101" s="441" t="str">
        <f>'CARNIVORES 3'!M101</f>
        <v>Juin</v>
      </c>
      <c r="AG101" s="441" t="str">
        <f>'CHIRURGIE 3'!M101</f>
        <v>Juin</v>
      </c>
      <c r="AH101" s="441" t="str">
        <f>'BIOCHIMIE 2'!M101</f>
        <v>Juin</v>
      </c>
      <c r="AI101" s="441" t="str">
        <f>'HIDAOA 3'!M101</f>
        <v>Juin</v>
      </c>
      <c r="AJ101" s="441" t="str">
        <f>'ANA-PATH 2'!M101</f>
        <v>Juin</v>
      </c>
      <c r="AK101" s="443" t="str">
        <f>'CLINIQUE 3 '!S101</f>
        <v>Juin</v>
      </c>
    </row>
    <row r="102" spans="1:37" ht="18.75">
      <c r="A102" s="51">
        <v>95</v>
      </c>
      <c r="B102" s="308" t="s">
        <v>3042</v>
      </c>
      <c r="C102" s="366" t="s">
        <v>1907</v>
      </c>
      <c r="D102" s="440">
        <f>'REPRODUCTION 3'!K102</f>
        <v>13.5</v>
      </c>
      <c r="E102" s="440">
        <f>'RUMINANTS 3'!K102</f>
        <v>18</v>
      </c>
      <c r="F102" s="440">
        <f>'PARASITOLOGIE 3'!K102</f>
        <v>24</v>
      </c>
      <c r="G102" s="440">
        <f>'INFECTIEUX 3'!K102</f>
        <v>7.5</v>
      </c>
      <c r="H102" s="440">
        <f>'CARNIVORES 3'!K102</f>
        <v>11.25</v>
      </c>
      <c r="I102" s="440">
        <f>'CHIRURGIE 3'!K102</f>
        <v>21.75</v>
      </c>
      <c r="J102" s="440">
        <f>'BIOCHIMIE 2'!K102</f>
        <v>10</v>
      </c>
      <c r="K102" s="440">
        <f>'HIDAOA 3'!K102</f>
        <v>27.75</v>
      </c>
      <c r="L102" s="440">
        <f>'ANA-PATH 2'!K102</f>
        <v>5</v>
      </c>
      <c r="M102" s="441">
        <f>'CLINIQUE 3 '!O102</f>
        <v>0</v>
      </c>
      <c r="N102" s="441">
        <f t="shared" si="28"/>
        <v>138.75</v>
      </c>
      <c r="O102" s="441">
        <f t="shared" si="29"/>
        <v>4.9553571428571432</v>
      </c>
      <c r="P102" s="442" t="str">
        <f t="shared" si="30"/>
        <v>Ajournee</v>
      </c>
      <c r="Q102" s="442" t="str">
        <f t="shared" si="31"/>
        <v>juin</v>
      </c>
      <c r="R102" s="442">
        <f t="shared" si="32"/>
        <v>1</v>
      </c>
      <c r="S102" s="442">
        <f t="shared" si="33"/>
        <v>0</v>
      </c>
      <c r="T102" s="442">
        <f t="shared" si="34"/>
        <v>0</v>
      </c>
      <c r="U102" s="442">
        <f t="shared" si="35"/>
        <v>1</v>
      </c>
      <c r="V102" s="442">
        <f t="shared" si="36"/>
        <v>1</v>
      </c>
      <c r="W102" s="442">
        <f t="shared" si="37"/>
        <v>0</v>
      </c>
      <c r="X102" s="442">
        <f t="shared" si="38"/>
        <v>0</v>
      </c>
      <c r="Y102" s="442">
        <f t="shared" si="39"/>
        <v>0</v>
      </c>
      <c r="Z102" s="442">
        <f t="shared" si="40"/>
        <v>1</v>
      </c>
      <c r="AA102" s="442">
        <f t="shared" si="41"/>
        <v>1</v>
      </c>
      <c r="AB102" s="441" t="str">
        <f>'REPRODUCTION 3'!M102</f>
        <v>Juin</v>
      </c>
      <c r="AC102" s="441" t="str">
        <f>'RUMINANTS 3'!M102</f>
        <v>Juin</v>
      </c>
      <c r="AD102" s="441" t="str">
        <f>'PARASITOLOGIE 3'!M102</f>
        <v>Juin</v>
      </c>
      <c r="AE102" s="441" t="str">
        <f>'INFECTIEUX 3'!M102</f>
        <v>Juin</v>
      </c>
      <c r="AF102" s="441" t="str">
        <f>'CARNIVORES 3'!M102</f>
        <v>Juin</v>
      </c>
      <c r="AG102" s="441" t="str">
        <f>'CHIRURGIE 3'!M102</f>
        <v>Juin</v>
      </c>
      <c r="AH102" s="441" t="str">
        <f>'BIOCHIMIE 2'!M102</f>
        <v>Juin</v>
      </c>
      <c r="AI102" s="441" t="str">
        <f>'HIDAOA 3'!M102</f>
        <v>Juin</v>
      </c>
      <c r="AJ102" s="441" t="str">
        <f>'ANA-PATH 2'!M102</f>
        <v>Juin</v>
      </c>
      <c r="AK102" s="443" t="str">
        <f>'CLINIQUE 3 '!S102</f>
        <v>Juin</v>
      </c>
    </row>
    <row r="103" spans="1:37" ht="18.75">
      <c r="A103" s="51">
        <v>96</v>
      </c>
      <c r="B103" s="308" t="s">
        <v>743</v>
      </c>
      <c r="C103" s="366" t="s">
        <v>3043</v>
      </c>
      <c r="D103" s="440">
        <f>'REPRODUCTION 3'!K103</f>
        <v>14.625</v>
      </c>
      <c r="E103" s="440">
        <f>'RUMINANTS 3'!K103</f>
        <v>12</v>
      </c>
      <c r="F103" s="440">
        <f>'PARASITOLOGIE 3'!K103</f>
        <v>24</v>
      </c>
      <c r="G103" s="440">
        <f>'INFECTIEUX 3'!K103</f>
        <v>12</v>
      </c>
      <c r="H103" s="440">
        <f>'CARNIVORES 3'!K103</f>
        <v>15</v>
      </c>
      <c r="I103" s="440">
        <f>'CHIRURGIE 3'!K103</f>
        <v>22.125</v>
      </c>
      <c r="J103" s="440">
        <f>'BIOCHIMIE 2'!K103</f>
        <v>11</v>
      </c>
      <c r="K103" s="440">
        <f>'HIDAOA 3'!K103</f>
        <v>25.5</v>
      </c>
      <c r="L103" s="440">
        <f>'ANA-PATH 2'!K103</f>
        <v>6</v>
      </c>
      <c r="M103" s="441">
        <f>'CLINIQUE 3 '!O103</f>
        <v>0</v>
      </c>
      <c r="N103" s="441">
        <f t="shared" si="28"/>
        <v>142.25</v>
      </c>
      <c r="O103" s="441">
        <f t="shared" si="29"/>
        <v>5.0803571428571432</v>
      </c>
      <c r="P103" s="442" t="str">
        <f t="shared" si="30"/>
        <v>Ajournee</v>
      </c>
      <c r="Q103" s="442" t="str">
        <f t="shared" si="31"/>
        <v>juin</v>
      </c>
      <c r="R103" s="442">
        <f t="shared" si="32"/>
        <v>1</v>
      </c>
      <c r="S103" s="442">
        <f t="shared" si="33"/>
        <v>1</v>
      </c>
      <c r="T103" s="442">
        <f t="shared" si="34"/>
        <v>0</v>
      </c>
      <c r="U103" s="442">
        <f t="shared" si="35"/>
        <v>1</v>
      </c>
      <c r="V103" s="442">
        <f t="shared" si="36"/>
        <v>0</v>
      </c>
      <c r="W103" s="442">
        <f t="shared" si="37"/>
        <v>0</v>
      </c>
      <c r="X103" s="442">
        <f t="shared" si="38"/>
        <v>0</v>
      </c>
      <c r="Y103" s="442">
        <f t="shared" si="39"/>
        <v>0</v>
      </c>
      <c r="Z103" s="442">
        <f t="shared" si="40"/>
        <v>1</v>
      </c>
      <c r="AA103" s="442">
        <f t="shared" si="41"/>
        <v>1</v>
      </c>
      <c r="AB103" s="441" t="str">
        <f>'REPRODUCTION 3'!M103</f>
        <v>Juin</v>
      </c>
      <c r="AC103" s="441" t="str">
        <f>'RUMINANTS 3'!M103</f>
        <v>Juin</v>
      </c>
      <c r="AD103" s="441" t="str">
        <f>'PARASITOLOGIE 3'!M103</f>
        <v>Juin</v>
      </c>
      <c r="AE103" s="441" t="str">
        <f>'INFECTIEUX 3'!M103</f>
        <v>Juin</v>
      </c>
      <c r="AF103" s="441" t="str">
        <f>'CARNIVORES 3'!M103</f>
        <v>Juin</v>
      </c>
      <c r="AG103" s="441" t="str">
        <f>'CHIRURGIE 3'!M103</f>
        <v>Juin</v>
      </c>
      <c r="AH103" s="441" t="str">
        <f>'BIOCHIMIE 2'!M103</f>
        <v>Juin</v>
      </c>
      <c r="AI103" s="441" t="str">
        <f>'HIDAOA 3'!M103</f>
        <v>Juin</v>
      </c>
      <c r="AJ103" s="441" t="str">
        <f>'ANA-PATH 2'!M103</f>
        <v>Juin</v>
      </c>
      <c r="AK103" s="443" t="str">
        <f>'CLINIQUE 3 '!S103</f>
        <v>Juin</v>
      </c>
    </row>
    <row r="104" spans="1:37" ht="18.75">
      <c r="A104" s="51">
        <v>97</v>
      </c>
      <c r="B104" s="308" t="s">
        <v>3044</v>
      </c>
      <c r="C104" s="366" t="s">
        <v>3045</v>
      </c>
      <c r="D104" s="440">
        <f>'REPRODUCTION 3'!K104</f>
        <v>10.5</v>
      </c>
      <c r="E104" s="440">
        <f>'RUMINANTS 3'!K104</f>
        <v>10.5</v>
      </c>
      <c r="F104" s="440">
        <f>'PARASITOLOGIE 3'!K104</f>
        <v>18</v>
      </c>
      <c r="G104" s="440">
        <f>'INFECTIEUX 3'!K104</f>
        <v>1.5</v>
      </c>
      <c r="H104" s="440">
        <f>'CARNIVORES 3'!K104</f>
        <v>12</v>
      </c>
      <c r="I104" s="440">
        <f>'CHIRURGIE 3'!K104</f>
        <v>19.125</v>
      </c>
      <c r="J104" s="440">
        <f>'BIOCHIMIE 2'!K104</f>
        <v>6</v>
      </c>
      <c r="K104" s="440">
        <f>'HIDAOA 3'!K104</f>
        <v>15.375</v>
      </c>
      <c r="L104" s="440">
        <f>'ANA-PATH 2'!K104</f>
        <v>4</v>
      </c>
      <c r="M104" s="441">
        <f>'CLINIQUE 3 '!O104</f>
        <v>0</v>
      </c>
      <c r="N104" s="441">
        <f t="shared" si="28"/>
        <v>97</v>
      </c>
      <c r="O104" s="441">
        <f t="shared" si="29"/>
        <v>3.4642857142857144</v>
      </c>
      <c r="P104" s="442" t="str">
        <f t="shared" si="30"/>
        <v>Ajournee</v>
      </c>
      <c r="Q104" s="442" t="str">
        <f t="shared" si="31"/>
        <v>juin</v>
      </c>
      <c r="R104" s="442">
        <f t="shared" si="32"/>
        <v>1</v>
      </c>
      <c r="S104" s="442">
        <f t="shared" si="33"/>
        <v>1</v>
      </c>
      <c r="T104" s="442">
        <f t="shared" si="34"/>
        <v>0</v>
      </c>
      <c r="U104" s="442">
        <f t="shared" si="35"/>
        <v>1</v>
      </c>
      <c r="V104" s="442">
        <f t="shared" si="36"/>
        <v>1</v>
      </c>
      <c r="W104" s="442">
        <f t="shared" si="37"/>
        <v>0</v>
      </c>
      <c r="X104" s="442">
        <f t="shared" si="38"/>
        <v>1</v>
      </c>
      <c r="Y104" s="442">
        <f t="shared" si="39"/>
        <v>0</v>
      </c>
      <c r="Z104" s="442">
        <f t="shared" si="40"/>
        <v>1</v>
      </c>
      <c r="AA104" s="442">
        <f t="shared" si="41"/>
        <v>1</v>
      </c>
      <c r="AB104" s="441" t="str">
        <f>'REPRODUCTION 3'!M104</f>
        <v>Juin</v>
      </c>
      <c r="AC104" s="441" t="str">
        <f>'RUMINANTS 3'!M104</f>
        <v>Juin</v>
      </c>
      <c r="AD104" s="441" t="str">
        <f>'PARASITOLOGIE 3'!M104</f>
        <v>Juin</v>
      </c>
      <c r="AE104" s="441" t="str">
        <f>'INFECTIEUX 3'!M104</f>
        <v>Juin</v>
      </c>
      <c r="AF104" s="441" t="str">
        <f>'CARNIVORES 3'!M104</f>
        <v>Juin</v>
      </c>
      <c r="AG104" s="441" t="str">
        <f>'CHIRURGIE 3'!M104</f>
        <v>Juin</v>
      </c>
      <c r="AH104" s="441" t="str">
        <f>'BIOCHIMIE 2'!M104</f>
        <v>Juin</v>
      </c>
      <c r="AI104" s="441" t="str">
        <f>'HIDAOA 3'!M104</f>
        <v>Juin</v>
      </c>
      <c r="AJ104" s="441" t="str">
        <f>'ANA-PATH 2'!M104</f>
        <v>Juin</v>
      </c>
      <c r="AK104" s="443" t="str">
        <f>'CLINIQUE 3 '!S104</f>
        <v>Juin</v>
      </c>
    </row>
    <row r="105" spans="1:37" ht="18.75">
      <c r="A105" s="51">
        <v>98</v>
      </c>
      <c r="B105" s="308" t="s">
        <v>3046</v>
      </c>
      <c r="C105" s="366" t="s">
        <v>2085</v>
      </c>
      <c r="D105" s="440">
        <f>'REPRODUCTION 3'!K105</f>
        <v>7.5</v>
      </c>
      <c r="E105" s="440">
        <f>'RUMINANTS 3'!K105</f>
        <v>7.5</v>
      </c>
      <c r="F105" s="440">
        <f>'PARASITOLOGIE 3'!K105</f>
        <v>15</v>
      </c>
      <c r="G105" s="440">
        <f>'INFECTIEUX 3'!K105</f>
        <v>4.5</v>
      </c>
      <c r="H105" s="440">
        <f>'CARNIVORES 3'!K105</f>
        <v>9</v>
      </c>
      <c r="I105" s="440">
        <f>'CHIRURGIE 3'!K105</f>
        <v>18.375</v>
      </c>
      <c r="J105" s="440">
        <f>'BIOCHIMIE 2'!K105</f>
        <v>8.5</v>
      </c>
      <c r="K105" s="440">
        <f>'HIDAOA 3'!K105</f>
        <v>14.625</v>
      </c>
      <c r="L105" s="440">
        <f>'ANA-PATH 2'!K105</f>
        <v>4</v>
      </c>
      <c r="M105" s="441">
        <f>'CLINIQUE 3 '!O105</f>
        <v>0</v>
      </c>
      <c r="N105" s="441">
        <f t="shared" si="28"/>
        <v>89</v>
      </c>
      <c r="O105" s="441">
        <f t="shared" si="29"/>
        <v>3.1785714285714284</v>
      </c>
      <c r="P105" s="442" t="str">
        <f t="shared" si="30"/>
        <v>Ajournee</v>
      </c>
      <c r="Q105" s="442" t="str">
        <f t="shared" si="31"/>
        <v>juin</v>
      </c>
      <c r="R105" s="442">
        <f t="shared" si="32"/>
        <v>1</v>
      </c>
      <c r="S105" s="442">
        <f t="shared" si="33"/>
        <v>1</v>
      </c>
      <c r="T105" s="442">
        <f t="shared" si="34"/>
        <v>0</v>
      </c>
      <c r="U105" s="442">
        <f t="shared" si="35"/>
        <v>1</v>
      </c>
      <c r="V105" s="442">
        <f t="shared" si="36"/>
        <v>1</v>
      </c>
      <c r="W105" s="442">
        <f t="shared" si="37"/>
        <v>0</v>
      </c>
      <c r="X105" s="442">
        <f t="shared" si="38"/>
        <v>1</v>
      </c>
      <c r="Y105" s="442">
        <f t="shared" si="39"/>
        <v>1</v>
      </c>
      <c r="Z105" s="442">
        <f t="shared" si="40"/>
        <v>1</v>
      </c>
      <c r="AA105" s="442">
        <f t="shared" si="41"/>
        <v>1</v>
      </c>
      <c r="AB105" s="441" t="str">
        <f>'REPRODUCTION 3'!M105</f>
        <v>Juin</v>
      </c>
      <c r="AC105" s="441" t="str">
        <f>'RUMINANTS 3'!M105</f>
        <v>Juin</v>
      </c>
      <c r="AD105" s="441" t="str">
        <f>'PARASITOLOGIE 3'!M105</f>
        <v>Juin</v>
      </c>
      <c r="AE105" s="441" t="str">
        <f>'INFECTIEUX 3'!M105</f>
        <v>Juin</v>
      </c>
      <c r="AF105" s="441" t="str">
        <f>'CARNIVORES 3'!M105</f>
        <v>Juin</v>
      </c>
      <c r="AG105" s="441" t="str">
        <f>'CHIRURGIE 3'!M105</f>
        <v>Juin</v>
      </c>
      <c r="AH105" s="441" t="str">
        <f>'BIOCHIMIE 2'!M105</f>
        <v>Juin</v>
      </c>
      <c r="AI105" s="441" t="str">
        <f>'HIDAOA 3'!M105</f>
        <v>Juin</v>
      </c>
      <c r="AJ105" s="441" t="str">
        <f>'ANA-PATH 2'!M105</f>
        <v>Juin</v>
      </c>
      <c r="AK105" s="443" t="str">
        <f>'CLINIQUE 3 '!S105</f>
        <v>Juin</v>
      </c>
    </row>
    <row r="106" spans="1:37" ht="18.75">
      <c r="A106" s="51">
        <v>99</v>
      </c>
      <c r="B106" s="308" t="s">
        <v>3047</v>
      </c>
      <c r="C106" s="366" t="s">
        <v>3048</v>
      </c>
      <c r="D106" s="440">
        <f>'REPRODUCTION 3'!K106</f>
        <v>8.25</v>
      </c>
      <c r="E106" s="440">
        <f>'RUMINANTS 3'!K106</f>
        <v>7.5</v>
      </c>
      <c r="F106" s="440">
        <f>'PARASITOLOGIE 3'!K106</f>
        <v>19.5</v>
      </c>
      <c r="G106" s="440">
        <f>'INFECTIEUX 3'!K106</f>
        <v>12</v>
      </c>
      <c r="H106" s="440">
        <f>'CARNIVORES 3'!K106</f>
        <v>12</v>
      </c>
      <c r="I106" s="440">
        <f>'CHIRURGIE 3'!K106</f>
        <v>21.375</v>
      </c>
      <c r="J106" s="440">
        <f>'BIOCHIMIE 2'!K106</f>
        <v>4.5</v>
      </c>
      <c r="K106" s="440">
        <f>'HIDAOA 3'!K106</f>
        <v>15.75</v>
      </c>
      <c r="L106" s="440">
        <f>'ANA-PATH 2'!K106</f>
        <v>8</v>
      </c>
      <c r="M106" s="441">
        <f>'CLINIQUE 3 '!O106</f>
        <v>0</v>
      </c>
      <c r="N106" s="441">
        <f t="shared" si="28"/>
        <v>108.875</v>
      </c>
      <c r="O106" s="441">
        <f t="shared" si="29"/>
        <v>3.8883928571428572</v>
      </c>
      <c r="P106" s="442" t="str">
        <f t="shared" si="30"/>
        <v>Ajournee</v>
      </c>
      <c r="Q106" s="442" t="str">
        <f t="shared" si="31"/>
        <v>juin</v>
      </c>
      <c r="R106" s="442">
        <f t="shared" si="32"/>
        <v>1</v>
      </c>
      <c r="S106" s="442">
        <f t="shared" si="33"/>
        <v>1</v>
      </c>
      <c r="T106" s="442">
        <f t="shared" si="34"/>
        <v>0</v>
      </c>
      <c r="U106" s="442">
        <f t="shared" si="35"/>
        <v>1</v>
      </c>
      <c r="V106" s="442">
        <f t="shared" si="36"/>
        <v>1</v>
      </c>
      <c r="W106" s="442">
        <f t="shared" si="37"/>
        <v>0</v>
      </c>
      <c r="X106" s="442">
        <f t="shared" si="38"/>
        <v>1</v>
      </c>
      <c r="Y106" s="442">
        <f t="shared" si="39"/>
        <v>0</v>
      </c>
      <c r="Z106" s="442">
        <f t="shared" si="40"/>
        <v>1</v>
      </c>
      <c r="AA106" s="442">
        <f t="shared" si="41"/>
        <v>1</v>
      </c>
      <c r="AB106" s="441" t="str">
        <f>'REPRODUCTION 3'!M106</f>
        <v>Juin</v>
      </c>
      <c r="AC106" s="441" t="str">
        <f>'RUMINANTS 3'!M106</f>
        <v>Juin</v>
      </c>
      <c r="AD106" s="441" t="str">
        <f>'PARASITOLOGIE 3'!M106</f>
        <v>Juin</v>
      </c>
      <c r="AE106" s="441" t="str">
        <f>'INFECTIEUX 3'!M106</f>
        <v>Juin</v>
      </c>
      <c r="AF106" s="441" t="str">
        <f>'CARNIVORES 3'!M106</f>
        <v>Juin</v>
      </c>
      <c r="AG106" s="441" t="str">
        <f>'CHIRURGIE 3'!M106</f>
        <v>Juin</v>
      </c>
      <c r="AH106" s="441" t="str">
        <f>'BIOCHIMIE 2'!M106</f>
        <v>Juin</v>
      </c>
      <c r="AI106" s="441" t="str">
        <f>'HIDAOA 3'!M106</f>
        <v>Juin</v>
      </c>
      <c r="AJ106" s="441" t="str">
        <f>'ANA-PATH 2'!M106</f>
        <v>Juin</v>
      </c>
      <c r="AK106" s="443" t="str">
        <f>'CLINIQUE 3 '!S106</f>
        <v>Juin</v>
      </c>
    </row>
    <row r="107" spans="1:37" ht="18.75">
      <c r="A107" s="51">
        <v>100</v>
      </c>
      <c r="B107" s="308" t="s">
        <v>1952</v>
      </c>
      <c r="C107" s="366" t="s">
        <v>1863</v>
      </c>
      <c r="D107" s="440">
        <f>'REPRODUCTION 3'!K107</f>
        <v>4.5</v>
      </c>
      <c r="E107" s="440">
        <f>'RUMINANTS 3'!K107</f>
        <v>6</v>
      </c>
      <c r="F107" s="440">
        <f>'PARASITOLOGIE 3'!K107</f>
        <v>10.5</v>
      </c>
      <c r="G107" s="440">
        <f>'INFECTIEUX 3'!K107</f>
        <v>4.5</v>
      </c>
      <c r="H107" s="440">
        <f>'CARNIVORES 3'!K107</f>
        <v>13.5</v>
      </c>
      <c r="I107" s="440">
        <f>'CHIRURGIE 3'!K107</f>
        <v>19.125</v>
      </c>
      <c r="J107" s="440">
        <f>'BIOCHIMIE 2'!K107</f>
        <v>3.25</v>
      </c>
      <c r="K107" s="440">
        <f>'HIDAOA 3'!K107</f>
        <v>11.625</v>
      </c>
      <c r="L107" s="440">
        <f>'ANA-PATH 2'!K107</f>
        <v>5</v>
      </c>
      <c r="M107" s="441">
        <f>'CLINIQUE 3 '!O107</f>
        <v>0</v>
      </c>
      <c r="N107" s="441">
        <f t="shared" si="28"/>
        <v>78</v>
      </c>
      <c r="O107" s="441">
        <f t="shared" si="29"/>
        <v>2.7857142857142856</v>
      </c>
      <c r="P107" s="442" t="str">
        <f t="shared" si="30"/>
        <v>Ajournee</v>
      </c>
      <c r="Q107" s="442" t="str">
        <f t="shared" si="31"/>
        <v>juin</v>
      </c>
      <c r="R107" s="442">
        <f t="shared" si="32"/>
        <v>1</v>
      </c>
      <c r="S107" s="442">
        <f t="shared" si="33"/>
        <v>1</v>
      </c>
      <c r="T107" s="442">
        <f t="shared" si="34"/>
        <v>1</v>
      </c>
      <c r="U107" s="442">
        <f t="shared" si="35"/>
        <v>1</v>
      </c>
      <c r="V107" s="442">
        <f t="shared" si="36"/>
        <v>1</v>
      </c>
      <c r="W107" s="442">
        <f t="shared" si="37"/>
        <v>0</v>
      </c>
      <c r="X107" s="442">
        <f t="shared" si="38"/>
        <v>1</v>
      </c>
      <c r="Y107" s="442">
        <f t="shared" si="39"/>
        <v>1</v>
      </c>
      <c r="Z107" s="442">
        <f t="shared" si="40"/>
        <v>1</v>
      </c>
      <c r="AA107" s="442">
        <f t="shared" si="41"/>
        <v>1</v>
      </c>
      <c r="AB107" s="441" t="str">
        <f>'REPRODUCTION 3'!M107</f>
        <v>Juin</v>
      </c>
      <c r="AC107" s="441" t="str">
        <f>'RUMINANTS 3'!M107</f>
        <v>Juin</v>
      </c>
      <c r="AD107" s="441" t="str">
        <f>'PARASITOLOGIE 3'!M107</f>
        <v>Juin</v>
      </c>
      <c r="AE107" s="441" t="str">
        <f>'INFECTIEUX 3'!M107</f>
        <v>Juin</v>
      </c>
      <c r="AF107" s="441" t="str">
        <f>'CARNIVORES 3'!M107</f>
        <v>Juin</v>
      </c>
      <c r="AG107" s="441" t="str">
        <f>'CHIRURGIE 3'!M107</f>
        <v>Juin</v>
      </c>
      <c r="AH107" s="441" t="str">
        <f>'BIOCHIMIE 2'!M107</f>
        <v>Juin</v>
      </c>
      <c r="AI107" s="441" t="str">
        <f>'HIDAOA 3'!M107</f>
        <v>Juin</v>
      </c>
      <c r="AJ107" s="441" t="str">
        <f>'ANA-PATH 2'!M107</f>
        <v>Juin</v>
      </c>
      <c r="AK107" s="443" t="str">
        <f>'CLINIQUE 3 '!S107</f>
        <v>Juin</v>
      </c>
    </row>
    <row r="108" spans="1:37" ht="18.75">
      <c r="A108" s="51">
        <v>101</v>
      </c>
      <c r="B108" s="308" t="s">
        <v>3049</v>
      </c>
      <c r="C108" s="366" t="s">
        <v>492</v>
      </c>
      <c r="D108" s="440">
        <f>'REPRODUCTION 3'!K108</f>
        <v>15.75</v>
      </c>
      <c r="E108" s="440">
        <f>'RUMINANTS 3'!K108</f>
        <v>15</v>
      </c>
      <c r="F108" s="440">
        <f>'PARASITOLOGIE 3'!K108</f>
        <v>27</v>
      </c>
      <c r="G108" s="440">
        <f>'INFECTIEUX 3'!K108</f>
        <v>10.5</v>
      </c>
      <c r="H108" s="440">
        <f>'CARNIVORES 3'!K108</f>
        <v>15</v>
      </c>
      <c r="I108" s="440">
        <f>'CHIRURGIE 3'!K108</f>
        <v>21</v>
      </c>
      <c r="J108" s="440">
        <f>'BIOCHIMIE 2'!K108</f>
        <v>8.5</v>
      </c>
      <c r="K108" s="440">
        <f>'HIDAOA 3'!K108</f>
        <v>21</v>
      </c>
      <c r="L108" s="440">
        <f>'ANA-PATH 2'!K108</f>
        <v>6</v>
      </c>
      <c r="M108" s="441">
        <f>'CLINIQUE 3 '!O108</f>
        <v>0</v>
      </c>
      <c r="N108" s="441">
        <f t="shared" si="28"/>
        <v>139.75</v>
      </c>
      <c r="O108" s="441">
        <f t="shared" si="29"/>
        <v>4.9910714285714288</v>
      </c>
      <c r="P108" s="442" t="str">
        <f t="shared" si="30"/>
        <v>Ajournee</v>
      </c>
      <c r="Q108" s="442" t="str">
        <f t="shared" si="31"/>
        <v>juin</v>
      </c>
      <c r="R108" s="442">
        <f t="shared" si="32"/>
        <v>0</v>
      </c>
      <c r="S108" s="442">
        <f t="shared" si="33"/>
        <v>0</v>
      </c>
      <c r="T108" s="442">
        <f t="shared" si="34"/>
        <v>0</v>
      </c>
      <c r="U108" s="442">
        <f t="shared" si="35"/>
        <v>1</v>
      </c>
      <c r="V108" s="442">
        <f t="shared" si="36"/>
        <v>0</v>
      </c>
      <c r="W108" s="442">
        <f t="shared" si="37"/>
        <v>0</v>
      </c>
      <c r="X108" s="442">
        <f t="shared" si="38"/>
        <v>1</v>
      </c>
      <c r="Y108" s="442">
        <f t="shared" si="39"/>
        <v>0</v>
      </c>
      <c r="Z108" s="442">
        <f t="shared" si="40"/>
        <v>1</v>
      </c>
      <c r="AA108" s="442">
        <f t="shared" si="41"/>
        <v>1</v>
      </c>
      <c r="AB108" s="441" t="str">
        <f>'REPRODUCTION 3'!M108</f>
        <v>Juin</v>
      </c>
      <c r="AC108" s="441" t="str">
        <f>'RUMINANTS 3'!M108</f>
        <v>Juin</v>
      </c>
      <c r="AD108" s="441" t="str">
        <f>'PARASITOLOGIE 3'!M108</f>
        <v>Juin</v>
      </c>
      <c r="AE108" s="441" t="str">
        <f>'INFECTIEUX 3'!M108</f>
        <v>Juin</v>
      </c>
      <c r="AF108" s="441" t="str">
        <f>'CARNIVORES 3'!M108</f>
        <v>Juin</v>
      </c>
      <c r="AG108" s="441" t="str">
        <f>'CHIRURGIE 3'!M108</f>
        <v>Juin</v>
      </c>
      <c r="AH108" s="441" t="str">
        <f>'BIOCHIMIE 2'!M108</f>
        <v>Juin</v>
      </c>
      <c r="AI108" s="441" t="str">
        <f>'HIDAOA 3'!M108</f>
        <v>Juin</v>
      </c>
      <c r="AJ108" s="441" t="str">
        <f>'ANA-PATH 2'!M108</f>
        <v>Juin</v>
      </c>
      <c r="AK108" s="443" t="str">
        <f>'CLINIQUE 3 '!S108</f>
        <v>Juin</v>
      </c>
    </row>
    <row r="109" spans="1:37" ht="18.75">
      <c r="A109" s="51">
        <v>102</v>
      </c>
      <c r="B109" s="308" t="s">
        <v>3050</v>
      </c>
      <c r="C109" s="366" t="s">
        <v>2148</v>
      </c>
      <c r="D109" s="440">
        <f>'REPRODUCTION 3'!K109</f>
        <v>9.75</v>
      </c>
      <c r="E109" s="440">
        <f>'RUMINANTS 3'!K109</f>
        <v>6</v>
      </c>
      <c r="F109" s="440">
        <f>'PARASITOLOGIE 3'!K109</f>
        <v>15</v>
      </c>
      <c r="G109" s="440">
        <f>'INFECTIEUX 3'!K109</f>
        <v>7.5</v>
      </c>
      <c r="H109" s="440">
        <f>'CARNIVORES 3'!K109</f>
        <v>12</v>
      </c>
      <c r="I109" s="440">
        <f>'CHIRURGIE 3'!K109</f>
        <v>15.75</v>
      </c>
      <c r="J109" s="440">
        <f>'BIOCHIMIE 2'!K109</f>
        <v>4.25</v>
      </c>
      <c r="K109" s="440">
        <f>'HIDAOA 3'!K109</f>
        <v>13.5</v>
      </c>
      <c r="L109" s="440">
        <f>'ANA-PATH 2'!K109</f>
        <v>4</v>
      </c>
      <c r="M109" s="441">
        <f>'CLINIQUE 3 '!O109</f>
        <v>0</v>
      </c>
      <c r="N109" s="441">
        <f t="shared" si="28"/>
        <v>87.75</v>
      </c>
      <c r="O109" s="441">
        <f t="shared" si="29"/>
        <v>3.1339285714285716</v>
      </c>
      <c r="P109" s="442" t="str">
        <f t="shared" si="30"/>
        <v>Ajournee</v>
      </c>
      <c r="Q109" s="442" t="str">
        <f t="shared" si="31"/>
        <v>juin</v>
      </c>
      <c r="R109" s="442">
        <f t="shared" si="32"/>
        <v>1</v>
      </c>
      <c r="S109" s="442">
        <f t="shared" si="33"/>
        <v>1</v>
      </c>
      <c r="T109" s="442">
        <f t="shared" si="34"/>
        <v>0</v>
      </c>
      <c r="U109" s="442">
        <f t="shared" si="35"/>
        <v>1</v>
      </c>
      <c r="V109" s="442">
        <f t="shared" si="36"/>
        <v>1</v>
      </c>
      <c r="W109" s="442">
        <f t="shared" si="37"/>
        <v>0</v>
      </c>
      <c r="X109" s="442">
        <f t="shared" si="38"/>
        <v>1</v>
      </c>
      <c r="Y109" s="442">
        <f t="shared" si="39"/>
        <v>1</v>
      </c>
      <c r="Z109" s="442">
        <f t="shared" si="40"/>
        <v>1</v>
      </c>
      <c r="AA109" s="442">
        <f t="shared" si="41"/>
        <v>1</v>
      </c>
      <c r="AB109" s="441" t="str">
        <f>'REPRODUCTION 3'!M109</f>
        <v>Juin</v>
      </c>
      <c r="AC109" s="441" t="str">
        <f>'RUMINANTS 3'!M109</f>
        <v>Juin</v>
      </c>
      <c r="AD109" s="441" t="str">
        <f>'PARASITOLOGIE 3'!M109</f>
        <v>Juin</v>
      </c>
      <c r="AE109" s="441" t="str">
        <f>'INFECTIEUX 3'!M109</f>
        <v>Juin</v>
      </c>
      <c r="AF109" s="441" t="str">
        <f>'CARNIVORES 3'!M109</f>
        <v>Juin</v>
      </c>
      <c r="AG109" s="441" t="str">
        <f>'CHIRURGIE 3'!M109</f>
        <v>Juin</v>
      </c>
      <c r="AH109" s="441" t="str">
        <f>'BIOCHIMIE 2'!M109</f>
        <v>Juin</v>
      </c>
      <c r="AI109" s="441" t="str">
        <f>'HIDAOA 3'!M109</f>
        <v>Juin</v>
      </c>
      <c r="AJ109" s="441" t="str">
        <f>'ANA-PATH 2'!M109</f>
        <v>Juin</v>
      </c>
      <c r="AK109" s="443" t="str">
        <f>'CLINIQUE 3 '!S109</f>
        <v>Juin</v>
      </c>
    </row>
    <row r="110" spans="1:37" ht="18.75">
      <c r="A110" s="51">
        <v>103</v>
      </c>
      <c r="B110" s="308" t="s">
        <v>3051</v>
      </c>
      <c r="C110" s="366" t="s">
        <v>3052</v>
      </c>
      <c r="D110" s="440">
        <f>'REPRODUCTION 3'!K110</f>
        <v>12</v>
      </c>
      <c r="E110" s="440">
        <f>'RUMINANTS 3'!K110</f>
        <v>7.5</v>
      </c>
      <c r="F110" s="440">
        <f>'PARASITOLOGIE 3'!K110</f>
        <v>13.5</v>
      </c>
      <c r="G110" s="440">
        <f>'INFECTIEUX 3'!K110</f>
        <v>9</v>
      </c>
      <c r="H110" s="440">
        <f>'CARNIVORES 3'!K110</f>
        <v>15</v>
      </c>
      <c r="I110" s="440">
        <f>'CHIRURGIE 3'!K110</f>
        <v>19.5</v>
      </c>
      <c r="J110" s="440">
        <f>'BIOCHIMIE 2'!K110</f>
        <v>9.25</v>
      </c>
      <c r="K110" s="440">
        <f>'HIDAOA 3'!K110</f>
        <v>17.25</v>
      </c>
      <c r="L110" s="440">
        <f>'ANA-PATH 2'!K110</f>
        <v>7</v>
      </c>
      <c r="M110" s="441">
        <f>'CLINIQUE 3 '!O110</f>
        <v>0</v>
      </c>
      <c r="N110" s="441">
        <f t="shared" si="28"/>
        <v>110</v>
      </c>
      <c r="O110" s="441">
        <f t="shared" si="29"/>
        <v>3.9285714285714284</v>
      </c>
      <c r="P110" s="442" t="str">
        <f t="shared" si="30"/>
        <v>Ajournee</v>
      </c>
      <c r="Q110" s="442" t="str">
        <f t="shared" si="31"/>
        <v>juin</v>
      </c>
      <c r="R110" s="442">
        <f t="shared" si="32"/>
        <v>1</v>
      </c>
      <c r="S110" s="442">
        <f t="shared" si="33"/>
        <v>1</v>
      </c>
      <c r="T110" s="442">
        <f t="shared" si="34"/>
        <v>1</v>
      </c>
      <c r="U110" s="442">
        <f t="shared" si="35"/>
        <v>1</v>
      </c>
      <c r="V110" s="442">
        <f t="shared" si="36"/>
        <v>0</v>
      </c>
      <c r="W110" s="442">
        <f t="shared" si="37"/>
        <v>0</v>
      </c>
      <c r="X110" s="442">
        <f t="shared" si="38"/>
        <v>1</v>
      </c>
      <c r="Y110" s="442">
        <f t="shared" si="39"/>
        <v>0</v>
      </c>
      <c r="Z110" s="442">
        <f t="shared" si="40"/>
        <v>1</v>
      </c>
      <c r="AA110" s="442">
        <f t="shared" si="41"/>
        <v>1</v>
      </c>
      <c r="AB110" s="441" t="str">
        <f>'REPRODUCTION 3'!M110</f>
        <v>Juin</v>
      </c>
      <c r="AC110" s="441" t="str">
        <f>'RUMINANTS 3'!M110</f>
        <v>Juin</v>
      </c>
      <c r="AD110" s="441" t="str">
        <f>'PARASITOLOGIE 3'!M110</f>
        <v>Juin</v>
      </c>
      <c r="AE110" s="441" t="str">
        <f>'INFECTIEUX 3'!M110</f>
        <v>Juin</v>
      </c>
      <c r="AF110" s="441" t="str">
        <f>'CARNIVORES 3'!M110</f>
        <v>Juin</v>
      </c>
      <c r="AG110" s="441" t="str">
        <f>'CHIRURGIE 3'!M110</f>
        <v>Juin</v>
      </c>
      <c r="AH110" s="441" t="str">
        <f>'BIOCHIMIE 2'!M110</f>
        <v>Juin</v>
      </c>
      <c r="AI110" s="441" t="str">
        <f>'HIDAOA 3'!M110</f>
        <v>Juin</v>
      </c>
      <c r="AJ110" s="441" t="str">
        <f>'ANA-PATH 2'!M110</f>
        <v>Juin</v>
      </c>
      <c r="AK110" s="443" t="str">
        <f>'CLINIQUE 3 '!S110</f>
        <v>Juin</v>
      </c>
    </row>
    <row r="111" spans="1:37" ht="18.75">
      <c r="A111" s="51">
        <v>104</v>
      </c>
      <c r="B111" s="308" t="s">
        <v>3053</v>
      </c>
      <c r="C111" s="366" t="s">
        <v>1946</v>
      </c>
      <c r="D111" s="440">
        <f>'REPRODUCTION 3'!K111</f>
        <v>13.5</v>
      </c>
      <c r="E111" s="440">
        <f>'RUMINANTS 3'!K111</f>
        <v>4.5</v>
      </c>
      <c r="F111" s="440">
        <f>'PARASITOLOGIE 3'!K111</f>
        <v>21</v>
      </c>
      <c r="G111" s="440">
        <f>'INFECTIEUX 3'!K111</f>
        <v>9</v>
      </c>
      <c r="H111" s="440">
        <f>'CARNIVORES 3'!K111</f>
        <v>16.5</v>
      </c>
      <c r="I111" s="440">
        <f>'CHIRURGIE 3'!K111</f>
        <v>19.125</v>
      </c>
      <c r="J111" s="440">
        <f>'BIOCHIMIE 2'!K111</f>
        <v>10.75</v>
      </c>
      <c r="K111" s="440">
        <f>'HIDAOA 3'!K111</f>
        <v>16.875</v>
      </c>
      <c r="L111" s="440">
        <f>'ANA-PATH 2'!K111</f>
        <v>6</v>
      </c>
      <c r="M111" s="441">
        <f>'CLINIQUE 3 '!O111</f>
        <v>0</v>
      </c>
      <c r="N111" s="441">
        <f t="shared" si="28"/>
        <v>117.25</v>
      </c>
      <c r="O111" s="441">
        <f t="shared" si="29"/>
        <v>4.1875</v>
      </c>
      <c r="P111" s="442" t="str">
        <f t="shared" si="30"/>
        <v>Ajournee</v>
      </c>
      <c r="Q111" s="442" t="str">
        <f t="shared" si="31"/>
        <v>juin</v>
      </c>
      <c r="R111" s="442">
        <f t="shared" si="32"/>
        <v>1</v>
      </c>
      <c r="S111" s="442">
        <f t="shared" si="33"/>
        <v>1</v>
      </c>
      <c r="T111" s="442">
        <f t="shared" si="34"/>
        <v>0</v>
      </c>
      <c r="U111" s="442">
        <f t="shared" si="35"/>
        <v>1</v>
      </c>
      <c r="V111" s="442">
        <f t="shared" si="36"/>
        <v>0</v>
      </c>
      <c r="W111" s="442">
        <f t="shared" si="37"/>
        <v>0</v>
      </c>
      <c r="X111" s="442">
        <f t="shared" si="38"/>
        <v>0</v>
      </c>
      <c r="Y111" s="442">
        <f t="shared" si="39"/>
        <v>0</v>
      </c>
      <c r="Z111" s="442">
        <f t="shared" si="40"/>
        <v>1</v>
      </c>
      <c r="AA111" s="442">
        <f t="shared" si="41"/>
        <v>1</v>
      </c>
      <c r="AB111" s="441" t="str">
        <f>'REPRODUCTION 3'!M111</f>
        <v>Juin</v>
      </c>
      <c r="AC111" s="441" t="str">
        <f>'RUMINANTS 3'!M111</f>
        <v>Juin</v>
      </c>
      <c r="AD111" s="441" t="str">
        <f>'PARASITOLOGIE 3'!M111</f>
        <v>Juin</v>
      </c>
      <c r="AE111" s="441" t="str">
        <f>'INFECTIEUX 3'!M111</f>
        <v>Juin</v>
      </c>
      <c r="AF111" s="441" t="str">
        <f>'CARNIVORES 3'!M111</f>
        <v>Juin</v>
      </c>
      <c r="AG111" s="441" t="str">
        <f>'CHIRURGIE 3'!M111</f>
        <v>Juin</v>
      </c>
      <c r="AH111" s="441" t="str">
        <f>'BIOCHIMIE 2'!M111</f>
        <v>Juin</v>
      </c>
      <c r="AI111" s="441" t="str">
        <f>'HIDAOA 3'!M111</f>
        <v>Juin</v>
      </c>
      <c r="AJ111" s="441" t="str">
        <f>'ANA-PATH 2'!M111</f>
        <v>Juin</v>
      </c>
      <c r="AK111" s="443" t="str">
        <f>'CLINIQUE 3 '!S111</f>
        <v>Juin</v>
      </c>
    </row>
    <row r="112" spans="1:37" ht="18.75">
      <c r="A112" s="51">
        <v>105</v>
      </c>
      <c r="B112" s="308" t="s">
        <v>787</v>
      </c>
      <c r="C112" s="366" t="s">
        <v>3054</v>
      </c>
      <c r="D112" s="440">
        <f>'REPRODUCTION 3'!K112</f>
        <v>10.5</v>
      </c>
      <c r="E112" s="440">
        <f>'RUMINANTS 3'!K112</f>
        <v>4.5</v>
      </c>
      <c r="F112" s="440">
        <f>'PARASITOLOGIE 3'!K112</f>
        <v>19.5</v>
      </c>
      <c r="G112" s="440">
        <f>'INFECTIEUX 3'!K112</f>
        <v>7.5</v>
      </c>
      <c r="H112" s="440">
        <f>'CARNIVORES 3'!K112</f>
        <v>13.5</v>
      </c>
      <c r="I112" s="440">
        <f>'CHIRURGIE 3'!K112</f>
        <v>20.25</v>
      </c>
      <c r="J112" s="440">
        <f>'BIOCHIMIE 2'!K112</f>
        <v>9.5</v>
      </c>
      <c r="K112" s="440">
        <f>'HIDAOA 3'!K112</f>
        <v>17.625</v>
      </c>
      <c r="L112" s="440">
        <f>'ANA-PATH 2'!K112</f>
        <v>5</v>
      </c>
      <c r="M112" s="441">
        <f>'CLINIQUE 3 '!O112</f>
        <v>0</v>
      </c>
      <c r="N112" s="441">
        <f t="shared" si="28"/>
        <v>107.875</v>
      </c>
      <c r="O112" s="441">
        <f t="shared" si="29"/>
        <v>3.8526785714285716</v>
      </c>
      <c r="P112" s="442" t="str">
        <f t="shared" si="30"/>
        <v>Ajournee</v>
      </c>
      <c r="Q112" s="442" t="str">
        <f t="shared" si="31"/>
        <v>juin</v>
      </c>
      <c r="R112" s="442">
        <f t="shared" si="32"/>
        <v>1</v>
      </c>
      <c r="S112" s="442">
        <f t="shared" si="33"/>
        <v>1</v>
      </c>
      <c r="T112" s="442">
        <f t="shared" si="34"/>
        <v>0</v>
      </c>
      <c r="U112" s="442">
        <f t="shared" si="35"/>
        <v>1</v>
      </c>
      <c r="V112" s="442">
        <f t="shared" si="36"/>
        <v>1</v>
      </c>
      <c r="W112" s="442">
        <f t="shared" si="37"/>
        <v>0</v>
      </c>
      <c r="X112" s="442">
        <f t="shared" si="38"/>
        <v>1</v>
      </c>
      <c r="Y112" s="442">
        <f t="shared" si="39"/>
        <v>0</v>
      </c>
      <c r="Z112" s="442">
        <f t="shared" si="40"/>
        <v>1</v>
      </c>
      <c r="AA112" s="442">
        <f t="shared" si="41"/>
        <v>1</v>
      </c>
      <c r="AB112" s="441" t="str">
        <f>'REPRODUCTION 3'!M112</f>
        <v>Juin</v>
      </c>
      <c r="AC112" s="441" t="str">
        <f>'RUMINANTS 3'!M112</f>
        <v>Juin</v>
      </c>
      <c r="AD112" s="441" t="str">
        <f>'PARASITOLOGIE 3'!M112</f>
        <v>Juin</v>
      </c>
      <c r="AE112" s="441" t="str">
        <f>'INFECTIEUX 3'!M112</f>
        <v>Juin</v>
      </c>
      <c r="AF112" s="441" t="str">
        <f>'CARNIVORES 3'!M112</f>
        <v>Juin</v>
      </c>
      <c r="AG112" s="441" t="str">
        <f>'CHIRURGIE 3'!M112</f>
        <v>Juin</v>
      </c>
      <c r="AH112" s="441" t="str">
        <f>'BIOCHIMIE 2'!M112</f>
        <v>Juin</v>
      </c>
      <c r="AI112" s="441" t="str">
        <f>'HIDAOA 3'!M112</f>
        <v>Juin</v>
      </c>
      <c r="AJ112" s="441" t="str">
        <f>'ANA-PATH 2'!M112</f>
        <v>Juin</v>
      </c>
      <c r="AK112" s="443" t="str">
        <f>'CLINIQUE 3 '!S112</f>
        <v>Juin</v>
      </c>
    </row>
    <row r="113" spans="1:37" ht="18.75">
      <c r="A113" s="51">
        <v>106</v>
      </c>
      <c r="B113" s="308" t="s">
        <v>3055</v>
      </c>
      <c r="C113" s="366" t="s">
        <v>1853</v>
      </c>
      <c r="D113" s="440">
        <f>'REPRODUCTION 3'!K113</f>
        <v>9</v>
      </c>
      <c r="E113" s="440">
        <f>'RUMINANTS 3'!K113</f>
        <v>13.5</v>
      </c>
      <c r="F113" s="440">
        <f>'PARASITOLOGIE 3'!K113</f>
        <v>21</v>
      </c>
      <c r="G113" s="440">
        <f>'INFECTIEUX 3'!K113</f>
        <v>10.5</v>
      </c>
      <c r="H113" s="440">
        <f>'CARNIVORES 3'!K113</f>
        <v>13.5</v>
      </c>
      <c r="I113" s="440">
        <f>'CHIRURGIE 3'!K113</f>
        <v>24.75</v>
      </c>
      <c r="J113" s="440">
        <f>'BIOCHIMIE 2'!K113</f>
        <v>14.75</v>
      </c>
      <c r="K113" s="440">
        <f>'HIDAOA 3'!K113</f>
        <v>22.5</v>
      </c>
      <c r="L113" s="440">
        <f>'ANA-PATH 2'!K113</f>
        <v>5</v>
      </c>
      <c r="M113" s="441">
        <f>'CLINIQUE 3 '!O113</f>
        <v>0</v>
      </c>
      <c r="N113" s="441">
        <f t="shared" si="28"/>
        <v>134.5</v>
      </c>
      <c r="O113" s="441">
        <f t="shared" si="29"/>
        <v>4.8035714285714288</v>
      </c>
      <c r="P113" s="442" t="str">
        <f t="shared" si="30"/>
        <v>Ajournee</v>
      </c>
      <c r="Q113" s="442" t="str">
        <f t="shared" si="31"/>
        <v>juin</v>
      </c>
      <c r="R113" s="442">
        <f t="shared" si="32"/>
        <v>1</v>
      </c>
      <c r="S113" s="442">
        <f t="shared" si="33"/>
        <v>1</v>
      </c>
      <c r="T113" s="442">
        <f t="shared" si="34"/>
        <v>0</v>
      </c>
      <c r="U113" s="442">
        <f t="shared" si="35"/>
        <v>1</v>
      </c>
      <c r="V113" s="442">
        <f t="shared" si="36"/>
        <v>1</v>
      </c>
      <c r="W113" s="442">
        <f t="shared" si="37"/>
        <v>0</v>
      </c>
      <c r="X113" s="442">
        <f t="shared" si="38"/>
        <v>0</v>
      </c>
      <c r="Y113" s="442">
        <f t="shared" si="39"/>
        <v>0</v>
      </c>
      <c r="Z113" s="442">
        <f t="shared" si="40"/>
        <v>1</v>
      </c>
      <c r="AA113" s="442">
        <f t="shared" si="41"/>
        <v>1</v>
      </c>
      <c r="AB113" s="441" t="str">
        <f>'REPRODUCTION 3'!M113</f>
        <v>Juin</v>
      </c>
      <c r="AC113" s="441" t="str">
        <f>'RUMINANTS 3'!M113</f>
        <v>Juin</v>
      </c>
      <c r="AD113" s="441" t="str">
        <f>'PARASITOLOGIE 3'!M113</f>
        <v>Juin</v>
      </c>
      <c r="AE113" s="441" t="str">
        <f>'INFECTIEUX 3'!M113</f>
        <v>Juin</v>
      </c>
      <c r="AF113" s="441" t="str">
        <f>'CARNIVORES 3'!M113</f>
        <v>Juin</v>
      </c>
      <c r="AG113" s="441" t="str">
        <f>'CHIRURGIE 3'!M113</f>
        <v>Juin</v>
      </c>
      <c r="AH113" s="441" t="str">
        <f>'BIOCHIMIE 2'!M113</f>
        <v>Juin</v>
      </c>
      <c r="AI113" s="441" t="str">
        <f>'HIDAOA 3'!M113</f>
        <v>Juin</v>
      </c>
      <c r="AJ113" s="441" t="str">
        <f>'ANA-PATH 2'!M113</f>
        <v>Juin</v>
      </c>
      <c r="AK113" s="443" t="str">
        <f>'CLINIQUE 3 '!S113</f>
        <v>Juin</v>
      </c>
    </row>
    <row r="114" spans="1:37" ht="18.75">
      <c r="A114" s="51">
        <v>107</v>
      </c>
      <c r="B114" s="308" t="s">
        <v>3056</v>
      </c>
      <c r="C114" s="366" t="s">
        <v>674</v>
      </c>
      <c r="D114" s="440">
        <f>'REPRODUCTION 3'!K114</f>
        <v>12.75</v>
      </c>
      <c r="E114" s="440">
        <f>'RUMINANTS 3'!K114</f>
        <v>13.5</v>
      </c>
      <c r="F114" s="440">
        <f>'PARASITOLOGIE 3'!K114</f>
        <v>22.5</v>
      </c>
      <c r="G114" s="440">
        <f>'INFECTIEUX 3'!K114</f>
        <v>9</v>
      </c>
      <c r="H114" s="440">
        <f>'CARNIVORES 3'!K114</f>
        <v>16.5</v>
      </c>
      <c r="I114" s="440">
        <f>'CHIRURGIE 3'!K114</f>
        <v>21</v>
      </c>
      <c r="J114" s="440">
        <f>'BIOCHIMIE 2'!K114</f>
        <v>8.75</v>
      </c>
      <c r="K114" s="440">
        <f>'HIDAOA 3'!K114</f>
        <v>17.25</v>
      </c>
      <c r="L114" s="440">
        <f>'ANA-PATH 2'!K114</f>
        <v>11</v>
      </c>
      <c r="M114" s="441">
        <f>'CLINIQUE 3 '!O114</f>
        <v>0</v>
      </c>
      <c r="N114" s="441">
        <f t="shared" si="28"/>
        <v>132.25</v>
      </c>
      <c r="O114" s="441">
        <f t="shared" si="29"/>
        <v>4.7232142857142856</v>
      </c>
      <c r="P114" s="442" t="str">
        <f t="shared" si="30"/>
        <v>Ajournee</v>
      </c>
      <c r="Q114" s="442" t="str">
        <f t="shared" si="31"/>
        <v>juin</v>
      </c>
      <c r="R114" s="442">
        <f t="shared" si="32"/>
        <v>1</v>
      </c>
      <c r="S114" s="442">
        <f t="shared" si="33"/>
        <v>1</v>
      </c>
      <c r="T114" s="442">
        <f t="shared" si="34"/>
        <v>0</v>
      </c>
      <c r="U114" s="442">
        <f t="shared" si="35"/>
        <v>1</v>
      </c>
      <c r="V114" s="442">
        <f t="shared" si="36"/>
        <v>0</v>
      </c>
      <c r="W114" s="442">
        <f t="shared" si="37"/>
        <v>0</v>
      </c>
      <c r="X114" s="442">
        <f t="shared" si="38"/>
        <v>1</v>
      </c>
      <c r="Y114" s="442">
        <f t="shared" si="39"/>
        <v>0</v>
      </c>
      <c r="Z114" s="442">
        <f t="shared" si="40"/>
        <v>0</v>
      </c>
      <c r="AA114" s="442">
        <f t="shared" si="41"/>
        <v>1</v>
      </c>
      <c r="AB114" s="441" t="str">
        <f>'REPRODUCTION 3'!M114</f>
        <v>Juin</v>
      </c>
      <c r="AC114" s="441" t="str">
        <f>'RUMINANTS 3'!M114</f>
        <v>Juin</v>
      </c>
      <c r="AD114" s="441" t="str">
        <f>'PARASITOLOGIE 3'!M114</f>
        <v>Juin</v>
      </c>
      <c r="AE114" s="441" t="str">
        <f>'INFECTIEUX 3'!M114</f>
        <v>Juin</v>
      </c>
      <c r="AF114" s="441" t="str">
        <f>'CARNIVORES 3'!M114</f>
        <v>Juin</v>
      </c>
      <c r="AG114" s="441" t="str">
        <f>'CHIRURGIE 3'!M114</f>
        <v>Juin</v>
      </c>
      <c r="AH114" s="441" t="str">
        <f>'BIOCHIMIE 2'!M114</f>
        <v>Juin</v>
      </c>
      <c r="AI114" s="441" t="str">
        <f>'HIDAOA 3'!M114</f>
        <v>Juin</v>
      </c>
      <c r="AJ114" s="441" t="str">
        <f>'ANA-PATH 2'!M114</f>
        <v>Juin</v>
      </c>
      <c r="AK114" s="443" t="str">
        <f>'CLINIQUE 3 '!S114</f>
        <v>Juin</v>
      </c>
    </row>
    <row r="115" spans="1:37" ht="18.75">
      <c r="A115" s="51">
        <v>108</v>
      </c>
      <c r="B115" s="308" t="s">
        <v>3297</v>
      </c>
      <c r="C115" s="366" t="s">
        <v>3057</v>
      </c>
      <c r="D115" s="440">
        <f>'REPRODUCTION 3'!K115</f>
        <v>18</v>
      </c>
      <c r="E115" s="440">
        <f>'RUMINANTS 3'!K115</f>
        <v>9</v>
      </c>
      <c r="F115" s="440">
        <f>'PARASITOLOGIE 3'!K115</f>
        <v>16.5</v>
      </c>
      <c r="G115" s="440">
        <f>'INFECTIEUX 3'!K115</f>
        <v>9</v>
      </c>
      <c r="H115" s="440">
        <f>'CARNIVORES 3'!K115</f>
        <v>7.5</v>
      </c>
      <c r="I115" s="440">
        <f>'CHIRURGIE 3'!K115</f>
        <v>16.5</v>
      </c>
      <c r="J115" s="440">
        <f>'BIOCHIMIE 2'!K115</f>
        <v>2</v>
      </c>
      <c r="K115" s="440">
        <f>'HIDAOA 3'!K115</f>
        <v>20.25</v>
      </c>
      <c r="L115" s="440">
        <f>'ANA-PATH 2'!K115</f>
        <v>10</v>
      </c>
      <c r="M115" s="441">
        <f>'CLINIQUE 3 '!O115</f>
        <v>0</v>
      </c>
      <c r="N115" s="441">
        <f t="shared" si="28"/>
        <v>108.75</v>
      </c>
      <c r="O115" s="441">
        <f t="shared" si="29"/>
        <v>3.8839285714285716</v>
      </c>
      <c r="P115" s="442" t="str">
        <f t="shared" si="30"/>
        <v>Ajournee</v>
      </c>
      <c r="Q115" s="442" t="str">
        <f t="shared" si="31"/>
        <v>juin</v>
      </c>
      <c r="R115" s="442">
        <f t="shared" si="32"/>
        <v>0</v>
      </c>
      <c r="S115" s="442">
        <f t="shared" si="33"/>
        <v>1</v>
      </c>
      <c r="T115" s="442">
        <f t="shared" si="34"/>
        <v>0</v>
      </c>
      <c r="U115" s="442">
        <f t="shared" si="35"/>
        <v>1</v>
      </c>
      <c r="V115" s="442">
        <f t="shared" si="36"/>
        <v>1</v>
      </c>
      <c r="W115" s="442">
        <f t="shared" si="37"/>
        <v>0</v>
      </c>
      <c r="X115" s="442">
        <f t="shared" si="38"/>
        <v>1</v>
      </c>
      <c r="Y115" s="442">
        <f t="shared" si="39"/>
        <v>0</v>
      </c>
      <c r="Z115" s="442">
        <f t="shared" si="40"/>
        <v>0</v>
      </c>
      <c r="AA115" s="442">
        <f t="shared" si="41"/>
        <v>1</v>
      </c>
      <c r="AB115" s="441" t="str">
        <f>'REPRODUCTION 3'!M115</f>
        <v>Juin</v>
      </c>
      <c r="AC115" s="441" t="str">
        <f>'RUMINANTS 3'!M115</f>
        <v>Juin</v>
      </c>
      <c r="AD115" s="441" t="str">
        <f>'PARASITOLOGIE 3'!M115</f>
        <v>Juin</v>
      </c>
      <c r="AE115" s="441" t="str">
        <f>'INFECTIEUX 3'!M115</f>
        <v>Juin</v>
      </c>
      <c r="AF115" s="441" t="str">
        <f>'CARNIVORES 3'!M115</f>
        <v>Juin</v>
      </c>
      <c r="AG115" s="441" t="str">
        <f>'CHIRURGIE 3'!M115</f>
        <v>Juin</v>
      </c>
      <c r="AH115" s="441" t="str">
        <f>'BIOCHIMIE 2'!M115</f>
        <v>Juin</v>
      </c>
      <c r="AI115" s="441" t="str">
        <f>'HIDAOA 3'!M115</f>
        <v>Juin</v>
      </c>
      <c r="AJ115" s="441" t="str">
        <f>'ANA-PATH 2'!M115</f>
        <v>Juin</v>
      </c>
      <c r="AK115" s="443" t="str">
        <f>'CLINIQUE 3 '!S115</f>
        <v>Juin</v>
      </c>
    </row>
    <row r="116" spans="1:37" ht="18.75">
      <c r="A116" s="51">
        <v>109</v>
      </c>
      <c r="B116" s="308" t="s">
        <v>3058</v>
      </c>
      <c r="C116" s="366" t="s">
        <v>3059</v>
      </c>
      <c r="D116" s="440">
        <f>'REPRODUCTION 3'!K116</f>
        <v>7.5</v>
      </c>
      <c r="E116" s="440">
        <f>'RUMINANTS 3'!K116</f>
        <v>16.5</v>
      </c>
      <c r="F116" s="440">
        <f>'PARASITOLOGIE 3'!K116</f>
        <v>13.5</v>
      </c>
      <c r="G116" s="440">
        <f>'INFECTIEUX 3'!K116</f>
        <v>7.5</v>
      </c>
      <c r="H116" s="440">
        <f>'CARNIVORES 3'!K116</f>
        <v>15</v>
      </c>
      <c r="I116" s="440">
        <f>'CHIRURGIE 3'!K116</f>
        <v>21.375</v>
      </c>
      <c r="J116" s="440">
        <f>'BIOCHIMIE 2'!K116</f>
        <v>7</v>
      </c>
      <c r="K116" s="440">
        <f>'HIDAOA 3'!K116</f>
        <v>16.875</v>
      </c>
      <c r="L116" s="440">
        <f>'ANA-PATH 2'!K116</f>
        <v>10</v>
      </c>
      <c r="M116" s="441">
        <f>'CLINIQUE 3 '!O116</f>
        <v>0</v>
      </c>
      <c r="N116" s="441">
        <f t="shared" si="28"/>
        <v>115.25</v>
      </c>
      <c r="O116" s="441">
        <f t="shared" si="29"/>
        <v>4.1160714285714288</v>
      </c>
      <c r="P116" s="442" t="str">
        <f t="shared" si="30"/>
        <v>Ajournee</v>
      </c>
      <c r="Q116" s="442" t="str">
        <f t="shared" si="31"/>
        <v>juin</v>
      </c>
      <c r="R116" s="442">
        <f t="shared" si="32"/>
        <v>1</v>
      </c>
      <c r="S116" s="442">
        <f t="shared" si="33"/>
        <v>0</v>
      </c>
      <c r="T116" s="442">
        <f t="shared" si="34"/>
        <v>1</v>
      </c>
      <c r="U116" s="442">
        <f t="shared" si="35"/>
        <v>1</v>
      </c>
      <c r="V116" s="442">
        <f t="shared" si="36"/>
        <v>0</v>
      </c>
      <c r="W116" s="442">
        <f t="shared" si="37"/>
        <v>0</v>
      </c>
      <c r="X116" s="442">
        <f t="shared" si="38"/>
        <v>1</v>
      </c>
      <c r="Y116" s="442">
        <f t="shared" si="39"/>
        <v>0</v>
      </c>
      <c r="Z116" s="442">
        <f t="shared" si="40"/>
        <v>0</v>
      </c>
      <c r="AA116" s="442">
        <f t="shared" si="41"/>
        <v>1</v>
      </c>
      <c r="AB116" s="441" t="str">
        <f>'REPRODUCTION 3'!M116</f>
        <v>Juin</v>
      </c>
      <c r="AC116" s="441" t="str">
        <f>'RUMINANTS 3'!M116</f>
        <v>Juin</v>
      </c>
      <c r="AD116" s="441" t="str">
        <f>'PARASITOLOGIE 3'!M116</f>
        <v>Juin</v>
      </c>
      <c r="AE116" s="441" t="str">
        <f>'INFECTIEUX 3'!M116</f>
        <v>Juin</v>
      </c>
      <c r="AF116" s="441" t="str">
        <f>'CARNIVORES 3'!M116</f>
        <v>Juin</v>
      </c>
      <c r="AG116" s="441" t="str">
        <f>'CHIRURGIE 3'!M116</f>
        <v>Juin</v>
      </c>
      <c r="AH116" s="441" t="str">
        <f>'BIOCHIMIE 2'!M116</f>
        <v>Juin</v>
      </c>
      <c r="AI116" s="441" t="str">
        <f>'HIDAOA 3'!M116</f>
        <v>Juin</v>
      </c>
      <c r="AJ116" s="441" t="str">
        <f>'ANA-PATH 2'!M116</f>
        <v>Juin</v>
      </c>
      <c r="AK116" s="443" t="str">
        <f>'CLINIQUE 3 '!S116</f>
        <v>Juin</v>
      </c>
    </row>
    <row r="117" spans="1:37" ht="18.75">
      <c r="A117" s="51">
        <v>110</v>
      </c>
      <c r="B117" s="334" t="s">
        <v>795</v>
      </c>
      <c r="C117" s="374" t="s">
        <v>3060</v>
      </c>
      <c r="D117" s="440">
        <f>'REPRODUCTION 3'!K117</f>
        <v>6</v>
      </c>
      <c r="E117" s="440">
        <f>'RUMINANTS 3'!K117</f>
        <v>4.5</v>
      </c>
      <c r="F117" s="440">
        <f>'PARASITOLOGIE 3'!K117</f>
        <v>0</v>
      </c>
      <c r="G117" s="440">
        <f>'INFECTIEUX 3'!K117</f>
        <v>3</v>
      </c>
      <c r="H117" s="440">
        <f>'CARNIVORES 3'!K117</f>
        <v>39</v>
      </c>
      <c r="I117" s="440">
        <f>'CHIRURGIE 3'!K117</f>
        <v>36</v>
      </c>
      <c r="J117" s="440">
        <f>'BIOCHIMIE 2'!K117</f>
        <v>0</v>
      </c>
      <c r="K117" s="440">
        <f>'HIDAOA 3'!K117</f>
        <v>0</v>
      </c>
      <c r="L117" s="440">
        <f>'ANA-PATH 2'!K117</f>
        <v>3</v>
      </c>
      <c r="M117" s="441">
        <f>'CLINIQUE 3 '!O117</f>
        <v>40</v>
      </c>
      <c r="N117" s="441">
        <f t="shared" si="28"/>
        <v>131.5</v>
      </c>
      <c r="O117" s="441">
        <f t="shared" si="29"/>
        <v>4.6964285714285712</v>
      </c>
      <c r="P117" s="442" t="str">
        <f t="shared" si="30"/>
        <v>Ajournee</v>
      </c>
      <c r="Q117" s="442" t="str">
        <f t="shared" si="31"/>
        <v>juin</v>
      </c>
      <c r="R117" s="442">
        <f t="shared" si="32"/>
        <v>1</v>
      </c>
      <c r="S117" s="442">
        <f t="shared" si="33"/>
        <v>1</v>
      </c>
      <c r="T117" s="442">
        <f t="shared" si="34"/>
        <v>1</v>
      </c>
      <c r="U117" s="442">
        <f t="shared" si="35"/>
        <v>1</v>
      </c>
      <c r="V117" s="442">
        <f t="shared" si="36"/>
        <v>0</v>
      </c>
      <c r="W117" s="442">
        <f t="shared" si="37"/>
        <v>0</v>
      </c>
      <c r="X117" s="442">
        <f t="shared" si="38"/>
        <v>1</v>
      </c>
      <c r="Y117" s="442">
        <f t="shared" si="39"/>
        <v>1</v>
      </c>
      <c r="Z117" s="442">
        <f t="shared" si="40"/>
        <v>1</v>
      </c>
      <c r="AA117" s="442">
        <f t="shared" si="41"/>
        <v>0</v>
      </c>
      <c r="AB117" s="441" t="str">
        <f>'REPRODUCTION 3'!M117</f>
        <v>Juin</v>
      </c>
      <c r="AC117" s="441" t="str">
        <f>'RUMINANTS 3'!M117</f>
        <v>Juin</v>
      </c>
      <c r="AD117" s="441" t="str">
        <f>'PARASITOLOGIE 3'!M117</f>
        <v>Juin</v>
      </c>
      <c r="AE117" s="441" t="str">
        <f>'INFECTIEUX 3'!M117</f>
        <v>Juin</v>
      </c>
      <c r="AF117" s="441" t="str">
        <f>'CARNIVORES 3'!M117</f>
        <v>Juin</v>
      </c>
      <c r="AG117" s="441" t="str">
        <f>'CHIRURGIE 3'!M117</f>
        <v>Juin</v>
      </c>
      <c r="AH117" s="441" t="str">
        <f>'BIOCHIMIE 2'!M117</f>
        <v>Juin</v>
      </c>
      <c r="AI117" s="441" t="str">
        <f>'HIDAOA 3'!M117</f>
        <v>Juin</v>
      </c>
      <c r="AJ117" s="441" t="str">
        <f>'ANA-PATH 2'!M117</f>
        <v>Juin</v>
      </c>
      <c r="AK117" s="443" t="str">
        <f>'CLINIQUE 3 '!S117</f>
        <v>Juin</v>
      </c>
    </row>
    <row r="118" spans="1:37" ht="18.75">
      <c r="A118" s="51">
        <v>111</v>
      </c>
      <c r="B118" s="308" t="s">
        <v>3061</v>
      </c>
      <c r="C118" s="366" t="s">
        <v>3062</v>
      </c>
      <c r="D118" s="440">
        <f>'REPRODUCTION 3'!K118</f>
        <v>10.5</v>
      </c>
      <c r="E118" s="440">
        <f>'RUMINANTS 3'!K118</f>
        <v>4.5</v>
      </c>
      <c r="F118" s="440">
        <f>'PARASITOLOGIE 3'!K118</f>
        <v>9</v>
      </c>
      <c r="G118" s="440">
        <f>'INFECTIEUX 3'!K118</f>
        <v>3</v>
      </c>
      <c r="H118" s="440">
        <f>'CARNIVORES 3'!K118</f>
        <v>9</v>
      </c>
      <c r="I118" s="440">
        <f>'CHIRURGIE 3'!K118</f>
        <v>16.125</v>
      </c>
      <c r="J118" s="440">
        <f>'BIOCHIMIE 2'!K118</f>
        <v>1</v>
      </c>
      <c r="K118" s="440">
        <f>'HIDAOA 3'!K118</f>
        <v>9.375</v>
      </c>
      <c r="L118" s="440">
        <f>'ANA-PATH 2'!K118</f>
        <v>5</v>
      </c>
      <c r="M118" s="441">
        <f>'CLINIQUE 3 '!O118</f>
        <v>0</v>
      </c>
      <c r="N118" s="441">
        <f t="shared" si="28"/>
        <v>67.5</v>
      </c>
      <c r="O118" s="441">
        <f t="shared" si="29"/>
        <v>2.4107142857142856</v>
      </c>
      <c r="P118" s="442" t="str">
        <f t="shared" si="30"/>
        <v>Ajournee</v>
      </c>
      <c r="Q118" s="442" t="str">
        <f t="shared" si="31"/>
        <v>juin</v>
      </c>
      <c r="R118" s="442">
        <f t="shared" si="32"/>
        <v>1</v>
      </c>
      <c r="S118" s="442">
        <f t="shared" si="33"/>
        <v>1</v>
      </c>
      <c r="T118" s="442">
        <f t="shared" si="34"/>
        <v>1</v>
      </c>
      <c r="U118" s="442">
        <f t="shared" si="35"/>
        <v>1</v>
      </c>
      <c r="V118" s="442">
        <f t="shared" si="36"/>
        <v>1</v>
      </c>
      <c r="W118" s="442">
        <f t="shared" si="37"/>
        <v>0</v>
      </c>
      <c r="X118" s="442">
        <f t="shared" si="38"/>
        <v>1</v>
      </c>
      <c r="Y118" s="442">
        <f t="shared" si="39"/>
        <v>1</v>
      </c>
      <c r="Z118" s="442">
        <f t="shared" si="40"/>
        <v>1</v>
      </c>
      <c r="AA118" s="442">
        <f t="shared" si="41"/>
        <v>1</v>
      </c>
      <c r="AB118" s="441" t="str">
        <f>'REPRODUCTION 3'!M118</f>
        <v>Juin</v>
      </c>
      <c r="AC118" s="441" t="str">
        <f>'RUMINANTS 3'!M118</f>
        <v>Juin</v>
      </c>
      <c r="AD118" s="441" t="str">
        <f>'PARASITOLOGIE 3'!M118</f>
        <v>Juin</v>
      </c>
      <c r="AE118" s="441" t="str">
        <f>'INFECTIEUX 3'!M118</f>
        <v>Juin</v>
      </c>
      <c r="AF118" s="441" t="str">
        <f>'CARNIVORES 3'!M118</f>
        <v>Juin</v>
      </c>
      <c r="AG118" s="441" t="str">
        <f>'CHIRURGIE 3'!M118</f>
        <v>Juin</v>
      </c>
      <c r="AH118" s="441" t="str">
        <f>'BIOCHIMIE 2'!M118</f>
        <v>Juin</v>
      </c>
      <c r="AI118" s="441" t="str">
        <f>'HIDAOA 3'!M118</f>
        <v>Juin</v>
      </c>
      <c r="AJ118" s="441" t="str">
        <f>'ANA-PATH 2'!M118</f>
        <v>Juin</v>
      </c>
      <c r="AK118" s="443" t="str">
        <f>'CLINIQUE 3 '!S118</f>
        <v>Juin</v>
      </c>
    </row>
    <row r="119" spans="1:37" ht="18.75">
      <c r="A119" s="51">
        <v>112</v>
      </c>
      <c r="B119" s="308" t="s">
        <v>3063</v>
      </c>
      <c r="C119" s="366" t="s">
        <v>640</v>
      </c>
      <c r="D119" s="440">
        <f>'REPRODUCTION 3'!K119</f>
        <v>6</v>
      </c>
      <c r="E119" s="440">
        <f>'RUMINANTS 3'!K119</f>
        <v>9</v>
      </c>
      <c r="F119" s="440">
        <f>'PARASITOLOGIE 3'!K119</f>
        <v>12</v>
      </c>
      <c r="G119" s="440">
        <f>'INFECTIEUX 3'!K119</f>
        <v>4.5</v>
      </c>
      <c r="H119" s="440">
        <f>'CARNIVORES 3'!K119</f>
        <v>13.5</v>
      </c>
      <c r="I119" s="440">
        <f>'CHIRURGIE 3'!K119</f>
        <v>18</v>
      </c>
      <c r="J119" s="440">
        <f>'BIOCHIMIE 2'!K119</f>
        <v>6.25</v>
      </c>
      <c r="K119" s="440">
        <f>'HIDAOA 3'!K119</f>
        <v>15.75</v>
      </c>
      <c r="L119" s="440">
        <f>'ANA-PATH 2'!K119</f>
        <v>7</v>
      </c>
      <c r="M119" s="441">
        <f>'CLINIQUE 3 '!O119</f>
        <v>0</v>
      </c>
      <c r="N119" s="441">
        <f t="shared" si="28"/>
        <v>92</v>
      </c>
      <c r="O119" s="441">
        <f t="shared" si="29"/>
        <v>3.2857142857142856</v>
      </c>
      <c r="P119" s="442" t="str">
        <f t="shared" si="30"/>
        <v>Ajournee</v>
      </c>
      <c r="Q119" s="442" t="str">
        <f t="shared" si="31"/>
        <v>juin</v>
      </c>
      <c r="R119" s="442">
        <f t="shared" si="32"/>
        <v>1</v>
      </c>
      <c r="S119" s="442">
        <f t="shared" si="33"/>
        <v>1</v>
      </c>
      <c r="T119" s="442">
        <f t="shared" si="34"/>
        <v>1</v>
      </c>
      <c r="U119" s="442">
        <f t="shared" si="35"/>
        <v>1</v>
      </c>
      <c r="V119" s="442">
        <f t="shared" si="36"/>
        <v>1</v>
      </c>
      <c r="W119" s="442">
        <f t="shared" si="37"/>
        <v>0</v>
      </c>
      <c r="X119" s="442">
        <f t="shared" si="38"/>
        <v>1</v>
      </c>
      <c r="Y119" s="442">
        <f t="shared" si="39"/>
        <v>0</v>
      </c>
      <c r="Z119" s="442">
        <f t="shared" si="40"/>
        <v>1</v>
      </c>
      <c r="AA119" s="442">
        <f t="shared" si="41"/>
        <v>1</v>
      </c>
      <c r="AB119" s="441" t="str">
        <f>'REPRODUCTION 3'!M119</f>
        <v>Juin</v>
      </c>
      <c r="AC119" s="441" t="str">
        <f>'RUMINANTS 3'!M119</f>
        <v>Juin</v>
      </c>
      <c r="AD119" s="441" t="str">
        <f>'PARASITOLOGIE 3'!M119</f>
        <v>Juin</v>
      </c>
      <c r="AE119" s="441" t="str">
        <f>'INFECTIEUX 3'!M119</f>
        <v>Juin</v>
      </c>
      <c r="AF119" s="441" t="str">
        <f>'CARNIVORES 3'!M119</f>
        <v>Juin</v>
      </c>
      <c r="AG119" s="441" t="str">
        <f>'CHIRURGIE 3'!M119</f>
        <v>Juin</v>
      </c>
      <c r="AH119" s="441" t="str">
        <f>'BIOCHIMIE 2'!M119</f>
        <v>Juin</v>
      </c>
      <c r="AI119" s="441" t="str">
        <f>'HIDAOA 3'!M119</f>
        <v>Juin</v>
      </c>
      <c r="AJ119" s="441" t="str">
        <f>'ANA-PATH 2'!M119</f>
        <v>Juin</v>
      </c>
      <c r="AK119" s="443" t="str">
        <f>'CLINIQUE 3 '!S119</f>
        <v>Juin</v>
      </c>
    </row>
    <row r="120" spans="1:37" ht="18.75">
      <c r="A120" s="51">
        <v>113</v>
      </c>
      <c r="B120" s="308" t="s">
        <v>3064</v>
      </c>
      <c r="C120" s="366" t="s">
        <v>1789</v>
      </c>
      <c r="D120" s="440">
        <f>'REPRODUCTION 3'!K120</f>
        <v>11.25</v>
      </c>
      <c r="E120" s="440">
        <f>'RUMINANTS 3'!K120</f>
        <v>9</v>
      </c>
      <c r="F120" s="440">
        <f>'PARASITOLOGIE 3'!K120</f>
        <v>13.5</v>
      </c>
      <c r="G120" s="440">
        <f>'INFECTIEUX 3'!K120</f>
        <v>6</v>
      </c>
      <c r="H120" s="440">
        <f>'CARNIVORES 3'!K120</f>
        <v>15.75</v>
      </c>
      <c r="I120" s="440">
        <f>'CHIRURGIE 3'!K120</f>
        <v>16.875</v>
      </c>
      <c r="J120" s="440">
        <f>'BIOCHIMIE 2'!K120</f>
        <v>5.75</v>
      </c>
      <c r="K120" s="440">
        <f>'HIDAOA 3'!K120</f>
        <v>11.25</v>
      </c>
      <c r="L120" s="440">
        <f>'ANA-PATH 2'!K120</f>
        <v>7</v>
      </c>
      <c r="M120" s="441">
        <f>'CLINIQUE 3 '!O120</f>
        <v>0</v>
      </c>
      <c r="N120" s="441">
        <f t="shared" si="28"/>
        <v>96.375</v>
      </c>
      <c r="O120" s="441">
        <f t="shared" si="29"/>
        <v>3.4419642857142856</v>
      </c>
      <c r="P120" s="442" t="str">
        <f t="shared" si="30"/>
        <v>Ajournee</v>
      </c>
      <c r="Q120" s="442" t="str">
        <f t="shared" si="31"/>
        <v>juin</v>
      </c>
      <c r="R120" s="442">
        <f t="shared" si="32"/>
        <v>1</v>
      </c>
      <c r="S120" s="442">
        <f t="shared" si="33"/>
        <v>1</v>
      </c>
      <c r="T120" s="442">
        <f t="shared" si="34"/>
        <v>1</v>
      </c>
      <c r="U120" s="442">
        <f t="shared" si="35"/>
        <v>1</v>
      </c>
      <c r="V120" s="442">
        <f t="shared" si="36"/>
        <v>0</v>
      </c>
      <c r="W120" s="442">
        <f t="shared" si="37"/>
        <v>0</v>
      </c>
      <c r="X120" s="442">
        <f t="shared" si="38"/>
        <v>1</v>
      </c>
      <c r="Y120" s="442">
        <f t="shared" si="39"/>
        <v>1</v>
      </c>
      <c r="Z120" s="442">
        <f t="shared" si="40"/>
        <v>1</v>
      </c>
      <c r="AA120" s="442">
        <f t="shared" si="41"/>
        <v>1</v>
      </c>
      <c r="AB120" s="441" t="str">
        <f>'REPRODUCTION 3'!M120</f>
        <v>Juin</v>
      </c>
      <c r="AC120" s="441" t="str">
        <f>'RUMINANTS 3'!M120</f>
        <v>Juin</v>
      </c>
      <c r="AD120" s="441" t="str">
        <f>'PARASITOLOGIE 3'!M120</f>
        <v>Juin</v>
      </c>
      <c r="AE120" s="441" t="str">
        <f>'INFECTIEUX 3'!M120</f>
        <v>Juin</v>
      </c>
      <c r="AF120" s="441" t="str">
        <f>'CARNIVORES 3'!M120</f>
        <v>Juin</v>
      </c>
      <c r="AG120" s="441" t="str">
        <f>'CHIRURGIE 3'!M120</f>
        <v>Juin</v>
      </c>
      <c r="AH120" s="441" t="str">
        <f>'BIOCHIMIE 2'!M120</f>
        <v>Juin</v>
      </c>
      <c r="AI120" s="441" t="str">
        <f>'HIDAOA 3'!M120</f>
        <v>Juin</v>
      </c>
      <c r="AJ120" s="441" t="str">
        <f>'ANA-PATH 2'!M120</f>
        <v>Juin</v>
      </c>
      <c r="AK120" s="443" t="str">
        <f>'CLINIQUE 3 '!S120</f>
        <v>Juin</v>
      </c>
    </row>
    <row r="121" spans="1:37" ht="18.75">
      <c r="A121" s="51">
        <v>114</v>
      </c>
      <c r="B121" s="306" t="s">
        <v>3065</v>
      </c>
      <c r="C121" s="375" t="s">
        <v>3066</v>
      </c>
      <c r="D121" s="440">
        <f>'REPRODUCTION 3'!K121</f>
        <v>3</v>
      </c>
      <c r="E121" s="440">
        <f>'RUMINANTS 3'!K121</f>
        <v>6</v>
      </c>
      <c r="F121" s="440">
        <f>'PARASITOLOGIE 3'!K121</f>
        <v>13.5</v>
      </c>
      <c r="G121" s="440">
        <f>'INFECTIEUX 3'!K121</f>
        <v>1.5</v>
      </c>
      <c r="H121" s="440">
        <f>'CARNIVORES 3'!K121</f>
        <v>17.25</v>
      </c>
      <c r="I121" s="440">
        <f>'CHIRURGIE 3'!K121</f>
        <v>16.5</v>
      </c>
      <c r="J121" s="440">
        <f>'BIOCHIMIE 2'!K121</f>
        <v>2.5</v>
      </c>
      <c r="K121" s="440">
        <f>'HIDAOA 3'!K121</f>
        <v>8.25</v>
      </c>
      <c r="L121" s="440">
        <f>'ANA-PATH 2'!K121</f>
        <v>3</v>
      </c>
      <c r="M121" s="441">
        <f>'CLINIQUE 3 '!O121</f>
        <v>0</v>
      </c>
      <c r="N121" s="441">
        <f t="shared" si="28"/>
        <v>71.5</v>
      </c>
      <c r="O121" s="441">
        <f t="shared" si="29"/>
        <v>2.5535714285714284</v>
      </c>
      <c r="P121" s="442" t="str">
        <f t="shared" si="30"/>
        <v>Ajournee</v>
      </c>
      <c r="Q121" s="442" t="str">
        <f t="shared" si="31"/>
        <v>juin</v>
      </c>
      <c r="R121" s="442">
        <f t="shared" si="32"/>
        <v>1</v>
      </c>
      <c r="S121" s="442">
        <f t="shared" si="33"/>
        <v>1</v>
      </c>
      <c r="T121" s="442">
        <f t="shared" si="34"/>
        <v>1</v>
      </c>
      <c r="U121" s="442">
        <f t="shared" si="35"/>
        <v>1</v>
      </c>
      <c r="V121" s="442">
        <f t="shared" si="36"/>
        <v>0</v>
      </c>
      <c r="W121" s="442">
        <f t="shared" si="37"/>
        <v>0</v>
      </c>
      <c r="X121" s="442">
        <f t="shared" si="38"/>
        <v>1</v>
      </c>
      <c r="Y121" s="442">
        <f t="shared" si="39"/>
        <v>1</v>
      </c>
      <c r="Z121" s="442">
        <f t="shared" si="40"/>
        <v>1</v>
      </c>
      <c r="AA121" s="442">
        <f t="shared" si="41"/>
        <v>1</v>
      </c>
      <c r="AB121" s="441" t="str">
        <f>'REPRODUCTION 3'!M121</f>
        <v>Juin</v>
      </c>
      <c r="AC121" s="441" t="str">
        <f>'RUMINANTS 3'!M121</f>
        <v>Juin</v>
      </c>
      <c r="AD121" s="441" t="str">
        <f>'PARASITOLOGIE 3'!M121</f>
        <v>Juin</v>
      </c>
      <c r="AE121" s="441" t="str">
        <f>'INFECTIEUX 3'!M121</f>
        <v>Juin</v>
      </c>
      <c r="AF121" s="441" t="str">
        <f>'CARNIVORES 3'!M121</f>
        <v>Juin</v>
      </c>
      <c r="AG121" s="441" t="str">
        <f>'CHIRURGIE 3'!M121</f>
        <v>Juin</v>
      </c>
      <c r="AH121" s="441" t="str">
        <f>'BIOCHIMIE 2'!M121</f>
        <v>Juin</v>
      </c>
      <c r="AI121" s="441" t="str">
        <f>'HIDAOA 3'!M121</f>
        <v>Juin</v>
      </c>
      <c r="AJ121" s="441" t="str">
        <f>'ANA-PATH 2'!M121</f>
        <v>Juin</v>
      </c>
      <c r="AK121" s="443" t="str">
        <f>'CLINIQUE 3 '!S121</f>
        <v>Juin</v>
      </c>
    </row>
    <row r="122" spans="1:37" ht="18.75">
      <c r="A122" s="51">
        <v>115</v>
      </c>
      <c r="B122" s="308" t="s">
        <v>3067</v>
      </c>
      <c r="C122" s="366" t="s">
        <v>1770</v>
      </c>
      <c r="D122" s="440">
        <f>'REPRODUCTION 3'!K122</f>
        <v>14.25</v>
      </c>
      <c r="E122" s="440">
        <f>'RUMINANTS 3'!K122</f>
        <v>19.5</v>
      </c>
      <c r="F122" s="440">
        <f>'PARASITOLOGIE 3'!K122</f>
        <v>21</v>
      </c>
      <c r="G122" s="440">
        <f>'INFECTIEUX 3'!K122</f>
        <v>10.5</v>
      </c>
      <c r="H122" s="440">
        <f>'CARNIVORES 3'!K122</f>
        <v>18</v>
      </c>
      <c r="I122" s="440">
        <f>'CHIRURGIE 3'!K122</f>
        <v>21.375</v>
      </c>
      <c r="J122" s="440">
        <f>'BIOCHIMIE 2'!K122</f>
        <v>7</v>
      </c>
      <c r="K122" s="440">
        <f>'HIDAOA 3'!K122</f>
        <v>18</v>
      </c>
      <c r="L122" s="440">
        <f>'ANA-PATH 2'!K122</f>
        <v>7</v>
      </c>
      <c r="M122" s="441">
        <f>'CLINIQUE 3 '!O122</f>
        <v>0</v>
      </c>
      <c r="N122" s="441">
        <f t="shared" si="28"/>
        <v>136.625</v>
      </c>
      <c r="O122" s="441">
        <f t="shared" si="29"/>
        <v>4.8794642857142856</v>
      </c>
      <c r="P122" s="442" t="str">
        <f t="shared" si="30"/>
        <v>Ajournee</v>
      </c>
      <c r="Q122" s="442" t="str">
        <f t="shared" si="31"/>
        <v>juin</v>
      </c>
      <c r="R122" s="442">
        <f t="shared" si="32"/>
        <v>1</v>
      </c>
      <c r="S122" s="442">
        <f t="shared" si="33"/>
        <v>0</v>
      </c>
      <c r="T122" s="442">
        <f t="shared" si="34"/>
        <v>0</v>
      </c>
      <c r="U122" s="442">
        <f t="shared" si="35"/>
        <v>1</v>
      </c>
      <c r="V122" s="442">
        <f t="shared" si="36"/>
        <v>0</v>
      </c>
      <c r="W122" s="442">
        <f t="shared" si="37"/>
        <v>0</v>
      </c>
      <c r="X122" s="442">
        <f t="shared" si="38"/>
        <v>1</v>
      </c>
      <c r="Y122" s="442">
        <f t="shared" si="39"/>
        <v>0</v>
      </c>
      <c r="Z122" s="442">
        <f t="shared" si="40"/>
        <v>1</v>
      </c>
      <c r="AA122" s="442">
        <f t="shared" si="41"/>
        <v>1</v>
      </c>
      <c r="AB122" s="441" t="str">
        <f>'REPRODUCTION 3'!M122</f>
        <v>Juin</v>
      </c>
      <c r="AC122" s="441" t="str">
        <f>'RUMINANTS 3'!M122</f>
        <v>Juin</v>
      </c>
      <c r="AD122" s="441" t="str">
        <f>'PARASITOLOGIE 3'!M122</f>
        <v>Juin</v>
      </c>
      <c r="AE122" s="441" t="str">
        <f>'INFECTIEUX 3'!M122</f>
        <v>Juin</v>
      </c>
      <c r="AF122" s="441" t="str">
        <f>'CARNIVORES 3'!M122</f>
        <v>Juin</v>
      </c>
      <c r="AG122" s="441" t="str">
        <f>'CHIRURGIE 3'!M122</f>
        <v>Juin</v>
      </c>
      <c r="AH122" s="441" t="str">
        <f>'BIOCHIMIE 2'!M122</f>
        <v>Juin</v>
      </c>
      <c r="AI122" s="441" t="str">
        <f>'HIDAOA 3'!M122</f>
        <v>Juin</v>
      </c>
      <c r="AJ122" s="441" t="str">
        <f>'ANA-PATH 2'!M122</f>
        <v>Juin</v>
      </c>
      <c r="AK122" s="443" t="str">
        <f>'CLINIQUE 3 '!S122</f>
        <v>Juin</v>
      </c>
    </row>
    <row r="123" spans="1:37" ht="18.75">
      <c r="A123" s="51">
        <v>116</v>
      </c>
      <c r="B123" s="308" t="s">
        <v>1617</v>
      </c>
      <c r="C123" s="366" t="s">
        <v>3068</v>
      </c>
      <c r="D123" s="440">
        <f>'REPRODUCTION 3'!K123</f>
        <v>9</v>
      </c>
      <c r="E123" s="440">
        <f>'RUMINANTS 3'!K123</f>
        <v>3</v>
      </c>
      <c r="F123" s="440">
        <f>'PARASITOLOGIE 3'!K123</f>
        <v>18</v>
      </c>
      <c r="G123" s="440">
        <f>'INFECTIEUX 3'!K123</f>
        <v>4.5</v>
      </c>
      <c r="H123" s="440">
        <f>'CARNIVORES 3'!K123</f>
        <v>15</v>
      </c>
      <c r="I123" s="440">
        <f>'CHIRURGIE 3'!K123</f>
        <v>18.75</v>
      </c>
      <c r="J123" s="440">
        <f>'BIOCHIMIE 2'!K123</f>
        <v>4</v>
      </c>
      <c r="K123" s="440">
        <f>'HIDAOA 3'!K123</f>
        <v>12.75</v>
      </c>
      <c r="L123" s="440">
        <f>'ANA-PATH 2'!K123</f>
        <v>6</v>
      </c>
      <c r="M123" s="441">
        <f>'CLINIQUE 3 '!O123</f>
        <v>0</v>
      </c>
      <c r="N123" s="441">
        <f t="shared" si="28"/>
        <v>91</v>
      </c>
      <c r="O123" s="441">
        <f t="shared" si="29"/>
        <v>3.25</v>
      </c>
      <c r="P123" s="442" t="str">
        <f t="shared" si="30"/>
        <v>Ajournee</v>
      </c>
      <c r="Q123" s="442" t="str">
        <f t="shared" si="31"/>
        <v>juin</v>
      </c>
      <c r="R123" s="442">
        <f t="shared" si="32"/>
        <v>1</v>
      </c>
      <c r="S123" s="442">
        <f t="shared" si="33"/>
        <v>1</v>
      </c>
      <c r="T123" s="442">
        <f t="shared" si="34"/>
        <v>0</v>
      </c>
      <c r="U123" s="442">
        <f t="shared" si="35"/>
        <v>1</v>
      </c>
      <c r="V123" s="442">
        <f t="shared" si="36"/>
        <v>0</v>
      </c>
      <c r="W123" s="442">
        <f t="shared" si="37"/>
        <v>0</v>
      </c>
      <c r="X123" s="442">
        <f t="shared" si="38"/>
        <v>1</v>
      </c>
      <c r="Y123" s="442">
        <f t="shared" si="39"/>
        <v>1</v>
      </c>
      <c r="Z123" s="442">
        <f t="shared" si="40"/>
        <v>1</v>
      </c>
      <c r="AA123" s="442">
        <f t="shared" si="41"/>
        <v>1</v>
      </c>
      <c r="AB123" s="441" t="str">
        <f>'REPRODUCTION 3'!M123</f>
        <v>Juin</v>
      </c>
      <c r="AC123" s="441" t="str">
        <f>'RUMINANTS 3'!M123</f>
        <v>Juin</v>
      </c>
      <c r="AD123" s="441" t="str">
        <f>'PARASITOLOGIE 3'!M123</f>
        <v>Juin</v>
      </c>
      <c r="AE123" s="441" t="str">
        <f>'INFECTIEUX 3'!M123</f>
        <v>Juin</v>
      </c>
      <c r="AF123" s="441" t="str">
        <f>'CARNIVORES 3'!M123</f>
        <v>Juin</v>
      </c>
      <c r="AG123" s="441" t="str">
        <f>'CHIRURGIE 3'!M123</f>
        <v>Juin</v>
      </c>
      <c r="AH123" s="441" t="str">
        <f>'BIOCHIMIE 2'!M123</f>
        <v>Juin</v>
      </c>
      <c r="AI123" s="441" t="str">
        <f>'HIDAOA 3'!M123</f>
        <v>Juin</v>
      </c>
      <c r="AJ123" s="441" t="str">
        <f>'ANA-PATH 2'!M123</f>
        <v>Juin</v>
      </c>
      <c r="AK123" s="443" t="str">
        <f>'CLINIQUE 3 '!S123</f>
        <v>Juin</v>
      </c>
    </row>
    <row r="124" spans="1:37" ht="18.75">
      <c r="A124" s="51">
        <v>117</v>
      </c>
      <c r="B124" s="308" t="s">
        <v>1977</v>
      </c>
      <c r="C124" s="366" t="s">
        <v>3298</v>
      </c>
      <c r="D124" s="440">
        <f>'REPRODUCTION 3'!K124</f>
        <v>8.25</v>
      </c>
      <c r="E124" s="440">
        <f>'RUMINANTS 3'!K124</f>
        <v>10.5</v>
      </c>
      <c r="F124" s="440">
        <f>'PARASITOLOGIE 3'!K124</f>
        <v>21</v>
      </c>
      <c r="G124" s="440">
        <f>'INFECTIEUX 3'!K124</f>
        <v>4.5</v>
      </c>
      <c r="H124" s="440">
        <f>'CARNIVORES 3'!K124</f>
        <v>19.5</v>
      </c>
      <c r="I124" s="440">
        <f>'CHIRURGIE 3'!K124</f>
        <v>22.5</v>
      </c>
      <c r="J124" s="440">
        <f>'BIOCHIMIE 2'!K124</f>
        <v>3.75</v>
      </c>
      <c r="K124" s="440">
        <f>'HIDAOA 3'!K124</f>
        <v>22.125</v>
      </c>
      <c r="L124" s="440">
        <f>'ANA-PATH 2'!K124</f>
        <v>7</v>
      </c>
      <c r="M124" s="441">
        <f>'CLINIQUE 3 '!O124</f>
        <v>0</v>
      </c>
      <c r="N124" s="441">
        <f t="shared" si="28"/>
        <v>119.125</v>
      </c>
      <c r="O124" s="441">
        <f t="shared" si="29"/>
        <v>4.2544642857142856</v>
      </c>
      <c r="P124" s="442" t="str">
        <f t="shared" si="30"/>
        <v>Ajournee</v>
      </c>
      <c r="Q124" s="442" t="str">
        <f t="shared" si="31"/>
        <v>juin</v>
      </c>
      <c r="R124" s="442">
        <f t="shared" si="32"/>
        <v>1</v>
      </c>
      <c r="S124" s="442">
        <f t="shared" si="33"/>
        <v>1</v>
      </c>
      <c r="T124" s="442">
        <f t="shared" si="34"/>
        <v>0</v>
      </c>
      <c r="U124" s="442">
        <f t="shared" si="35"/>
        <v>1</v>
      </c>
      <c r="V124" s="442">
        <f t="shared" si="36"/>
        <v>0</v>
      </c>
      <c r="W124" s="442">
        <f t="shared" si="37"/>
        <v>0</v>
      </c>
      <c r="X124" s="442">
        <f t="shared" si="38"/>
        <v>1</v>
      </c>
      <c r="Y124" s="442">
        <f t="shared" si="39"/>
        <v>0</v>
      </c>
      <c r="Z124" s="442">
        <f t="shared" si="40"/>
        <v>1</v>
      </c>
      <c r="AA124" s="442">
        <f t="shared" si="41"/>
        <v>1</v>
      </c>
      <c r="AB124" s="441" t="str">
        <f>'REPRODUCTION 3'!M124</f>
        <v>Juin</v>
      </c>
      <c r="AC124" s="441" t="str">
        <f>'RUMINANTS 3'!M124</f>
        <v>Juin</v>
      </c>
      <c r="AD124" s="441" t="str">
        <f>'PARASITOLOGIE 3'!M124</f>
        <v>Juin</v>
      </c>
      <c r="AE124" s="441" t="str">
        <f>'INFECTIEUX 3'!M124</f>
        <v>Juin</v>
      </c>
      <c r="AF124" s="441" t="str">
        <f>'CARNIVORES 3'!M124</f>
        <v>Juin</v>
      </c>
      <c r="AG124" s="441" t="str">
        <f>'CHIRURGIE 3'!M124</f>
        <v>Juin</v>
      </c>
      <c r="AH124" s="441" t="str">
        <f>'BIOCHIMIE 2'!M124</f>
        <v>Juin</v>
      </c>
      <c r="AI124" s="441" t="str">
        <f>'HIDAOA 3'!M124</f>
        <v>Juin</v>
      </c>
      <c r="AJ124" s="441" t="str">
        <f>'ANA-PATH 2'!M124</f>
        <v>Juin</v>
      </c>
      <c r="AK124" s="443" t="str">
        <f>'CLINIQUE 3 '!S124</f>
        <v>Juin</v>
      </c>
    </row>
    <row r="125" spans="1:37" ht="18.75">
      <c r="A125" s="51">
        <v>118</v>
      </c>
      <c r="B125" s="308" t="s">
        <v>3069</v>
      </c>
      <c r="C125" s="366" t="s">
        <v>3070</v>
      </c>
      <c r="D125" s="440">
        <f>'REPRODUCTION 3'!K125</f>
        <v>9</v>
      </c>
      <c r="E125" s="440">
        <f>'RUMINANTS 3'!K125</f>
        <v>7.5</v>
      </c>
      <c r="F125" s="440">
        <f>'PARASITOLOGIE 3'!K125</f>
        <v>21</v>
      </c>
      <c r="G125" s="440">
        <f>'INFECTIEUX 3'!K125</f>
        <v>4.5</v>
      </c>
      <c r="H125" s="440">
        <f>'CARNIVORES 3'!K125</f>
        <v>14.25</v>
      </c>
      <c r="I125" s="440">
        <f>'CHIRURGIE 3'!K125</f>
        <v>18.75</v>
      </c>
      <c r="J125" s="440">
        <f>'BIOCHIMIE 2'!K125</f>
        <v>3</v>
      </c>
      <c r="K125" s="440">
        <f>'HIDAOA 3'!K125</f>
        <v>16.875</v>
      </c>
      <c r="L125" s="440">
        <f>'ANA-PATH 2'!K125</f>
        <v>5</v>
      </c>
      <c r="M125" s="441">
        <f>'CLINIQUE 3 '!O125</f>
        <v>0</v>
      </c>
      <c r="N125" s="441">
        <f t="shared" si="28"/>
        <v>99.875</v>
      </c>
      <c r="O125" s="441">
        <f t="shared" si="29"/>
        <v>3.5669642857142856</v>
      </c>
      <c r="P125" s="442" t="str">
        <f t="shared" si="30"/>
        <v>Ajournee</v>
      </c>
      <c r="Q125" s="442" t="str">
        <f t="shared" si="31"/>
        <v>juin</v>
      </c>
      <c r="R125" s="442">
        <f t="shared" si="32"/>
        <v>1</v>
      </c>
      <c r="S125" s="442">
        <f t="shared" si="33"/>
        <v>1</v>
      </c>
      <c r="T125" s="442">
        <f t="shared" si="34"/>
        <v>0</v>
      </c>
      <c r="U125" s="442">
        <f t="shared" si="35"/>
        <v>1</v>
      </c>
      <c r="V125" s="442">
        <f t="shared" si="36"/>
        <v>1</v>
      </c>
      <c r="W125" s="442">
        <f t="shared" si="37"/>
        <v>0</v>
      </c>
      <c r="X125" s="442">
        <f t="shared" si="38"/>
        <v>1</v>
      </c>
      <c r="Y125" s="442">
        <f t="shared" si="39"/>
        <v>0</v>
      </c>
      <c r="Z125" s="442">
        <f t="shared" si="40"/>
        <v>1</v>
      </c>
      <c r="AA125" s="442">
        <f t="shared" si="41"/>
        <v>1</v>
      </c>
      <c r="AB125" s="441" t="str">
        <f>'REPRODUCTION 3'!M125</f>
        <v>Juin</v>
      </c>
      <c r="AC125" s="441" t="str">
        <f>'RUMINANTS 3'!M125</f>
        <v>Juin</v>
      </c>
      <c r="AD125" s="441" t="str">
        <f>'PARASITOLOGIE 3'!M125</f>
        <v>Juin</v>
      </c>
      <c r="AE125" s="441" t="str">
        <f>'INFECTIEUX 3'!M125</f>
        <v>Juin</v>
      </c>
      <c r="AF125" s="441" t="str">
        <f>'CARNIVORES 3'!M125</f>
        <v>Juin</v>
      </c>
      <c r="AG125" s="441" t="str">
        <f>'CHIRURGIE 3'!M125</f>
        <v>Juin</v>
      </c>
      <c r="AH125" s="441" t="str">
        <f>'BIOCHIMIE 2'!M125</f>
        <v>Juin</v>
      </c>
      <c r="AI125" s="441" t="str">
        <f>'HIDAOA 3'!M125</f>
        <v>Juin</v>
      </c>
      <c r="AJ125" s="441" t="str">
        <f>'ANA-PATH 2'!M125</f>
        <v>Juin</v>
      </c>
      <c r="AK125" s="443" t="str">
        <f>'CLINIQUE 3 '!S125</f>
        <v>Juin</v>
      </c>
    </row>
    <row r="126" spans="1:37" ht="18.75">
      <c r="A126" s="51">
        <v>119</v>
      </c>
      <c r="B126" s="308" t="s">
        <v>3071</v>
      </c>
      <c r="C126" s="366" t="s">
        <v>1935</v>
      </c>
      <c r="D126" s="440">
        <f>'REPRODUCTION 3'!K126</f>
        <v>3</v>
      </c>
      <c r="E126" s="440">
        <f>'RUMINANTS 3'!K126</f>
        <v>0</v>
      </c>
      <c r="F126" s="440">
        <f>'PARASITOLOGIE 3'!K126</f>
        <v>13.5</v>
      </c>
      <c r="G126" s="440">
        <f>'INFECTIEUX 3'!K126</f>
        <v>0</v>
      </c>
      <c r="H126" s="440">
        <f>'CARNIVORES 3'!K126</f>
        <v>10.5</v>
      </c>
      <c r="I126" s="440">
        <f>'CHIRURGIE 3'!K126</f>
        <v>18.375</v>
      </c>
      <c r="J126" s="440">
        <f>'BIOCHIMIE 2'!K126</f>
        <v>4</v>
      </c>
      <c r="K126" s="440">
        <f>'HIDAOA 3'!K126</f>
        <v>11.25</v>
      </c>
      <c r="L126" s="440">
        <f>'ANA-PATH 2'!K126</f>
        <v>0</v>
      </c>
      <c r="M126" s="441">
        <f>'CLINIQUE 3 '!O126</f>
        <v>0</v>
      </c>
      <c r="N126" s="441">
        <f t="shared" si="28"/>
        <v>60.625</v>
      </c>
      <c r="O126" s="441">
        <f t="shared" si="29"/>
        <v>2.1651785714285716</v>
      </c>
      <c r="P126" s="442" t="str">
        <f t="shared" si="30"/>
        <v>Ajournee</v>
      </c>
      <c r="Q126" s="442" t="str">
        <f t="shared" si="31"/>
        <v>juin</v>
      </c>
      <c r="R126" s="442">
        <f t="shared" si="32"/>
        <v>1</v>
      </c>
      <c r="S126" s="442">
        <f t="shared" si="33"/>
        <v>1</v>
      </c>
      <c r="T126" s="442">
        <f t="shared" si="34"/>
        <v>1</v>
      </c>
      <c r="U126" s="442">
        <f t="shared" si="35"/>
        <v>1</v>
      </c>
      <c r="V126" s="442">
        <f t="shared" si="36"/>
        <v>1</v>
      </c>
      <c r="W126" s="442">
        <f t="shared" si="37"/>
        <v>0</v>
      </c>
      <c r="X126" s="442">
        <f t="shared" si="38"/>
        <v>1</v>
      </c>
      <c r="Y126" s="442">
        <f t="shared" si="39"/>
        <v>1</v>
      </c>
      <c r="Z126" s="442">
        <f t="shared" si="40"/>
        <v>1</v>
      </c>
      <c r="AA126" s="442">
        <f t="shared" si="41"/>
        <v>1</v>
      </c>
      <c r="AB126" s="441" t="str">
        <f>'REPRODUCTION 3'!M126</f>
        <v>Juin</v>
      </c>
      <c r="AC126" s="441" t="str">
        <f>'RUMINANTS 3'!M126</f>
        <v>Juin</v>
      </c>
      <c r="AD126" s="441" t="str">
        <f>'PARASITOLOGIE 3'!M126</f>
        <v>Juin</v>
      </c>
      <c r="AE126" s="441" t="str">
        <f>'INFECTIEUX 3'!M126</f>
        <v>Juin</v>
      </c>
      <c r="AF126" s="441" t="str">
        <f>'CARNIVORES 3'!M126</f>
        <v>Juin</v>
      </c>
      <c r="AG126" s="441" t="str">
        <f>'CHIRURGIE 3'!M126</f>
        <v>Juin</v>
      </c>
      <c r="AH126" s="441" t="str">
        <f>'BIOCHIMIE 2'!M126</f>
        <v>Juin</v>
      </c>
      <c r="AI126" s="441" t="str">
        <f>'HIDAOA 3'!M126</f>
        <v>Juin</v>
      </c>
      <c r="AJ126" s="441" t="str">
        <f>'ANA-PATH 2'!M126</f>
        <v>Juin</v>
      </c>
      <c r="AK126" s="443" t="str">
        <f>'CLINIQUE 3 '!S126</f>
        <v>Juin</v>
      </c>
    </row>
    <row r="127" spans="1:37" ht="18.75">
      <c r="A127" s="51">
        <v>120</v>
      </c>
      <c r="B127" s="308" t="s">
        <v>3072</v>
      </c>
      <c r="C127" s="366" t="s">
        <v>3073</v>
      </c>
      <c r="D127" s="440">
        <f>'REPRODUCTION 3'!K127</f>
        <v>14.25</v>
      </c>
      <c r="E127" s="440">
        <f>'RUMINANTS 3'!K127</f>
        <v>9</v>
      </c>
      <c r="F127" s="440">
        <f>'PARASITOLOGIE 3'!K127</f>
        <v>30</v>
      </c>
      <c r="G127" s="440">
        <f>'INFECTIEUX 3'!K127</f>
        <v>21</v>
      </c>
      <c r="H127" s="440">
        <f>'CARNIVORES 3'!K127</f>
        <v>17.25</v>
      </c>
      <c r="I127" s="440">
        <f>'CHIRURGIE 3'!K127</f>
        <v>27</v>
      </c>
      <c r="J127" s="440">
        <f>'BIOCHIMIE 2'!K127</f>
        <v>10.5</v>
      </c>
      <c r="K127" s="440">
        <f>'HIDAOA 3'!K127</f>
        <v>25.125</v>
      </c>
      <c r="L127" s="440">
        <f>'ANA-PATH 2'!K127</f>
        <v>11</v>
      </c>
      <c r="M127" s="441">
        <f>'CLINIQUE 3 '!O127</f>
        <v>0</v>
      </c>
      <c r="N127" s="441">
        <f t="shared" si="28"/>
        <v>165.125</v>
      </c>
      <c r="O127" s="441">
        <f t="shared" si="29"/>
        <v>5.8973214285714288</v>
      </c>
      <c r="P127" s="442" t="str">
        <f t="shared" si="30"/>
        <v>Ajournee</v>
      </c>
      <c r="Q127" s="442" t="str">
        <f t="shared" si="31"/>
        <v>juin</v>
      </c>
      <c r="R127" s="442">
        <f t="shared" si="32"/>
        <v>1</v>
      </c>
      <c r="S127" s="442">
        <f t="shared" si="33"/>
        <v>1</v>
      </c>
      <c r="T127" s="442">
        <f t="shared" si="34"/>
        <v>0</v>
      </c>
      <c r="U127" s="442">
        <f t="shared" si="35"/>
        <v>0</v>
      </c>
      <c r="V127" s="442">
        <f t="shared" si="36"/>
        <v>0</v>
      </c>
      <c r="W127" s="442">
        <f t="shared" si="37"/>
        <v>0</v>
      </c>
      <c r="X127" s="442">
        <f t="shared" si="38"/>
        <v>0</v>
      </c>
      <c r="Y127" s="442">
        <f t="shared" si="39"/>
        <v>0</v>
      </c>
      <c r="Z127" s="442">
        <f t="shared" si="40"/>
        <v>0</v>
      </c>
      <c r="AA127" s="442">
        <f t="shared" si="41"/>
        <v>1</v>
      </c>
      <c r="AB127" s="441" t="str">
        <f>'REPRODUCTION 3'!M127</f>
        <v>Juin</v>
      </c>
      <c r="AC127" s="441" t="str">
        <f>'RUMINANTS 3'!M127</f>
        <v>Juin</v>
      </c>
      <c r="AD127" s="441" t="str">
        <f>'PARASITOLOGIE 3'!M127</f>
        <v>Juin</v>
      </c>
      <c r="AE127" s="441" t="str">
        <f>'INFECTIEUX 3'!M127</f>
        <v>Juin</v>
      </c>
      <c r="AF127" s="441" t="str">
        <f>'CARNIVORES 3'!M127</f>
        <v>Juin</v>
      </c>
      <c r="AG127" s="441" t="str">
        <f>'CHIRURGIE 3'!M127</f>
        <v>Juin</v>
      </c>
      <c r="AH127" s="441" t="str">
        <f>'BIOCHIMIE 2'!M127</f>
        <v>Juin</v>
      </c>
      <c r="AI127" s="441" t="str">
        <f>'HIDAOA 3'!M127</f>
        <v>Juin</v>
      </c>
      <c r="AJ127" s="441" t="str">
        <f>'ANA-PATH 2'!M127</f>
        <v>Juin</v>
      </c>
      <c r="AK127" s="443" t="str">
        <f>'CLINIQUE 3 '!S127</f>
        <v>Juin</v>
      </c>
    </row>
    <row r="128" spans="1:37" ht="18.75">
      <c r="A128" s="51">
        <v>121</v>
      </c>
      <c r="B128" s="308" t="s">
        <v>3074</v>
      </c>
      <c r="C128" s="366" t="s">
        <v>3075</v>
      </c>
      <c r="D128" s="440">
        <f>'REPRODUCTION 3'!K128</f>
        <v>8.25</v>
      </c>
      <c r="E128" s="440">
        <f>'RUMINANTS 3'!K128</f>
        <v>6</v>
      </c>
      <c r="F128" s="440">
        <f>'PARASITOLOGIE 3'!K128</f>
        <v>18</v>
      </c>
      <c r="G128" s="440">
        <f>'INFECTIEUX 3'!K128</f>
        <v>6</v>
      </c>
      <c r="H128" s="440">
        <f>'CARNIVORES 3'!K128</f>
        <v>7.5</v>
      </c>
      <c r="I128" s="440">
        <f>'CHIRURGIE 3'!K128</f>
        <v>18.75</v>
      </c>
      <c r="J128" s="440">
        <f>'BIOCHIMIE 2'!K128</f>
        <v>6.25</v>
      </c>
      <c r="K128" s="440">
        <f>'HIDAOA 3'!K128</f>
        <v>18.375</v>
      </c>
      <c r="L128" s="440">
        <f>'ANA-PATH 2'!K128</f>
        <v>3</v>
      </c>
      <c r="M128" s="441">
        <f>'CLINIQUE 3 '!O128</f>
        <v>0</v>
      </c>
      <c r="N128" s="441">
        <f t="shared" si="28"/>
        <v>92.125</v>
      </c>
      <c r="O128" s="441">
        <f t="shared" si="29"/>
        <v>3.2901785714285716</v>
      </c>
      <c r="P128" s="442" t="str">
        <f t="shared" si="30"/>
        <v>Ajournee</v>
      </c>
      <c r="Q128" s="442" t="str">
        <f t="shared" si="31"/>
        <v>juin</v>
      </c>
      <c r="R128" s="442">
        <f t="shared" si="32"/>
        <v>1</v>
      </c>
      <c r="S128" s="442">
        <f t="shared" si="33"/>
        <v>1</v>
      </c>
      <c r="T128" s="442">
        <f t="shared" si="34"/>
        <v>0</v>
      </c>
      <c r="U128" s="442">
        <f t="shared" si="35"/>
        <v>1</v>
      </c>
      <c r="V128" s="442">
        <f t="shared" si="36"/>
        <v>1</v>
      </c>
      <c r="W128" s="442">
        <f t="shared" si="37"/>
        <v>0</v>
      </c>
      <c r="X128" s="442">
        <f t="shared" si="38"/>
        <v>1</v>
      </c>
      <c r="Y128" s="442">
        <f t="shared" si="39"/>
        <v>0</v>
      </c>
      <c r="Z128" s="442">
        <f t="shared" si="40"/>
        <v>1</v>
      </c>
      <c r="AA128" s="442">
        <f t="shared" si="41"/>
        <v>1</v>
      </c>
      <c r="AB128" s="441" t="str">
        <f>'REPRODUCTION 3'!M128</f>
        <v>Juin</v>
      </c>
      <c r="AC128" s="441" t="str">
        <f>'RUMINANTS 3'!M128</f>
        <v>Juin</v>
      </c>
      <c r="AD128" s="441" t="str">
        <f>'PARASITOLOGIE 3'!M128</f>
        <v>Juin</v>
      </c>
      <c r="AE128" s="441" t="str">
        <f>'INFECTIEUX 3'!M128</f>
        <v>Juin</v>
      </c>
      <c r="AF128" s="441" t="str">
        <f>'CARNIVORES 3'!M128</f>
        <v>Juin</v>
      </c>
      <c r="AG128" s="441" t="str">
        <f>'CHIRURGIE 3'!M128</f>
        <v>Juin</v>
      </c>
      <c r="AH128" s="441" t="str">
        <f>'BIOCHIMIE 2'!M128</f>
        <v>Juin</v>
      </c>
      <c r="AI128" s="441" t="str">
        <f>'HIDAOA 3'!M128</f>
        <v>Juin</v>
      </c>
      <c r="AJ128" s="441" t="str">
        <f>'ANA-PATH 2'!M128</f>
        <v>Juin</v>
      </c>
      <c r="AK128" s="443" t="str">
        <f>'CLINIQUE 3 '!S128</f>
        <v>Juin</v>
      </c>
    </row>
    <row r="129" spans="1:37" ht="18.75">
      <c r="A129" s="51">
        <v>122</v>
      </c>
      <c r="B129" s="308" t="s">
        <v>3076</v>
      </c>
      <c r="C129" s="366" t="s">
        <v>1409</v>
      </c>
      <c r="D129" s="440">
        <f>'REPRODUCTION 3'!K129</f>
        <v>15</v>
      </c>
      <c r="E129" s="440">
        <f>'RUMINANTS 3'!K129</f>
        <v>16.5</v>
      </c>
      <c r="F129" s="440">
        <f>'PARASITOLOGIE 3'!K129</f>
        <v>27</v>
      </c>
      <c r="G129" s="440">
        <f>'INFECTIEUX 3'!K129</f>
        <v>12</v>
      </c>
      <c r="H129" s="440">
        <f>'CARNIVORES 3'!K129</f>
        <v>18</v>
      </c>
      <c r="I129" s="440">
        <f>'CHIRURGIE 3'!K129</f>
        <v>22.875</v>
      </c>
      <c r="J129" s="440">
        <f>'BIOCHIMIE 2'!K129</f>
        <v>10.5</v>
      </c>
      <c r="K129" s="440">
        <f>'HIDAOA 3'!K129</f>
        <v>20.25</v>
      </c>
      <c r="L129" s="440">
        <f>'ANA-PATH 2'!K129</f>
        <v>5</v>
      </c>
      <c r="M129" s="441">
        <f>'CLINIQUE 3 '!O129</f>
        <v>0</v>
      </c>
      <c r="N129" s="441">
        <f t="shared" si="28"/>
        <v>147.125</v>
      </c>
      <c r="O129" s="441">
        <f t="shared" si="29"/>
        <v>5.2544642857142856</v>
      </c>
      <c r="P129" s="442" t="str">
        <f t="shared" si="30"/>
        <v>Ajournee</v>
      </c>
      <c r="Q129" s="442" t="str">
        <f t="shared" si="31"/>
        <v>juin</v>
      </c>
      <c r="R129" s="442">
        <f t="shared" si="32"/>
        <v>0</v>
      </c>
      <c r="S129" s="442">
        <f t="shared" si="33"/>
        <v>0</v>
      </c>
      <c r="T129" s="442">
        <f t="shared" si="34"/>
        <v>0</v>
      </c>
      <c r="U129" s="442">
        <f t="shared" si="35"/>
        <v>1</v>
      </c>
      <c r="V129" s="442">
        <f t="shared" si="36"/>
        <v>0</v>
      </c>
      <c r="W129" s="442">
        <f t="shared" si="37"/>
        <v>0</v>
      </c>
      <c r="X129" s="442">
        <f t="shared" si="38"/>
        <v>0</v>
      </c>
      <c r="Y129" s="442">
        <f t="shared" si="39"/>
        <v>0</v>
      </c>
      <c r="Z129" s="442">
        <f t="shared" si="40"/>
        <v>1</v>
      </c>
      <c r="AA129" s="442">
        <f t="shared" si="41"/>
        <v>1</v>
      </c>
      <c r="AB129" s="441" t="str">
        <f>'REPRODUCTION 3'!M129</f>
        <v>Juin</v>
      </c>
      <c r="AC129" s="441" t="str">
        <f>'RUMINANTS 3'!M129</f>
        <v>Juin</v>
      </c>
      <c r="AD129" s="441" t="str">
        <f>'PARASITOLOGIE 3'!M129</f>
        <v>Juin</v>
      </c>
      <c r="AE129" s="441" t="str">
        <f>'INFECTIEUX 3'!M129</f>
        <v>Juin</v>
      </c>
      <c r="AF129" s="441" t="str">
        <f>'CARNIVORES 3'!M129</f>
        <v>Juin</v>
      </c>
      <c r="AG129" s="441" t="str">
        <f>'CHIRURGIE 3'!M129</f>
        <v>Juin</v>
      </c>
      <c r="AH129" s="441" t="str">
        <f>'BIOCHIMIE 2'!M129</f>
        <v>Juin</v>
      </c>
      <c r="AI129" s="441" t="str">
        <f>'HIDAOA 3'!M129</f>
        <v>Juin</v>
      </c>
      <c r="AJ129" s="441" t="str">
        <f>'ANA-PATH 2'!M129</f>
        <v>Juin</v>
      </c>
      <c r="AK129" s="443" t="str">
        <f>'CLINIQUE 3 '!S129</f>
        <v>Juin</v>
      </c>
    </row>
    <row r="130" spans="1:37" ht="18.75">
      <c r="A130" s="51">
        <v>123</v>
      </c>
      <c r="B130" s="334" t="s">
        <v>854</v>
      </c>
      <c r="C130" s="374" t="s">
        <v>1985</v>
      </c>
      <c r="D130" s="440">
        <f>'REPRODUCTION 3'!K130</f>
        <v>3</v>
      </c>
      <c r="E130" s="440">
        <f>'RUMINANTS 3'!K130</f>
        <v>30</v>
      </c>
      <c r="F130" s="440">
        <f>'PARASITOLOGIE 3'!K130</f>
        <v>7.5</v>
      </c>
      <c r="G130" s="440">
        <f>'INFECTIEUX 3'!K130</f>
        <v>1.5</v>
      </c>
      <c r="H130" s="440">
        <f>'CARNIVORES 3'!K130</f>
        <v>36</v>
      </c>
      <c r="I130" s="440">
        <f>'CHIRURGIE 3'!K130</f>
        <v>20.25</v>
      </c>
      <c r="J130" s="440">
        <f>'BIOCHIMIE 2'!K130</f>
        <v>3</v>
      </c>
      <c r="K130" s="440">
        <f>'HIDAOA 3'!K130</f>
        <v>7.5</v>
      </c>
      <c r="L130" s="440">
        <f>'ANA-PATH 2'!K130</f>
        <v>20</v>
      </c>
      <c r="M130" s="441">
        <f>'CLINIQUE 3 '!O130</f>
        <v>37</v>
      </c>
      <c r="N130" s="441">
        <f t="shared" si="28"/>
        <v>165.75</v>
      </c>
      <c r="O130" s="441">
        <f t="shared" si="29"/>
        <v>5.9196428571428568</v>
      </c>
      <c r="P130" s="442" t="str">
        <f t="shared" si="30"/>
        <v>Ajournee</v>
      </c>
      <c r="Q130" s="442" t="str">
        <f t="shared" si="31"/>
        <v>juin</v>
      </c>
      <c r="R130" s="442">
        <f t="shared" si="32"/>
        <v>1</v>
      </c>
      <c r="S130" s="442">
        <f t="shared" si="33"/>
        <v>0</v>
      </c>
      <c r="T130" s="442">
        <f t="shared" si="34"/>
        <v>1</v>
      </c>
      <c r="U130" s="442">
        <f t="shared" si="35"/>
        <v>1</v>
      </c>
      <c r="V130" s="442">
        <f t="shared" si="36"/>
        <v>0</v>
      </c>
      <c r="W130" s="442">
        <f t="shared" si="37"/>
        <v>0</v>
      </c>
      <c r="X130" s="442">
        <f t="shared" si="38"/>
        <v>1</v>
      </c>
      <c r="Y130" s="442">
        <f t="shared" si="39"/>
        <v>1</v>
      </c>
      <c r="Z130" s="442">
        <f t="shared" si="40"/>
        <v>0</v>
      </c>
      <c r="AA130" s="442">
        <f t="shared" si="41"/>
        <v>0</v>
      </c>
      <c r="AB130" s="441" t="str">
        <f>'REPRODUCTION 3'!M130</f>
        <v>Juin</v>
      </c>
      <c r="AC130" s="441" t="str">
        <f>'RUMINANTS 3'!M130</f>
        <v>Juin</v>
      </c>
      <c r="AD130" s="441" t="str">
        <f>'PARASITOLOGIE 3'!M130</f>
        <v>Juin</v>
      </c>
      <c r="AE130" s="441" t="str">
        <f>'INFECTIEUX 3'!M130</f>
        <v>Juin</v>
      </c>
      <c r="AF130" s="441" t="str">
        <f>'CARNIVORES 3'!M130</f>
        <v>Juin</v>
      </c>
      <c r="AG130" s="441" t="str">
        <f>'CHIRURGIE 3'!M130</f>
        <v>Juin</v>
      </c>
      <c r="AH130" s="441" t="str">
        <f>'BIOCHIMIE 2'!M130</f>
        <v>Juin</v>
      </c>
      <c r="AI130" s="441" t="str">
        <f>'HIDAOA 3'!M130</f>
        <v>Juin</v>
      </c>
      <c r="AJ130" s="441" t="str">
        <f>'ANA-PATH 2'!M130</f>
        <v>Juin</v>
      </c>
      <c r="AK130" s="443" t="str">
        <f>'CLINIQUE 3 '!S130</f>
        <v>Juin</v>
      </c>
    </row>
    <row r="131" spans="1:37" ht="18.75">
      <c r="A131" s="51">
        <v>124</v>
      </c>
      <c r="B131" s="308" t="s">
        <v>1986</v>
      </c>
      <c r="C131" s="366" t="s">
        <v>640</v>
      </c>
      <c r="D131" s="440">
        <f>'REPRODUCTION 3'!K131</f>
        <v>6.75</v>
      </c>
      <c r="E131" s="440">
        <f>'RUMINANTS 3'!K131</f>
        <v>3</v>
      </c>
      <c r="F131" s="440">
        <f>'PARASITOLOGIE 3'!K131</f>
        <v>15</v>
      </c>
      <c r="G131" s="440">
        <f>'INFECTIEUX 3'!K131</f>
        <v>7.5</v>
      </c>
      <c r="H131" s="440">
        <f>'CARNIVORES 3'!K131</f>
        <v>13.5</v>
      </c>
      <c r="I131" s="440">
        <f>'CHIRURGIE 3'!K131</f>
        <v>15.375</v>
      </c>
      <c r="J131" s="440">
        <f>'BIOCHIMIE 2'!K131</f>
        <v>3.75</v>
      </c>
      <c r="K131" s="440">
        <f>'HIDAOA 3'!K131</f>
        <v>13.5</v>
      </c>
      <c r="L131" s="440">
        <f>'ANA-PATH 2'!K131</f>
        <v>8</v>
      </c>
      <c r="M131" s="441">
        <f>'CLINIQUE 3 '!O131</f>
        <v>0</v>
      </c>
      <c r="N131" s="441">
        <f t="shared" si="28"/>
        <v>86.375</v>
      </c>
      <c r="O131" s="441">
        <f t="shared" si="29"/>
        <v>3.0848214285714284</v>
      </c>
      <c r="P131" s="442" t="str">
        <f t="shared" si="30"/>
        <v>Ajournee</v>
      </c>
      <c r="Q131" s="442" t="str">
        <f t="shared" si="31"/>
        <v>juin</v>
      </c>
      <c r="R131" s="442">
        <f t="shared" si="32"/>
        <v>1</v>
      </c>
      <c r="S131" s="442">
        <f t="shared" si="33"/>
        <v>1</v>
      </c>
      <c r="T131" s="442">
        <f t="shared" si="34"/>
        <v>0</v>
      </c>
      <c r="U131" s="442">
        <f t="shared" si="35"/>
        <v>1</v>
      </c>
      <c r="V131" s="442">
        <f t="shared" si="36"/>
        <v>1</v>
      </c>
      <c r="W131" s="442">
        <f t="shared" si="37"/>
        <v>0</v>
      </c>
      <c r="X131" s="442">
        <f t="shared" si="38"/>
        <v>1</v>
      </c>
      <c r="Y131" s="442">
        <f t="shared" si="39"/>
        <v>1</v>
      </c>
      <c r="Z131" s="442">
        <f t="shared" si="40"/>
        <v>1</v>
      </c>
      <c r="AA131" s="442">
        <f t="shared" si="41"/>
        <v>1</v>
      </c>
      <c r="AB131" s="441" t="str">
        <f>'REPRODUCTION 3'!M131</f>
        <v>Juin</v>
      </c>
      <c r="AC131" s="441" t="str">
        <f>'RUMINANTS 3'!M131</f>
        <v>Juin</v>
      </c>
      <c r="AD131" s="441" t="str">
        <f>'PARASITOLOGIE 3'!M131</f>
        <v>Juin</v>
      </c>
      <c r="AE131" s="441" t="str">
        <f>'INFECTIEUX 3'!M131</f>
        <v>Juin</v>
      </c>
      <c r="AF131" s="441" t="str">
        <f>'CARNIVORES 3'!M131</f>
        <v>Juin</v>
      </c>
      <c r="AG131" s="441" t="str">
        <f>'CHIRURGIE 3'!M131</f>
        <v>Juin</v>
      </c>
      <c r="AH131" s="441" t="str">
        <f>'BIOCHIMIE 2'!M131</f>
        <v>Juin</v>
      </c>
      <c r="AI131" s="441" t="str">
        <f>'HIDAOA 3'!M131</f>
        <v>Juin</v>
      </c>
      <c r="AJ131" s="441" t="str">
        <f>'ANA-PATH 2'!M131</f>
        <v>Juin</v>
      </c>
      <c r="AK131" s="443" t="str">
        <f>'CLINIQUE 3 '!S131</f>
        <v>Juin</v>
      </c>
    </row>
    <row r="132" spans="1:37" ht="18.75">
      <c r="A132" s="51">
        <v>125</v>
      </c>
      <c r="B132" s="308" t="s">
        <v>3077</v>
      </c>
      <c r="C132" s="366" t="s">
        <v>841</v>
      </c>
      <c r="D132" s="440">
        <f>'REPRODUCTION 3'!K132</f>
        <v>9</v>
      </c>
      <c r="E132" s="440">
        <f>'RUMINANTS 3'!K132</f>
        <v>10.5</v>
      </c>
      <c r="F132" s="440">
        <f>'PARASITOLOGIE 3'!K132</f>
        <v>19.5</v>
      </c>
      <c r="G132" s="440">
        <f>'INFECTIEUX 3'!K132</f>
        <v>16.5</v>
      </c>
      <c r="H132" s="440">
        <f>'CARNIVORES 3'!K132</f>
        <v>15</v>
      </c>
      <c r="I132" s="440">
        <f>'CHIRURGIE 3'!K132</f>
        <v>20.25</v>
      </c>
      <c r="J132" s="440">
        <f>'BIOCHIMIE 2'!K132</f>
        <v>3</v>
      </c>
      <c r="K132" s="440">
        <f>'HIDAOA 3'!K132</f>
        <v>19.125</v>
      </c>
      <c r="L132" s="440">
        <f>'ANA-PATH 2'!K132</f>
        <v>4</v>
      </c>
      <c r="M132" s="441">
        <f>'CLINIQUE 3 '!O132</f>
        <v>0</v>
      </c>
      <c r="N132" s="441">
        <f t="shared" si="28"/>
        <v>116.875</v>
      </c>
      <c r="O132" s="441">
        <f t="shared" si="29"/>
        <v>4.1741071428571432</v>
      </c>
      <c r="P132" s="442" t="str">
        <f t="shared" si="30"/>
        <v>Ajournee</v>
      </c>
      <c r="Q132" s="442" t="str">
        <f t="shared" si="31"/>
        <v>juin</v>
      </c>
      <c r="R132" s="442">
        <f t="shared" si="32"/>
        <v>1</v>
      </c>
      <c r="S132" s="442">
        <f t="shared" si="33"/>
        <v>1</v>
      </c>
      <c r="T132" s="442">
        <f t="shared" si="34"/>
        <v>0</v>
      </c>
      <c r="U132" s="442">
        <f t="shared" si="35"/>
        <v>0</v>
      </c>
      <c r="V132" s="442">
        <f t="shared" si="36"/>
        <v>0</v>
      </c>
      <c r="W132" s="442">
        <f t="shared" si="37"/>
        <v>0</v>
      </c>
      <c r="X132" s="442">
        <f t="shared" si="38"/>
        <v>1</v>
      </c>
      <c r="Y132" s="442">
        <f t="shared" si="39"/>
        <v>0</v>
      </c>
      <c r="Z132" s="442">
        <f t="shared" si="40"/>
        <v>1</v>
      </c>
      <c r="AA132" s="442">
        <f t="shared" si="41"/>
        <v>1</v>
      </c>
      <c r="AB132" s="441" t="str">
        <f>'REPRODUCTION 3'!M132</f>
        <v>Juin</v>
      </c>
      <c r="AC132" s="441" t="str">
        <f>'RUMINANTS 3'!M132</f>
        <v>Juin</v>
      </c>
      <c r="AD132" s="441" t="str">
        <f>'PARASITOLOGIE 3'!M132</f>
        <v>Juin</v>
      </c>
      <c r="AE132" s="441" t="str">
        <f>'INFECTIEUX 3'!M132</f>
        <v>Juin</v>
      </c>
      <c r="AF132" s="441" t="str">
        <f>'CARNIVORES 3'!M132</f>
        <v>Juin</v>
      </c>
      <c r="AG132" s="441" t="str">
        <f>'CHIRURGIE 3'!M132</f>
        <v>Juin</v>
      </c>
      <c r="AH132" s="441" t="str">
        <f>'BIOCHIMIE 2'!M132</f>
        <v>Juin</v>
      </c>
      <c r="AI132" s="441" t="str">
        <f>'HIDAOA 3'!M132</f>
        <v>Juin</v>
      </c>
      <c r="AJ132" s="441" t="str">
        <f>'ANA-PATH 2'!M132</f>
        <v>Juin</v>
      </c>
      <c r="AK132" s="443" t="str">
        <f>'CLINIQUE 3 '!S132</f>
        <v>Juin</v>
      </c>
    </row>
    <row r="133" spans="1:37" ht="18.75">
      <c r="A133" s="51">
        <v>126</v>
      </c>
      <c r="B133" s="308" t="s">
        <v>3078</v>
      </c>
      <c r="C133" s="366" t="s">
        <v>841</v>
      </c>
      <c r="D133" s="440">
        <f>'REPRODUCTION 3'!K133</f>
        <v>15</v>
      </c>
      <c r="E133" s="440">
        <f>'RUMINANTS 3'!K133</f>
        <v>13.5</v>
      </c>
      <c r="F133" s="440">
        <f>'PARASITOLOGIE 3'!K133</f>
        <v>22.5</v>
      </c>
      <c r="G133" s="440">
        <f>'INFECTIEUX 3'!K133</f>
        <v>12</v>
      </c>
      <c r="H133" s="440">
        <f>'CARNIVORES 3'!K133</f>
        <v>23.25</v>
      </c>
      <c r="I133" s="440">
        <f>'CHIRURGIE 3'!K133</f>
        <v>24.375</v>
      </c>
      <c r="J133" s="440">
        <f>'BIOCHIMIE 2'!K133</f>
        <v>12.75</v>
      </c>
      <c r="K133" s="440">
        <f>'HIDAOA 3'!K133</f>
        <v>21.375</v>
      </c>
      <c r="L133" s="440">
        <f>'ANA-PATH 2'!K133</f>
        <v>11</v>
      </c>
      <c r="M133" s="441">
        <f>'CLINIQUE 3 '!O133</f>
        <v>0</v>
      </c>
      <c r="N133" s="441">
        <f t="shared" si="28"/>
        <v>155.75</v>
      </c>
      <c r="O133" s="441">
        <f t="shared" si="29"/>
        <v>5.5625</v>
      </c>
      <c r="P133" s="442" t="str">
        <f t="shared" si="30"/>
        <v>Ajournee</v>
      </c>
      <c r="Q133" s="442" t="str">
        <f t="shared" si="31"/>
        <v>juin</v>
      </c>
      <c r="R133" s="442">
        <f t="shared" si="32"/>
        <v>0</v>
      </c>
      <c r="S133" s="442">
        <f t="shared" si="33"/>
        <v>1</v>
      </c>
      <c r="T133" s="442">
        <f t="shared" si="34"/>
        <v>0</v>
      </c>
      <c r="U133" s="442">
        <f t="shared" si="35"/>
        <v>1</v>
      </c>
      <c r="V133" s="442">
        <f t="shared" si="36"/>
        <v>0</v>
      </c>
      <c r="W133" s="442">
        <f t="shared" si="37"/>
        <v>0</v>
      </c>
      <c r="X133" s="442">
        <f t="shared" si="38"/>
        <v>0</v>
      </c>
      <c r="Y133" s="442">
        <f t="shared" si="39"/>
        <v>0</v>
      </c>
      <c r="Z133" s="442">
        <f t="shared" si="40"/>
        <v>0</v>
      </c>
      <c r="AA133" s="442">
        <f t="shared" si="41"/>
        <v>1</v>
      </c>
      <c r="AB133" s="441" t="str">
        <f>'REPRODUCTION 3'!M133</f>
        <v>Juin</v>
      </c>
      <c r="AC133" s="441" t="str">
        <f>'RUMINANTS 3'!M133</f>
        <v>Juin</v>
      </c>
      <c r="AD133" s="441" t="str">
        <f>'PARASITOLOGIE 3'!M133</f>
        <v>Juin</v>
      </c>
      <c r="AE133" s="441" t="str">
        <f>'INFECTIEUX 3'!M133</f>
        <v>Juin</v>
      </c>
      <c r="AF133" s="441" t="str">
        <f>'CARNIVORES 3'!M133</f>
        <v>Juin</v>
      </c>
      <c r="AG133" s="441" t="str">
        <f>'CHIRURGIE 3'!M133</f>
        <v>Juin</v>
      </c>
      <c r="AH133" s="441" t="str">
        <f>'BIOCHIMIE 2'!M133</f>
        <v>Juin</v>
      </c>
      <c r="AI133" s="441" t="str">
        <f>'HIDAOA 3'!M133</f>
        <v>Juin</v>
      </c>
      <c r="AJ133" s="441" t="str">
        <f>'ANA-PATH 2'!M133</f>
        <v>Juin</v>
      </c>
      <c r="AK133" s="443" t="str">
        <f>'CLINIQUE 3 '!S133</f>
        <v>Juin</v>
      </c>
    </row>
    <row r="134" spans="1:37" ht="18.75">
      <c r="A134" s="51">
        <v>127</v>
      </c>
      <c r="B134" s="308" t="s">
        <v>3079</v>
      </c>
      <c r="C134" s="366" t="s">
        <v>1409</v>
      </c>
      <c r="D134" s="440">
        <f>'REPRODUCTION 3'!K134</f>
        <v>15</v>
      </c>
      <c r="E134" s="440">
        <f>'RUMINANTS 3'!K134</f>
        <v>12</v>
      </c>
      <c r="F134" s="440">
        <f>'PARASITOLOGIE 3'!K134</f>
        <v>15</v>
      </c>
      <c r="G134" s="440">
        <f>'INFECTIEUX 3'!K134</f>
        <v>16.5</v>
      </c>
      <c r="H134" s="440">
        <f>'CARNIVORES 3'!K134</f>
        <v>12</v>
      </c>
      <c r="I134" s="440">
        <f>'CHIRURGIE 3'!K134</f>
        <v>19.5</v>
      </c>
      <c r="J134" s="440">
        <f>'BIOCHIMIE 2'!K134</f>
        <v>5.5</v>
      </c>
      <c r="K134" s="440">
        <f>'HIDAOA 3'!K134</f>
        <v>16.125</v>
      </c>
      <c r="L134" s="440">
        <f>'ANA-PATH 2'!K134</f>
        <v>5</v>
      </c>
      <c r="M134" s="441">
        <f>'CLINIQUE 3 '!O134</f>
        <v>0</v>
      </c>
      <c r="N134" s="441">
        <f t="shared" si="28"/>
        <v>116.625</v>
      </c>
      <c r="O134" s="441">
        <f t="shared" si="29"/>
        <v>4.1651785714285712</v>
      </c>
      <c r="P134" s="442" t="str">
        <f t="shared" si="30"/>
        <v>Ajournee</v>
      </c>
      <c r="Q134" s="442" t="str">
        <f t="shared" si="31"/>
        <v>juin</v>
      </c>
      <c r="R134" s="442">
        <f t="shared" si="32"/>
        <v>0</v>
      </c>
      <c r="S134" s="442">
        <f t="shared" si="33"/>
        <v>1</v>
      </c>
      <c r="T134" s="442">
        <f t="shared" si="34"/>
        <v>0</v>
      </c>
      <c r="U134" s="442">
        <f t="shared" si="35"/>
        <v>0</v>
      </c>
      <c r="V134" s="442">
        <f t="shared" si="36"/>
        <v>1</v>
      </c>
      <c r="W134" s="442">
        <f t="shared" si="37"/>
        <v>0</v>
      </c>
      <c r="X134" s="442">
        <f t="shared" si="38"/>
        <v>1</v>
      </c>
      <c r="Y134" s="442">
        <f t="shared" si="39"/>
        <v>0</v>
      </c>
      <c r="Z134" s="442">
        <f t="shared" si="40"/>
        <v>1</v>
      </c>
      <c r="AA134" s="442">
        <f t="shared" si="41"/>
        <v>1</v>
      </c>
      <c r="AB134" s="441" t="str">
        <f>'REPRODUCTION 3'!M134</f>
        <v>Juin</v>
      </c>
      <c r="AC134" s="441" t="str">
        <f>'RUMINANTS 3'!M134</f>
        <v>Juin</v>
      </c>
      <c r="AD134" s="441" t="str">
        <f>'PARASITOLOGIE 3'!M134</f>
        <v>Juin</v>
      </c>
      <c r="AE134" s="441" t="str">
        <f>'INFECTIEUX 3'!M134</f>
        <v>Juin</v>
      </c>
      <c r="AF134" s="441" t="str">
        <f>'CARNIVORES 3'!M134</f>
        <v>Juin</v>
      </c>
      <c r="AG134" s="441" t="str">
        <f>'CHIRURGIE 3'!M134</f>
        <v>Juin</v>
      </c>
      <c r="AH134" s="441" t="str">
        <f>'BIOCHIMIE 2'!M134</f>
        <v>Juin</v>
      </c>
      <c r="AI134" s="441" t="str">
        <f>'HIDAOA 3'!M134</f>
        <v>Juin</v>
      </c>
      <c r="AJ134" s="441" t="str">
        <f>'ANA-PATH 2'!M134</f>
        <v>Juin</v>
      </c>
      <c r="AK134" s="443" t="str">
        <f>'CLINIQUE 3 '!S134</f>
        <v>Juin</v>
      </c>
    </row>
    <row r="135" spans="1:37" ht="18.75">
      <c r="A135" s="51">
        <v>128</v>
      </c>
      <c r="B135" s="308" t="s">
        <v>3080</v>
      </c>
      <c r="C135" s="366" t="s">
        <v>1792</v>
      </c>
      <c r="D135" s="440">
        <f>'REPRODUCTION 3'!K135</f>
        <v>15.75</v>
      </c>
      <c r="E135" s="440">
        <f>'RUMINANTS 3'!K135</f>
        <v>7.5</v>
      </c>
      <c r="F135" s="440">
        <f>'PARASITOLOGIE 3'!K135</f>
        <v>18</v>
      </c>
      <c r="G135" s="440">
        <f>'INFECTIEUX 3'!K135</f>
        <v>6</v>
      </c>
      <c r="H135" s="440">
        <f>'CARNIVORES 3'!K135</f>
        <v>4.5</v>
      </c>
      <c r="I135" s="440">
        <f>'CHIRURGIE 3'!K135</f>
        <v>22.5</v>
      </c>
      <c r="J135" s="440">
        <f>'BIOCHIMIE 2'!K135</f>
        <v>6.5</v>
      </c>
      <c r="K135" s="440">
        <f>'HIDAOA 3'!K135</f>
        <v>18.75</v>
      </c>
      <c r="L135" s="440">
        <f>'ANA-PATH 2'!K135</f>
        <v>4</v>
      </c>
      <c r="M135" s="441">
        <f>'CLINIQUE 3 '!O135</f>
        <v>0</v>
      </c>
      <c r="N135" s="441">
        <f t="shared" si="28"/>
        <v>103.5</v>
      </c>
      <c r="O135" s="441">
        <f t="shared" si="29"/>
        <v>3.6964285714285716</v>
      </c>
      <c r="P135" s="442" t="str">
        <f t="shared" si="30"/>
        <v>Ajournee</v>
      </c>
      <c r="Q135" s="442" t="str">
        <f t="shared" si="31"/>
        <v>juin</v>
      </c>
      <c r="R135" s="442">
        <f t="shared" si="32"/>
        <v>0</v>
      </c>
      <c r="S135" s="442">
        <f t="shared" si="33"/>
        <v>1</v>
      </c>
      <c r="T135" s="442">
        <f t="shared" si="34"/>
        <v>0</v>
      </c>
      <c r="U135" s="442">
        <f t="shared" si="35"/>
        <v>1</v>
      </c>
      <c r="V135" s="442">
        <f t="shared" si="36"/>
        <v>1</v>
      </c>
      <c r="W135" s="442">
        <f t="shared" si="37"/>
        <v>0</v>
      </c>
      <c r="X135" s="442">
        <f t="shared" si="38"/>
        <v>1</v>
      </c>
      <c r="Y135" s="442">
        <f t="shared" si="39"/>
        <v>0</v>
      </c>
      <c r="Z135" s="442">
        <f t="shared" si="40"/>
        <v>1</v>
      </c>
      <c r="AA135" s="442">
        <f t="shared" si="41"/>
        <v>1</v>
      </c>
      <c r="AB135" s="441" t="str">
        <f>'REPRODUCTION 3'!M135</f>
        <v>Juin</v>
      </c>
      <c r="AC135" s="441" t="str">
        <f>'RUMINANTS 3'!M135</f>
        <v>Juin</v>
      </c>
      <c r="AD135" s="441" t="str">
        <f>'PARASITOLOGIE 3'!M135</f>
        <v>Juin</v>
      </c>
      <c r="AE135" s="441" t="str">
        <f>'INFECTIEUX 3'!M135</f>
        <v>Juin</v>
      </c>
      <c r="AF135" s="441" t="str">
        <f>'CARNIVORES 3'!M135</f>
        <v>Juin</v>
      </c>
      <c r="AG135" s="441" t="str">
        <f>'CHIRURGIE 3'!M135</f>
        <v>Juin</v>
      </c>
      <c r="AH135" s="441" t="str">
        <f>'BIOCHIMIE 2'!M135</f>
        <v>Juin</v>
      </c>
      <c r="AI135" s="441" t="str">
        <f>'HIDAOA 3'!M135</f>
        <v>Juin</v>
      </c>
      <c r="AJ135" s="441" t="str">
        <f>'ANA-PATH 2'!M135</f>
        <v>Juin</v>
      </c>
      <c r="AK135" s="443" t="str">
        <f>'CLINIQUE 3 '!S135</f>
        <v>Juin</v>
      </c>
    </row>
    <row r="136" spans="1:37" ht="18.75">
      <c r="A136" s="51">
        <v>129</v>
      </c>
      <c r="B136" s="308" t="s">
        <v>3081</v>
      </c>
      <c r="C136" s="366" t="s">
        <v>3082</v>
      </c>
      <c r="D136" s="440">
        <f>'REPRODUCTION 3'!K136</f>
        <v>15.75</v>
      </c>
      <c r="E136" s="440">
        <f>'RUMINANTS 3'!K136</f>
        <v>9</v>
      </c>
      <c r="F136" s="440">
        <f>'PARASITOLOGIE 3'!K136</f>
        <v>12</v>
      </c>
      <c r="G136" s="440">
        <f>'INFECTIEUX 3'!K136</f>
        <v>12</v>
      </c>
      <c r="H136" s="440">
        <f>'CARNIVORES 3'!K136</f>
        <v>12.75</v>
      </c>
      <c r="I136" s="440">
        <f>'CHIRURGIE 3'!K136</f>
        <v>21.375</v>
      </c>
      <c r="J136" s="440">
        <f>'BIOCHIMIE 2'!K136</f>
        <v>9</v>
      </c>
      <c r="K136" s="440">
        <f>'HIDAOA 3'!K136</f>
        <v>18</v>
      </c>
      <c r="L136" s="440">
        <f>'ANA-PATH 2'!K136</f>
        <v>4</v>
      </c>
      <c r="M136" s="441">
        <f>'CLINIQUE 3 '!O136</f>
        <v>0</v>
      </c>
      <c r="N136" s="441">
        <f t="shared" si="28"/>
        <v>113.875</v>
      </c>
      <c r="O136" s="441">
        <f t="shared" si="29"/>
        <v>4.0669642857142856</v>
      </c>
      <c r="P136" s="442" t="str">
        <f t="shared" si="30"/>
        <v>Ajournee</v>
      </c>
      <c r="Q136" s="442" t="str">
        <f t="shared" si="31"/>
        <v>juin</v>
      </c>
      <c r="R136" s="442">
        <f t="shared" si="32"/>
        <v>0</v>
      </c>
      <c r="S136" s="442">
        <f t="shared" si="33"/>
        <v>1</v>
      </c>
      <c r="T136" s="442">
        <f t="shared" si="34"/>
        <v>1</v>
      </c>
      <c r="U136" s="442">
        <f t="shared" si="35"/>
        <v>1</v>
      </c>
      <c r="V136" s="442">
        <f t="shared" si="36"/>
        <v>1</v>
      </c>
      <c r="W136" s="442">
        <f t="shared" si="37"/>
        <v>0</v>
      </c>
      <c r="X136" s="442">
        <f t="shared" si="38"/>
        <v>1</v>
      </c>
      <c r="Y136" s="442">
        <f t="shared" si="39"/>
        <v>0</v>
      </c>
      <c r="Z136" s="442">
        <f t="shared" si="40"/>
        <v>1</v>
      </c>
      <c r="AA136" s="442">
        <f t="shared" si="41"/>
        <v>1</v>
      </c>
      <c r="AB136" s="441" t="str">
        <f>'REPRODUCTION 3'!M136</f>
        <v>Juin</v>
      </c>
      <c r="AC136" s="441" t="str">
        <f>'RUMINANTS 3'!M136</f>
        <v>Juin</v>
      </c>
      <c r="AD136" s="441" t="str">
        <f>'PARASITOLOGIE 3'!M136</f>
        <v>Juin</v>
      </c>
      <c r="AE136" s="441" t="str">
        <f>'INFECTIEUX 3'!M136</f>
        <v>Juin</v>
      </c>
      <c r="AF136" s="441" t="str">
        <f>'CARNIVORES 3'!M136</f>
        <v>Juin</v>
      </c>
      <c r="AG136" s="441" t="str">
        <f>'CHIRURGIE 3'!M136</f>
        <v>Juin</v>
      </c>
      <c r="AH136" s="441" t="str">
        <f>'BIOCHIMIE 2'!M136</f>
        <v>Juin</v>
      </c>
      <c r="AI136" s="441" t="str">
        <f>'HIDAOA 3'!M136</f>
        <v>Juin</v>
      </c>
      <c r="AJ136" s="441" t="str">
        <f>'ANA-PATH 2'!M136</f>
        <v>Juin</v>
      </c>
      <c r="AK136" s="443" t="str">
        <f>'CLINIQUE 3 '!S136</f>
        <v>Juin</v>
      </c>
    </row>
    <row r="137" spans="1:37" ht="18.75">
      <c r="A137" s="51">
        <v>130</v>
      </c>
      <c r="B137" s="308" t="s">
        <v>3083</v>
      </c>
      <c r="C137" s="366" t="s">
        <v>1825</v>
      </c>
      <c r="D137" s="440">
        <f>'REPRODUCTION 3'!K137</f>
        <v>15</v>
      </c>
      <c r="E137" s="440">
        <f>'RUMINANTS 3'!K137</f>
        <v>12</v>
      </c>
      <c r="F137" s="440">
        <f>'PARASITOLOGIE 3'!K137</f>
        <v>21</v>
      </c>
      <c r="G137" s="440">
        <f>'INFECTIEUX 3'!K137</f>
        <v>12</v>
      </c>
      <c r="H137" s="440">
        <f>'CARNIVORES 3'!K137</f>
        <v>4.5</v>
      </c>
      <c r="I137" s="440">
        <f>'CHIRURGIE 3'!K137</f>
        <v>22.125</v>
      </c>
      <c r="J137" s="440">
        <f>'BIOCHIMIE 2'!K137</f>
        <v>9.5</v>
      </c>
      <c r="K137" s="440">
        <f>'HIDAOA 3'!K137</f>
        <v>16.875</v>
      </c>
      <c r="L137" s="440">
        <f>'ANA-PATH 2'!K137</f>
        <v>6</v>
      </c>
      <c r="M137" s="441">
        <f>'CLINIQUE 3 '!O137</f>
        <v>0</v>
      </c>
      <c r="N137" s="441">
        <f t="shared" ref="N137:N200" si="42">SUM(D137:M137)</f>
        <v>119</v>
      </c>
      <c r="O137" s="441">
        <f t="shared" ref="O137:O200" si="43">N137/28</f>
        <v>4.25</v>
      </c>
      <c r="P137" s="442" t="str">
        <f t="shared" ref="P137:P200" si="44">IF(OR(D137="exclus",E137="exclus",F137="exclus",G137="exclus",H137="exclus",I137="exclus",J137="exclus",K137="exclus",L137="exclus",M137="exclus"),"exclus",IF(AND(SUM(R137:AA137)=0,ROUND(O137,3)&gt;=10),"Admis","Ajournee"))</f>
        <v>Ajournee</v>
      </c>
      <c r="Q137" s="442" t="str">
        <f t="shared" ref="Q137:Q200" si="45">IF(COUNTIF(AB137:AK137,"=Rattrapage")&gt;0,"Rattrapage",IF(COUNTIF(AB137:AK137,"=Synthèse")&gt;0,"Synthèse","juin"))</f>
        <v>juin</v>
      </c>
      <c r="R137" s="442">
        <f t="shared" ref="R137:R200" si="46">IF(D137&lt;15,1,0)</f>
        <v>0</v>
      </c>
      <c r="S137" s="442">
        <f t="shared" ref="S137:S200" si="47">IF(E137&lt;15,1,0)</f>
        <v>1</v>
      </c>
      <c r="T137" s="442">
        <f t="shared" ref="T137:T200" si="48">IF(F137&lt;15,1,0)</f>
        <v>0</v>
      </c>
      <c r="U137" s="442">
        <f t="shared" ref="U137:U200" si="49">IF(G137&lt;15,1,0)</f>
        <v>1</v>
      </c>
      <c r="V137" s="442">
        <f t="shared" ref="V137:V200" si="50">IF(H137&lt;15,1,0)</f>
        <v>1</v>
      </c>
      <c r="W137" s="442">
        <f t="shared" ref="W137:W200" si="51">IF(I137&lt;15,1,0)</f>
        <v>0</v>
      </c>
      <c r="X137" s="442">
        <f t="shared" ref="X137:X200" si="52">IF(J137&lt;10,1,0)</f>
        <v>1</v>
      </c>
      <c r="Y137" s="442">
        <f t="shared" ref="Y137:Y200" si="53">IF(K137&lt;15,1,0)</f>
        <v>0</v>
      </c>
      <c r="Z137" s="442">
        <f t="shared" ref="Z137:Z200" si="54">IF(L137&lt;10,1,0)</f>
        <v>1</v>
      </c>
      <c r="AA137" s="442">
        <f t="shared" ref="AA137:AA200" si="55">IF(M137&lt;15,1,0)</f>
        <v>1</v>
      </c>
      <c r="AB137" s="441" t="str">
        <f>'REPRODUCTION 3'!M137</f>
        <v>Juin</v>
      </c>
      <c r="AC137" s="441" t="str">
        <f>'RUMINANTS 3'!M137</f>
        <v>Juin</v>
      </c>
      <c r="AD137" s="441" t="str">
        <f>'PARASITOLOGIE 3'!M137</f>
        <v>Juin</v>
      </c>
      <c r="AE137" s="441" t="str">
        <f>'INFECTIEUX 3'!M137</f>
        <v>Juin</v>
      </c>
      <c r="AF137" s="441" t="str">
        <f>'CARNIVORES 3'!M137</f>
        <v>Juin</v>
      </c>
      <c r="AG137" s="441" t="str">
        <f>'CHIRURGIE 3'!M137</f>
        <v>Juin</v>
      </c>
      <c r="AH137" s="441" t="str">
        <f>'BIOCHIMIE 2'!M137</f>
        <v>Juin</v>
      </c>
      <c r="AI137" s="441" t="str">
        <f>'HIDAOA 3'!M137</f>
        <v>Juin</v>
      </c>
      <c r="AJ137" s="441" t="str">
        <f>'ANA-PATH 2'!M137</f>
        <v>Juin</v>
      </c>
      <c r="AK137" s="443" t="str">
        <f>'CLINIQUE 3 '!S137</f>
        <v>Juin</v>
      </c>
    </row>
    <row r="138" spans="1:37" ht="18.75">
      <c r="A138" s="51">
        <v>131</v>
      </c>
      <c r="B138" s="308" t="s">
        <v>3085</v>
      </c>
      <c r="C138" s="366" t="s">
        <v>1795</v>
      </c>
      <c r="D138" s="440">
        <f>'REPRODUCTION 3'!K138</f>
        <v>7.5</v>
      </c>
      <c r="E138" s="440">
        <f>'RUMINANTS 3'!K138</f>
        <v>0</v>
      </c>
      <c r="F138" s="440">
        <f>'PARASITOLOGIE 3'!K138</f>
        <v>13.5</v>
      </c>
      <c r="G138" s="440">
        <f>'INFECTIEUX 3'!K138</f>
        <v>3</v>
      </c>
      <c r="H138" s="440">
        <f>'CARNIVORES 3'!K138</f>
        <v>13.5</v>
      </c>
      <c r="I138" s="440">
        <f>'CHIRURGIE 3'!K138</f>
        <v>20.625</v>
      </c>
      <c r="J138" s="440">
        <f>'BIOCHIMIE 2'!K138</f>
        <v>8.5</v>
      </c>
      <c r="K138" s="440">
        <f>'HIDAOA 3'!K138</f>
        <v>15</v>
      </c>
      <c r="L138" s="440">
        <f>'ANA-PATH 2'!K138</f>
        <v>3</v>
      </c>
      <c r="M138" s="441">
        <f>'CLINIQUE 3 '!O138</f>
        <v>0</v>
      </c>
      <c r="N138" s="441">
        <f t="shared" si="42"/>
        <v>84.625</v>
      </c>
      <c r="O138" s="441">
        <f t="shared" si="43"/>
        <v>3.0223214285714284</v>
      </c>
      <c r="P138" s="442" t="str">
        <f t="shared" si="44"/>
        <v>Ajournee</v>
      </c>
      <c r="Q138" s="442" t="str">
        <f t="shared" si="45"/>
        <v>juin</v>
      </c>
      <c r="R138" s="442">
        <f t="shared" si="46"/>
        <v>1</v>
      </c>
      <c r="S138" s="442">
        <f t="shared" si="47"/>
        <v>1</v>
      </c>
      <c r="T138" s="442">
        <f t="shared" si="48"/>
        <v>1</v>
      </c>
      <c r="U138" s="442">
        <f t="shared" si="49"/>
        <v>1</v>
      </c>
      <c r="V138" s="442">
        <f t="shared" si="50"/>
        <v>1</v>
      </c>
      <c r="W138" s="442">
        <f t="shared" si="51"/>
        <v>0</v>
      </c>
      <c r="X138" s="442">
        <f t="shared" si="52"/>
        <v>1</v>
      </c>
      <c r="Y138" s="442">
        <f t="shared" si="53"/>
        <v>0</v>
      </c>
      <c r="Z138" s="442">
        <f t="shared" si="54"/>
        <v>1</v>
      </c>
      <c r="AA138" s="442">
        <f t="shared" si="55"/>
        <v>1</v>
      </c>
      <c r="AB138" s="441" t="str">
        <f>'REPRODUCTION 3'!M138</f>
        <v>Juin</v>
      </c>
      <c r="AC138" s="441" t="str">
        <f>'RUMINANTS 3'!M138</f>
        <v>Juin</v>
      </c>
      <c r="AD138" s="441" t="str">
        <f>'PARASITOLOGIE 3'!M138</f>
        <v>Juin</v>
      </c>
      <c r="AE138" s="441" t="str">
        <f>'INFECTIEUX 3'!M138</f>
        <v>Juin</v>
      </c>
      <c r="AF138" s="441" t="str">
        <f>'CARNIVORES 3'!M138</f>
        <v>Juin</v>
      </c>
      <c r="AG138" s="441" t="str">
        <f>'CHIRURGIE 3'!M138</f>
        <v>Juin</v>
      </c>
      <c r="AH138" s="441" t="str">
        <f>'BIOCHIMIE 2'!M138</f>
        <v>Juin</v>
      </c>
      <c r="AI138" s="441" t="str">
        <f>'HIDAOA 3'!M138</f>
        <v>Juin</v>
      </c>
      <c r="AJ138" s="441" t="str">
        <f>'ANA-PATH 2'!M138</f>
        <v>Juin</v>
      </c>
      <c r="AK138" s="443" t="str">
        <f>'CLINIQUE 3 '!S138</f>
        <v>Juin</v>
      </c>
    </row>
    <row r="139" spans="1:37" ht="18.75">
      <c r="A139" s="51">
        <v>132</v>
      </c>
      <c r="B139" s="308" t="s">
        <v>3086</v>
      </c>
      <c r="C139" s="366" t="s">
        <v>3087</v>
      </c>
      <c r="D139" s="440">
        <f>'REPRODUCTION 3'!K139</f>
        <v>9</v>
      </c>
      <c r="E139" s="440">
        <f>'RUMINANTS 3'!K139</f>
        <v>12</v>
      </c>
      <c r="F139" s="440">
        <f>'PARASITOLOGIE 3'!K139</f>
        <v>27</v>
      </c>
      <c r="G139" s="440">
        <f>'INFECTIEUX 3'!K139</f>
        <v>21</v>
      </c>
      <c r="H139" s="440">
        <f>'CARNIVORES 3'!K139</f>
        <v>20.25</v>
      </c>
      <c r="I139" s="440">
        <f>'CHIRURGIE 3'!K139</f>
        <v>24.75</v>
      </c>
      <c r="J139" s="440">
        <f>'BIOCHIMIE 2'!K139</f>
        <v>7.5</v>
      </c>
      <c r="K139" s="440">
        <f>'HIDAOA 3'!K139</f>
        <v>25.875</v>
      </c>
      <c r="L139" s="440">
        <f>'ANA-PATH 2'!K139</f>
        <v>7</v>
      </c>
      <c r="M139" s="441">
        <f>'CLINIQUE 3 '!O139</f>
        <v>0</v>
      </c>
      <c r="N139" s="441">
        <f t="shared" si="42"/>
        <v>154.375</v>
      </c>
      <c r="O139" s="441">
        <f t="shared" si="43"/>
        <v>5.5133928571428568</v>
      </c>
      <c r="P139" s="442" t="str">
        <f t="shared" si="44"/>
        <v>Ajournee</v>
      </c>
      <c r="Q139" s="442" t="str">
        <f t="shared" si="45"/>
        <v>juin</v>
      </c>
      <c r="R139" s="442">
        <f t="shared" si="46"/>
        <v>1</v>
      </c>
      <c r="S139" s="442">
        <f t="shared" si="47"/>
        <v>1</v>
      </c>
      <c r="T139" s="442">
        <f t="shared" si="48"/>
        <v>0</v>
      </c>
      <c r="U139" s="442">
        <f t="shared" si="49"/>
        <v>0</v>
      </c>
      <c r="V139" s="442">
        <f t="shared" si="50"/>
        <v>0</v>
      </c>
      <c r="W139" s="442">
        <f t="shared" si="51"/>
        <v>0</v>
      </c>
      <c r="X139" s="442">
        <f t="shared" si="52"/>
        <v>1</v>
      </c>
      <c r="Y139" s="442">
        <f t="shared" si="53"/>
        <v>0</v>
      </c>
      <c r="Z139" s="442">
        <f t="shared" si="54"/>
        <v>1</v>
      </c>
      <c r="AA139" s="442">
        <f t="shared" si="55"/>
        <v>1</v>
      </c>
      <c r="AB139" s="441" t="str">
        <f>'REPRODUCTION 3'!M139</f>
        <v>Juin</v>
      </c>
      <c r="AC139" s="441" t="str">
        <f>'RUMINANTS 3'!M139</f>
        <v>Juin</v>
      </c>
      <c r="AD139" s="441" t="str">
        <f>'PARASITOLOGIE 3'!M139</f>
        <v>Juin</v>
      </c>
      <c r="AE139" s="441" t="str">
        <f>'INFECTIEUX 3'!M139</f>
        <v>Juin</v>
      </c>
      <c r="AF139" s="441" t="str">
        <f>'CARNIVORES 3'!M139</f>
        <v>Juin</v>
      </c>
      <c r="AG139" s="441" t="str">
        <f>'CHIRURGIE 3'!M139</f>
        <v>Juin</v>
      </c>
      <c r="AH139" s="441" t="str">
        <f>'BIOCHIMIE 2'!M139</f>
        <v>Juin</v>
      </c>
      <c r="AI139" s="441" t="str">
        <f>'HIDAOA 3'!M139</f>
        <v>Juin</v>
      </c>
      <c r="AJ139" s="441" t="str">
        <f>'ANA-PATH 2'!M139</f>
        <v>Juin</v>
      </c>
      <c r="AK139" s="443" t="str">
        <f>'CLINIQUE 3 '!S139</f>
        <v>Juin</v>
      </c>
    </row>
    <row r="140" spans="1:37" ht="18.75">
      <c r="A140" s="51">
        <v>133</v>
      </c>
      <c r="B140" s="308" t="s">
        <v>3084</v>
      </c>
      <c r="C140" s="366" t="s">
        <v>891</v>
      </c>
      <c r="D140" s="440">
        <f>'REPRODUCTION 3'!K140</f>
        <v>12</v>
      </c>
      <c r="E140" s="440">
        <f>'RUMINANTS 3'!K140</f>
        <v>9</v>
      </c>
      <c r="F140" s="440">
        <f>'PARASITOLOGIE 3'!K140</f>
        <v>12</v>
      </c>
      <c r="G140" s="440">
        <f>'INFECTIEUX 3'!K140</f>
        <v>12</v>
      </c>
      <c r="H140" s="440">
        <f>'CARNIVORES 3'!K140</f>
        <v>15.75</v>
      </c>
      <c r="I140" s="440">
        <f>'CHIRURGIE 3'!K140</f>
        <v>20.625</v>
      </c>
      <c r="J140" s="440">
        <f>'BIOCHIMIE 2'!K140</f>
        <v>6</v>
      </c>
      <c r="K140" s="440">
        <f>'HIDAOA 3'!K140</f>
        <v>15.75</v>
      </c>
      <c r="L140" s="440">
        <f>'ANA-PATH 2'!K140</f>
        <v>6</v>
      </c>
      <c r="M140" s="441">
        <f>'CLINIQUE 3 '!O140</f>
        <v>0</v>
      </c>
      <c r="N140" s="441">
        <f t="shared" si="42"/>
        <v>109.125</v>
      </c>
      <c r="O140" s="441">
        <f t="shared" si="43"/>
        <v>3.8973214285714284</v>
      </c>
      <c r="P140" s="442" t="str">
        <f t="shared" si="44"/>
        <v>Ajournee</v>
      </c>
      <c r="Q140" s="442" t="str">
        <f t="shared" si="45"/>
        <v>juin</v>
      </c>
      <c r="R140" s="442">
        <f t="shared" si="46"/>
        <v>1</v>
      </c>
      <c r="S140" s="442">
        <f t="shared" si="47"/>
        <v>1</v>
      </c>
      <c r="T140" s="442">
        <f t="shared" si="48"/>
        <v>1</v>
      </c>
      <c r="U140" s="442">
        <f t="shared" si="49"/>
        <v>1</v>
      </c>
      <c r="V140" s="442">
        <f t="shared" si="50"/>
        <v>0</v>
      </c>
      <c r="W140" s="442">
        <f t="shared" si="51"/>
        <v>0</v>
      </c>
      <c r="X140" s="442">
        <f t="shared" si="52"/>
        <v>1</v>
      </c>
      <c r="Y140" s="442">
        <f t="shared" si="53"/>
        <v>0</v>
      </c>
      <c r="Z140" s="442">
        <f t="shared" si="54"/>
        <v>1</v>
      </c>
      <c r="AA140" s="442">
        <f t="shared" si="55"/>
        <v>1</v>
      </c>
      <c r="AB140" s="441" t="str">
        <f>'REPRODUCTION 3'!M140</f>
        <v>Juin</v>
      </c>
      <c r="AC140" s="441" t="str">
        <f>'RUMINANTS 3'!M140</f>
        <v>Juin</v>
      </c>
      <c r="AD140" s="441" t="str">
        <f>'PARASITOLOGIE 3'!M140</f>
        <v>Juin</v>
      </c>
      <c r="AE140" s="441" t="str">
        <f>'INFECTIEUX 3'!M140</f>
        <v>Juin</v>
      </c>
      <c r="AF140" s="441" t="str">
        <f>'CARNIVORES 3'!M140</f>
        <v>Juin</v>
      </c>
      <c r="AG140" s="441" t="str">
        <f>'CHIRURGIE 3'!M140</f>
        <v>Juin</v>
      </c>
      <c r="AH140" s="441" t="str">
        <f>'BIOCHIMIE 2'!M140</f>
        <v>Juin</v>
      </c>
      <c r="AI140" s="441" t="str">
        <f>'HIDAOA 3'!M140</f>
        <v>Juin</v>
      </c>
      <c r="AJ140" s="441" t="str">
        <f>'ANA-PATH 2'!M140</f>
        <v>Juin</v>
      </c>
      <c r="AK140" s="443" t="str">
        <f>'CLINIQUE 3 '!S140</f>
        <v>Juin</v>
      </c>
    </row>
    <row r="141" spans="1:37" ht="18.75">
      <c r="A141" s="51">
        <v>134</v>
      </c>
      <c r="B141" s="308" t="s">
        <v>908</v>
      </c>
      <c r="C141" s="366" t="s">
        <v>1907</v>
      </c>
      <c r="D141" s="440">
        <f>'REPRODUCTION 3'!K141</f>
        <v>16.5</v>
      </c>
      <c r="E141" s="440">
        <f>'RUMINANTS 3'!K141</f>
        <v>16.5</v>
      </c>
      <c r="F141" s="440">
        <f>'PARASITOLOGIE 3'!K141</f>
        <v>21</v>
      </c>
      <c r="G141" s="440">
        <f>'INFECTIEUX 3'!K141</f>
        <v>12</v>
      </c>
      <c r="H141" s="440">
        <f>'CARNIVORES 3'!K141</f>
        <v>15</v>
      </c>
      <c r="I141" s="440">
        <f>'CHIRURGIE 3'!K141</f>
        <v>22.875</v>
      </c>
      <c r="J141" s="440">
        <f>'BIOCHIMIE 2'!K141</f>
        <v>9.75</v>
      </c>
      <c r="K141" s="440">
        <f>'HIDAOA 3'!K141</f>
        <v>24</v>
      </c>
      <c r="L141" s="440">
        <f>'ANA-PATH 2'!K141</f>
        <v>6</v>
      </c>
      <c r="M141" s="441">
        <f>'CLINIQUE 3 '!O141</f>
        <v>0</v>
      </c>
      <c r="N141" s="441">
        <f t="shared" si="42"/>
        <v>143.625</v>
      </c>
      <c r="O141" s="441">
        <f t="shared" si="43"/>
        <v>5.1294642857142856</v>
      </c>
      <c r="P141" s="442" t="str">
        <f t="shared" si="44"/>
        <v>Ajournee</v>
      </c>
      <c r="Q141" s="442" t="str">
        <f t="shared" si="45"/>
        <v>juin</v>
      </c>
      <c r="R141" s="442">
        <f t="shared" si="46"/>
        <v>0</v>
      </c>
      <c r="S141" s="442">
        <f t="shared" si="47"/>
        <v>0</v>
      </c>
      <c r="T141" s="442">
        <f t="shared" si="48"/>
        <v>0</v>
      </c>
      <c r="U141" s="442">
        <f t="shared" si="49"/>
        <v>1</v>
      </c>
      <c r="V141" s="442">
        <f t="shared" si="50"/>
        <v>0</v>
      </c>
      <c r="W141" s="442">
        <f t="shared" si="51"/>
        <v>0</v>
      </c>
      <c r="X141" s="442">
        <f t="shared" si="52"/>
        <v>1</v>
      </c>
      <c r="Y141" s="442">
        <f t="shared" si="53"/>
        <v>0</v>
      </c>
      <c r="Z141" s="442">
        <f t="shared" si="54"/>
        <v>1</v>
      </c>
      <c r="AA141" s="442">
        <f t="shared" si="55"/>
        <v>1</v>
      </c>
      <c r="AB141" s="441" t="str">
        <f>'REPRODUCTION 3'!M141</f>
        <v>Juin</v>
      </c>
      <c r="AC141" s="441" t="str">
        <f>'RUMINANTS 3'!M141</f>
        <v>Juin</v>
      </c>
      <c r="AD141" s="441" t="str">
        <f>'PARASITOLOGIE 3'!M141</f>
        <v>Juin</v>
      </c>
      <c r="AE141" s="441" t="str">
        <f>'INFECTIEUX 3'!M141</f>
        <v>Juin</v>
      </c>
      <c r="AF141" s="441" t="str">
        <f>'CARNIVORES 3'!M141</f>
        <v>Juin</v>
      </c>
      <c r="AG141" s="441" t="str">
        <f>'CHIRURGIE 3'!M141</f>
        <v>Juin</v>
      </c>
      <c r="AH141" s="441" t="str">
        <f>'BIOCHIMIE 2'!M141</f>
        <v>Juin</v>
      </c>
      <c r="AI141" s="441" t="str">
        <f>'HIDAOA 3'!M141</f>
        <v>Juin</v>
      </c>
      <c r="AJ141" s="441" t="str">
        <f>'ANA-PATH 2'!M141</f>
        <v>Juin</v>
      </c>
      <c r="AK141" s="443" t="str">
        <f>'CLINIQUE 3 '!S141</f>
        <v>Juin</v>
      </c>
    </row>
    <row r="142" spans="1:37" ht="18.75">
      <c r="A142" s="51">
        <v>135</v>
      </c>
      <c r="B142" s="308" t="s">
        <v>3088</v>
      </c>
      <c r="C142" s="366" t="s">
        <v>3089</v>
      </c>
      <c r="D142" s="440">
        <f>'REPRODUCTION 3'!K142</f>
        <v>20.25</v>
      </c>
      <c r="E142" s="440">
        <f>'RUMINANTS 3'!K142</f>
        <v>16.5</v>
      </c>
      <c r="F142" s="440">
        <f>'PARASITOLOGIE 3'!K142</f>
        <v>21</v>
      </c>
      <c r="G142" s="440">
        <f>'INFECTIEUX 3'!K142</f>
        <v>4.5</v>
      </c>
      <c r="H142" s="440">
        <f>'CARNIVORES 3'!K142</f>
        <v>14.25</v>
      </c>
      <c r="I142" s="440">
        <f>'CHIRURGIE 3'!K142</f>
        <v>20.625</v>
      </c>
      <c r="J142" s="440">
        <f>'BIOCHIMIE 2'!K142</f>
        <v>6</v>
      </c>
      <c r="K142" s="440">
        <f>'HIDAOA 3'!K142</f>
        <v>14.25</v>
      </c>
      <c r="L142" s="440">
        <f>'ANA-PATH 2'!K142</f>
        <v>8</v>
      </c>
      <c r="M142" s="441">
        <f>'CLINIQUE 3 '!O142</f>
        <v>0</v>
      </c>
      <c r="N142" s="441">
        <f t="shared" si="42"/>
        <v>125.375</v>
      </c>
      <c r="O142" s="441">
        <f t="shared" si="43"/>
        <v>4.4776785714285712</v>
      </c>
      <c r="P142" s="442" t="str">
        <f t="shared" si="44"/>
        <v>Ajournee</v>
      </c>
      <c r="Q142" s="442" t="str">
        <f t="shared" si="45"/>
        <v>juin</v>
      </c>
      <c r="R142" s="442">
        <f t="shared" si="46"/>
        <v>0</v>
      </c>
      <c r="S142" s="442">
        <f t="shared" si="47"/>
        <v>0</v>
      </c>
      <c r="T142" s="442">
        <f t="shared" si="48"/>
        <v>0</v>
      </c>
      <c r="U142" s="442">
        <f t="shared" si="49"/>
        <v>1</v>
      </c>
      <c r="V142" s="442">
        <f t="shared" si="50"/>
        <v>1</v>
      </c>
      <c r="W142" s="442">
        <f t="shared" si="51"/>
        <v>0</v>
      </c>
      <c r="X142" s="442">
        <f t="shared" si="52"/>
        <v>1</v>
      </c>
      <c r="Y142" s="442">
        <f t="shared" si="53"/>
        <v>1</v>
      </c>
      <c r="Z142" s="442">
        <f t="shared" si="54"/>
        <v>1</v>
      </c>
      <c r="AA142" s="442">
        <f t="shared" si="55"/>
        <v>1</v>
      </c>
      <c r="AB142" s="441" t="str">
        <f>'REPRODUCTION 3'!M142</f>
        <v>Juin</v>
      </c>
      <c r="AC142" s="441" t="str">
        <f>'RUMINANTS 3'!M142</f>
        <v>Juin</v>
      </c>
      <c r="AD142" s="441" t="str">
        <f>'PARASITOLOGIE 3'!M142</f>
        <v>Juin</v>
      </c>
      <c r="AE142" s="441" t="str">
        <f>'INFECTIEUX 3'!M142</f>
        <v>Juin</v>
      </c>
      <c r="AF142" s="441" t="str">
        <f>'CARNIVORES 3'!M142</f>
        <v>Juin</v>
      </c>
      <c r="AG142" s="441" t="str">
        <f>'CHIRURGIE 3'!M142</f>
        <v>Juin</v>
      </c>
      <c r="AH142" s="441" t="str">
        <f>'BIOCHIMIE 2'!M142</f>
        <v>Juin</v>
      </c>
      <c r="AI142" s="441" t="str">
        <f>'HIDAOA 3'!M142</f>
        <v>Juin</v>
      </c>
      <c r="AJ142" s="441" t="str">
        <f>'ANA-PATH 2'!M142</f>
        <v>Juin</v>
      </c>
      <c r="AK142" s="443" t="str">
        <f>'CLINIQUE 3 '!S142</f>
        <v>Juin</v>
      </c>
    </row>
    <row r="143" spans="1:37" ht="18.75">
      <c r="A143" s="51">
        <v>136</v>
      </c>
      <c r="B143" s="308" t="s">
        <v>3291</v>
      </c>
      <c r="C143" s="366" t="s">
        <v>3290</v>
      </c>
      <c r="D143" s="440">
        <f>'REPRODUCTION 3'!K143</f>
        <v>15.75</v>
      </c>
      <c r="E143" s="440">
        <f>'RUMINANTS 3'!K143</f>
        <v>9</v>
      </c>
      <c r="F143" s="440">
        <f>'PARASITOLOGIE 3'!K143</f>
        <v>13.5</v>
      </c>
      <c r="G143" s="440">
        <f>'INFECTIEUX 3'!K143</f>
        <v>15</v>
      </c>
      <c r="H143" s="440">
        <f>'CARNIVORES 3'!K143</f>
        <v>15</v>
      </c>
      <c r="I143" s="440">
        <f>'CHIRURGIE 3'!K143</f>
        <v>18.375</v>
      </c>
      <c r="J143" s="440">
        <f>'BIOCHIMIE 2'!K143</f>
        <v>5</v>
      </c>
      <c r="K143" s="440">
        <f>'HIDAOA 3'!K143</f>
        <v>12.375</v>
      </c>
      <c r="L143" s="440">
        <f>'ANA-PATH 2'!K143</f>
        <v>7</v>
      </c>
      <c r="M143" s="441">
        <f>'CLINIQUE 3 '!O143</f>
        <v>0</v>
      </c>
      <c r="N143" s="441">
        <f t="shared" si="42"/>
        <v>111</v>
      </c>
      <c r="O143" s="441">
        <f t="shared" si="43"/>
        <v>3.9642857142857144</v>
      </c>
      <c r="P143" s="442" t="str">
        <f t="shared" si="44"/>
        <v>Ajournee</v>
      </c>
      <c r="Q143" s="442" t="str">
        <f t="shared" si="45"/>
        <v>juin</v>
      </c>
      <c r="R143" s="442">
        <f t="shared" si="46"/>
        <v>0</v>
      </c>
      <c r="S143" s="442">
        <f t="shared" si="47"/>
        <v>1</v>
      </c>
      <c r="T143" s="442">
        <f t="shared" si="48"/>
        <v>1</v>
      </c>
      <c r="U143" s="442">
        <f t="shared" si="49"/>
        <v>0</v>
      </c>
      <c r="V143" s="442">
        <f t="shared" si="50"/>
        <v>0</v>
      </c>
      <c r="W143" s="442">
        <f t="shared" si="51"/>
        <v>0</v>
      </c>
      <c r="X143" s="442">
        <f t="shared" si="52"/>
        <v>1</v>
      </c>
      <c r="Y143" s="442">
        <f t="shared" si="53"/>
        <v>1</v>
      </c>
      <c r="Z143" s="442">
        <f t="shared" si="54"/>
        <v>1</v>
      </c>
      <c r="AA143" s="442">
        <f t="shared" si="55"/>
        <v>1</v>
      </c>
      <c r="AB143" s="441" t="str">
        <f>'REPRODUCTION 3'!M143</f>
        <v>Juin</v>
      </c>
      <c r="AC143" s="441" t="str">
        <f>'RUMINANTS 3'!M143</f>
        <v>Juin</v>
      </c>
      <c r="AD143" s="441" t="str">
        <f>'PARASITOLOGIE 3'!M143</f>
        <v>Juin</v>
      </c>
      <c r="AE143" s="441" t="str">
        <f>'INFECTIEUX 3'!M143</f>
        <v>Juin</v>
      </c>
      <c r="AF143" s="441" t="str">
        <f>'CARNIVORES 3'!M143</f>
        <v>Juin</v>
      </c>
      <c r="AG143" s="441" t="str">
        <f>'CHIRURGIE 3'!M143</f>
        <v>Juin</v>
      </c>
      <c r="AH143" s="441" t="str">
        <f>'BIOCHIMIE 2'!M143</f>
        <v>Juin</v>
      </c>
      <c r="AI143" s="441" t="str">
        <f>'HIDAOA 3'!M143</f>
        <v>Juin</v>
      </c>
      <c r="AJ143" s="441" t="str">
        <f>'ANA-PATH 2'!M143</f>
        <v>Juin</v>
      </c>
      <c r="AK143" s="443" t="str">
        <f>'CLINIQUE 3 '!S143</f>
        <v>Juin</v>
      </c>
    </row>
    <row r="144" spans="1:37" ht="18.75">
      <c r="A144" s="51">
        <v>137</v>
      </c>
      <c r="B144" s="308" t="s">
        <v>3090</v>
      </c>
      <c r="C144" s="366" t="s">
        <v>3091</v>
      </c>
      <c r="D144" s="440">
        <f>'REPRODUCTION 3'!K144</f>
        <v>10.875</v>
      </c>
      <c r="E144" s="440">
        <f>'RUMINANTS 3'!K144</f>
        <v>15</v>
      </c>
      <c r="F144" s="440">
        <f>'PARASITOLOGIE 3'!K144</f>
        <v>24</v>
      </c>
      <c r="G144" s="440">
        <f>'INFECTIEUX 3'!K144</f>
        <v>21</v>
      </c>
      <c r="H144" s="440">
        <f>'CARNIVORES 3'!K144</f>
        <v>17.25</v>
      </c>
      <c r="I144" s="440">
        <f>'CHIRURGIE 3'!K144</f>
        <v>21.375</v>
      </c>
      <c r="J144" s="440">
        <f>'BIOCHIMIE 2'!K144</f>
        <v>10</v>
      </c>
      <c r="K144" s="440">
        <f>'HIDAOA 3'!K144</f>
        <v>19.875</v>
      </c>
      <c r="L144" s="440">
        <f>'ANA-PATH 2'!K144</f>
        <v>6</v>
      </c>
      <c r="M144" s="441">
        <f>'CLINIQUE 3 '!O144</f>
        <v>0</v>
      </c>
      <c r="N144" s="441">
        <f t="shared" si="42"/>
        <v>145.375</v>
      </c>
      <c r="O144" s="441">
        <f t="shared" si="43"/>
        <v>5.1919642857142856</v>
      </c>
      <c r="P144" s="442" t="str">
        <f t="shared" si="44"/>
        <v>Ajournee</v>
      </c>
      <c r="Q144" s="442" t="str">
        <f t="shared" si="45"/>
        <v>juin</v>
      </c>
      <c r="R144" s="442">
        <f t="shared" si="46"/>
        <v>1</v>
      </c>
      <c r="S144" s="442">
        <f t="shared" si="47"/>
        <v>0</v>
      </c>
      <c r="T144" s="442">
        <f t="shared" si="48"/>
        <v>0</v>
      </c>
      <c r="U144" s="442">
        <f t="shared" si="49"/>
        <v>0</v>
      </c>
      <c r="V144" s="442">
        <f t="shared" si="50"/>
        <v>0</v>
      </c>
      <c r="W144" s="442">
        <f t="shared" si="51"/>
        <v>0</v>
      </c>
      <c r="X144" s="442">
        <f t="shared" si="52"/>
        <v>0</v>
      </c>
      <c r="Y144" s="442">
        <f t="shared" si="53"/>
        <v>0</v>
      </c>
      <c r="Z144" s="442">
        <f t="shared" si="54"/>
        <v>1</v>
      </c>
      <c r="AA144" s="442">
        <f t="shared" si="55"/>
        <v>1</v>
      </c>
      <c r="AB144" s="441" t="str">
        <f>'REPRODUCTION 3'!M144</f>
        <v>Juin</v>
      </c>
      <c r="AC144" s="441" t="str">
        <f>'RUMINANTS 3'!M144</f>
        <v>Juin</v>
      </c>
      <c r="AD144" s="441" t="str">
        <f>'PARASITOLOGIE 3'!M144</f>
        <v>Juin</v>
      </c>
      <c r="AE144" s="441" t="str">
        <f>'INFECTIEUX 3'!M144</f>
        <v>Juin</v>
      </c>
      <c r="AF144" s="441" t="str">
        <f>'CARNIVORES 3'!M144</f>
        <v>Juin</v>
      </c>
      <c r="AG144" s="441" t="str">
        <f>'CHIRURGIE 3'!M144</f>
        <v>Juin</v>
      </c>
      <c r="AH144" s="441" t="str">
        <f>'BIOCHIMIE 2'!M144</f>
        <v>Juin</v>
      </c>
      <c r="AI144" s="441" t="str">
        <f>'HIDAOA 3'!M144</f>
        <v>Juin</v>
      </c>
      <c r="AJ144" s="441" t="str">
        <f>'ANA-PATH 2'!M144</f>
        <v>Juin</v>
      </c>
      <c r="AK144" s="443" t="str">
        <f>'CLINIQUE 3 '!S144</f>
        <v>Juin</v>
      </c>
    </row>
    <row r="145" spans="1:37" ht="18.75">
      <c r="A145" s="51">
        <v>138</v>
      </c>
      <c r="B145" s="308" t="s">
        <v>3092</v>
      </c>
      <c r="C145" s="366" t="s">
        <v>3093</v>
      </c>
      <c r="D145" s="440">
        <f>'REPRODUCTION 3'!K145</f>
        <v>6.75</v>
      </c>
      <c r="E145" s="440">
        <f>'RUMINANTS 3'!K145</f>
        <v>6</v>
      </c>
      <c r="F145" s="440">
        <f>'PARASITOLOGIE 3'!K145</f>
        <v>12</v>
      </c>
      <c r="G145" s="440">
        <f>'INFECTIEUX 3'!K145</f>
        <v>15</v>
      </c>
      <c r="H145" s="440">
        <f>'CARNIVORES 3'!K145</f>
        <v>15.75</v>
      </c>
      <c r="I145" s="440">
        <f>'CHIRURGIE 3'!K145</f>
        <v>17.25</v>
      </c>
      <c r="J145" s="440">
        <f>'BIOCHIMIE 2'!K145</f>
        <v>1.5</v>
      </c>
      <c r="K145" s="440">
        <f>'HIDAOA 3'!K145</f>
        <v>16.125</v>
      </c>
      <c r="L145" s="440">
        <f>'ANA-PATH 2'!K145</f>
        <v>3</v>
      </c>
      <c r="M145" s="441">
        <f>'CLINIQUE 3 '!O145</f>
        <v>0</v>
      </c>
      <c r="N145" s="441">
        <f t="shared" si="42"/>
        <v>93.375</v>
      </c>
      <c r="O145" s="441">
        <f t="shared" si="43"/>
        <v>3.3348214285714284</v>
      </c>
      <c r="P145" s="442" t="str">
        <f t="shared" si="44"/>
        <v>Ajournee</v>
      </c>
      <c r="Q145" s="442" t="str">
        <f t="shared" si="45"/>
        <v>juin</v>
      </c>
      <c r="R145" s="442">
        <f t="shared" si="46"/>
        <v>1</v>
      </c>
      <c r="S145" s="442">
        <f t="shared" si="47"/>
        <v>1</v>
      </c>
      <c r="T145" s="442">
        <f t="shared" si="48"/>
        <v>1</v>
      </c>
      <c r="U145" s="442">
        <f t="shared" si="49"/>
        <v>0</v>
      </c>
      <c r="V145" s="442">
        <f t="shared" si="50"/>
        <v>0</v>
      </c>
      <c r="W145" s="442">
        <f t="shared" si="51"/>
        <v>0</v>
      </c>
      <c r="X145" s="442">
        <f t="shared" si="52"/>
        <v>1</v>
      </c>
      <c r="Y145" s="442">
        <f t="shared" si="53"/>
        <v>0</v>
      </c>
      <c r="Z145" s="442">
        <f t="shared" si="54"/>
        <v>1</v>
      </c>
      <c r="AA145" s="442">
        <f t="shared" si="55"/>
        <v>1</v>
      </c>
      <c r="AB145" s="441" t="str">
        <f>'REPRODUCTION 3'!M145</f>
        <v>Juin</v>
      </c>
      <c r="AC145" s="441" t="str">
        <f>'RUMINANTS 3'!M145</f>
        <v>Juin</v>
      </c>
      <c r="AD145" s="441" t="str">
        <f>'PARASITOLOGIE 3'!M145</f>
        <v>Juin</v>
      </c>
      <c r="AE145" s="441" t="str">
        <f>'INFECTIEUX 3'!M145</f>
        <v>Juin</v>
      </c>
      <c r="AF145" s="441" t="str">
        <f>'CARNIVORES 3'!M145</f>
        <v>Juin</v>
      </c>
      <c r="AG145" s="441" t="str">
        <f>'CHIRURGIE 3'!M145</f>
        <v>Juin</v>
      </c>
      <c r="AH145" s="441" t="str">
        <f>'BIOCHIMIE 2'!M145</f>
        <v>Juin</v>
      </c>
      <c r="AI145" s="441" t="str">
        <f>'HIDAOA 3'!M145</f>
        <v>Juin</v>
      </c>
      <c r="AJ145" s="441" t="str">
        <f>'ANA-PATH 2'!M145</f>
        <v>Juin</v>
      </c>
      <c r="AK145" s="443" t="str">
        <f>'CLINIQUE 3 '!S145</f>
        <v>Juin</v>
      </c>
    </row>
    <row r="146" spans="1:37" ht="18.75">
      <c r="A146" s="51">
        <v>139</v>
      </c>
      <c r="B146" s="308" t="s">
        <v>3094</v>
      </c>
      <c r="C146" s="366" t="s">
        <v>3095</v>
      </c>
      <c r="D146" s="440">
        <f>'REPRODUCTION 3'!K146</f>
        <v>14.25</v>
      </c>
      <c r="E146" s="440">
        <f>'RUMINANTS 3'!K146</f>
        <v>9</v>
      </c>
      <c r="F146" s="440">
        <f>'PARASITOLOGIE 3'!K146</f>
        <v>18</v>
      </c>
      <c r="G146" s="440">
        <f>'INFECTIEUX 3'!K146</f>
        <v>18</v>
      </c>
      <c r="H146" s="440">
        <f>'CARNIVORES 3'!K146</f>
        <v>12</v>
      </c>
      <c r="I146" s="440">
        <f>'CHIRURGIE 3'!K146</f>
        <v>22.5</v>
      </c>
      <c r="J146" s="440">
        <f>'BIOCHIMIE 2'!K146</f>
        <v>7.75</v>
      </c>
      <c r="K146" s="440">
        <f>'HIDAOA 3'!K146</f>
        <v>16.125</v>
      </c>
      <c r="L146" s="440">
        <f>'ANA-PATH 2'!K146</f>
        <v>8</v>
      </c>
      <c r="M146" s="441">
        <f>'CLINIQUE 3 '!O146</f>
        <v>0</v>
      </c>
      <c r="N146" s="441">
        <f t="shared" si="42"/>
        <v>125.625</v>
      </c>
      <c r="O146" s="441">
        <f t="shared" si="43"/>
        <v>4.4866071428571432</v>
      </c>
      <c r="P146" s="442" t="str">
        <f t="shared" si="44"/>
        <v>Ajournee</v>
      </c>
      <c r="Q146" s="442" t="str">
        <f t="shared" si="45"/>
        <v>juin</v>
      </c>
      <c r="R146" s="442">
        <f t="shared" si="46"/>
        <v>1</v>
      </c>
      <c r="S146" s="442">
        <f t="shared" si="47"/>
        <v>1</v>
      </c>
      <c r="T146" s="442">
        <f t="shared" si="48"/>
        <v>0</v>
      </c>
      <c r="U146" s="442">
        <f t="shared" si="49"/>
        <v>0</v>
      </c>
      <c r="V146" s="442">
        <f t="shared" si="50"/>
        <v>1</v>
      </c>
      <c r="W146" s="442">
        <f t="shared" si="51"/>
        <v>0</v>
      </c>
      <c r="X146" s="442">
        <f t="shared" si="52"/>
        <v>1</v>
      </c>
      <c r="Y146" s="442">
        <f t="shared" si="53"/>
        <v>0</v>
      </c>
      <c r="Z146" s="442">
        <f t="shared" si="54"/>
        <v>1</v>
      </c>
      <c r="AA146" s="442">
        <f t="shared" si="55"/>
        <v>1</v>
      </c>
      <c r="AB146" s="441" t="str">
        <f>'REPRODUCTION 3'!M146</f>
        <v>Juin</v>
      </c>
      <c r="AC146" s="441" t="str">
        <f>'RUMINANTS 3'!M146</f>
        <v>Juin</v>
      </c>
      <c r="AD146" s="441" t="str">
        <f>'PARASITOLOGIE 3'!M146</f>
        <v>Juin</v>
      </c>
      <c r="AE146" s="441" t="str">
        <f>'INFECTIEUX 3'!M146</f>
        <v>Juin</v>
      </c>
      <c r="AF146" s="441" t="str">
        <f>'CARNIVORES 3'!M146</f>
        <v>Juin</v>
      </c>
      <c r="AG146" s="441" t="str">
        <f>'CHIRURGIE 3'!M146</f>
        <v>Juin</v>
      </c>
      <c r="AH146" s="441" t="str">
        <f>'BIOCHIMIE 2'!M146</f>
        <v>Juin</v>
      </c>
      <c r="AI146" s="441" t="str">
        <f>'HIDAOA 3'!M146</f>
        <v>Juin</v>
      </c>
      <c r="AJ146" s="441" t="str">
        <f>'ANA-PATH 2'!M146</f>
        <v>Juin</v>
      </c>
      <c r="AK146" s="443" t="str">
        <f>'CLINIQUE 3 '!S146</f>
        <v>Juin</v>
      </c>
    </row>
    <row r="147" spans="1:37" ht="18.75">
      <c r="A147" s="51">
        <v>140</v>
      </c>
      <c r="B147" s="308" t="s">
        <v>3096</v>
      </c>
      <c r="C147" s="366" t="s">
        <v>3097</v>
      </c>
      <c r="D147" s="440">
        <f>'REPRODUCTION 3'!K147</f>
        <v>15</v>
      </c>
      <c r="E147" s="440">
        <f>'RUMINANTS 3'!K147</f>
        <v>18</v>
      </c>
      <c r="F147" s="440">
        <f>'PARASITOLOGIE 3'!K147</f>
        <v>22.5</v>
      </c>
      <c r="G147" s="440">
        <f>'INFECTIEUX 3'!K147</f>
        <v>12</v>
      </c>
      <c r="H147" s="440">
        <f>'CARNIVORES 3'!K147</f>
        <v>18</v>
      </c>
      <c r="I147" s="440">
        <f>'CHIRURGIE 3'!K147</f>
        <v>21</v>
      </c>
      <c r="J147" s="440">
        <f>'BIOCHIMIE 2'!K147</f>
        <v>8.5</v>
      </c>
      <c r="K147" s="440">
        <f>'HIDAOA 3'!K147</f>
        <v>19.125</v>
      </c>
      <c r="L147" s="440">
        <f>'ANA-PATH 2'!K147</f>
        <v>7</v>
      </c>
      <c r="M147" s="441">
        <f>'CLINIQUE 3 '!O147</f>
        <v>0</v>
      </c>
      <c r="N147" s="441">
        <f t="shared" si="42"/>
        <v>141.125</v>
      </c>
      <c r="O147" s="441">
        <f t="shared" si="43"/>
        <v>5.0401785714285712</v>
      </c>
      <c r="P147" s="442" t="str">
        <f t="shared" si="44"/>
        <v>Ajournee</v>
      </c>
      <c r="Q147" s="442" t="str">
        <f t="shared" si="45"/>
        <v>juin</v>
      </c>
      <c r="R147" s="442">
        <f t="shared" si="46"/>
        <v>0</v>
      </c>
      <c r="S147" s="442">
        <f t="shared" si="47"/>
        <v>0</v>
      </c>
      <c r="T147" s="442">
        <f t="shared" si="48"/>
        <v>0</v>
      </c>
      <c r="U147" s="442">
        <f t="shared" si="49"/>
        <v>1</v>
      </c>
      <c r="V147" s="442">
        <f t="shared" si="50"/>
        <v>0</v>
      </c>
      <c r="W147" s="442">
        <f t="shared" si="51"/>
        <v>0</v>
      </c>
      <c r="X147" s="442">
        <f t="shared" si="52"/>
        <v>1</v>
      </c>
      <c r="Y147" s="442">
        <f t="shared" si="53"/>
        <v>0</v>
      </c>
      <c r="Z147" s="442">
        <f t="shared" si="54"/>
        <v>1</v>
      </c>
      <c r="AA147" s="442">
        <f t="shared" si="55"/>
        <v>1</v>
      </c>
      <c r="AB147" s="441" t="str">
        <f>'REPRODUCTION 3'!M147</f>
        <v>Juin</v>
      </c>
      <c r="AC147" s="441" t="str">
        <f>'RUMINANTS 3'!M147</f>
        <v>Juin</v>
      </c>
      <c r="AD147" s="441" t="str">
        <f>'PARASITOLOGIE 3'!M147</f>
        <v>Juin</v>
      </c>
      <c r="AE147" s="441" t="str">
        <f>'INFECTIEUX 3'!M147</f>
        <v>Juin</v>
      </c>
      <c r="AF147" s="441" t="str">
        <f>'CARNIVORES 3'!M147</f>
        <v>Juin</v>
      </c>
      <c r="AG147" s="441" t="str">
        <f>'CHIRURGIE 3'!M147</f>
        <v>Juin</v>
      </c>
      <c r="AH147" s="441" t="str">
        <f>'BIOCHIMIE 2'!M147</f>
        <v>Juin</v>
      </c>
      <c r="AI147" s="441" t="str">
        <f>'HIDAOA 3'!M147</f>
        <v>Juin</v>
      </c>
      <c r="AJ147" s="441" t="str">
        <f>'ANA-PATH 2'!M147</f>
        <v>Juin</v>
      </c>
      <c r="AK147" s="443" t="str">
        <f>'CLINIQUE 3 '!S147</f>
        <v>Juin</v>
      </c>
    </row>
    <row r="148" spans="1:37" ht="18.75">
      <c r="A148" s="51">
        <v>141</v>
      </c>
      <c r="B148" s="308" t="s">
        <v>3098</v>
      </c>
      <c r="C148" s="366" t="s">
        <v>2025</v>
      </c>
      <c r="D148" s="440">
        <f>'REPRODUCTION 3'!K148</f>
        <v>10.5</v>
      </c>
      <c r="E148" s="440">
        <f>'RUMINANTS 3'!K148</f>
        <v>13.5</v>
      </c>
      <c r="F148" s="440">
        <f>'PARASITOLOGIE 3'!K148</f>
        <v>12</v>
      </c>
      <c r="G148" s="440">
        <f>'INFECTIEUX 3'!K148</f>
        <v>4.5</v>
      </c>
      <c r="H148" s="440">
        <f>'CARNIVORES 3'!K148</f>
        <v>15</v>
      </c>
      <c r="I148" s="440">
        <f>'CHIRURGIE 3'!K148</f>
        <v>19.5</v>
      </c>
      <c r="J148" s="440">
        <f>'BIOCHIMIE 2'!K148</f>
        <v>5.25</v>
      </c>
      <c r="K148" s="440">
        <f>'HIDAOA 3'!K148</f>
        <v>17.625</v>
      </c>
      <c r="L148" s="440">
        <f>'ANA-PATH 2'!K148</f>
        <v>4</v>
      </c>
      <c r="M148" s="441">
        <f>'CLINIQUE 3 '!O148</f>
        <v>0</v>
      </c>
      <c r="N148" s="441">
        <f t="shared" si="42"/>
        <v>101.875</v>
      </c>
      <c r="O148" s="441">
        <f t="shared" si="43"/>
        <v>3.6383928571428572</v>
      </c>
      <c r="P148" s="442" t="str">
        <f t="shared" si="44"/>
        <v>Ajournee</v>
      </c>
      <c r="Q148" s="442" t="str">
        <f t="shared" si="45"/>
        <v>juin</v>
      </c>
      <c r="R148" s="442">
        <f t="shared" si="46"/>
        <v>1</v>
      </c>
      <c r="S148" s="442">
        <f t="shared" si="47"/>
        <v>1</v>
      </c>
      <c r="T148" s="442">
        <f t="shared" si="48"/>
        <v>1</v>
      </c>
      <c r="U148" s="442">
        <f t="shared" si="49"/>
        <v>1</v>
      </c>
      <c r="V148" s="442">
        <f t="shared" si="50"/>
        <v>0</v>
      </c>
      <c r="W148" s="442">
        <f t="shared" si="51"/>
        <v>0</v>
      </c>
      <c r="X148" s="442">
        <f t="shared" si="52"/>
        <v>1</v>
      </c>
      <c r="Y148" s="442">
        <f t="shared" si="53"/>
        <v>0</v>
      </c>
      <c r="Z148" s="442">
        <f t="shared" si="54"/>
        <v>1</v>
      </c>
      <c r="AA148" s="442">
        <f t="shared" si="55"/>
        <v>1</v>
      </c>
      <c r="AB148" s="441" t="str">
        <f>'REPRODUCTION 3'!M148</f>
        <v>Juin</v>
      </c>
      <c r="AC148" s="441" t="str">
        <f>'RUMINANTS 3'!M148</f>
        <v>Juin</v>
      </c>
      <c r="AD148" s="441" t="str">
        <f>'PARASITOLOGIE 3'!M148</f>
        <v>Juin</v>
      </c>
      <c r="AE148" s="441" t="str">
        <f>'INFECTIEUX 3'!M148</f>
        <v>Juin</v>
      </c>
      <c r="AF148" s="441" t="str">
        <f>'CARNIVORES 3'!M148</f>
        <v>Juin</v>
      </c>
      <c r="AG148" s="441" t="str">
        <f>'CHIRURGIE 3'!M148</f>
        <v>Juin</v>
      </c>
      <c r="AH148" s="441" t="str">
        <f>'BIOCHIMIE 2'!M148</f>
        <v>Juin</v>
      </c>
      <c r="AI148" s="441" t="str">
        <f>'HIDAOA 3'!M148</f>
        <v>Juin</v>
      </c>
      <c r="AJ148" s="441" t="str">
        <f>'ANA-PATH 2'!M148</f>
        <v>Juin</v>
      </c>
      <c r="AK148" s="443" t="str">
        <f>'CLINIQUE 3 '!S148</f>
        <v>Juin</v>
      </c>
    </row>
    <row r="149" spans="1:37" ht="18.75">
      <c r="A149" s="51">
        <v>142</v>
      </c>
      <c r="B149" s="350" t="s">
        <v>3099</v>
      </c>
      <c r="C149" s="381" t="s">
        <v>3100</v>
      </c>
      <c r="D149" s="440">
        <f>'REPRODUCTION 3'!K149</f>
        <v>7.5</v>
      </c>
      <c r="E149" s="440">
        <f>'RUMINANTS 3'!K149</f>
        <v>4.5</v>
      </c>
      <c r="F149" s="440">
        <f>'PARASITOLOGIE 3'!K149</f>
        <v>12</v>
      </c>
      <c r="G149" s="440">
        <f>'INFECTIEUX 3'!K149</f>
        <v>3</v>
      </c>
      <c r="H149" s="440">
        <f>'CARNIVORES 3'!K149</f>
        <v>12</v>
      </c>
      <c r="I149" s="440">
        <f>'CHIRURGIE 3'!K149</f>
        <v>21</v>
      </c>
      <c r="J149" s="440">
        <f>'BIOCHIMIE 2'!K149</f>
        <v>4.5</v>
      </c>
      <c r="K149" s="440">
        <f>'HIDAOA 3'!K149</f>
        <v>18</v>
      </c>
      <c r="L149" s="440">
        <f>'ANA-PATH 2'!K149</f>
        <v>4</v>
      </c>
      <c r="M149" s="441">
        <f>'CLINIQUE 3 '!O149</f>
        <v>0</v>
      </c>
      <c r="N149" s="441">
        <f t="shared" si="42"/>
        <v>86.5</v>
      </c>
      <c r="O149" s="441">
        <f t="shared" si="43"/>
        <v>3.0892857142857144</v>
      </c>
      <c r="P149" s="442" t="str">
        <f t="shared" si="44"/>
        <v>Ajournee</v>
      </c>
      <c r="Q149" s="442" t="str">
        <f t="shared" si="45"/>
        <v>juin</v>
      </c>
      <c r="R149" s="442">
        <f t="shared" si="46"/>
        <v>1</v>
      </c>
      <c r="S149" s="442">
        <f t="shared" si="47"/>
        <v>1</v>
      </c>
      <c r="T149" s="442">
        <f t="shared" si="48"/>
        <v>1</v>
      </c>
      <c r="U149" s="442">
        <f t="shared" si="49"/>
        <v>1</v>
      </c>
      <c r="V149" s="442">
        <f t="shared" si="50"/>
        <v>1</v>
      </c>
      <c r="W149" s="442">
        <f t="shared" si="51"/>
        <v>0</v>
      </c>
      <c r="X149" s="442">
        <f t="shared" si="52"/>
        <v>1</v>
      </c>
      <c r="Y149" s="442">
        <f t="shared" si="53"/>
        <v>0</v>
      </c>
      <c r="Z149" s="442">
        <f t="shared" si="54"/>
        <v>1</v>
      </c>
      <c r="AA149" s="442">
        <f t="shared" si="55"/>
        <v>1</v>
      </c>
      <c r="AB149" s="441" t="str">
        <f>'REPRODUCTION 3'!M149</f>
        <v>Juin</v>
      </c>
      <c r="AC149" s="441" t="str">
        <f>'RUMINANTS 3'!M149</f>
        <v>Juin</v>
      </c>
      <c r="AD149" s="441" t="str">
        <f>'PARASITOLOGIE 3'!M149</f>
        <v>Juin</v>
      </c>
      <c r="AE149" s="441" t="str">
        <f>'INFECTIEUX 3'!M149</f>
        <v>Juin</v>
      </c>
      <c r="AF149" s="441" t="str">
        <f>'CARNIVORES 3'!M149</f>
        <v>Juin</v>
      </c>
      <c r="AG149" s="441" t="str">
        <f>'CHIRURGIE 3'!M149</f>
        <v>Juin</v>
      </c>
      <c r="AH149" s="441" t="str">
        <f>'BIOCHIMIE 2'!M149</f>
        <v>Juin</v>
      </c>
      <c r="AI149" s="441" t="str">
        <f>'HIDAOA 3'!M149</f>
        <v>Juin</v>
      </c>
      <c r="AJ149" s="441" t="str">
        <f>'ANA-PATH 2'!M149</f>
        <v>Juin</v>
      </c>
      <c r="AK149" s="443" t="str">
        <f>'CLINIQUE 3 '!S149</f>
        <v>Juin</v>
      </c>
    </row>
    <row r="150" spans="1:37" ht="18.75">
      <c r="A150" s="51">
        <v>143</v>
      </c>
      <c r="B150" s="308" t="s">
        <v>3101</v>
      </c>
      <c r="C150" s="366" t="s">
        <v>3102</v>
      </c>
      <c r="D150" s="440">
        <f>'REPRODUCTION 3'!K150</f>
        <v>17.25</v>
      </c>
      <c r="E150" s="440">
        <f>'RUMINANTS 3'!K150</f>
        <v>7.5</v>
      </c>
      <c r="F150" s="440">
        <f>'PARASITOLOGIE 3'!K150</f>
        <v>21</v>
      </c>
      <c r="G150" s="440">
        <f>'INFECTIEUX 3'!K150</f>
        <v>19.5</v>
      </c>
      <c r="H150" s="440">
        <f>'CARNIVORES 3'!K150</f>
        <v>18</v>
      </c>
      <c r="I150" s="440">
        <f>'CHIRURGIE 3'!K150</f>
        <v>24.375</v>
      </c>
      <c r="J150" s="440">
        <f>'BIOCHIMIE 2'!K150</f>
        <v>9</v>
      </c>
      <c r="K150" s="440">
        <f>'HIDAOA 3'!K150</f>
        <v>20.25</v>
      </c>
      <c r="L150" s="440">
        <f>'ANA-PATH 2'!K150</f>
        <v>9</v>
      </c>
      <c r="M150" s="441">
        <f>'CLINIQUE 3 '!O150</f>
        <v>0</v>
      </c>
      <c r="N150" s="441">
        <f t="shared" si="42"/>
        <v>145.875</v>
      </c>
      <c r="O150" s="441">
        <f t="shared" si="43"/>
        <v>5.2098214285714288</v>
      </c>
      <c r="P150" s="442" t="str">
        <f t="shared" si="44"/>
        <v>Ajournee</v>
      </c>
      <c r="Q150" s="442" t="str">
        <f t="shared" si="45"/>
        <v>juin</v>
      </c>
      <c r="R150" s="442">
        <f t="shared" si="46"/>
        <v>0</v>
      </c>
      <c r="S150" s="442">
        <f t="shared" si="47"/>
        <v>1</v>
      </c>
      <c r="T150" s="442">
        <f t="shared" si="48"/>
        <v>0</v>
      </c>
      <c r="U150" s="442">
        <f t="shared" si="49"/>
        <v>0</v>
      </c>
      <c r="V150" s="442">
        <f t="shared" si="50"/>
        <v>0</v>
      </c>
      <c r="W150" s="442">
        <f t="shared" si="51"/>
        <v>0</v>
      </c>
      <c r="X150" s="442">
        <f t="shared" si="52"/>
        <v>1</v>
      </c>
      <c r="Y150" s="442">
        <f t="shared" si="53"/>
        <v>0</v>
      </c>
      <c r="Z150" s="442">
        <f t="shared" si="54"/>
        <v>1</v>
      </c>
      <c r="AA150" s="442">
        <f t="shared" si="55"/>
        <v>1</v>
      </c>
      <c r="AB150" s="441" t="str">
        <f>'REPRODUCTION 3'!M150</f>
        <v>Juin</v>
      </c>
      <c r="AC150" s="441" t="str">
        <f>'RUMINANTS 3'!M150</f>
        <v>Juin</v>
      </c>
      <c r="AD150" s="441" t="str">
        <f>'PARASITOLOGIE 3'!M150</f>
        <v>Juin</v>
      </c>
      <c r="AE150" s="441" t="str">
        <f>'INFECTIEUX 3'!M150</f>
        <v>Juin</v>
      </c>
      <c r="AF150" s="441" t="str">
        <f>'CARNIVORES 3'!M150</f>
        <v>Juin</v>
      </c>
      <c r="AG150" s="441" t="str">
        <f>'CHIRURGIE 3'!M150</f>
        <v>Juin</v>
      </c>
      <c r="AH150" s="441" t="str">
        <f>'BIOCHIMIE 2'!M150</f>
        <v>Juin</v>
      </c>
      <c r="AI150" s="441" t="str">
        <f>'HIDAOA 3'!M150</f>
        <v>Juin</v>
      </c>
      <c r="AJ150" s="441" t="str">
        <f>'ANA-PATH 2'!M150</f>
        <v>Juin</v>
      </c>
      <c r="AK150" s="443" t="str">
        <f>'CLINIQUE 3 '!S150</f>
        <v>Juin</v>
      </c>
    </row>
    <row r="151" spans="1:37" ht="18.75">
      <c r="A151" s="51">
        <v>144</v>
      </c>
      <c r="B151" s="308" t="s">
        <v>3103</v>
      </c>
      <c r="C151" s="366" t="s">
        <v>82</v>
      </c>
      <c r="D151" s="440">
        <f>'REPRODUCTION 3'!K151</f>
        <v>7.5</v>
      </c>
      <c r="E151" s="440">
        <f>'RUMINANTS 3'!K151</f>
        <v>9</v>
      </c>
      <c r="F151" s="440">
        <f>'PARASITOLOGIE 3'!K151</f>
        <v>22.5</v>
      </c>
      <c r="G151" s="440">
        <f>'INFECTIEUX 3'!K151</f>
        <v>16.5</v>
      </c>
      <c r="H151" s="440">
        <f>'CARNIVORES 3'!K151</f>
        <v>12.75</v>
      </c>
      <c r="I151" s="440">
        <f>'CHIRURGIE 3'!K151</f>
        <v>18.75</v>
      </c>
      <c r="J151" s="440">
        <f>'BIOCHIMIE 2'!K151</f>
        <v>5.75</v>
      </c>
      <c r="K151" s="440">
        <f>'HIDAOA 3'!K151</f>
        <v>23.25</v>
      </c>
      <c r="L151" s="440">
        <f>'ANA-PATH 2'!K151</f>
        <v>8</v>
      </c>
      <c r="M151" s="441">
        <f>'CLINIQUE 3 '!O151</f>
        <v>0</v>
      </c>
      <c r="N151" s="441">
        <f t="shared" si="42"/>
        <v>124</v>
      </c>
      <c r="O151" s="441">
        <f t="shared" si="43"/>
        <v>4.4285714285714288</v>
      </c>
      <c r="P151" s="442" t="str">
        <f t="shared" si="44"/>
        <v>Ajournee</v>
      </c>
      <c r="Q151" s="442" t="str">
        <f t="shared" si="45"/>
        <v>juin</v>
      </c>
      <c r="R151" s="442">
        <f t="shared" si="46"/>
        <v>1</v>
      </c>
      <c r="S151" s="442">
        <f t="shared" si="47"/>
        <v>1</v>
      </c>
      <c r="T151" s="442">
        <f t="shared" si="48"/>
        <v>0</v>
      </c>
      <c r="U151" s="442">
        <f t="shared" si="49"/>
        <v>0</v>
      </c>
      <c r="V151" s="442">
        <f t="shared" si="50"/>
        <v>1</v>
      </c>
      <c r="W151" s="442">
        <f t="shared" si="51"/>
        <v>0</v>
      </c>
      <c r="X151" s="442">
        <f t="shared" si="52"/>
        <v>1</v>
      </c>
      <c r="Y151" s="442">
        <f t="shared" si="53"/>
        <v>0</v>
      </c>
      <c r="Z151" s="442">
        <f t="shared" si="54"/>
        <v>1</v>
      </c>
      <c r="AA151" s="442">
        <f t="shared" si="55"/>
        <v>1</v>
      </c>
      <c r="AB151" s="441" t="str">
        <f>'REPRODUCTION 3'!M151</f>
        <v>Juin</v>
      </c>
      <c r="AC151" s="441" t="str">
        <f>'RUMINANTS 3'!M151</f>
        <v>Juin</v>
      </c>
      <c r="AD151" s="441" t="str">
        <f>'PARASITOLOGIE 3'!M151</f>
        <v>Juin</v>
      </c>
      <c r="AE151" s="441" t="str">
        <f>'INFECTIEUX 3'!M151</f>
        <v>Juin</v>
      </c>
      <c r="AF151" s="441" t="str">
        <f>'CARNIVORES 3'!M151</f>
        <v>Juin</v>
      </c>
      <c r="AG151" s="441" t="str">
        <f>'CHIRURGIE 3'!M151</f>
        <v>Juin</v>
      </c>
      <c r="AH151" s="441" t="str">
        <f>'BIOCHIMIE 2'!M151</f>
        <v>Juin</v>
      </c>
      <c r="AI151" s="441" t="str">
        <f>'HIDAOA 3'!M151</f>
        <v>Juin</v>
      </c>
      <c r="AJ151" s="441" t="str">
        <f>'ANA-PATH 2'!M151</f>
        <v>Juin</v>
      </c>
      <c r="AK151" s="443" t="str">
        <f>'CLINIQUE 3 '!S151</f>
        <v>Juin</v>
      </c>
    </row>
    <row r="152" spans="1:37" ht="18.75">
      <c r="A152" s="51">
        <v>145</v>
      </c>
      <c r="B152" s="302" t="s">
        <v>3299</v>
      </c>
      <c r="C152" s="382" t="s">
        <v>3104</v>
      </c>
      <c r="D152" s="440">
        <f>'REPRODUCTION 3'!K152</f>
        <v>12</v>
      </c>
      <c r="E152" s="440">
        <f>'RUMINANTS 3'!K152</f>
        <v>10.5</v>
      </c>
      <c r="F152" s="440">
        <f>'PARASITOLOGIE 3'!K152</f>
        <v>21</v>
      </c>
      <c r="G152" s="440">
        <f>'INFECTIEUX 3'!K152</f>
        <v>10.5</v>
      </c>
      <c r="H152" s="440">
        <f>'CARNIVORES 3'!K152</f>
        <v>15.75</v>
      </c>
      <c r="I152" s="440">
        <f>'CHIRURGIE 3'!K152</f>
        <v>21</v>
      </c>
      <c r="J152" s="440">
        <f>'BIOCHIMIE 2'!K152</f>
        <v>5.75</v>
      </c>
      <c r="K152" s="440">
        <f>'HIDAOA 3'!K152</f>
        <v>15.75</v>
      </c>
      <c r="L152" s="440">
        <f>'ANA-PATH 2'!K152</f>
        <v>6</v>
      </c>
      <c r="M152" s="441">
        <f>'CLINIQUE 3 '!O152</f>
        <v>0</v>
      </c>
      <c r="N152" s="441">
        <f t="shared" si="42"/>
        <v>118.25</v>
      </c>
      <c r="O152" s="441">
        <f t="shared" si="43"/>
        <v>4.2232142857142856</v>
      </c>
      <c r="P152" s="442" t="str">
        <f t="shared" si="44"/>
        <v>Ajournee</v>
      </c>
      <c r="Q152" s="442" t="str">
        <f t="shared" si="45"/>
        <v>juin</v>
      </c>
      <c r="R152" s="442">
        <f t="shared" si="46"/>
        <v>1</v>
      </c>
      <c r="S152" s="442">
        <f t="shared" si="47"/>
        <v>1</v>
      </c>
      <c r="T152" s="442">
        <f t="shared" si="48"/>
        <v>0</v>
      </c>
      <c r="U152" s="442">
        <f t="shared" si="49"/>
        <v>1</v>
      </c>
      <c r="V152" s="442">
        <f t="shared" si="50"/>
        <v>0</v>
      </c>
      <c r="W152" s="442">
        <f t="shared" si="51"/>
        <v>0</v>
      </c>
      <c r="X152" s="442">
        <f t="shared" si="52"/>
        <v>1</v>
      </c>
      <c r="Y152" s="442">
        <f t="shared" si="53"/>
        <v>0</v>
      </c>
      <c r="Z152" s="442">
        <f t="shared" si="54"/>
        <v>1</v>
      </c>
      <c r="AA152" s="442">
        <f t="shared" si="55"/>
        <v>1</v>
      </c>
      <c r="AB152" s="441" t="str">
        <f>'REPRODUCTION 3'!M152</f>
        <v>Juin</v>
      </c>
      <c r="AC152" s="441" t="str">
        <f>'RUMINANTS 3'!M152</f>
        <v>Juin</v>
      </c>
      <c r="AD152" s="441" t="str">
        <f>'PARASITOLOGIE 3'!M152</f>
        <v>Juin</v>
      </c>
      <c r="AE152" s="441" t="str">
        <f>'INFECTIEUX 3'!M152</f>
        <v>Juin</v>
      </c>
      <c r="AF152" s="441" t="str">
        <f>'CARNIVORES 3'!M152</f>
        <v>Juin</v>
      </c>
      <c r="AG152" s="441" t="str">
        <f>'CHIRURGIE 3'!M152</f>
        <v>Juin</v>
      </c>
      <c r="AH152" s="441" t="str">
        <f>'BIOCHIMIE 2'!M152</f>
        <v>Juin</v>
      </c>
      <c r="AI152" s="441" t="str">
        <f>'HIDAOA 3'!M152</f>
        <v>Juin</v>
      </c>
      <c r="AJ152" s="441" t="str">
        <f>'ANA-PATH 2'!M152</f>
        <v>Juin</v>
      </c>
      <c r="AK152" s="443" t="str">
        <f>'CLINIQUE 3 '!S152</f>
        <v>Juin</v>
      </c>
    </row>
    <row r="153" spans="1:37" ht="18.75">
      <c r="A153" s="51">
        <v>146</v>
      </c>
      <c r="B153" s="308" t="s">
        <v>3105</v>
      </c>
      <c r="C153" s="366" t="s">
        <v>3106</v>
      </c>
      <c r="D153" s="440">
        <f>'REPRODUCTION 3'!K153</f>
        <v>10.5</v>
      </c>
      <c r="E153" s="440">
        <f>'RUMINANTS 3'!K153</f>
        <v>12</v>
      </c>
      <c r="F153" s="440">
        <f>'PARASITOLOGIE 3'!K153</f>
        <v>24</v>
      </c>
      <c r="G153" s="440">
        <f>'INFECTIEUX 3'!K153</f>
        <v>6</v>
      </c>
      <c r="H153" s="440">
        <f>'CARNIVORES 3'!K153</f>
        <v>15</v>
      </c>
      <c r="I153" s="440">
        <f>'CHIRURGIE 3'!K153</f>
        <v>21.375</v>
      </c>
      <c r="J153" s="440">
        <f>'BIOCHIMIE 2'!K153</f>
        <v>5</v>
      </c>
      <c r="K153" s="440">
        <f>'HIDAOA 3'!K153</f>
        <v>17.25</v>
      </c>
      <c r="L153" s="440">
        <f>'ANA-PATH 2'!K153</f>
        <v>5</v>
      </c>
      <c r="M153" s="441">
        <f>'CLINIQUE 3 '!O153</f>
        <v>0</v>
      </c>
      <c r="N153" s="441">
        <f t="shared" si="42"/>
        <v>116.125</v>
      </c>
      <c r="O153" s="441">
        <f t="shared" si="43"/>
        <v>4.1473214285714288</v>
      </c>
      <c r="P153" s="442" t="str">
        <f t="shared" si="44"/>
        <v>Ajournee</v>
      </c>
      <c r="Q153" s="442" t="str">
        <f t="shared" si="45"/>
        <v>juin</v>
      </c>
      <c r="R153" s="442">
        <f t="shared" si="46"/>
        <v>1</v>
      </c>
      <c r="S153" s="442">
        <f t="shared" si="47"/>
        <v>1</v>
      </c>
      <c r="T153" s="442">
        <f t="shared" si="48"/>
        <v>0</v>
      </c>
      <c r="U153" s="442">
        <f t="shared" si="49"/>
        <v>1</v>
      </c>
      <c r="V153" s="442">
        <f t="shared" si="50"/>
        <v>0</v>
      </c>
      <c r="W153" s="442">
        <f t="shared" si="51"/>
        <v>0</v>
      </c>
      <c r="X153" s="442">
        <f t="shared" si="52"/>
        <v>1</v>
      </c>
      <c r="Y153" s="442">
        <f t="shared" si="53"/>
        <v>0</v>
      </c>
      <c r="Z153" s="442">
        <f t="shared" si="54"/>
        <v>1</v>
      </c>
      <c r="AA153" s="442">
        <f t="shared" si="55"/>
        <v>1</v>
      </c>
      <c r="AB153" s="441" t="str">
        <f>'REPRODUCTION 3'!M153</f>
        <v>Juin</v>
      </c>
      <c r="AC153" s="441" t="str">
        <f>'RUMINANTS 3'!M153</f>
        <v>Juin</v>
      </c>
      <c r="AD153" s="441" t="str">
        <f>'PARASITOLOGIE 3'!M153</f>
        <v>Juin</v>
      </c>
      <c r="AE153" s="441" t="str">
        <f>'INFECTIEUX 3'!M153</f>
        <v>Juin</v>
      </c>
      <c r="AF153" s="441" t="str">
        <f>'CARNIVORES 3'!M153</f>
        <v>Juin</v>
      </c>
      <c r="AG153" s="441" t="str">
        <f>'CHIRURGIE 3'!M153</f>
        <v>Juin</v>
      </c>
      <c r="AH153" s="441" t="str">
        <f>'BIOCHIMIE 2'!M153</f>
        <v>Juin</v>
      </c>
      <c r="AI153" s="441" t="str">
        <f>'HIDAOA 3'!M153</f>
        <v>Juin</v>
      </c>
      <c r="AJ153" s="441" t="str">
        <f>'ANA-PATH 2'!M153</f>
        <v>Juin</v>
      </c>
      <c r="AK153" s="443" t="str">
        <f>'CLINIQUE 3 '!S153</f>
        <v>Juin</v>
      </c>
    </row>
    <row r="154" spans="1:37" ht="18.75">
      <c r="A154" s="51">
        <v>147</v>
      </c>
      <c r="B154" s="308" t="s">
        <v>3107</v>
      </c>
      <c r="C154" s="366" t="s">
        <v>3108</v>
      </c>
      <c r="D154" s="440">
        <f>'REPRODUCTION 3'!K154</f>
        <v>19.5</v>
      </c>
      <c r="E154" s="440">
        <f>'RUMINANTS 3'!K154</f>
        <v>12</v>
      </c>
      <c r="F154" s="440">
        <f>'PARASITOLOGIE 3'!K154</f>
        <v>19.5</v>
      </c>
      <c r="G154" s="440">
        <f>'INFECTIEUX 3'!K154</f>
        <v>3</v>
      </c>
      <c r="H154" s="440">
        <f>'CARNIVORES 3'!K154</f>
        <v>17.25</v>
      </c>
      <c r="I154" s="440">
        <f>'CHIRURGIE 3'!K154</f>
        <v>23.25</v>
      </c>
      <c r="J154" s="440">
        <f>'BIOCHIMIE 2'!K154</f>
        <v>9.5</v>
      </c>
      <c r="K154" s="440">
        <f>'HIDAOA 3'!K154</f>
        <v>22.875</v>
      </c>
      <c r="L154" s="440">
        <f>'ANA-PATH 2'!K154</f>
        <v>8</v>
      </c>
      <c r="M154" s="441">
        <f>'CLINIQUE 3 '!O154</f>
        <v>0</v>
      </c>
      <c r="N154" s="441">
        <f t="shared" si="42"/>
        <v>134.875</v>
      </c>
      <c r="O154" s="441">
        <f t="shared" si="43"/>
        <v>4.8169642857142856</v>
      </c>
      <c r="P154" s="442" t="str">
        <f t="shared" si="44"/>
        <v>Ajournee</v>
      </c>
      <c r="Q154" s="442" t="str">
        <f t="shared" si="45"/>
        <v>juin</v>
      </c>
      <c r="R154" s="442">
        <f t="shared" si="46"/>
        <v>0</v>
      </c>
      <c r="S154" s="442">
        <f t="shared" si="47"/>
        <v>1</v>
      </c>
      <c r="T154" s="442">
        <f t="shared" si="48"/>
        <v>0</v>
      </c>
      <c r="U154" s="442">
        <f t="shared" si="49"/>
        <v>1</v>
      </c>
      <c r="V154" s="442">
        <f t="shared" si="50"/>
        <v>0</v>
      </c>
      <c r="W154" s="442">
        <f t="shared" si="51"/>
        <v>0</v>
      </c>
      <c r="X154" s="442">
        <f t="shared" si="52"/>
        <v>1</v>
      </c>
      <c r="Y154" s="442">
        <f t="shared" si="53"/>
        <v>0</v>
      </c>
      <c r="Z154" s="442">
        <f t="shared" si="54"/>
        <v>1</v>
      </c>
      <c r="AA154" s="442">
        <f t="shared" si="55"/>
        <v>1</v>
      </c>
      <c r="AB154" s="441" t="str">
        <f>'REPRODUCTION 3'!M154</f>
        <v>Juin</v>
      </c>
      <c r="AC154" s="441" t="str">
        <f>'RUMINANTS 3'!M154</f>
        <v>Juin</v>
      </c>
      <c r="AD154" s="441" t="str">
        <f>'PARASITOLOGIE 3'!M154</f>
        <v>Juin</v>
      </c>
      <c r="AE154" s="441" t="str">
        <f>'INFECTIEUX 3'!M154</f>
        <v>Juin</v>
      </c>
      <c r="AF154" s="441" t="str">
        <f>'CARNIVORES 3'!M154</f>
        <v>Juin</v>
      </c>
      <c r="AG154" s="441" t="str">
        <f>'CHIRURGIE 3'!M154</f>
        <v>Juin</v>
      </c>
      <c r="AH154" s="441" t="str">
        <f>'BIOCHIMIE 2'!M154</f>
        <v>Juin</v>
      </c>
      <c r="AI154" s="441" t="str">
        <f>'HIDAOA 3'!M154</f>
        <v>Juin</v>
      </c>
      <c r="AJ154" s="441" t="str">
        <f>'ANA-PATH 2'!M154</f>
        <v>Juin</v>
      </c>
      <c r="AK154" s="443" t="str">
        <f>'CLINIQUE 3 '!S154</f>
        <v>Juin</v>
      </c>
    </row>
    <row r="155" spans="1:37" ht="18.75">
      <c r="A155" s="51">
        <v>148</v>
      </c>
      <c r="B155" s="308" t="s">
        <v>3109</v>
      </c>
      <c r="C155" s="366" t="s">
        <v>1692</v>
      </c>
      <c r="D155" s="440">
        <f>'REPRODUCTION 3'!K155</f>
        <v>17.25</v>
      </c>
      <c r="E155" s="440">
        <f>'RUMINANTS 3'!K155</f>
        <v>12</v>
      </c>
      <c r="F155" s="440">
        <f>'PARASITOLOGIE 3'!K155</f>
        <v>21</v>
      </c>
      <c r="G155" s="440">
        <f>'INFECTIEUX 3'!K155</f>
        <v>9</v>
      </c>
      <c r="H155" s="440">
        <f>'CARNIVORES 3'!K155</f>
        <v>10.5</v>
      </c>
      <c r="I155" s="440">
        <f>'CHIRURGIE 3'!K155</f>
        <v>19.125</v>
      </c>
      <c r="J155" s="440">
        <f>'BIOCHIMIE 2'!K155</f>
        <v>5.75</v>
      </c>
      <c r="K155" s="440">
        <f>'HIDAOA 3'!K155</f>
        <v>24</v>
      </c>
      <c r="L155" s="440">
        <f>'ANA-PATH 2'!K155</f>
        <v>8</v>
      </c>
      <c r="M155" s="441">
        <f>'CLINIQUE 3 '!O155</f>
        <v>0</v>
      </c>
      <c r="N155" s="441">
        <f t="shared" si="42"/>
        <v>126.625</v>
      </c>
      <c r="O155" s="441">
        <f t="shared" si="43"/>
        <v>4.5223214285714288</v>
      </c>
      <c r="P155" s="442" t="str">
        <f t="shared" si="44"/>
        <v>Ajournee</v>
      </c>
      <c r="Q155" s="442" t="str">
        <f t="shared" si="45"/>
        <v>juin</v>
      </c>
      <c r="R155" s="442">
        <f t="shared" si="46"/>
        <v>0</v>
      </c>
      <c r="S155" s="442">
        <f t="shared" si="47"/>
        <v>1</v>
      </c>
      <c r="T155" s="442">
        <f t="shared" si="48"/>
        <v>0</v>
      </c>
      <c r="U155" s="442">
        <f t="shared" si="49"/>
        <v>1</v>
      </c>
      <c r="V155" s="442">
        <f t="shared" si="50"/>
        <v>1</v>
      </c>
      <c r="W155" s="442">
        <f t="shared" si="51"/>
        <v>0</v>
      </c>
      <c r="X155" s="442">
        <f t="shared" si="52"/>
        <v>1</v>
      </c>
      <c r="Y155" s="442">
        <f t="shared" si="53"/>
        <v>0</v>
      </c>
      <c r="Z155" s="442">
        <f t="shared" si="54"/>
        <v>1</v>
      </c>
      <c r="AA155" s="442">
        <f t="shared" si="55"/>
        <v>1</v>
      </c>
      <c r="AB155" s="441" t="str">
        <f>'REPRODUCTION 3'!M155</f>
        <v>Juin</v>
      </c>
      <c r="AC155" s="441" t="str">
        <f>'RUMINANTS 3'!M155</f>
        <v>Juin</v>
      </c>
      <c r="AD155" s="441" t="str">
        <f>'PARASITOLOGIE 3'!M155</f>
        <v>Juin</v>
      </c>
      <c r="AE155" s="441" t="str">
        <f>'INFECTIEUX 3'!M155</f>
        <v>Juin</v>
      </c>
      <c r="AF155" s="441" t="str">
        <f>'CARNIVORES 3'!M155</f>
        <v>Juin</v>
      </c>
      <c r="AG155" s="441" t="str">
        <f>'CHIRURGIE 3'!M155</f>
        <v>Juin</v>
      </c>
      <c r="AH155" s="441" t="str">
        <f>'BIOCHIMIE 2'!M155</f>
        <v>Juin</v>
      </c>
      <c r="AI155" s="441" t="str">
        <f>'HIDAOA 3'!M155</f>
        <v>Juin</v>
      </c>
      <c r="AJ155" s="441" t="str">
        <f>'ANA-PATH 2'!M155</f>
        <v>Juin</v>
      </c>
      <c r="AK155" s="443" t="str">
        <f>'CLINIQUE 3 '!S155</f>
        <v>Juin</v>
      </c>
    </row>
    <row r="156" spans="1:37" ht="18.75">
      <c r="A156" s="51">
        <v>149</v>
      </c>
      <c r="B156" s="308" t="s">
        <v>977</v>
      </c>
      <c r="C156" s="366" t="s">
        <v>3110</v>
      </c>
      <c r="D156" s="440">
        <f>'REPRODUCTION 3'!K156</f>
        <v>13.5</v>
      </c>
      <c r="E156" s="440">
        <f>'RUMINANTS 3'!K156</f>
        <v>6</v>
      </c>
      <c r="F156" s="440">
        <f>'PARASITOLOGIE 3'!K156</f>
        <v>13.5</v>
      </c>
      <c r="G156" s="440">
        <f>'INFECTIEUX 3'!K156</f>
        <v>4.5</v>
      </c>
      <c r="H156" s="440">
        <f>'CARNIVORES 3'!K156</f>
        <v>15</v>
      </c>
      <c r="I156" s="440">
        <f>'CHIRURGIE 3'!K156</f>
        <v>20.25</v>
      </c>
      <c r="J156" s="440">
        <f>'BIOCHIMIE 2'!K156</f>
        <v>5.75</v>
      </c>
      <c r="K156" s="440">
        <f>'HIDAOA 3'!K156</f>
        <v>17.625</v>
      </c>
      <c r="L156" s="440">
        <f>'ANA-PATH 2'!K156</f>
        <v>4</v>
      </c>
      <c r="M156" s="441">
        <f>'CLINIQUE 3 '!O156</f>
        <v>0</v>
      </c>
      <c r="N156" s="441">
        <f t="shared" si="42"/>
        <v>100.125</v>
      </c>
      <c r="O156" s="441">
        <f t="shared" si="43"/>
        <v>3.5758928571428572</v>
      </c>
      <c r="P156" s="442" t="str">
        <f t="shared" si="44"/>
        <v>Ajournee</v>
      </c>
      <c r="Q156" s="442" t="str">
        <f t="shared" si="45"/>
        <v>juin</v>
      </c>
      <c r="R156" s="442">
        <f t="shared" si="46"/>
        <v>1</v>
      </c>
      <c r="S156" s="442">
        <f t="shared" si="47"/>
        <v>1</v>
      </c>
      <c r="T156" s="442">
        <f t="shared" si="48"/>
        <v>1</v>
      </c>
      <c r="U156" s="442">
        <f t="shared" si="49"/>
        <v>1</v>
      </c>
      <c r="V156" s="442">
        <f t="shared" si="50"/>
        <v>0</v>
      </c>
      <c r="W156" s="442">
        <f t="shared" si="51"/>
        <v>0</v>
      </c>
      <c r="X156" s="442">
        <f t="shared" si="52"/>
        <v>1</v>
      </c>
      <c r="Y156" s="442">
        <f t="shared" si="53"/>
        <v>0</v>
      </c>
      <c r="Z156" s="442">
        <f t="shared" si="54"/>
        <v>1</v>
      </c>
      <c r="AA156" s="442">
        <f t="shared" si="55"/>
        <v>1</v>
      </c>
      <c r="AB156" s="441" t="str">
        <f>'REPRODUCTION 3'!M156</f>
        <v>Juin</v>
      </c>
      <c r="AC156" s="441" t="str">
        <f>'RUMINANTS 3'!M156</f>
        <v>Juin</v>
      </c>
      <c r="AD156" s="441" t="str">
        <f>'PARASITOLOGIE 3'!M156</f>
        <v>Juin</v>
      </c>
      <c r="AE156" s="441" t="str">
        <f>'INFECTIEUX 3'!M156</f>
        <v>Juin</v>
      </c>
      <c r="AF156" s="441" t="str">
        <f>'CARNIVORES 3'!M156</f>
        <v>Juin</v>
      </c>
      <c r="AG156" s="441" t="str">
        <f>'CHIRURGIE 3'!M156</f>
        <v>Juin</v>
      </c>
      <c r="AH156" s="441" t="str">
        <f>'BIOCHIMIE 2'!M156</f>
        <v>Juin</v>
      </c>
      <c r="AI156" s="441" t="str">
        <f>'HIDAOA 3'!M156</f>
        <v>Juin</v>
      </c>
      <c r="AJ156" s="441" t="str">
        <f>'ANA-PATH 2'!M156</f>
        <v>Juin</v>
      </c>
      <c r="AK156" s="443" t="str">
        <f>'CLINIQUE 3 '!S156</f>
        <v>Juin</v>
      </c>
    </row>
    <row r="157" spans="1:37" ht="18.75">
      <c r="A157" s="51">
        <v>150</v>
      </c>
      <c r="B157" s="308" t="s">
        <v>3300</v>
      </c>
      <c r="C157" s="366" t="s">
        <v>3111</v>
      </c>
      <c r="D157" s="440">
        <f>'REPRODUCTION 3'!K157</f>
        <v>13.5</v>
      </c>
      <c r="E157" s="440">
        <f>'RUMINANTS 3'!K157</f>
        <v>7.5</v>
      </c>
      <c r="F157" s="440">
        <f>'PARASITOLOGIE 3'!K157</f>
        <v>24</v>
      </c>
      <c r="G157" s="440">
        <f>'INFECTIEUX 3'!K157</f>
        <v>7.5</v>
      </c>
      <c r="H157" s="440">
        <f>'CARNIVORES 3'!K157</f>
        <v>12.75</v>
      </c>
      <c r="I157" s="440">
        <f>'CHIRURGIE 3'!K157</f>
        <v>20.625</v>
      </c>
      <c r="J157" s="440">
        <f>'BIOCHIMIE 2'!K157</f>
        <v>4.5</v>
      </c>
      <c r="K157" s="440">
        <f>'HIDAOA 3'!K157</f>
        <v>16.125</v>
      </c>
      <c r="L157" s="440">
        <f>'ANA-PATH 2'!K157</f>
        <v>5</v>
      </c>
      <c r="M157" s="441">
        <f>'CLINIQUE 3 '!O157</f>
        <v>0</v>
      </c>
      <c r="N157" s="441">
        <f t="shared" si="42"/>
        <v>111.5</v>
      </c>
      <c r="O157" s="441">
        <f t="shared" si="43"/>
        <v>3.9821428571428572</v>
      </c>
      <c r="P157" s="442" t="str">
        <f t="shared" si="44"/>
        <v>Ajournee</v>
      </c>
      <c r="Q157" s="442" t="str">
        <f t="shared" si="45"/>
        <v>juin</v>
      </c>
      <c r="R157" s="442">
        <f t="shared" si="46"/>
        <v>1</v>
      </c>
      <c r="S157" s="442">
        <f t="shared" si="47"/>
        <v>1</v>
      </c>
      <c r="T157" s="442">
        <f t="shared" si="48"/>
        <v>0</v>
      </c>
      <c r="U157" s="442">
        <f t="shared" si="49"/>
        <v>1</v>
      </c>
      <c r="V157" s="442">
        <f t="shared" si="50"/>
        <v>1</v>
      </c>
      <c r="W157" s="442">
        <f t="shared" si="51"/>
        <v>0</v>
      </c>
      <c r="X157" s="442">
        <f t="shared" si="52"/>
        <v>1</v>
      </c>
      <c r="Y157" s="442">
        <f t="shared" si="53"/>
        <v>0</v>
      </c>
      <c r="Z157" s="442">
        <f t="shared" si="54"/>
        <v>1</v>
      </c>
      <c r="AA157" s="442">
        <f t="shared" si="55"/>
        <v>1</v>
      </c>
      <c r="AB157" s="441" t="str">
        <f>'REPRODUCTION 3'!M157</f>
        <v>Juin</v>
      </c>
      <c r="AC157" s="441" t="str">
        <f>'RUMINANTS 3'!M157</f>
        <v>Juin</v>
      </c>
      <c r="AD157" s="441" t="str">
        <f>'PARASITOLOGIE 3'!M157</f>
        <v>Juin</v>
      </c>
      <c r="AE157" s="441" t="str">
        <f>'INFECTIEUX 3'!M157</f>
        <v>Juin</v>
      </c>
      <c r="AF157" s="441" t="str">
        <f>'CARNIVORES 3'!M157</f>
        <v>Juin</v>
      </c>
      <c r="AG157" s="441" t="str">
        <f>'CHIRURGIE 3'!M157</f>
        <v>Juin</v>
      </c>
      <c r="AH157" s="441" t="str">
        <f>'BIOCHIMIE 2'!M157</f>
        <v>Juin</v>
      </c>
      <c r="AI157" s="441" t="str">
        <f>'HIDAOA 3'!M157</f>
        <v>Juin</v>
      </c>
      <c r="AJ157" s="441" t="str">
        <f>'ANA-PATH 2'!M157</f>
        <v>Juin</v>
      </c>
      <c r="AK157" s="443" t="str">
        <f>'CLINIQUE 3 '!S157</f>
        <v>Juin</v>
      </c>
    </row>
    <row r="158" spans="1:37" ht="18.75">
      <c r="A158" s="51">
        <v>151</v>
      </c>
      <c r="B158" s="308" t="s">
        <v>3276</v>
      </c>
      <c r="C158" s="366" t="s">
        <v>1985</v>
      </c>
      <c r="D158" s="440">
        <f>'REPRODUCTION 3'!K158</f>
        <v>12</v>
      </c>
      <c r="E158" s="440">
        <f>'RUMINANTS 3'!K158</f>
        <v>15</v>
      </c>
      <c r="F158" s="440">
        <f>'PARASITOLOGIE 3'!K158</f>
        <v>19.5</v>
      </c>
      <c r="G158" s="440">
        <f>'INFECTIEUX 3'!K158</f>
        <v>6</v>
      </c>
      <c r="H158" s="440">
        <f>'CARNIVORES 3'!K158</f>
        <v>10.5</v>
      </c>
      <c r="I158" s="440">
        <f>'CHIRURGIE 3'!K158</f>
        <v>21.75</v>
      </c>
      <c r="J158" s="440">
        <f>'BIOCHIMIE 2'!K158</f>
        <v>6.75</v>
      </c>
      <c r="K158" s="440">
        <f>'HIDAOA 3'!K158</f>
        <v>10.125</v>
      </c>
      <c r="L158" s="440">
        <f>'ANA-PATH 2'!K158</f>
        <v>8</v>
      </c>
      <c r="M158" s="441">
        <f>'CLINIQUE 3 '!O158</f>
        <v>0</v>
      </c>
      <c r="N158" s="441">
        <f t="shared" si="42"/>
        <v>109.625</v>
      </c>
      <c r="O158" s="441">
        <f t="shared" si="43"/>
        <v>3.9151785714285716</v>
      </c>
      <c r="P158" s="442" t="str">
        <f t="shared" si="44"/>
        <v>Ajournee</v>
      </c>
      <c r="Q158" s="442" t="str">
        <f t="shared" si="45"/>
        <v>juin</v>
      </c>
      <c r="R158" s="442">
        <f t="shared" si="46"/>
        <v>1</v>
      </c>
      <c r="S158" s="442">
        <f t="shared" si="47"/>
        <v>0</v>
      </c>
      <c r="T158" s="442">
        <f t="shared" si="48"/>
        <v>0</v>
      </c>
      <c r="U158" s="442">
        <f t="shared" si="49"/>
        <v>1</v>
      </c>
      <c r="V158" s="442">
        <f t="shared" si="50"/>
        <v>1</v>
      </c>
      <c r="W158" s="442">
        <f t="shared" si="51"/>
        <v>0</v>
      </c>
      <c r="X158" s="442">
        <f t="shared" si="52"/>
        <v>1</v>
      </c>
      <c r="Y158" s="442">
        <f t="shared" si="53"/>
        <v>1</v>
      </c>
      <c r="Z158" s="442">
        <f t="shared" si="54"/>
        <v>1</v>
      </c>
      <c r="AA158" s="442">
        <f t="shared" si="55"/>
        <v>1</v>
      </c>
      <c r="AB158" s="441" t="str">
        <f>'REPRODUCTION 3'!M158</f>
        <v>Juin</v>
      </c>
      <c r="AC158" s="441" t="str">
        <f>'RUMINANTS 3'!M158</f>
        <v>Juin</v>
      </c>
      <c r="AD158" s="441" t="str">
        <f>'PARASITOLOGIE 3'!M158</f>
        <v>Juin</v>
      </c>
      <c r="AE158" s="441" t="str">
        <f>'INFECTIEUX 3'!M158</f>
        <v>Juin</v>
      </c>
      <c r="AF158" s="441" t="str">
        <f>'CARNIVORES 3'!M158</f>
        <v>Juin</v>
      </c>
      <c r="AG158" s="441" t="str">
        <f>'CHIRURGIE 3'!M158</f>
        <v>Juin</v>
      </c>
      <c r="AH158" s="441" t="str">
        <f>'BIOCHIMIE 2'!M158</f>
        <v>Juin</v>
      </c>
      <c r="AI158" s="441" t="str">
        <f>'HIDAOA 3'!M158</f>
        <v>Juin</v>
      </c>
      <c r="AJ158" s="441" t="str">
        <f>'ANA-PATH 2'!M158</f>
        <v>Juin</v>
      </c>
      <c r="AK158" s="443" t="str">
        <f>'CLINIQUE 3 '!S158</f>
        <v>Juin</v>
      </c>
    </row>
    <row r="159" spans="1:37" ht="18.75">
      <c r="A159" s="51">
        <v>152</v>
      </c>
      <c r="B159" s="352" t="s">
        <v>3112</v>
      </c>
      <c r="C159" s="383" t="s">
        <v>2148</v>
      </c>
      <c r="D159" s="440">
        <f>'REPRODUCTION 3'!K159</f>
        <v>6</v>
      </c>
      <c r="E159" s="440">
        <f>'RUMINANTS 3'!K159</f>
        <v>13.5</v>
      </c>
      <c r="F159" s="440">
        <f>'PARASITOLOGIE 3'!K159</f>
        <v>13.5</v>
      </c>
      <c r="G159" s="440">
        <f>'INFECTIEUX 3'!K159</f>
        <v>6</v>
      </c>
      <c r="H159" s="440">
        <f>'CARNIVORES 3'!K159</f>
        <v>11.25</v>
      </c>
      <c r="I159" s="440">
        <f>'CHIRURGIE 3'!K159</f>
        <v>21</v>
      </c>
      <c r="J159" s="440">
        <f>'BIOCHIMIE 2'!K159</f>
        <v>3</v>
      </c>
      <c r="K159" s="440">
        <f>'HIDAOA 3'!K159</f>
        <v>12</v>
      </c>
      <c r="L159" s="440">
        <f>'ANA-PATH 2'!K159</f>
        <v>5</v>
      </c>
      <c r="M159" s="441">
        <f>'CLINIQUE 3 '!O159</f>
        <v>0</v>
      </c>
      <c r="N159" s="441">
        <f t="shared" si="42"/>
        <v>91.25</v>
      </c>
      <c r="O159" s="441">
        <f t="shared" si="43"/>
        <v>3.2589285714285716</v>
      </c>
      <c r="P159" s="442" t="str">
        <f t="shared" si="44"/>
        <v>Ajournee</v>
      </c>
      <c r="Q159" s="442" t="str">
        <f t="shared" si="45"/>
        <v>juin</v>
      </c>
      <c r="R159" s="442">
        <f t="shared" si="46"/>
        <v>1</v>
      </c>
      <c r="S159" s="442">
        <f t="shared" si="47"/>
        <v>1</v>
      </c>
      <c r="T159" s="442">
        <f t="shared" si="48"/>
        <v>1</v>
      </c>
      <c r="U159" s="442">
        <f t="shared" si="49"/>
        <v>1</v>
      </c>
      <c r="V159" s="442">
        <f t="shared" si="50"/>
        <v>1</v>
      </c>
      <c r="W159" s="442">
        <f t="shared" si="51"/>
        <v>0</v>
      </c>
      <c r="X159" s="442">
        <f t="shared" si="52"/>
        <v>1</v>
      </c>
      <c r="Y159" s="442">
        <f t="shared" si="53"/>
        <v>1</v>
      </c>
      <c r="Z159" s="442">
        <f t="shared" si="54"/>
        <v>1</v>
      </c>
      <c r="AA159" s="442">
        <f t="shared" si="55"/>
        <v>1</v>
      </c>
      <c r="AB159" s="441" t="str">
        <f>'REPRODUCTION 3'!M159</f>
        <v>Juin</v>
      </c>
      <c r="AC159" s="441" t="str">
        <f>'RUMINANTS 3'!M159</f>
        <v>Juin</v>
      </c>
      <c r="AD159" s="441" t="str">
        <f>'PARASITOLOGIE 3'!M159</f>
        <v>Juin</v>
      </c>
      <c r="AE159" s="441" t="str">
        <f>'INFECTIEUX 3'!M159</f>
        <v>Juin</v>
      </c>
      <c r="AF159" s="441" t="str">
        <f>'CARNIVORES 3'!M159</f>
        <v>Juin</v>
      </c>
      <c r="AG159" s="441" t="str">
        <f>'CHIRURGIE 3'!M159</f>
        <v>Juin</v>
      </c>
      <c r="AH159" s="441" t="str">
        <f>'BIOCHIMIE 2'!M159</f>
        <v>Juin</v>
      </c>
      <c r="AI159" s="441" t="str">
        <f>'HIDAOA 3'!M159</f>
        <v>Juin</v>
      </c>
      <c r="AJ159" s="441" t="str">
        <f>'ANA-PATH 2'!M159</f>
        <v>Juin</v>
      </c>
      <c r="AK159" s="443" t="str">
        <f>'CLINIQUE 3 '!S159</f>
        <v>Juin</v>
      </c>
    </row>
    <row r="160" spans="1:37" ht="18.75">
      <c r="A160" s="51">
        <v>153</v>
      </c>
      <c r="B160" s="308" t="s">
        <v>1648</v>
      </c>
      <c r="C160" s="366" t="s">
        <v>3113</v>
      </c>
      <c r="D160" s="440">
        <f>'REPRODUCTION 3'!K160</f>
        <v>14.25</v>
      </c>
      <c r="E160" s="440">
        <f>'RUMINANTS 3'!K160</f>
        <v>9</v>
      </c>
      <c r="F160" s="440">
        <f>'PARASITOLOGIE 3'!K160</f>
        <v>22.5</v>
      </c>
      <c r="G160" s="440">
        <f>'INFECTIEUX 3'!K160</f>
        <v>18</v>
      </c>
      <c r="H160" s="440">
        <f>'CARNIVORES 3'!K160</f>
        <v>15</v>
      </c>
      <c r="I160" s="440">
        <f>'CHIRURGIE 3'!K160</f>
        <v>26.625</v>
      </c>
      <c r="J160" s="440">
        <f>'BIOCHIMIE 2'!K160</f>
        <v>13.5</v>
      </c>
      <c r="K160" s="440">
        <f>'HIDAOA 3'!K160</f>
        <v>22.875</v>
      </c>
      <c r="L160" s="440">
        <f>'ANA-PATH 2'!K160</f>
        <v>8</v>
      </c>
      <c r="M160" s="441">
        <f>'CLINIQUE 3 '!O160</f>
        <v>0</v>
      </c>
      <c r="N160" s="441">
        <f t="shared" si="42"/>
        <v>149.75</v>
      </c>
      <c r="O160" s="441">
        <f t="shared" si="43"/>
        <v>5.3482142857142856</v>
      </c>
      <c r="P160" s="442" t="str">
        <f t="shared" si="44"/>
        <v>Ajournee</v>
      </c>
      <c r="Q160" s="442" t="str">
        <f t="shared" si="45"/>
        <v>juin</v>
      </c>
      <c r="R160" s="442">
        <f t="shared" si="46"/>
        <v>1</v>
      </c>
      <c r="S160" s="442">
        <f t="shared" si="47"/>
        <v>1</v>
      </c>
      <c r="T160" s="442">
        <f t="shared" si="48"/>
        <v>0</v>
      </c>
      <c r="U160" s="442">
        <f t="shared" si="49"/>
        <v>0</v>
      </c>
      <c r="V160" s="442">
        <f t="shared" si="50"/>
        <v>0</v>
      </c>
      <c r="W160" s="442">
        <f t="shared" si="51"/>
        <v>0</v>
      </c>
      <c r="X160" s="442">
        <f t="shared" si="52"/>
        <v>0</v>
      </c>
      <c r="Y160" s="442">
        <f t="shared" si="53"/>
        <v>0</v>
      </c>
      <c r="Z160" s="442">
        <f t="shared" si="54"/>
        <v>1</v>
      </c>
      <c r="AA160" s="442">
        <f t="shared" si="55"/>
        <v>1</v>
      </c>
      <c r="AB160" s="441" t="str">
        <f>'REPRODUCTION 3'!M160</f>
        <v>Juin</v>
      </c>
      <c r="AC160" s="441" t="str">
        <f>'RUMINANTS 3'!M160</f>
        <v>Juin</v>
      </c>
      <c r="AD160" s="441" t="str">
        <f>'PARASITOLOGIE 3'!M160</f>
        <v>Juin</v>
      </c>
      <c r="AE160" s="441" t="str">
        <f>'INFECTIEUX 3'!M160</f>
        <v>Juin</v>
      </c>
      <c r="AF160" s="441" t="str">
        <f>'CARNIVORES 3'!M160</f>
        <v>Juin</v>
      </c>
      <c r="AG160" s="441" t="str">
        <f>'CHIRURGIE 3'!M160</f>
        <v>Juin</v>
      </c>
      <c r="AH160" s="441" t="str">
        <f>'BIOCHIMIE 2'!M160</f>
        <v>Juin</v>
      </c>
      <c r="AI160" s="441" t="str">
        <f>'HIDAOA 3'!M160</f>
        <v>Juin</v>
      </c>
      <c r="AJ160" s="441" t="str">
        <f>'ANA-PATH 2'!M160</f>
        <v>Juin</v>
      </c>
      <c r="AK160" s="443" t="str">
        <f>'CLINIQUE 3 '!S160</f>
        <v>Juin</v>
      </c>
    </row>
    <row r="161" spans="1:37" ht="18.75">
      <c r="A161" s="51">
        <v>154</v>
      </c>
      <c r="B161" s="308" t="s">
        <v>3114</v>
      </c>
      <c r="C161" s="366" t="s">
        <v>3115</v>
      </c>
      <c r="D161" s="440">
        <f>'REPRODUCTION 3'!K161</f>
        <v>12</v>
      </c>
      <c r="E161" s="440">
        <f>'RUMINANTS 3'!K161</f>
        <v>4.5</v>
      </c>
      <c r="F161" s="440">
        <f>'PARASITOLOGIE 3'!K161</f>
        <v>16.5</v>
      </c>
      <c r="G161" s="440">
        <f>'INFECTIEUX 3'!K161</f>
        <v>3</v>
      </c>
      <c r="H161" s="440">
        <f>'CARNIVORES 3'!K161</f>
        <v>9</v>
      </c>
      <c r="I161" s="440">
        <f>'CHIRURGIE 3'!K161</f>
        <v>17.25</v>
      </c>
      <c r="J161" s="440">
        <f>'BIOCHIMIE 2'!K161</f>
        <v>4</v>
      </c>
      <c r="K161" s="440">
        <f>'HIDAOA 3'!K161</f>
        <v>5.25</v>
      </c>
      <c r="L161" s="440">
        <f>'ANA-PATH 2'!K161</f>
        <v>4</v>
      </c>
      <c r="M161" s="441">
        <f>'CLINIQUE 3 '!O161</f>
        <v>0</v>
      </c>
      <c r="N161" s="441">
        <f t="shared" si="42"/>
        <v>75.5</v>
      </c>
      <c r="O161" s="441">
        <f t="shared" si="43"/>
        <v>2.6964285714285716</v>
      </c>
      <c r="P161" s="442" t="str">
        <f t="shared" si="44"/>
        <v>Ajournee</v>
      </c>
      <c r="Q161" s="442" t="str">
        <f t="shared" si="45"/>
        <v>juin</v>
      </c>
      <c r="R161" s="442">
        <f t="shared" si="46"/>
        <v>1</v>
      </c>
      <c r="S161" s="442">
        <f t="shared" si="47"/>
        <v>1</v>
      </c>
      <c r="T161" s="442">
        <f t="shared" si="48"/>
        <v>0</v>
      </c>
      <c r="U161" s="442">
        <f t="shared" si="49"/>
        <v>1</v>
      </c>
      <c r="V161" s="442">
        <f t="shared" si="50"/>
        <v>1</v>
      </c>
      <c r="W161" s="442">
        <f t="shared" si="51"/>
        <v>0</v>
      </c>
      <c r="X161" s="442">
        <f t="shared" si="52"/>
        <v>1</v>
      </c>
      <c r="Y161" s="442">
        <f t="shared" si="53"/>
        <v>1</v>
      </c>
      <c r="Z161" s="442">
        <f t="shared" si="54"/>
        <v>1</v>
      </c>
      <c r="AA161" s="442">
        <f t="shared" si="55"/>
        <v>1</v>
      </c>
      <c r="AB161" s="441" t="str">
        <f>'REPRODUCTION 3'!M161</f>
        <v>Juin</v>
      </c>
      <c r="AC161" s="441" t="str">
        <f>'RUMINANTS 3'!M161</f>
        <v>Juin</v>
      </c>
      <c r="AD161" s="441" t="str">
        <f>'PARASITOLOGIE 3'!M161</f>
        <v>Juin</v>
      </c>
      <c r="AE161" s="441" t="str">
        <f>'INFECTIEUX 3'!M161</f>
        <v>Juin</v>
      </c>
      <c r="AF161" s="441" t="str">
        <f>'CARNIVORES 3'!M161</f>
        <v>Juin</v>
      </c>
      <c r="AG161" s="441" t="str">
        <f>'CHIRURGIE 3'!M161</f>
        <v>Juin</v>
      </c>
      <c r="AH161" s="441" t="str">
        <f>'BIOCHIMIE 2'!M161</f>
        <v>Juin</v>
      </c>
      <c r="AI161" s="441" t="str">
        <f>'HIDAOA 3'!M161</f>
        <v>Juin</v>
      </c>
      <c r="AJ161" s="441" t="str">
        <f>'ANA-PATH 2'!M161</f>
        <v>Juin</v>
      </c>
      <c r="AK161" s="443" t="str">
        <f>'CLINIQUE 3 '!S161</f>
        <v>Juin</v>
      </c>
    </row>
    <row r="162" spans="1:37" ht="18.75">
      <c r="A162" s="51">
        <v>155</v>
      </c>
      <c r="B162" s="308" t="s">
        <v>3116</v>
      </c>
      <c r="C162" s="366" t="s">
        <v>2064</v>
      </c>
      <c r="D162" s="440">
        <f>'REPRODUCTION 3'!K162</f>
        <v>10.5</v>
      </c>
      <c r="E162" s="440">
        <f>'RUMINANTS 3'!K162</f>
        <v>4.5</v>
      </c>
      <c r="F162" s="440">
        <f>'PARASITOLOGIE 3'!K162</f>
        <v>7.5</v>
      </c>
      <c r="G162" s="440">
        <f>'INFECTIEUX 3'!K162</f>
        <v>6</v>
      </c>
      <c r="H162" s="440">
        <f>'CARNIVORES 3'!K162</f>
        <v>12</v>
      </c>
      <c r="I162" s="440">
        <f>'CHIRURGIE 3'!K162</f>
        <v>17.625</v>
      </c>
      <c r="J162" s="440">
        <f>'BIOCHIMIE 2'!K162</f>
        <v>3</v>
      </c>
      <c r="K162" s="440">
        <f>'HIDAOA 3'!K162</f>
        <v>10.5</v>
      </c>
      <c r="L162" s="440">
        <f>'ANA-PATH 2'!K162</f>
        <v>4</v>
      </c>
      <c r="M162" s="441">
        <f>'CLINIQUE 3 '!O162</f>
        <v>0</v>
      </c>
      <c r="N162" s="441">
        <f t="shared" si="42"/>
        <v>75.625</v>
      </c>
      <c r="O162" s="441">
        <f t="shared" si="43"/>
        <v>2.7008928571428572</v>
      </c>
      <c r="P162" s="442" t="str">
        <f t="shared" si="44"/>
        <v>Ajournee</v>
      </c>
      <c r="Q162" s="442" t="str">
        <f t="shared" si="45"/>
        <v>juin</v>
      </c>
      <c r="R162" s="442">
        <f t="shared" si="46"/>
        <v>1</v>
      </c>
      <c r="S162" s="442">
        <f t="shared" si="47"/>
        <v>1</v>
      </c>
      <c r="T162" s="442">
        <f t="shared" si="48"/>
        <v>1</v>
      </c>
      <c r="U162" s="442">
        <f t="shared" si="49"/>
        <v>1</v>
      </c>
      <c r="V162" s="442">
        <f t="shared" si="50"/>
        <v>1</v>
      </c>
      <c r="W162" s="442">
        <f t="shared" si="51"/>
        <v>0</v>
      </c>
      <c r="X162" s="442">
        <f t="shared" si="52"/>
        <v>1</v>
      </c>
      <c r="Y162" s="442">
        <f t="shared" si="53"/>
        <v>1</v>
      </c>
      <c r="Z162" s="442">
        <f t="shared" si="54"/>
        <v>1</v>
      </c>
      <c r="AA162" s="442">
        <f t="shared" si="55"/>
        <v>1</v>
      </c>
      <c r="AB162" s="441" t="str">
        <f>'REPRODUCTION 3'!M162</f>
        <v>Juin</v>
      </c>
      <c r="AC162" s="441" t="str">
        <f>'RUMINANTS 3'!M162</f>
        <v>Juin</v>
      </c>
      <c r="AD162" s="441" t="str">
        <f>'PARASITOLOGIE 3'!M162</f>
        <v>Juin</v>
      </c>
      <c r="AE162" s="441" t="str">
        <f>'INFECTIEUX 3'!M162</f>
        <v>Juin</v>
      </c>
      <c r="AF162" s="441" t="str">
        <f>'CARNIVORES 3'!M162</f>
        <v>Juin</v>
      </c>
      <c r="AG162" s="441" t="str">
        <f>'CHIRURGIE 3'!M162</f>
        <v>Juin</v>
      </c>
      <c r="AH162" s="441" t="str">
        <f>'BIOCHIMIE 2'!M162</f>
        <v>Juin</v>
      </c>
      <c r="AI162" s="441" t="str">
        <f>'HIDAOA 3'!M162</f>
        <v>Juin</v>
      </c>
      <c r="AJ162" s="441" t="str">
        <f>'ANA-PATH 2'!M162</f>
        <v>Juin</v>
      </c>
      <c r="AK162" s="443" t="str">
        <f>'CLINIQUE 3 '!S162</f>
        <v>Juin</v>
      </c>
    </row>
    <row r="163" spans="1:37" ht="18.75">
      <c r="A163" s="51">
        <v>156</v>
      </c>
      <c r="B163" s="308" t="s">
        <v>3117</v>
      </c>
      <c r="C163" s="366" t="s">
        <v>3118</v>
      </c>
      <c r="D163" s="440">
        <f>'REPRODUCTION 3'!K163</f>
        <v>9.75</v>
      </c>
      <c r="E163" s="440">
        <f>'RUMINANTS 3'!K163</f>
        <v>7.5</v>
      </c>
      <c r="F163" s="440">
        <f>'PARASITOLOGIE 3'!K163</f>
        <v>15</v>
      </c>
      <c r="G163" s="440">
        <f>'INFECTIEUX 3'!K163</f>
        <v>6</v>
      </c>
      <c r="H163" s="440">
        <f>'CARNIVORES 3'!K163</f>
        <v>13.5</v>
      </c>
      <c r="I163" s="440">
        <f>'CHIRURGIE 3'!K163</f>
        <v>19.5</v>
      </c>
      <c r="J163" s="440">
        <f>'BIOCHIMIE 2'!K163</f>
        <v>4.25</v>
      </c>
      <c r="K163" s="440">
        <f>'HIDAOA 3'!K163</f>
        <v>13.5</v>
      </c>
      <c r="L163" s="440">
        <f>'ANA-PATH 2'!K163</f>
        <v>4</v>
      </c>
      <c r="M163" s="441">
        <f>'CLINIQUE 3 '!O163</f>
        <v>0</v>
      </c>
      <c r="N163" s="441">
        <f t="shared" si="42"/>
        <v>93</v>
      </c>
      <c r="O163" s="441">
        <f t="shared" si="43"/>
        <v>3.3214285714285716</v>
      </c>
      <c r="P163" s="442" t="str">
        <f t="shared" si="44"/>
        <v>Ajournee</v>
      </c>
      <c r="Q163" s="442" t="str">
        <f t="shared" si="45"/>
        <v>juin</v>
      </c>
      <c r="R163" s="442">
        <f t="shared" si="46"/>
        <v>1</v>
      </c>
      <c r="S163" s="442">
        <f t="shared" si="47"/>
        <v>1</v>
      </c>
      <c r="T163" s="442">
        <f t="shared" si="48"/>
        <v>0</v>
      </c>
      <c r="U163" s="442">
        <f t="shared" si="49"/>
        <v>1</v>
      </c>
      <c r="V163" s="442">
        <f t="shared" si="50"/>
        <v>1</v>
      </c>
      <c r="W163" s="442">
        <f t="shared" si="51"/>
        <v>0</v>
      </c>
      <c r="X163" s="442">
        <f t="shared" si="52"/>
        <v>1</v>
      </c>
      <c r="Y163" s="442">
        <f t="shared" si="53"/>
        <v>1</v>
      </c>
      <c r="Z163" s="442">
        <f t="shared" si="54"/>
        <v>1</v>
      </c>
      <c r="AA163" s="442">
        <f t="shared" si="55"/>
        <v>1</v>
      </c>
      <c r="AB163" s="441" t="str">
        <f>'REPRODUCTION 3'!M163</f>
        <v>Juin</v>
      </c>
      <c r="AC163" s="441" t="str">
        <f>'RUMINANTS 3'!M163</f>
        <v>Juin</v>
      </c>
      <c r="AD163" s="441" t="str">
        <f>'PARASITOLOGIE 3'!M163</f>
        <v>Juin</v>
      </c>
      <c r="AE163" s="441" t="str">
        <f>'INFECTIEUX 3'!M163</f>
        <v>Juin</v>
      </c>
      <c r="AF163" s="441" t="str">
        <f>'CARNIVORES 3'!M163</f>
        <v>Juin</v>
      </c>
      <c r="AG163" s="441" t="str">
        <f>'CHIRURGIE 3'!M163</f>
        <v>Juin</v>
      </c>
      <c r="AH163" s="441" t="str">
        <f>'BIOCHIMIE 2'!M163</f>
        <v>Juin</v>
      </c>
      <c r="AI163" s="441" t="str">
        <f>'HIDAOA 3'!M163</f>
        <v>Juin</v>
      </c>
      <c r="AJ163" s="441" t="str">
        <f>'ANA-PATH 2'!M163</f>
        <v>Juin</v>
      </c>
      <c r="AK163" s="443" t="str">
        <f>'CLINIQUE 3 '!S163</f>
        <v>Juin</v>
      </c>
    </row>
    <row r="164" spans="1:37" ht="18.75">
      <c r="A164" s="51">
        <v>157</v>
      </c>
      <c r="B164" s="308" t="s">
        <v>3119</v>
      </c>
      <c r="C164" s="366" t="s">
        <v>100</v>
      </c>
      <c r="D164" s="440">
        <f>'REPRODUCTION 3'!K164</f>
        <v>7.5</v>
      </c>
      <c r="E164" s="440">
        <f>'RUMINANTS 3'!K164</f>
        <v>10.5</v>
      </c>
      <c r="F164" s="440">
        <f>'PARASITOLOGIE 3'!K164</f>
        <v>13.5</v>
      </c>
      <c r="G164" s="440">
        <f>'INFECTIEUX 3'!K164</f>
        <v>1.5</v>
      </c>
      <c r="H164" s="440">
        <f>'CARNIVORES 3'!K164</f>
        <v>19.5</v>
      </c>
      <c r="I164" s="440">
        <f>'CHIRURGIE 3'!K164</f>
        <v>23.625</v>
      </c>
      <c r="J164" s="440">
        <f>'BIOCHIMIE 2'!K164</f>
        <v>4.5</v>
      </c>
      <c r="K164" s="440">
        <f>'HIDAOA 3'!K164</f>
        <v>12</v>
      </c>
      <c r="L164" s="440">
        <f>'ANA-PATH 2'!K164</f>
        <v>3</v>
      </c>
      <c r="M164" s="441">
        <f>'CLINIQUE 3 '!O164</f>
        <v>0</v>
      </c>
      <c r="N164" s="441">
        <f t="shared" si="42"/>
        <v>95.625</v>
      </c>
      <c r="O164" s="441">
        <f t="shared" si="43"/>
        <v>3.4151785714285716</v>
      </c>
      <c r="P164" s="442" t="str">
        <f t="shared" si="44"/>
        <v>Ajournee</v>
      </c>
      <c r="Q164" s="442" t="str">
        <f t="shared" si="45"/>
        <v>juin</v>
      </c>
      <c r="R164" s="442">
        <f t="shared" si="46"/>
        <v>1</v>
      </c>
      <c r="S164" s="442">
        <f t="shared" si="47"/>
        <v>1</v>
      </c>
      <c r="T164" s="442">
        <f t="shared" si="48"/>
        <v>1</v>
      </c>
      <c r="U164" s="442">
        <f t="shared" si="49"/>
        <v>1</v>
      </c>
      <c r="V164" s="442">
        <f t="shared" si="50"/>
        <v>0</v>
      </c>
      <c r="W164" s="442">
        <f t="shared" si="51"/>
        <v>0</v>
      </c>
      <c r="X164" s="442">
        <f t="shared" si="52"/>
        <v>1</v>
      </c>
      <c r="Y164" s="442">
        <f t="shared" si="53"/>
        <v>1</v>
      </c>
      <c r="Z164" s="442">
        <f t="shared" si="54"/>
        <v>1</v>
      </c>
      <c r="AA164" s="442">
        <f t="shared" si="55"/>
        <v>1</v>
      </c>
      <c r="AB164" s="441" t="str">
        <f>'REPRODUCTION 3'!M164</f>
        <v>Juin</v>
      </c>
      <c r="AC164" s="441" t="str">
        <f>'RUMINANTS 3'!M164</f>
        <v>Juin</v>
      </c>
      <c r="AD164" s="441" t="str">
        <f>'PARASITOLOGIE 3'!M164</f>
        <v>Juin</v>
      </c>
      <c r="AE164" s="441" t="str">
        <f>'INFECTIEUX 3'!M164</f>
        <v>Juin</v>
      </c>
      <c r="AF164" s="441" t="str">
        <f>'CARNIVORES 3'!M164</f>
        <v>Juin</v>
      </c>
      <c r="AG164" s="441" t="str">
        <f>'CHIRURGIE 3'!M164</f>
        <v>Juin</v>
      </c>
      <c r="AH164" s="441" t="str">
        <f>'BIOCHIMIE 2'!M164</f>
        <v>Juin</v>
      </c>
      <c r="AI164" s="441" t="str">
        <f>'HIDAOA 3'!M164</f>
        <v>Juin</v>
      </c>
      <c r="AJ164" s="441" t="str">
        <f>'ANA-PATH 2'!M164</f>
        <v>Juin</v>
      </c>
      <c r="AK164" s="443" t="str">
        <f>'CLINIQUE 3 '!S164</f>
        <v>Juin</v>
      </c>
    </row>
    <row r="165" spans="1:37" ht="18.75">
      <c r="A165" s="51">
        <v>158</v>
      </c>
      <c r="B165" s="308" t="s">
        <v>3120</v>
      </c>
      <c r="C165" s="366" t="s">
        <v>3121</v>
      </c>
      <c r="D165" s="440">
        <f>'REPRODUCTION 3'!K165</f>
        <v>15.75</v>
      </c>
      <c r="E165" s="440">
        <f>'RUMINANTS 3'!K165</f>
        <v>16.5</v>
      </c>
      <c r="F165" s="440">
        <f>'PARASITOLOGIE 3'!K165</f>
        <v>19.5</v>
      </c>
      <c r="G165" s="440">
        <f>'INFECTIEUX 3'!K165</f>
        <v>21</v>
      </c>
      <c r="H165" s="440">
        <f>'CARNIVORES 3'!K165</f>
        <v>12</v>
      </c>
      <c r="I165" s="440">
        <f>'CHIRURGIE 3'!K165</f>
        <v>24</v>
      </c>
      <c r="J165" s="440">
        <f>'BIOCHIMIE 2'!K165</f>
        <v>8.5</v>
      </c>
      <c r="K165" s="440">
        <f>'HIDAOA 3'!K165</f>
        <v>19.5</v>
      </c>
      <c r="L165" s="440">
        <f>'ANA-PATH 2'!K165</f>
        <v>11</v>
      </c>
      <c r="M165" s="441">
        <f>'CLINIQUE 3 '!O165</f>
        <v>0</v>
      </c>
      <c r="N165" s="441">
        <f t="shared" si="42"/>
        <v>147.75</v>
      </c>
      <c r="O165" s="441">
        <f t="shared" si="43"/>
        <v>5.2767857142857144</v>
      </c>
      <c r="P165" s="442" t="str">
        <f t="shared" si="44"/>
        <v>Ajournee</v>
      </c>
      <c r="Q165" s="442" t="str">
        <f t="shared" si="45"/>
        <v>juin</v>
      </c>
      <c r="R165" s="442">
        <f t="shared" si="46"/>
        <v>0</v>
      </c>
      <c r="S165" s="442">
        <f t="shared" si="47"/>
        <v>0</v>
      </c>
      <c r="T165" s="442">
        <f t="shared" si="48"/>
        <v>0</v>
      </c>
      <c r="U165" s="442">
        <f t="shared" si="49"/>
        <v>0</v>
      </c>
      <c r="V165" s="442">
        <f t="shared" si="50"/>
        <v>1</v>
      </c>
      <c r="W165" s="442">
        <f t="shared" si="51"/>
        <v>0</v>
      </c>
      <c r="X165" s="442">
        <f t="shared" si="52"/>
        <v>1</v>
      </c>
      <c r="Y165" s="442">
        <f t="shared" si="53"/>
        <v>0</v>
      </c>
      <c r="Z165" s="442">
        <f t="shared" si="54"/>
        <v>0</v>
      </c>
      <c r="AA165" s="442">
        <f t="shared" si="55"/>
        <v>1</v>
      </c>
      <c r="AB165" s="441" t="str">
        <f>'REPRODUCTION 3'!M165</f>
        <v>Juin</v>
      </c>
      <c r="AC165" s="441" t="str">
        <f>'RUMINANTS 3'!M165</f>
        <v>Juin</v>
      </c>
      <c r="AD165" s="441" t="str">
        <f>'PARASITOLOGIE 3'!M165</f>
        <v>Juin</v>
      </c>
      <c r="AE165" s="441" t="str">
        <f>'INFECTIEUX 3'!M165</f>
        <v>Juin</v>
      </c>
      <c r="AF165" s="441" t="str">
        <f>'CARNIVORES 3'!M165</f>
        <v>Juin</v>
      </c>
      <c r="AG165" s="441" t="str">
        <f>'CHIRURGIE 3'!M165</f>
        <v>Juin</v>
      </c>
      <c r="AH165" s="441" t="str">
        <f>'BIOCHIMIE 2'!M165</f>
        <v>Juin</v>
      </c>
      <c r="AI165" s="441" t="str">
        <f>'HIDAOA 3'!M165</f>
        <v>Juin</v>
      </c>
      <c r="AJ165" s="441" t="str">
        <f>'ANA-PATH 2'!M165</f>
        <v>Juin</v>
      </c>
      <c r="AK165" s="443" t="str">
        <f>'CLINIQUE 3 '!S165</f>
        <v>Juin</v>
      </c>
    </row>
    <row r="166" spans="1:37" ht="18.75">
      <c r="A166" s="51">
        <v>159</v>
      </c>
      <c r="B166" s="308" t="s">
        <v>3122</v>
      </c>
      <c r="C166" s="366" t="s">
        <v>3123</v>
      </c>
      <c r="D166" s="440">
        <f>'REPRODUCTION 3'!K166</f>
        <v>16.5</v>
      </c>
      <c r="E166" s="440">
        <f>'RUMINANTS 3'!K166</f>
        <v>12</v>
      </c>
      <c r="F166" s="440">
        <f>'PARASITOLOGIE 3'!K166</f>
        <v>16.5</v>
      </c>
      <c r="G166" s="440">
        <f>'INFECTIEUX 3'!K166</f>
        <v>7.5</v>
      </c>
      <c r="H166" s="440">
        <f>'CARNIVORES 3'!K166</f>
        <v>15</v>
      </c>
      <c r="I166" s="440">
        <f>'CHIRURGIE 3'!K166</f>
        <v>19.5</v>
      </c>
      <c r="J166" s="440">
        <f>'BIOCHIMIE 2'!K166</f>
        <v>8.25</v>
      </c>
      <c r="K166" s="440">
        <f>'HIDAOA 3'!K166</f>
        <v>17.625</v>
      </c>
      <c r="L166" s="440">
        <f>'ANA-PATH 2'!K166</f>
        <v>4</v>
      </c>
      <c r="M166" s="441">
        <f>'CLINIQUE 3 '!O166</f>
        <v>0</v>
      </c>
      <c r="N166" s="441">
        <f t="shared" si="42"/>
        <v>116.875</v>
      </c>
      <c r="O166" s="441">
        <f t="shared" si="43"/>
        <v>4.1741071428571432</v>
      </c>
      <c r="P166" s="442" t="str">
        <f t="shared" si="44"/>
        <v>Ajournee</v>
      </c>
      <c r="Q166" s="442" t="str">
        <f t="shared" si="45"/>
        <v>juin</v>
      </c>
      <c r="R166" s="442">
        <f t="shared" si="46"/>
        <v>0</v>
      </c>
      <c r="S166" s="442">
        <f t="shared" si="47"/>
        <v>1</v>
      </c>
      <c r="T166" s="442">
        <f t="shared" si="48"/>
        <v>0</v>
      </c>
      <c r="U166" s="442">
        <f t="shared" si="49"/>
        <v>1</v>
      </c>
      <c r="V166" s="442">
        <f t="shared" si="50"/>
        <v>0</v>
      </c>
      <c r="W166" s="442">
        <f t="shared" si="51"/>
        <v>0</v>
      </c>
      <c r="X166" s="442">
        <f t="shared" si="52"/>
        <v>1</v>
      </c>
      <c r="Y166" s="442">
        <f t="shared" si="53"/>
        <v>0</v>
      </c>
      <c r="Z166" s="442">
        <f t="shared" si="54"/>
        <v>1</v>
      </c>
      <c r="AA166" s="442">
        <f t="shared" si="55"/>
        <v>1</v>
      </c>
      <c r="AB166" s="441" t="str">
        <f>'REPRODUCTION 3'!M166</f>
        <v>Juin</v>
      </c>
      <c r="AC166" s="441" t="str">
        <f>'RUMINANTS 3'!M166</f>
        <v>Juin</v>
      </c>
      <c r="AD166" s="441" t="str">
        <f>'PARASITOLOGIE 3'!M166</f>
        <v>Juin</v>
      </c>
      <c r="AE166" s="441" t="str">
        <f>'INFECTIEUX 3'!M166</f>
        <v>Juin</v>
      </c>
      <c r="AF166" s="441" t="str">
        <f>'CARNIVORES 3'!M166</f>
        <v>Juin</v>
      </c>
      <c r="AG166" s="441" t="str">
        <f>'CHIRURGIE 3'!M166</f>
        <v>Juin</v>
      </c>
      <c r="AH166" s="441" t="str">
        <f>'BIOCHIMIE 2'!M166</f>
        <v>Juin</v>
      </c>
      <c r="AI166" s="441" t="str">
        <f>'HIDAOA 3'!M166</f>
        <v>Juin</v>
      </c>
      <c r="AJ166" s="441" t="str">
        <f>'ANA-PATH 2'!M166</f>
        <v>Juin</v>
      </c>
      <c r="AK166" s="443" t="str">
        <f>'CLINIQUE 3 '!S166</f>
        <v>Juin</v>
      </c>
    </row>
    <row r="167" spans="1:37" ht="18.75">
      <c r="A167" s="51">
        <v>160</v>
      </c>
      <c r="B167" s="308" t="s">
        <v>3124</v>
      </c>
      <c r="C167" s="366" t="s">
        <v>3125</v>
      </c>
      <c r="D167" s="440">
        <f>'REPRODUCTION 3'!K167</f>
        <v>9.75</v>
      </c>
      <c r="E167" s="440">
        <f>'RUMINANTS 3'!K167</f>
        <v>13.5</v>
      </c>
      <c r="F167" s="440">
        <f>'PARASITOLOGIE 3'!K167</f>
        <v>18</v>
      </c>
      <c r="G167" s="440">
        <f>'INFECTIEUX 3'!K167</f>
        <v>13.5</v>
      </c>
      <c r="H167" s="440">
        <f>'CARNIVORES 3'!K167</f>
        <v>14.25</v>
      </c>
      <c r="I167" s="440">
        <f>'CHIRURGIE 3'!K167</f>
        <v>20.25</v>
      </c>
      <c r="J167" s="440">
        <f>'BIOCHIMIE 2'!K167</f>
        <v>6.5</v>
      </c>
      <c r="K167" s="440">
        <f>'HIDAOA 3'!K167</f>
        <v>10.875</v>
      </c>
      <c r="L167" s="440">
        <f>'ANA-PATH 2'!K167</f>
        <v>6</v>
      </c>
      <c r="M167" s="441">
        <f>'CLINIQUE 3 '!O167</f>
        <v>0</v>
      </c>
      <c r="N167" s="441">
        <f t="shared" si="42"/>
        <v>112.625</v>
      </c>
      <c r="O167" s="441">
        <f t="shared" si="43"/>
        <v>4.0223214285714288</v>
      </c>
      <c r="P167" s="442" t="str">
        <f t="shared" si="44"/>
        <v>Ajournee</v>
      </c>
      <c r="Q167" s="442" t="str">
        <f t="shared" si="45"/>
        <v>juin</v>
      </c>
      <c r="R167" s="442">
        <f t="shared" si="46"/>
        <v>1</v>
      </c>
      <c r="S167" s="442">
        <f t="shared" si="47"/>
        <v>1</v>
      </c>
      <c r="T167" s="442">
        <f t="shared" si="48"/>
        <v>0</v>
      </c>
      <c r="U167" s="442">
        <f t="shared" si="49"/>
        <v>1</v>
      </c>
      <c r="V167" s="442">
        <f t="shared" si="50"/>
        <v>1</v>
      </c>
      <c r="W167" s="442">
        <f t="shared" si="51"/>
        <v>0</v>
      </c>
      <c r="X167" s="442">
        <f t="shared" si="52"/>
        <v>1</v>
      </c>
      <c r="Y167" s="442">
        <f t="shared" si="53"/>
        <v>1</v>
      </c>
      <c r="Z167" s="442">
        <f t="shared" si="54"/>
        <v>1</v>
      </c>
      <c r="AA167" s="442">
        <f t="shared" si="55"/>
        <v>1</v>
      </c>
      <c r="AB167" s="441" t="str">
        <f>'REPRODUCTION 3'!M167</f>
        <v>Juin</v>
      </c>
      <c r="AC167" s="441" t="str">
        <f>'RUMINANTS 3'!M167</f>
        <v>Juin</v>
      </c>
      <c r="AD167" s="441" t="str">
        <f>'PARASITOLOGIE 3'!M167</f>
        <v>Juin</v>
      </c>
      <c r="AE167" s="441" t="str">
        <f>'INFECTIEUX 3'!M167</f>
        <v>Juin</v>
      </c>
      <c r="AF167" s="441" t="str">
        <f>'CARNIVORES 3'!M167</f>
        <v>Juin</v>
      </c>
      <c r="AG167" s="441" t="str">
        <f>'CHIRURGIE 3'!M167</f>
        <v>Juin</v>
      </c>
      <c r="AH167" s="441" t="str">
        <f>'BIOCHIMIE 2'!M167</f>
        <v>Juin</v>
      </c>
      <c r="AI167" s="441" t="str">
        <f>'HIDAOA 3'!M167</f>
        <v>Juin</v>
      </c>
      <c r="AJ167" s="441" t="str">
        <f>'ANA-PATH 2'!M167</f>
        <v>Juin</v>
      </c>
      <c r="AK167" s="443" t="str">
        <f>'CLINIQUE 3 '!S167</f>
        <v>Juin</v>
      </c>
    </row>
    <row r="168" spans="1:37" ht="18.75">
      <c r="A168" s="51">
        <v>161</v>
      </c>
      <c r="B168" s="308" t="s">
        <v>2021</v>
      </c>
      <c r="C168" s="366" t="s">
        <v>3126</v>
      </c>
      <c r="D168" s="440">
        <f>'REPRODUCTION 3'!K168</f>
        <v>19.5</v>
      </c>
      <c r="E168" s="440">
        <f>'RUMINANTS 3'!K168</f>
        <v>6</v>
      </c>
      <c r="F168" s="440">
        <f>'PARASITOLOGIE 3'!K168</f>
        <v>19.5</v>
      </c>
      <c r="G168" s="440">
        <f>'INFECTIEUX 3'!K168</f>
        <v>9</v>
      </c>
      <c r="H168" s="440">
        <f>'CARNIVORES 3'!K168</f>
        <v>18.75</v>
      </c>
      <c r="I168" s="440">
        <f>'CHIRURGIE 3'!K168</f>
        <v>21.375</v>
      </c>
      <c r="J168" s="440">
        <f>'BIOCHIMIE 2'!K168</f>
        <v>5</v>
      </c>
      <c r="K168" s="440">
        <f>'HIDAOA 3'!K168</f>
        <v>14.25</v>
      </c>
      <c r="L168" s="440">
        <f>'ANA-PATH 2'!K168</f>
        <v>3</v>
      </c>
      <c r="M168" s="441">
        <f>'CLINIQUE 3 '!O168</f>
        <v>0</v>
      </c>
      <c r="N168" s="441">
        <f t="shared" si="42"/>
        <v>116.375</v>
      </c>
      <c r="O168" s="441">
        <f t="shared" si="43"/>
        <v>4.15625</v>
      </c>
      <c r="P168" s="442" t="str">
        <f t="shared" si="44"/>
        <v>Ajournee</v>
      </c>
      <c r="Q168" s="442" t="str">
        <f t="shared" si="45"/>
        <v>juin</v>
      </c>
      <c r="R168" s="442">
        <f t="shared" si="46"/>
        <v>0</v>
      </c>
      <c r="S168" s="442">
        <f t="shared" si="47"/>
        <v>1</v>
      </c>
      <c r="T168" s="442">
        <f t="shared" si="48"/>
        <v>0</v>
      </c>
      <c r="U168" s="442">
        <f t="shared" si="49"/>
        <v>1</v>
      </c>
      <c r="V168" s="442">
        <f t="shared" si="50"/>
        <v>0</v>
      </c>
      <c r="W168" s="442">
        <f t="shared" si="51"/>
        <v>0</v>
      </c>
      <c r="X168" s="442">
        <f t="shared" si="52"/>
        <v>1</v>
      </c>
      <c r="Y168" s="442">
        <f t="shared" si="53"/>
        <v>1</v>
      </c>
      <c r="Z168" s="442">
        <f t="shared" si="54"/>
        <v>1</v>
      </c>
      <c r="AA168" s="442">
        <f t="shared" si="55"/>
        <v>1</v>
      </c>
      <c r="AB168" s="441" t="str">
        <f>'REPRODUCTION 3'!M168</f>
        <v>Juin</v>
      </c>
      <c r="AC168" s="441" t="str">
        <f>'RUMINANTS 3'!M168</f>
        <v>Juin</v>
      </c>
      <c r="AD168" s="441" t="str">
        <f>'PARASITOLOGIE 3'!M168</f>
        <v>Juin</v>
      </c>
      <c r="AE168" s="441" t="str">
        <f>'INFECTIEUX 3'!M168</f>
        <v>Juin</v>
      </c>
      <c r="AF168" s="441" t="str">
        <f>'CARNIVORES 3'!M168</f>
        <v>Juin</v>
      </c>
      <c r="AG168" s="441" t="str">
        <f>'CHIRURGIE 3'!M168</f>
        <v>Juin</v>
      </c>
      <c r="AH168" s="441" t="str">
        <f>'BIOCHIMIE 2'!M168</f>
        <v>Juin</v>
      </c>
      <c r="AI168" s="441" t="str">
        <f>'HIDAOA 3'!M168</f>
        <v>Juin</v>
      </c>
      <c r="AJ168" s="441" t="str">
        <f>'ANA-PATH 2'!M168</f>
        <v>Juin</v>
      </c>
      <c r="AK168" s="443" t="str">
        <f>'CLINIQUE 3 '!S168</f>
        <v>Juin</v>
      </c>
    </row>
    <row r="169" spans="1:37" ht="18.75">
      <c r="A169" s="51">
        <v>162</v>
      </c>
      <c r="B169" s="308" t="s">
        <v>3127</v>
      </c>
      <c r="C169" s="366" t="s">
        <v>3128</v>
      </c>
      <c r="D169" s="440">
        <f>'REPRODUCTION 3'!K169</f>
        <v>15.75</v>
      </c>
      <c r="E169" s="440">
        <f>'RUMINANTS 3'!K169</f>
        <v>10.5</v>
      </c>
      <c r="F169" s="440">
        <f>'PARASITOLOGIE 3'!K169</f>
        <v>18</v>
      </c>
      <c r="G169" s="440">
        <f>'INFECTIEUX 3'!K169</f>
        <v>12</v>
      </c>
      <c r="H169" s="440">
        <f>'CARNIVORES 3'!K169</f>
        <v>19.5</v>
      </c>
      <c r="I169" s="440">
        <f>'CHIRURGIE 3'!K169</f>
        <v>22.125</v>
      </c>
      <c r="J169" s="440">
        <f>'BIOCHIMIE 2'!K169</f>
        <v>3.25</v>
      </c>
      <c r="K169" s="440">
        <f>'HIDAOA 3'!K169</f>
        <v>19.5</v>
      </c>
      <c r="L169" s="440">
        <f>'ANA-PATH 2'!K169</f>
        <v>9</v>
      </c>
      <c r="M169" s="441">
        <f>'CLINIQUE 3 '!O169</f>
        <v>0</v>
      </c>
      <c r="N169" s="441">
        <f t="shared" si="42"/>
        <v>129.625</v>
      </c>
      <c r="O169" s="441">
        <f t="shared" si="43"/>
        <v>4.6294642857142856</v>
      </c>
      <c r="P169" s="442" t="str">
        <f t="shared" si="44"/>
        <v>Ajournee</v>
      </c>
      <c r="Q169" s="442" t="str">
        <f t="shared" si="45"/>
        <v>juin</v>
      </c>
      <c r="R169" s="442">
        <f t="shared" si="46"/>
        <v>0</v>
      </c>
      <c r="S169" s="442">
        <f t="shared" si="47"/>
        <v>1</v>
      </c>
      <c r="T169" s="442">
        <f t="shared" si="48"/>
        <v>0</v>
      </c>
      <c r="U169" s="442">
        <f t="shared" si="49"/>
        <v>1</v>
      </c>
      <c r="V169" s="442">
        <f t="shared" si="50"/>
        <v>0</v>
      </c>
      <c r="W169" s="442">
        <f t="shared" si="51"/>
        <v>0</v>
      </c>
      <c r="X169" s="442">
        <f t="shared" si="52"/>
        <v>1</v>
      </c>
      <c r="Y169" s="442">
        <f t="shared" si="53"/>
        <v>0</v>
      </c>
      <c r="Z169" s="442">
        <f t="shared" si="54"/>
        <v>1</v>
      </c>
      <c r="AA169" s="442">
        <f t="shared" si="55"/>
        <v>1</v>
      </c>
      <c r="AB169" s="441" t="str">
        <f>'REPRODUCTION 3'!M169</f>
        <v>Juin</v>
      </c>
      <c r="AC169" s="441" t="str">
        <f>'RUMINANTS 3'!M169</f>
        <v>Juin</v>
      </c>
      <c r="AD169" s="441" t="str">
        <f>'PARASITOLOGIE 3'!M169</f>
        <v>Juin</v>
      </c>
      <c r="AE169" s="441" t="str">
        <f>'INFECTIEUX 3'!M169</f>
        <v>Juin</v>
      </c>
      <c r="AF169" s="441" t="str">
        <f>'CARNIVORES 3'!M169</f>
        <v>Juin</v>
      </c>
      <c r="AG169" s="441" t="str">
        <f>'CHIRURGIE 3'!M169</f>
        <v>Juin</v>
      </c>
      <c r="AH169" s="441" t="str">
        <f>'BIOCHIMIE 2'!M169</f>
        <v>Juin</v>
      </c>
      <c r="AI169" s="441" t="str">
        <f>'HIDAOA 3'!M169</f>
        <v>Juin</v>
      </c>
      <c r="AJ169" s="441" t="str">
        <f>'ANA-PATH 2'!M169</f>
        <v>Juin</v>
      </c>
      <c r="AK169" s="443" t="str">
        <f>'CLINIQUE 3 '!S169</f>
        <v>Juin</v>
      </c>
    </row>
    <row r="170" spans="1:37" ht="18.75">
      <c r="A170" s="51">
        <v>163</v>
      </c>
      <c r="B170" s="308" t="s">
        <v>3129</v>
      </c>
      <c r="C170" s="366" t="s">
        <v>1787</v>
      </c>
      <c r="D170" s="440">
        <f>'REPRODUCTION 3'!K170</f>
        <v>12</v>
      </c>
      <c r="E170" s="440">
        <f>'RUMINANTS 3'!K170</f>
        <v>15</v>
      </c>
      <c r="F170" s="440">
        <f>'PARASITOLOGIE 3'!K170</f>
        <v>10.5</v>
      </c>
      <c r="G170" s="440">
        <f>'INFECTIEUX 3'!K170</f>
        <v>4.5</v>
      </c>
      <c r="H170" s="440">
        <f>'CARNIVORES 3'!K170</f>
        <v>12.75</v>
      </c>
      <c r="I170" s="440">
        <f>'CHIRURGIE 3'!K170</f>
        <v>17.25</v>
      </c>
      <c r="J170" s="440">
        <f>'BIOCHIMIE 2'!K170</f>
        <v>10.5</v>
      </c>
      <c r="K170" s="440">
        <f>'HIDAOA 3'!K170</f>
        <v>17.25</v>
      </c>
      <c r="L170" s="440">
        <f>'ANA-PATH 2'!K170</f>
        <v>5</v>
      </c>
      <c r="M170" s="441">
        <f>'CLINIQUE 3 '!O170</f>
        <v>0</v>
      </c>
      <c r="N170" s="441">
        <f t="shared" si="42"/>
        <v>104.75</v>
      </c>
      <c r="O170" s="441">
        <f t="shared" si="43"/>
        <v>3.7410714285714284</v>
      </c>
      <c r="P170" s="442" t="str">
        <f t="shared" si="44"/>
        <v>Ajournee</v>
      </c>
      <c r="Q170" s="442" t="str">
        <f t="shared" si="45"/>
        <v>juin</v>
      </c>
      <c r="R170" s="442">
        <f t="shared" si="46"/>
        <v>1</v>
      </c>
      <c r="S170" s="442">
        <f t="shared" si="47"/>
        <v>0</v>
      </c>
      <c r="T170" s="442">
        <f t="shared" si="48"/>
        <v>1</v>
      </c>
      <c r="U170" s="442">
        <f t="shared" si="49"/>
        <v>1</v>
      </c>
      <c r="V170" s="442">
        <f t="shared" si="50"/>
        <v>1</v>
      </c>
      <c r="W170" s="442">
        <f t="shared" si="51"/>
        <v>0</v>
      </c>
      <c r="X170" s="442">
        <f t="shared" si="52"/>
        <v>0</v>
      </c>
      <c r="Y170" s="442">
        <f t="shared" si="53"/>
        <v>0</v>
      </c>
      <c r="Z170" s="442">
        <f t="shared" si="54"/>
        <v>1</v>
      </c>
      <c r="AA170" s="442">
        <f t="shared" si="55"/>
        <v>1</v>
      </c>
      <c r="AB170" s="441" t="str">
        <f>'REPRODUCTION 3'!M170</f>
        <v>Juin</v>
      </c>
      <c r="AC170" s="441" t="str">
        <f>'RUMINANTS 3'!M170</f>
        <v>Juin</v>
      </c>
      <c r="AD170" s="441" t="str">
        <f>'PARASITOLOGIE 3'!M170</f>
        <v>Juin</v>
      </c>
      <c r="AE170" s="441" t="str">
        <f>'INFECTIEUX 3'!M170</f>
        <v>Juin</v>
      </c>
      <c r="AF170" s="441" t="str">
        <f>'CARNIVORES 3'!M170</f>
        <v>Juin</v>
      </c>
      <c r="AG170" s="441" t="str">
        <f>'CHIRURGIE 3'!M170</f>
        <v>Juin</v>
      </c>
      <c r="AH170" s="441" t="str">
        <f>'BIOCHIMIE 2'!M170</f>
        <v>Juin</v>
      </c>
      <c r="AI170" s="441" t="str">
        <f>'HIDAOA 3'!M170</f>
        <v>Juin</v>
      </c>
      <c r="AJ170" s="441" t="str">
        <f>'ANA-PATH 2'!M170</f>
        <v>Juin</v>
      </c>
      <c r="AK170" s="443" t="str">
        <f>'CLINIQUE 3 '!S170</f>
        <v>Juin</v>
      </c>
    </row>
    <row r="171" spans="1:37" ht="18.75">
      <c r="A171" s="51">
        <v>164</v>
      </c>
      <c r="B171" s="334" t="s">
        <v>3130</v>
      </c>
      <c r="C171" s="374" t="s">
        <v>303</v>
      </c>
      <c r="D171" s="440">
        <f>'REPRODUCTION 3'!K171</f>
        <v>9.75</v>
      </c>
      <c r="E171" s="440">
        <f>'RUMINANTS 3'!K171</f>
        <v>12</v>
      </c>
      <c r="F171" s="440">
        <f>'PARASITOLOGIE 3'!K171</f>
        <v>15</v>
      </c>
      <c r="G171" s="440">
        <f>'INFECTIEUX 3'!K171</f>
        <v>18</v>
      </c>
      <c r="H171" s="440">
        <f>'CARNIVORES 3'!K171</f>
        <v>12</v>
      </c>
      <c r="I171" s="440">
        <f>'CHIRURGIE 3'!K171</f>
        <v>22.125</v>
      </c>
      <c r="J171" s="440">
        <f>'BIOCHIMIE 2'!K171</f>
        <v>8</v>
      </c>
      <c r="K171" s="440">
        <f>'HIDAOA 3'!K171</f>
        <v>15</v>
      </c>
      <c r="L171" s="440">
        <f>'ANA-PATH 2'!K171</f>
        <v>8</v>
      </c>
      <c r="M171" s="441">
        <f>'CLINIQUE 3 '!O171</f>
        <v>0</v>
      </c>
      <c r="N171" s="441">
        <f t="shared" si="42"/>
        <v>119.875</v>
      </c>
      <c r="O171" s="441">
        <f t="shared" si="43"/>
        <v>4.28125</v>
      </c>
      <c r="P171" s="442" t="str">
        <f t="shared" si="44"/>
        <v>Ajournee</v>
      </c>
      <c r="Q171" s="442" t="str">
        <f t="shared" si="45"/>
        <v>juin</v>
      </c>
      <c r="R171" s="442">
        <f t="shared" si="46"/>
        <v>1</v>
      </c>
      <c r="S171" s="442">
        <f t="shared" si="47"/>
        <v>1</v>
      </c>
      <c r="T171" s="442">
        <f t="shared" si="48"/>
        <v>0</v>
      </c>
      <c r="U171" s="442">
        <f t="shared" si="49"/>
        <v>0</v>
      </c>
      <c r="V171" s="442">
        <f t="shared" si="50"/>
        <v>1</v>
      </c>
      <c r="W171" s="442">
        <f t="shared" si="51"/>
        <v>0</v>
      </c>
      <c r="X171" s="442">
        <f t="shared" si="52"/>
        <v>1</v>
      </c>
      <c r="Y171" s="442">
        <f t="shared" si="53"/>
        <v>0</v>
      </c>
      <c r="Z171" s="442">
        <f t="shared" si="54"/>
        <v>1</v>
      </c>
      <c r="AA171" s="442">
        <f t="shared" si="55"/>
        <v>1</v>
      </c>
      <c r="AB171" s="441" t="str">
        <f>'REPRODUCTION 3'!M171</f>
        <v>Juin</v>
      </c>
      <c r="AC171" s="441" t="str">
        <f>'RUMINANTS 3'!M171</f>
        <v>Juin</v>
      </c>
      <c r="AD171" s="441" t="str">
        <f>'PARASITOLOGIE 3'!M171</f>
        <v>Juin</v>
      </c>
      <c r="AE171" s="441" t="str">
        <f>'INFECTIEUX 3'!M171</f>
        <v>Juin</v>
      </c>
      <c r="AF171" s="441" t="str">
        <f>'CARNIVORES 3'!M171</f>
        <v>Juin</v>
      </c>
      <c r="AG171" s="441" t="str">
        <f>'CHIRURGIE 3'!M171</f>
        <v>Juin</v>
      </c>
      <c r="AH171" s="441" t="str">
        <f>'BIOCHIMIE 2'!M171</f>
        <v>Juin</v>
      </c>
      <c r="AI171" s="441" t="str">
        <f>'HIDAOA 3'!M171</f>
        <v>Juin</v>
      </c>
      <c r="AJ171" s="441" t="str">
        <f>'ANA-PATH 2'!M171</f>
        <v>Juin</v>
      </c>
      <c r="AK171" s="443" t="str">
        <f>'CLINIQUE 3 '!S171</f>
        <v>Juin</v>
      </c>
    </row>
    <row r="172" spans="1:37" ht="18.75">
      <c r="A172" s="51">
        <v>165</v>
      </c>
      <c r="B172" s="308" t="s">
        <v>3131</v>
      </c>
      <c r="C172" s="366" t="s">
        <v>696</v>
      </c>
      <c r="D172" s="440">
        <f>'REPRODUCTION 3'!K172</f>
        <v>12</v>
      </c>
      <c r="E172" s="440">
        <f>'RUMINANTS 3'!K172</f>
        <v>7.5</v>
      </c>
      <c r="F172" s="440">
        <f>'PARASITOLOGIE 3'!K172</f>
        <v>22.5</v>
      </c>
      <c r="G172" s="440">
        <f>'INFECTIEUX 3'!K172</f>
        <v>6</v>
      </c>
      <c r="H172" s="440">
        <f>'CARNIVORES 3'!K172</f>
        <v>14.25</v>
      </c>
      <c r="I172" s="440">
        <f>'CHIRURGIE 3'!K172</f>
        <v>19.875</v>
      </c>
      <c r="J172" s="440">
        <f>'BIOCHIMIE 2'!K172</f>
        <v>8</v>
      </c>
      <c r="K172" s="440">
        <f>'HIDAOA 3'!K172</f>
        <v>19.5</v>
      </c>
      <c r="L172" s="440">
        <f>'ANA-PATH 2'!K172</f>
        <v>4</v>
      </c>
      <c r="M172" s="441">
        <f>'CLINIQUE 3 '!O172</f>
        <v>0</v>
      </c>
      <c r="N172" s="441">
        <f t="shared" si="42"/>
        <v>113.625</v>
      </c>
      <c r="O172" s="441">
        <f t="shared" si="43"/>
        <v>4.0580357142857144</v>
      </c>
      <c r="P172" s="442" t="str">
        <f t="shared" si="44"/>
        <v>Ajournee</v>
      </c>
      <c r="Q172" s="442" t="str">
        <f t="shared" si="45"/>
        <v>juin</v>
      </c>
      <c r="R172" s="442">
        <f t="shared" si="46"/>
        <v>1</v>
      </c>
      <c r="S172" s="442">
        <f t="shared" si="47"/>
        <v>1</v>
      </c>
      <c r="T172" s="442">
        <f t="shared" si="48"/>
        <v>0</v>
      </c>
      <c r="U172" s="442">
        <f t="shared" si="49"/>
        <v>1</v>
      </c>
      <c r="V172" s="442">
        <f t="shared" si="50"/>
        <v>1</v>
      </c>
      <c r="W172" s="442">
        <f t="shared" si="51"/>
        <v>0</v>
      </c>
      <c r="X172" s="442">
        <f t="shared" si="52"/>
        <v>1</v>
      </c>
      <c r="Y172" s="442">
        <f t="shared" si="53"/>
        <v>0</v>
      </c>
      <c r="Z172" s="442">
        <f t="shared" si="54"/>
        <v>1</v>
      </c>
      <c r="AA172" s="442">
        <f t="shared" si="55"/>
        <v>1</v>
      </c>
      <c r="AB172" s="441" t="str">
        <f>'REPRODUCTION 3'!M172</f>
        <v>Juin</v>
      </c>
      <c r="AC172" s="441" t="str">
        <f>'RUMINANTS 3'!M172</f>
        <v>Juin</v>
      </c>
      <c r="AD172" s="441" t="str">
        <f>'PARASITOLOGIE 3'!M172</f>
        <v>Juin</v>
      </c>
      <c r="AE172" s="441" t="str">
        <f>'INFECTIEUX 3'!M172</f>
        <v>Juin</v>
      </c>
      <c r="AF172" s="441" t="str">
        <f>'CARNIVORES 3'!M172</f>
        <v>Juin</v>
      </c>
      <c r="AG172" s="441" t="str">
        <f>'CHIRURGIE 3'!M172</f>
        <v>Juin</v>
      </c>
      <c r="AH172" s="441" t="str">
        <f>'BIOCHIMIE 2'!M172</f>
        <v>Juin</v>
      </c>
      <c r="AI172" s="441" t="str">
        <f>'HIDAOA 3'!M172</f>
        <v>Juin</v>
      </c>
      <c r="AJ172" s="441" t="str">
        <f>'ANA-PATH 2'!M172</f>
        <v>Juin</v>
      </c>
      <c r="AK172" s="443" t="str">
        <f>'CLINIQUE 3 '!S172</f>
        <v>Juin</v>
      </c>
    </row>
    <row r="173" spans="1:37" ht="18.75">
      <c r="A173" s="51">
        <v>166</v>
      </c>
      <c r="B173" s="308" t="s">
        <v>3132</v>
      </c>
      <c r="C173" s="366" t="s">
        <v>1751</v>
      </c>
      <c r="D173" s="440">
        <f>'REPRODUCTION 3'!K173</f>
        <v>12</v>
      </c>
      <c r="E173" s="440">
        <f>'RUMINANTS 3'!K173</f>
        <v>13.5</v>
      </c>
      <c r="F173" s="440">
        <f>'PARASITOLOGIE 3'!K173</f>
        <v>27</v>
      </c>
      <c r="G173" s="440">
        <f>'INFECTIEUX 3'!K173</f>
        <v>9</v>
      </c>
      <c r="H173" s="440">
        <f>'CARNIVORES 3'!K173</f>
        <v>14.25</v>
      </c>
      <c r="I173" s="440">
        <f>'CHIRURGIE 3'!K173</f>
        <v>21.375</v>
      </c>
      <c r="J173" s="440">
        <f>'BIOCHIMIE 2'!K173</f>
        <v>10</v>
      </c>
      <c r="K173" s="440">
        <f>'HIDAOA 3'!K173</f>
        <v>18.75</v>
      </c>
      <c r="L173" s="440">
        <f>'ANA-PATH 2'!K173</f>
        <v>6</v>
      </c>
      <c r="M173" s="441">
        <f>'CLINIQUE 3 '!O173</f>
        <v>0</v>
      </c>
      <c r="N173" s="441">
        <f t="shared" si="42"/>
        <v>131.875</v>
      </c>
      <c r="O173" s="441">
        <f t="shared" si="43"/>
        <v>4.7098214285714288</v>
      </c>
      <c r="P173" s="442" t="str">
        <f t="shared" si="44"/>
        <v>Ajournee</v>
      </c>
      <c r="Q173" s="442" t="str">
        <f t="shared" si="45"/>
        <v>juin</v>
      </c>
      <c r="R173" s="442">
        <f t="shared" si="46"/>
        <v>1</v>
      </c>
      <c r="S173" s="442">
        <f t="shared" si="47"/>
        <v>1</v>
      </c>
      <c r="T173" s="442">
        <f t="shared" si="48"/>
        <v>0</v>
      </c>
      <c r="U173" s="442">
        <f t="shared" si="49"/>
        <v>1</v>
      </c>
      <c r="V173" s="442">
        <f t="shared" si="50"/>
        <v>1</v>
      </c>
      <c r="W173" s="442">
        <f t="shared" si="51"/>
        <v>0</v>
      </c>
      <c r="X173" s="442">
        <f t="shared" si="52"/>
        <v>0</v>
      </c>
      <c r="Y173" s="442">
        <f t="shared" si="53"/>
        <v>0</v>
      </c>
      <c r="Z173" s="442">
        <f t="shared" si="54"/>
        <v>1</v>
      </c>
      <c r="AA173" s="442">
        <f t="shared" si="55"/>
        <v>1</v>
      </c>
      <c r="AB173" s="441" t="str">
        <f>'REPRODUCTION 3'!M173</f>
        <v>Juin</v>
      </c>
      <c r="AC173" s="441" t="str">
        <f>'RUMINANTS 3'!M173</f>
        <v>Juin</v>
      </c>
      <c r="AD173" s="441" t="str">
        <f>'PARASITOLOGIE 3'!M173</f>
        <v>Juin</v>
      </c>
      <c r="AE173" s="441" t="str">
        <f>'INFECTIEUX 3'!M173</f>
        <v>Juin</v>
      </c>
      <c r="AF173" s="441" t="str">
        <f>'CARNIVORES 3'!M173</f>
        <v>Juin</v>
      </c>
      <c r="AG173" s="441" t="str">
        <f>'CHIRURGIE 3'!M173</f>
        <v>Juin</v>
      </c>
      <c r="AH173" s="441" t="str">
        <f>'BIOCHIMIE 2'!M173</f>
        <v>Juin</v>
      </c>
      <c r="AI173" s="441" t="str">
        <f>'HIDAOA 3'!M173</f>
        <v>Juin</v>
      </c>
      <c r="AJ173" s="441" t="str">
        <f>'ANA-PATH 2'!M173</f>
        <v>Juin</v>
      </c>
      <c r="AK173" s="443" t="str">
        <f>'CLINIQUE 3 '!S173</f>
        <v>Juin</v>
      </c>
    </row>
    <row r="174" spans="1:37" ht="18.75">
      <c r="A174" s="51">
        <v>167</v>
      </c>
      <c r="B174" s="308" t="s">
        <v>3133</v>
      </c>
      <c r="C174" s="366" t="s">
        <v>2148</v>
      </c>
      <c r="D174" s="440">
        <f>'REPRODUCTION 3'!K174</f>
        <v>7.5</v>
      </c>
      <c r="E174" s="440">
        <f>'RUMINANTS 3'!K174</f>
        <v>9</v>
      </c>
      <c r="F174" s="440">
        <f>'PARASITOLOGIE 3'!K174</f>
        <v>7.5</v>
      </c>
      <c r="G174" s="440">
        <f>'INFECTIEUX 3'!K174</f>
        <v>6</v>
      </c>
      <c r="H174" s="440">
        <f>'CARNIVORES 3'!K174</f>
        <v>11.25</v>
      </c>
      <c r="I174" s="440">
        <f>'CHIRURGIE 3'!K174</f>
        <v>18</v>
      </c>
      <c r="J174" s="440">
        <f>'BIOCHIMIE 2'!K174</f>
        <v>5</v>
      </c>
      <c r="K174" s="440">
        <f>'HIDAOA 3'!K174</f>
        <v>15</v>
      </c>
      <c r="L174" s="440">
        <f>'ANA-PATH 2'!K174</f>
        <v>7</v>
      </c>
      <c r="M174" s="441">
        <f>'CLINIQUE 3 '!O174</f>
        <v>0</v>
      </c>
      <c r="N174" s="441">
        <f t="shared" si="42"/>
        <v>86.25</v>
      </c>
      <c r="O174" s="441">
        <f t="shared" si="43"/>
        <v>3.0803571428571428</v>
      </c>
      <c r="P174" s="442" t="str">
        <f t="shared" si="44"/>
        <v>Ajournee</v>
      </c>
      <c r="Q174" s="442" t="str">
        <f t="shared" si="45"/>
        <v>juin</v>
      </c>
      <c r="R174" s="442">
        <f t="shared" si="46"/>
        <v>1</v>
      </c>
      <c r="S174" s="442">
        <f t="shared" si="47"/>
        <v>1</v>
      </c>
      <c r="T174" s="442">
        <f t="shared" si="48"/>
        <v>1</v>
      </c>
      <c r="U174" s="442">
        <f t="shared" si="49"/>
        <v>1</v>
      </c>
      <c r="V174" s="442">
        <f t="shared" si="50"/>
        <v>1</v>
      </c>
      <c r="W174" s="442">
        <f t="shared" si="51"/>
        <v>0</v>
      </c>
      <c r="X174" s="442">
        <f t="shared" si="52"/>
        <v>1</v>
      </c>
      <c r="Y174" s="442">
        <f t="shared" si="53"/>
        <v>0</v>
      </c>
      <c r="Z174" s="442">
        <f t="shared" si="54"/>
        <v>1</v>
      </c>
      <c r="AA174" s="442">
        <f t="shared" si="55"/>
        <v>1</v>
      </c>
      <c r="AB174" s="441" t="str">
        <f>'REPRODUCTION 3'!M174</f>
        <v>Juin</v>
      </c>
      <c r="AC174" s="441" t="str">
        <f>'RUMINANTS 3'!M174</f>
        <v>Juin</v>
      </c>
      <c r="AD174" s="441" t="str">
        <f>'PARASITOLOGIE 3'!M174</f>
        <v>Juin</v>
      </c>
      <c r="AE174" s="441" t="str">
        <f>'INFECTIEUX 3'!M174</f>
        <v>Juin</v>
      </c>
      <c r="AF174" s="441" t="str">
        <f>'CARNIVORES 3'!M174</f>
        <v>Juin</v>
      </c>
      <c r="AG174" s="441" t="str">
        <f>'CHIRURGIE 3'!M174</f>
        <v>Juin</v>
      </c>
      <c r="AH174" s="441" t="str">
        <f>'BIOCHIMIE 2'!M174</f>
        <v>Juin</v>
      </c>
      <c r="AI174" s="441" t="str">
        <f>'HIDAOA 3'!M174</f>
        <v>Juin</v>
      </c>
      <c r="AJ174" s="441" t="str">
        <f>'ANA-PATH 2'!M174</f>
        <v>Juin</v>
      </c>
      <c r="AK174" s="443" t="str">
        <f>'CLINIQUE 3 '!S174</f>
        <v>Juin</v>
      </c>
    </row>
    <row r="175" spans="1:37" ht="18.75">
      <c r="A175" s="51">
        <v>168</v>
      </c>
      <c r="B175" s="308" t="s">
        <v>3134</v>
      </c>
      <c r="C175" s="366" t="s">
        <v>3135</v>
      </c>
      <c r="D175" s="440">
        <f>'REPRODUCTION 3'!K175</f>
        <v>21</v>
      </c>
      <c r="E175" s="440">
        <f>'RUMINANTS 3'!K175</f>
        <v>13.5</v>
      </c>
      <c r="F175" s="440">
        <f>'PARASITOLOGIE 3'!K175</f>
        <v>25.5</v>
      </c>
      <c r="G175" s="440">
        <f>'INFECTIEUX 3'!K175</f>
        <v>10.5</v>
      </c>
      <c r="H175" s="440">
        <f>'CARNIVORES 3'!K175</f>
        <v>15.75</v>
      </c>
      <c r="I175" s="440">
        <f>'CHIRURGIE 3'!K175</f>
        <v>21.375</v>
      </c>
      <c r="J175" s="440">
        <f>'BIOCHIMIE 2'!K175</f>
        <v>12</v>
      </c>
      <c r="K175" s="440">
        <f>'HIDAOA 3'!K175</f>
        <v>19.125</v>
      </c>
      <c r="L175" s="440">
        <f>'ANA-PATH 2'!K175</f>
        <v>6</v>
      </c>
      <c r="M175" s="441">
        <f>'CLINIQUE 3 '!O175</f>
        <v>0</v>
      </c>
      <c r="N175" s="441">
        <f t="shared" si="42"/>
        <v>144.75</v>
      </c>
      <c r="O175" s="441">
        <f t="shared" si="43"/>
        <v>5.1696428571428568</v>
      </c>
      <c r="P175" s="442" t="str">
        <f t="shared" si="44"/>
        <v>Ajournee</v>
      </c>
      <c r="Q175" s="442" t="str">
        <f t="shared" si="45"/>
        <v>juin</v>
      </c>
      <c r="R175" s="442">
        <f t="shared" si="46"/>
        <v>0</v>
      </c>
      <c r="S175" s="442">
        <f t="shared" si="47"/>
        <v>1</v>
      </c>
      <c r="T175" s="442">
        <f t="shared" si="48"/>
        <v>0</v>
      </c>
      <c r="U175" s="442">
        <f t="shared" si="49"/>
        <v>1</v>
      </c>
      <c r="V175" s="442">
        <f t="shared" si="50"/>
        <v>0</v>
      </c>
      <c r="W175" s="442">
        <f t="shared" si="51"/>
        <v>0</v>
      </c>
      <c r="X175" s="442">
        <f t="shared" si="52"/>
        <v>0</v>
      </c>
      <c r="Y175" s="442">
        <f t="shared" si="53"/>
        <v>0</v>
      </c>
      <c r="Z175" s="442">
        <f t="shared" si="54"/>
        <v>1</v>
      </c>
      <c r="AA175" s="442">
        <f t="shared" si="55"/>
        <v>1</v>
      </c>
      <c r="AB175" s="441" t="str">
        <f>'REPRODUCTION 3'!M175</f>
        <v>Juin</v>
      </c>
      <c r="AC175" s="441" t="str">
        <f>'RUMINANTS 3'!M175</f>
        <v>Juin</v>
      </c>
      <c r="AD175" s="441" t="str">
        <f>'PARASITOLOGIE 3'!M175</f>
        <v>Juin</v>
      </c>
      <c r="AE175" s="441" t="str">
        <f>'INFECTIEUX 3'!M175</f>
        <v>Juin</v>
      </c>
      <c r="AF175" s="441" t="str">
        <f>'CARNIVORES 3'!M175</f>
        <v>Juin</v>
      </c>
      <c r="AG175" s="441" t="str">
        <f>'CHIRURGIE 3'!M175</f>
        <v>Juin</v>
      </c>
      <c r="AH175" s="441" t="str">
        <f>'BIOCHIMIE 2'!M175</f>
        <v>Juin</v>
      </c>
      <c r="AI175" s="441" t="str">
        <f>'HIDAOA 3'!M175</f>
        <v>Juin</v>
      </c>
      <c r="AJ175" s="441" t="str">
        <f>'ANA-PATH 2'!M175</f>
        <v>Juin</v>
      </c>
      <c r="AK175" s="443" t="str">
        <f>'CLINIQUE 3 '!S175</f>
        <v>Juin</v>
      </c>
    </row>
    <row r="176" spans="1:37" ht="18.75">
      <c r="A176" s="51">
        <v>169</v>
      </c>
      <c r="B176" s="308" t="s">
        <v>3136</v>
      </c>
      <c r="C176" s="366" t="s">
        <v>1923</v>
      </c>
      <c r="D176" s="440">
        <f>'REPRODUCTION 3'!K176</f>
        <v>12</v>
      </c>
      <c r="E176" s="440">
        <f>'RUMINANTS 3'!K176</f>
        <v>7.5</v>
      </c>
      <c r="F176" s="440">
        <f>'PARASITOLOGIE 3'!K176</f>
        <v>21</v>
      </c>
      <c r="G176" s="440">
        <f>'INFECTIEUX 3'!K176</f>
        <v>7.5</v>
      </c>
      <c r="H176" s="440">
        <f>'CARNIVORES 3'!K176</f>
        <v>15</v>
      </c>
      <c r="I176" s="440">
        <f>'CHIRURGIE 3'!K176</f>
        <v>18.75</v>
      </c>
      <c r="J176" s="440">
        <f>'BIOCHIMIE 2'!K176</f>
        <v>7</v>
      </c>
      <c r="K176" s="440">
        <f>'HIDAOA 3'!K176</f>
        <v>16.875</v>
      </c>
      <c r="L176" s="440">
        <f>'ANA-PATH 2'!K176</f>
        <v>5</v>
      </c>
      <c r="M176" s="441">
        <f>'CLINIQUE 3 '!O176</f>
        <v>0</v>
      </c>
      <c r="N176" s="441">
        <f t="shared" si="42"/>
        <v>110.625</v>
      </c>
      <c r="O176" s="441">
        <f t="shared" si="43"/>
        <v>3.9508928571428572</v>
      </c>
      <c r="P176" s="442" t="str">
        <f t="shared" si="44"/>
        <v>Ajournee</v>
      </c>
      <c r="Q176" s="442" t="str">
        <f t="shared" si="45"/>
        <v>juin</v>
      </c>
      <c r="R176" s="442">
        <f t="shared" si="46"/>
        <v>1</v>
      </c>
      <c r="S176" s="442">
        <f t="shared" si="47"/>
        <v>1</v>
      </c>
      <c r="T176" s="442">
        <f t="shared" si="48"/>
        <v>0</v>
      </c>
      <c r="U176" s="442">
        <f t="shared" si="49"/>
        <v>1</v>
      </c>
      <c r="V176" s="442">
        <f t="shared" si="50"/>
        <v>0</v>
      </c>
      <c r="W176" s="442">
        <f t="shared" si="51"/>
        <v>0</v>
      </c>
      <c r="X176" s="442">
        <f t="shared" si="52"/>
        <v>1</v>
      </c>
      <c r="Y176" s="442">
        <f t="shared" si="53"/>
        <v>0</v>
      </c>
      <c r="Z176" s="442">
        <f t="shared" si="54"/>
        <v>1</v>
      </c>
      <c r="AA176" s="442">
        <f t="shared" si="55"/>
        <v>1</v>
      </c>
      <c r="AB176" s="441" t="str">
        <f>'REPRODUCTION 3'!M176</f>
        <v>Juin</v>
      </c>
      <c r="AC176" s="441" t="str">
        <f>'RUMINANTS 3'!M176</f>
        <v>Juin</v>
      </c>
      <c r="AD176" s="441" t="str">
        <f>'PARASITOLOGIE 3'!M176</f>
        <v>Juin</v>
      </c>
      <c r="AE176" s="441" t="str">
        <f>'INFECTIEUX 3'!M176</f>
        <v>Juin</v>
      </c>
      <c r="AF176" s="441" t="str">
        <f>'CARNIVORES 3'!M176</f>
        <v>Juin</v>
      </c>
      <c r="AG176" s="441" t="str">
        <f>'CHIRURGIE 3'!M176</f>
        <v>Juin</v>
      </c>
      <c r="AH176" s="441" t="str">
        <f>'BIOCHIMIE 2'!M176</f>
        <v>Juin</v>
      </c>
      <c r="AI176" s="441" t="str">
        <f>'HIDAOA 3'!M176</f>
        <v>Juin</v>
      </c>
      <c r="AJ176" s="441" t="str">
        <f>'ANA-PATH 2'!M176</f>
        <v>Juin</v>
      </c>
      <c r="AK176" s="443" t="str">
        <f>'CLINIQUE 3 '!S176</f>
        <v>Juin</v>
      </c>
    </row>
    <row r="177" spans="1:38" ht="18.75">
      <c r="A177" s="51">
        <v>170</v>
      </c>
      <c r="B177" s="308" t="s">
        <v>3136</v>
      </c>
      <c r="C177" s="366" t="s">
        <v>1109</v>
      </c>
      <c r="D177" s="440">
        <f>'REPRODUCTION 3'!K177</f>
        <v>10.875</v>
      </c>
      <c r="E177" s="440">
        <f>'RUMINANTS 3'!K177</f>
        <v>10.5</v>
      </c>
      <c r="F177" s="440">
        <f>'PARASITOLOGIE 3'!K177</f>
        <v>18</v>
      </c>
      <c r="G177" s="440">
        <f>'INFECTIEUX 3'!K177</f>
        <v>7.5</v>
      </c>
      <c r="H177" s="440">
        <f>'CARNIVORES 3'!K177</f>
        <v>18</v>
      </c>
      <c r="I177" s="440">
        <f>'CHIRURGIE 3'!K177</f>
        <v>18</v>
      </c>
      <c r="J177" s="440">
        <f>'BIOCHIMIE 2'!K177</f>
        <v>5</v>
      </c>
      <c r="K177" s="440">
        <f>'HIDAOA 3'!K177</f>
        <v>10.125</v>
      </c>
      <c r="L177" s="440">
        <f>'ANA-PATH 2'!K177</f>
        <v>4</v>
      </c>
      <c r="M177" s="441">
        <f>'CLINIQUE 3 '!O177</f>
        <v>0</v>
      </c>
      <c r="N177" s="441">
        <f t="shared" si="42"/>
        <v>102</v>
      </c>
      <c r="O177" s="441">
        <f t="shared" si="43"/>
        <v>3.6428571428571428</v>
      </c>
      <c r="P177" s="442" t="str">
        <f t="shared" si="44"/>
        <v>Ajournee</v>
      </c>
      <c r="Q177" s="442" t="str">
        <f t="shared" si="45"/>
        <v>juin</v>
      </c>
      <c r="R177" s="442">
        <f t="shared" si="46"/>
        <v>1</v>
      </c>
      <c r="S177" s="442">
        <f t="shared" si="47"/>
        <v>1</v>
      </c>
      <c r="T177" s="442">
        <f t="shared" si="48"/>
        <v>0</v>
      </c>
      <c r="U177" s="442">
        <f t="shared" si="49"/>
        <v>1</v>
      </c>
      <c r="V177" s="442">
        <f t="shared" si="50"/>
        <v>0</v>
      </c>
      <c r="W177" s="442">
        <f t="shared" si="51"/>
        <v>0</v>
      </c>
      <c r="X177" s="442">
        <f t="shared" si="52"/>
        <v>1</v>
      </c>
      <c r="Y177" s="442">
        <f t="shared" si="53"/>
        <v>1</v>
      </c>
      <c r="Z177" s="442">
        <f t="shared" si="54"/>
        <v>1</v>
      </c>
      <c r="AA177" s="442">
        <f t="shared" si="55"/>
        <v>1</v>
      </c>
      <c r="AB177" s="441" t="str">
        <f>'REPRODUCTION 3'!M177</f>
        <v>Juin</v>
      </c>
      <c r="AC177" s="441" t="str">
        <f>'RUMINANTS 3'!M177</f>
        <v>Juin</v>
      </c>
      <c r="AD177" s="441" t="str">
        <f>'PARASITOLOGIE 3'!M177</f>
        <v>Juin</v>
      </c>
      <c r="AE177" s="441" t="str">
        <f>'INFECTIEUX 3'!M177</f>
        <v>Juin</v>
      </c>
      <c r="AF177" s="441" t="str">
        <f>'CARNIVORES 3'!M177</f>
        <v>Juin</v>
      </c>
      <c r="AG177" s="441" t="str">
        <f>'CHIRURGIE 3'!M177</f>
        <v>Juin</v>
      </c>
      <c r="AH177" s="441" t="str">
        <f>'BIOCHIMIE 2'!M177</f>
        <v>Juin</v>
      </c>
      <c r="AI177" s="441" t="str">
        <f>'HIDAOA 3'!M177</f>
        <v>Juin</v>
      </c>
      <c r="AJ177" s="441" t="str">
        <f>'ANA-PATH 2'!M177</f>
        <v>Juin</v>
      </c>
      <c r="AK177" s="443" t="str">
        <f>'CLINIQUE 3 '!S177</f>
        <v>Juin</v>
      </c>
    </row>
    <row r="178" spans="1:38" ht="18.75">
      <c r="A178" s="51">
        <v>171</v>
      </c>
      <c r="B178" s="308" t="s">
        <v>3137</v>
      </c>
      <c r="C178" s="366" t="s">
        <v>3138</v>
      </c>
      <c r="D178" s="440">
        <f>'REPRODUCTION 3'!K178</f>
        <v>7.5</v>
      </c>
      <c r="E178" s="440">
        <f>'RUMINANTS 3'!K178</f>
        <v>13.5</v>
      </c>
      <c r="F178" s="440">
        <f>'PARASITOLOGIE 3'!K178</f>
        <v>19.5</v>
      </c>
      <c r="G178" s="440">
        <f>'INFECTIEUX 3'!K178</f>
        <v>4.5</v>
      </c>
      <c r="H178" s="440">
        <f>'CARNIVORES 3'!K178</f>
        <v>8.25</v>
      </c>
      <c r="I178" s="440">
        <f>'CHIRURGIE 3'!K178</f>
        <v>19.5</v>
      </c>
      <c r="J178" s="440">
        <f>'BIOCHIMIE 2'!K178</f>
        <v>11.5</v>
      </c>
      <c r="K178" s="440">
        <f>'HIDAOA 3'!K178</f>
        <v>19.875</v>
      </c>
      <c r="L178" s="440">
        <f>'ANA-PATH 2'!K178</f>
        <v>3</v>
      </c>
      <c r="M178" s="441">
        <f>'CLINIQUE 3 '!O178</f>
        <v>0</v>
      </c>
      <c r="N178" s="441">
        <f t="shared" si="42"/>
        <v>107.125</v>
      </c>
      <c r="O178" s="441">
        <f t="shared" si="43"/>
        <v>3.8258928571428572</v>
      </c>
      <c r="P178" s="442" t="str">
        <f t="shared" si="44"/>
        <v>Ajournee</v>
      </c>
      <c r="Q178" s="442" t="str">
        <f t="shared" si="45"/>
        <v>juin</v>
      </c>
      <c r="R178" s="442">
        <f t="shared" si="46"/>
        <v>1</v>
      </c>
      <c r="S178" s="442">
        <f t="shared" si="47"/>
        <v>1</v>
      </c>
      <c r="T178" s="442">
        <f t="shared" si="48"/>
        <v>0</v>
      </c>
      <c r="U178" s="442">
        <f t="shared" si="49"/>
        <v>1</v>
      </c>
      <c r="V178" s="442">
        <f t="shared" si="50"/>
        <v>1</v>
      </c>
      <c r="W178" s="442">
        <f t="shared" si="51"/>
        <v>0</v>
      </c>
      <c r="X178" s="442">
        <f t="shared" si="52"/>
        <v>0</v>
      </c>
      <c r="Y178" s="442">
        <f t="shared" si="53"/>
        <v>0</v>
      </c>
      <c r="Z178" s="442">
        <f t="shared" si="54"/>
        <v>1</v>
      </c>
      <c r="AA178" s="442">
        <f t="shared" si="55"/>
        <v>1</v>
      </c>
      <c r="AB178" s="441" t="str">
        <f>'REPRODUCTION 3'!M178</f>
        <v>Juin</v>
      </c>
      <c r="AC178" s="441" t="str">
        <f>'RUMINANTS 3'!M178</f>
        <v>Juin</v>
      </c>
      <c r="AD178" s="441" t="str">
        <f>'PARASITOLOGIE 3'!M178</f>
        <v>Juin</v>
      </c>
      <c r="AE178" s="441" t="str">
        <f>'INFECTIEUX 3'!M178</f>
        <v>Juin</v>
      </c>
      <c r="AF178" s="441" t="str">
        <f>'CARNIVORES 3'!M178</f>
        <v>Juin</v>
      </c>
      <c r="AG178" s="441" t="str">
        <f>'CHIRURGIE 3'!M178</f>
        <v>Juin</v>
      </c>
      <c r="AH178" s="441" t="str">
        <f>'BIOCHIMIE 2'!M178</f>
        <v>Juin</v>
      </c>
      <c r="AI178" s="441" t="str">
        <f>'HIDAOA 3'!M178</f>
        <v>Juin</v>
      </c>
      <c r="AJ178" s="441" t="str">
        <f>'ANA-PATH 2'!M178</f>
        <v>Juin</v>
      </c>
      <c r="AK178" s="443" t="str">
        <f>'CLINIQUE 3 '!S178</f>
        <v>Juin</v>
      </c>
    </row>
    <row r="179" spans="1:38" ht="18.75">
      <c r="A179" s="51">
        <v>172</v>
      </c>
      <c r="B179" s="308" t="s">
        <v>3139</v>
      </c>
      <c r="C179" s="366" t="s">
        <v>3140</v>
      </c>
      <c r="D179" s="440">
        <f>'REPRODUCTION 3'!K179</f>
        <v>26.25</v>
      </c>
      <c r="E179" s="440">
        <f>'RUMINANTS 3'!K179</f>
        <v>21</v>
      </c>
      <c r="F179" s="440">
        <f>'PARASITOLOGIE 3'!K179</f>
        <v>18</v>
      </c>
      <c r="G179" s="440">
        <f>'INFECTIEUX 3'!K179</f>
        <v>16.5</v>
      </c>
      <c r="H179" s="440">
        <f>'CARNIVORES 3'!K179</f>
        <v>20.25</v>
      </c>
      <c r="I179" s="440">
        <f>'CHIRURGIE 3'!K179</f>
        <v>26.25</v>
      </c>
      <c r="J179" s="440">
        <f>'BIOCHIMIE 2'!K179</f>
        <v>13</v>
      </c>
      <c r="K179" s="440">
        <f>'HIDAOA 3'!K179</f>
        <v>26.625</v>
      </c>
      <c r="L179" s="440">
        <f>'ANA-PATH 2'!K179</f>
        <v>10</v>
      </c>
      <c r="M179" s="441">
        <f>'CLINIQUE 3 '!O179</f>
        <v>0</v>
      </c>
      <c r="N179" s="441">
        <f t="shared" si="42"/>
        <v>177.875</v>
      </c>
      <c r="O179" s="441">
        <f t="shared" si="43"/>
        <v>6.3526785714285712</v>
      </c>
      <c r="P179" s="442" t="str">
        <f t="shared" si="44"/>
        <v>Ajournee</v>
      </c>
      <c r="Q179" s="442" t="str">
        <f t="shared" si="45"/>
        <v>juin</v>
      </c>
      <c r="R179" s="442">
        <f t="shared" si="46"/>
        <v>0</v>
      </c>
      <c r="S179" s="442">
        <f t="shared" si="47"/>
        <v>0</v>
      </c>
      <c r="T179" s="442">
        <f t="shared" si="48"/>
        <v>0</v>
      </c>
      <c r="U179" s="442">
        <f t="shared" si="49"/>
        <v>0</v>
      </c>
      <c r="V179" s="442">
        <f t="shared" si="50"/>
        <v>0</v>
      </c>
      <c r="W179" s="442">
        <f t="shared" si="51"/>
        <v>0</v>
      </c>
      <c r="X179" s="442">
        <f t="shared" si="52"/>
        <v>0</v>
      </c>
      <c r="Y179" s="442">
        <f t="shared" si="53"/>
        <v>0</v>
      </c>
      <c r="Z179" s="442">
        <f t="shared" si="54"/>
        <v>0</v>
      </c>
      <c r="AA179" s="442">
        <f t="shared" si="55"/>
        <v>1</v>
      </c>
      <c r="AB179" s="441" t="str">
        <f>'REPRODUCTION 3'!M179</f>
        <v>Juin</v>
      </c>
      <c r="AC179" s="441" t="str">
        <f>'RUMINANTS 3'!M179</f>
        <v>Juin</v>
      </c>
      <c r="AD179" s="441" t="str">
        <f>'PARASITOLOGIE 3'!M179</f>
        <v>Juin</v>
      </c>
      <c r="AE179" s="441" t="str">
        <f>'INFECTIEUX 3'!M179</f>
        <v>Juin</v>
      </c>
      <c r="AF179" s="441" t="str">
        <f>'CARNIVORES 3'!M179</f>
        <v>Juin</v>
      </c>
      <c r="AG179" s="441" t="str">
        <f>'CHIRURGIE 3'!M179</f>
        <v>Juin</v>
      </c>
      <c r="AH179" s="441" t="str">
        <f>'BIOCHIMIE 2'!M179</f>
        <v>Juin</v>
      </c>
      <c r="AI179" s="441" t="str">
        <f>'HIDAOA 3'!M179</f>
        <v>Juin</v>
      </c>
      <c r="AJ179" s="441" t="str">
        <f>'ANA-PATH 2'!M179</f>
        <v>Juin</v>
      </c>
      <c r="AK179" s="443" t="str">
        <f>'CLINIQUE 3 '!S179</f>
        <v>Juin</v>
      </c>
    </row>
    <row r="180" spans="1:38" ht="18.75">
      <c r="A180" s="51">
        <v>173</v>
      </c>
      <c r="B180" s="308" t="s">
        <v>3141</v>
      </c>
      <c r="C180" s="366" t="s">
        <v>3142</v>
      </c>
      <c r="D180" s="440">
        <f>'REPRODUCTION 3'!K180</f>
        <v>25.5</v>
      </c>
      <c r="E180" s="440">
        <f>'RUMINANTS 3'!K180</f>
        <v>19.5</v>
      </c>
      <c r="F180" s="440">
        <f>'PARASITOLOGIE 3'!K180</f>
        <v>27</v>
      </c>
      <c r="G180" s="440">
        <f>'INFECTIEUX 3'!K180</f>
        <v>10.5</v>
      </c>
      <c r="H180" s="440">
        <f>'CARNIVORES 3'!K180</f>
        <v>18.75</v>
      </c>
      <c r="I180" s="440">
        <f>'CHIRURGIE 3'!K180</f>
        <v>27.375</v>
      </c>
      <c r="J180" s="440">
        <f>'BIOCHIMIE 2'!K180</f>
        <v>14</v>
      </c>
      <c r="K180" s="440">
        <f>'HIDAOA 3'!K180</f>
        <v>24.375</v>
      </c>
      <c r="L180" s="440">
        <f>'ANA-PATH 2'!K180</f>
        <v>9</v>
      </c>
      <c r="M180" s="441">
        <f>'CLINIQUE 3 '!O180</f>
        <v>0</v>
      </c>
      <c r="N180" s="441">
        <f t="shared" si="42"/>
        <v>176</v>
      </c>
      <c r="O180" s="441">
        <f t="shared" si="43"/>
        <v>6.2857142857142856</v>
      </c>
      <c r="P180" s="442" t="str">
        <f t="shared" si="44"/>
        <v>Ajournee</v>
      </c>
      <c r="Q180" s="442" t="str">
        <f t="shared" si="45"/>
        <v>juin</v>
      </c>
      <c r="R180" s="442">
        <f t="shared" si="46"/>
        <v>0</v>
      </c>
      <c r="S180" s="442">
        <f t="shared" si="47"/>
        <v>0</v>
      </c>
      <c r="T180" s="442">
        <f t="shared" si="48"/>
        <v>0</v>
      </c>
      <c r="U180" s="442">
        <f t="shared" si="49"/>
        <v>1</v>
      </c>
      <c r="V180" s="442">
        <f t="shared" si="50"/>
        <v>0</v>
      </c>
      <c r="W180" s="442">
        <f t="shared" si="51"/>
        <v>0</v>
      </c>
      <c r="X180" s="442">
        <f t="shared" si="52"/>
        <v>0</v>
      </c>
      <c r="Y180" s="442">
        <f t="shared" si="53"/>
        <v>0</v>
      </c>
      <c r="Z180" s="442">
        <f t="shared" si="54"/>
        <v>1</v>
      </c>
      <c r="AA180" s="442">
        <f t="shared" si="55"/>
        <v>1</v>
      </c>
      <c r="AB180" s="441" t="str">
        <f>'REPRODUCTION 3'!M180</f>
        <v>Juin</v>
      </c>
      <c r="AC180" s="441" t="str">
        <f>'RUMINANTS 3'!M180</f>
        <v>Juin</v>
      </c>
      <c r="AD180" s="441" t="str">
        <f>'PARASITOLOGIE 3'!M180</f>
        <v>Juin</v>
      </c>
      <c r="AE180" s="441" t="str">
        <f>'INFECTIEUX 3'!M180</f>
        <v>Juin</v>
      </c>
      <c r="AF180" s="441" t="str">
        <f>'CARNIVORES 3'!M180</f>
        <v>Juin</v>
      </c>
      <c r="AG180" s="441" t="str">
        <f>'CHIRURGIE 3'!M180</f>
        <v>Juin</v>
      </c>
      <c r="AH180" s="441" t="str">
        <f>'BIOCHIMIE 2'!M180</f>
        <v>Juin</v>
      </c>
      <c r="AI180" s="441" t="str">
        <f>'HIDAOA 3'!M180</f>
        <v>Juin</v>
      </c>
      <c r="AJ180" s="441" t="str">
        <f>'ANA-PATH 2'!M180</f>
        <v>Juin</v>
      </c>
      <c r="AK180" s="443" t="str">
        <f>'CLINIQUE 3 '!S180</f>
        <v>Juin</v>
      </c>
    </row>
    <row r="181" spans="1:38" ht="18.75">
      <c r="A181" s="51">
        <v>174</v>
      </c>
      <c r="B181" s="308" t="s">
        <v>3143</v>
      </c>
      <c r="C181" s="366" t="s">
        <v>3144</v>
      </c>
      <c r="D181" s="440">
        <f>'REPRODUCTION 3'!K181</f>
        <v>20.25</v>
      </c>
      <c r="E181" s="440">
        <f>'RUMINANTS 3'!K181</f>
        <v>12</v>
      </c>
      <c r="F181" s="440">
        <f>'PARASITOLOGIE 3'!K181</f>
        <v>18</v>
      </c>
      <c r="G181" s="440">
        <f>'INFECTIEUX 3'!K181</f>
        <v>24</v>
      </c>
      <c r="H181" s="440">
        <f>'CARNIVORES 3'!K181</f>
        <v>20.25</v>
      </c>
      <c r="I181" s="440">
        <f>'CHIRURGIE 3'!K181</f>
        <v>20.625</v>
      </c>
      <c r="J181" s="440">
        <f>'BIOCHIMIE 2'!K181</f>
        <v>9.25</v>
      </c>
      <c r="K181" s="440">
        <f>'HIDAOA 3'!K181</f>
        <v>17.625</v>
      </c>
      <c r="L181" s="440">
        <f>'ANA-PATH 2'!K181</f>
        <v>8</v>
      </c>
      <c r="M181" s="441">
        <f>'CLINIQUE 3 '!O181</f>
        <v>0</v>
      </c>
      <c r="N181" s="441">
        <f t="shared" si="42"/>
        <v>150</v>
      </c>
      <c r="O181" s="441">
        <f t="shared" si="43"/>
        <v>5.3571428571428568</v>
      </c>
      <c r="P181" s="442" t="str">
        <f t="shared" si="44"/>
        <v>Ajournee</v>
      </c>
      <c r="Q181" s="442" t="str">
        <f t="shared" si="45"/>
        <v>juin</v>
      </c>
      <c r="R181" s="442">
        <f t="shared" si="46"/>
        <v>0</v>
      </c>
      <c r="S181" s="442">
        <f t="shared" si="47"/>
        <v>1</v>
      </c>
      <c r="T181" s="442">
        <f t="shared" si="48"/>
        <v>0</v>
      </c>
      <c r="U181" s="442">
        <f t="shared" si="49"/>
        <v>0</v>
      </c>
      <c r="V181" s="442">
        <f t="shared" si="50"/>
        <v>0</v>
      </c>
      <c r="W181" s="442">
        <f t="shared" si="51"/>
        <v>0</v>
      </c>
      <c r="X181" s="442">
        <f t="shared" si="52"/>
        <v>1</v>
      </c>
      <c r="Y181" s="442">
        <f t="shared" si="53"/>
        <v>0</v>
      </c>
      <c r="Z181" s="442">
        <f t="shared" si="54"/>
        <v>1</v>
      </c>
      <c r="AA181" s="442">
        <f t="shared" si="55"/>
        <v>1</v>
      </c>
      <c r="AB181" s="441" t="str">
        <f>'REPRODUCTION 3'!M181</f>
        <v>Juin</v>
      </c>
      <c r="AC181" s="441" t="str">
        <f>'RUMINANTS 3'!M181</f>
        <v>Juin</v>
      </c>
      <c r="AD181" s="441" t="str">
        <f>'PARASITOLOGIE 3'!M181</f>
        <v>Juin</v>
      </c>
      <c r="AE181" s="441" t="str">
        <f>'INFECTIEUX 3'!M181</f>
        <v>Juin</v>
      </c>
      <c r="AF181" s="441" t="str">
        <f>'CARNIVORES 3'!M181</f>
        <v>Juin</v>
      </c>
      <c r="AG181" s="441" t="str">
        <f>'CHIRURGIE 3'!M181</f>
        <v>Juin</v>
      </c>
      <c r="AH181" s="441" t="str">
        <f>'BIOCHIMIE 2'!M181</f>
        <v>Juin</v>
      </c>
      <c r="AI181" s="441" t="str">
        <f>'HIDAOA 3'!M181</f>
        <v>Juin</v>
      </c>
      <c r="AJ181" s="441" t="str">
        <f>'ANA-PATH 2'!M181</f>
        <v>Juin</v>
      </c>
      <c r="AK181" s="443" t="str">
        <f>'CLINIQUE 3 '!S181</f>
        <v>Juin</v>
      </c>
    </row>
    <row r="182" spans="1:38" ht="18.75">
      <c r="A182" s="51">
        <v>175</v>
      </c>
      <c r="B182" s="308" t="s">
        <v>3145</v>
      </c>
      <c r="C182" s="366" t="s">
        <v>3146</v>
      </c>
      <c r="D182" s="440">
        <f>'REPRODUCTION 3'!K182</f>
        <v>4.5</v>
      </c>
      <c r="E182" s="440">
        <f>'RUMINANTS 3'!K182</f>
        <v>6</v>
      </c>
      <c r="F182" s="440">
        <f>'PARASITOLOGIE 3'!K182</f>
        <v>10.5</v>
      </c>
      <c r="G182" s="440">
        <f>'INFECTIEUX 3'!K182</f>
        <v>7.5</v>
      </c>
      <c r="H182" s="440">
        <f>'CARNIVORES 3'!K182</f>
        <v>12</v>
      </c>
      <c r="I182" s="440">
        <f>'CHIRURGIE 3'!K182</f>
        <v>21</v>
      </c>
      <c r="J182" s="440">
        <f>'BIOCHIMIE 2'!K182</f>
        <v>7.5</v>
      </c>
      <c r="K182" s="440">
        <f>'HIDAOA 3'!K182</f>
        <v>15.375</v>
      </c>
      <c r="L182" s="440">
        <f>'ANA-PATH 2'!K182</f>
        <v>4</v>
      </c>
      <c r="M182" s="441">
        <f>'CLINIQUE 3 '!O182</f>
        <v>0</v>
      </c>
      <c r="N182" s="441">
        <f t="shared" si="42"/>
        <v>88.375</v>
      </c>
      <c r="O182" s="441">
        <f t="shared" si="43"/>
        <v>3.15625</v>
      </c>
      <c r="P182" s="442" t="str">
        <f t="shared" si="44"/>
        <v>Ajournee</v>
      </c>
      <c r="Q182" s="442" t="str">
        <f t="shared" si="45"/>
        <v>juin</v>
      </c>
      <c r="R182" s="442">
        <f t="shared" si="46"/>
        <v>1</v>
      </c>
      <c r="S182" s="442">
        <f t="shared" si="47"/>
        <v>1</v>
      </c>
      <c r="T182" s="442">
        <f t="shared" si="48"/>
        <v>1</v>
      </c>
      <c r="U182" s="442">
        <f t="shared" si="49"/>
        <v>1</v>
      </c>
      <c r="V182" s="442">
        <f t="shared" si="50"/>
        <v>1</v>
      </c>
      <c r="W182" s="442">
        <f t="shared" si="51"/>
        <v>0</v>
      </c>
      <c r="X182" s="442">
        <f t="shared" si="52"/>
        <v>1</v>
      </c>
      <c r="Y182" s="442">
        <f t="shared" si="53"/>
        <v>0</v>
      </c>
      <c r="Z182" s="442">
        <f t="shared" si="54"/>
        <v>1</v>
      </c>
      <c r="AA182" s="442">
        <f t="shared" si="55"/>
        <v>1</v>
      </c>
      <c r="AB182" s="441" t="str">
        <f>'REPRODUCTION 3'!M182</f>
        <v>Juin</v>
      </c>
      <c r="AC182" s="441" t="str">
        <f>'RUMINANTS 3'!M182</f>
        <v>Juin</v>
      </c>
      <c r="AD182" s="441" t="str">
        <f>'PARASITOLOGIE 3'!M182</f>
        <v>Juin</v>
      </c>
      <c r="AE182" s="441" t="str">
        <f>'INFECTIEUX 3'!M182</f>
        <v>Juin</v>
      </c>
      <c r="AF182" s="441" t="str">
        <f>'CARNIVORES 3'!M182</f>
        <v>Juin</v>
      </c>
      <c r="AG182" s="441" t="str">
        <f>'CHIRURGIE 3'!M182</f>
        <v>Juin</v>
      </c>
      <c r="AH182" s="441" t="str">
        <f>'BIOCHIMIE 2'!M182</f>
        <v>Juin</v>
      </c>
      <c r="AI182" s="441" t="str">
        <f>'HIDAOA 3'!M182</f>
        <v>Juin</v>
      </c>
      <c r="AJ182" s="441" t="str">
        <f>'ANA-PATH 2'!M182</f>
        <v>Juin</v>
      </c>
      <c r="AK182" s="443" t="str">
        <f>'CLINIQUE 3 '!S182</f>
        <v>Juin</v>
      </c>
    </row>
    <row r="183" spans="1:38" ht="18.75">
      <c r="A183" s="51">
        <v>176</v>
      </c>
      <c r="B183" s="308" t="s">
        <v>3147</v>
      </c>
      <c r="C183" s="366" t="s">
        <v>3148</v>
      </c>
      <c r="D183" s="440">
        <f>'REPRODUCTION 3'!K183</f>
        <v>6.75</v>
      </c>
      <c r="E183" s="440">
        <f>'RUMINANTS 3'!K183</f>
        <v>12</v>
      </c>
      <c r="F183" s="440">
        <f>'PARASITOLOGIE 3'!K183</f>
        <v>16.5</v>
      </c>
      <c r="G183" s="440">
        <f>'INFECTIEUX 3'!K183</f>
        <v>3</v>
      </c>
      <c r="H183" s="440">
        <f>'CARNIVORES 3'!K183</f>
        <v>15</v>
      </c>
      <c r="I183" s="440">
        <f>'CHIRURGIE 3'!K183</f>
        <v>17.25</v>
      </c>
      <c r="J183" s="440">
        <f>'BIOCHIMIE 2'!K183</f>
        <v>3</v>
      </c>
      <c r="K183" s="440">
        <f>'HIDAOA 3'!K183</f>
        <v>14.625</v>
      </c>
      <c r="L183" s="440">
        <f>'ANA-PATH 2'!K183</f>
        <v>6</v>
      </c>
      <c r="M183" s="441">
        <f>'CLINIQUE 3 '!O183</f>
        <v>0</v>
      </c>
      <c r="N183" s="441">
        <f t="shared" si="42"/>
        <v>94.125</v>
      </c>
      <c r="O183" s="441">
        <f t="shared" si="43"/>
        <v>3.3616071428571428</v>
      </c>
      <c r="P183" s="442" t="str">
        <f t="shared" si="44"/>
        <v>Ajournee</v>
      </c>
      <c r="Q183" s="442" t="str">
        <f t="shared" si="45"/>
        <v>juin</v>
      </c>
      <c r="R183" s="442">
        <f t="shared" si="46"/>
        <v>1</v>
      </c>
      <c r="S183" s="442">
        <f t="shared" si="47"/>
        <v>1</v>
      </c>
      <c r="T183" s="442">
        <f t="shared" si="48"/>
        <v>0</v>
      </c>
      <c r="U183" s="442">
        <f t="shared" si="49"/>
        <v>1</v>
      </c>
      <c r="V183" s="442">
        <f t="shared" si="50"/>
        <v>0</v>
      </c>
      <c r="W183" s="442">
        <f t="shared" si="51"/>
        <v>0</v>
      </c>
      <c r="X183" s="442">
        <f t="shared" si="52"/>
        <v>1</v>
      </c>
      <c r="Y183" s="442">
        <f t="shared" si="53"/>
        <v>1</v>
      </c>
      <c r="Z183" s="442">
        <f t="shared" si="54"/>
        <v>1</v>
      </c>
      <c r="AA183" s="442">
        <f t="shared" si="55"/>
        <v>1</v>
      </c>
      <c r="AB183" s="441" t="str">
        <f>'REPRODUCTION 3'!M183</f>
        <v>Juin</v>
      </c>
      <c r="AC183" s="441" t="str">
        <f>'RUMINANTS 3'!M183</f>
        <v>Juin</v>
      </c>
      <c r="AD183" s="441" t="str">
        <f>'PARASITOLOGIE 3'!M183</f>
        <v>Juin</v>
      </c>
      <c r="AE183" s="441" t="str">
        <f>'INFECTIEUX 3'!M183</f>
        <v>Juin</v>
      </c>
      <c r="AF183" s="441" t="str">
        <f>'CARNIVORES 3'!M183</f>
        <v>Juin</v>
      </c>
      <c r="AG183" s="441" t="str">
        <f>'CHIRURGIE 3'!M183</f>
        <v>Juin</v>
      </c>
      <c r="AH183" s="441" t="str">
        <f>'BIOCHIMIE 2'!M183</f>
        <v>Juin</v>
      </c>
      <c r="AI183" s="441" t="str">
        <f>'HIDAOA 3'!M183</f>
        <v>Juin</v>
      </c>
      <c r="AJ183" s="441" t="str">
        <f>'ANA-PATH 2'!M183</f>
        <v>Juin</v>
      </c>
      <c r="AK183" s="443" t="str">
        <f>'CLINIQUE 3 '!S183</f>
        <v>Juin</v>
      </c>
    </row>
    <row r="184" spans="1:38" ht="18.75">
      <c r="A184" s="51">
        <v>177</v>
      </c>
      <c r="B184" s="306" t="s">
        <v>3149</v>
      </c>
      <c r="C184" s="375" t="s">
        <v>3150</v>
      </c>
      <c r="D184" s="440">
        <f>'REPRODUCTION 3'!K184</f>
        <v>10.5</v>
      </c>
      <c r="E184" s="440">
        <f>'RUMINANTS 3'!K184</f>
        <v>4.5</v>
      </c>
      <c r="F184" s="440">
        <f>'PARASITOLOGIE 3'!K184</f>
        <v>12</v>
      </c>
      <c r="G184" s="440">
        <f>'INFECTIEUX 3'!K184</f>
        <v>1.5</v>
      </c>
      <c r="H184" s="440">
        <f>'CARNIVORES 3'!K184</f>
        <v>9</v>
      </c>
      <c r="I184" s="440">
        <f>'CHIRURGIE 3'!K184</f>
        <v>17.25</v>
      </c>
      <c r="J184" s="440">
        <f>'BIOCHIMIE 2'!K184</f>
        <v>3.25</v>
      </c>
      <c r="K184" s="440">
        <f>'HIDAOA 3'!K184</f>
        <v>16.125</v>
      </c>
      <c r="L184" s="440">
        <f>'ANA-PATH 2'!K184</f>
        <v>5</v>
      </c>
      <c r="M184" s="441">
        <f>'CLINIQUE 3 '!O184</f>
        <v>0</v>
      </c>
      <c r="N184" s="441">
        <f t="shared" si="42"/>
        <v>79.125</v>
      </c>
      <c r="O184" s="441">
        <f t="shared" si="43"/>
        <v>2.8258928571428572</v>
      </c>
      <c r="P184" s="442" t="str">
        <f t="shared" si="44"/>
        <v>Ajournee</v>
      </c>
      <c r="Q184" s="442" t="str">
        <f t="shared" si="45"/>
        <v>juin</v>
      </c>
      <c r="R184" s="442">
        <f t="shared" si="46"/>
        <v>1</v>
      </c>
      <c r="S184" s="442">
        <f t="shared" si="47"/>
        <v>1</v>
      </c>
      <c r="T184" s="442">
        <f t="shared" si="48"/>
        <v>1</v>
      </c>
      <c r="U184" s="442">
        <f t="shared" si="49"/>
        <v>1</v>
      </c>
      <c r="V184" s="442">
        <f t="shared" si="50"/>
        <v>1</v>
      </c>
      <c r="W184" s="442">
        <f t="shared" si="51"/>
        <v>0</v>
      </c>
      <c r="X184" s="442">
        <f t="shared" si="52"/>
        <v>1</v>
      </c>
      <c r="Y184" s="442">
        <f t="shared" si="53"/>
        <v>0</v>
      </c>
      <c r="Z184" s="442">
        <f t="shared" si="54"/>
        <v>1</v>
      </c>
      <c r="AA184" s="442">
        <f t="shared" si="55"/>
        <v>1</v>
      </c>
      <c r="AB184" s="441" t="str">
        <f>'REPRODUCTION 3'!M184</f>
        <v>Juin</v>
      </c>
      <c r="AC184" s="441" t="str">
        <f>'RUMINANTS 3'!M184</f>
        <v>Juin</v>
      </c>
      <c r="AD184" s="441" t="str">
        <f>'PARASITOLOGIE 3'!M184</f>
        <v>Juin</v>
      </c>
      <c r="AE184" s="441" t="str">
        <f>'INFECTIEUX 3'!M184</f>
        <v>Juin</v>
      </c>
      <c r="AF184" s="441" t="str">
        <f>'CARNIVORES 3'!M184</f>
        <v>Juin</v>
      </c>
      <c r="AG184" s="441" t="str">
        <f>'CHIRURGIE 3'!M184</f>
        <v>Juin</v>
      </c>
      <c r="AH184" s="441" t="str">
        <f>'BIOCHIMIE 2'!M184</f>
        <v>Juin</v>
      </c>
      <c r="AI184" s="441" t="str">
        <f>'HIDAOA 3'!M184</f>
        <v>Juin</v>
      </c>
      <c r="AJ184" s="441" t="str">
        <f>'ANA-PATH 2'!M184</f>
        <v>Juin</v>
      </c>
      <c r="AK184" s="443" t="str">
        <f>'CLINIQUE 3 '!S184</f>
        <v>Juin</v>
      </c>
    </row>
    <row r="185" spans="1:38" ht="18.75">
      <c r="A185" s="51">
        <v>178</v>
      </c>
      <c r="B185" s="308" t="s">
        <v>3151</v>
      </c>
      <c r="C185" s="366" t="s">
        <v>3033</v>
      </c>
      <c r="D185" s="440">
        <f>'REPRODUCTION 3'!K185</f>
        <v>6</v>
      </c>
      <c r="E185" s="440">
        <f>'RUMINANTS 3'!K185</f>
        <v>9</v>
      </c>
      <c r="F185" s="440">
        <f>'PARASITOLOGIE 3'!K185</f>
        <v>25.5</v>
      </c>
      <c r="G185" s="440">
        <f>'INFECTIEUX 3'!K185</f>
        <v>4.5</v>
      </c>
      <c r="H185" s="440">
        <f>'CARNIVORES 3'!K185</f>
        <v>15.75</v>
      </c>
      <c r="I185" s="440">
        <f>'CHIRURGIE 3'!K185</f>
        <v>21.375</v>
      </c>
      <c r="J185" s="440">
        <f>'BIOCHIMIE 2'!K185</f>
        <v>9.25</v>
      </c>
      <c r="K185" s="440">
        <f>'HIDAOA 3'!K185</f>
        <v>10.875</v>
      </c>
      <c r="L185" s="440">
        <f>'ANA-PATH 2'!K185</f>
        <v>4</v>
      </c>
      <c r="M185" s="441">
        <f>'CLINIQUE 3 '!O185</f>
        <v>0</v>
      </c>
      <c r="N185" s="441">
        <f t="shared" si="42"/>
        <v>106.25</v>
      </c>
      <c r="O185" s="441">
        <f t="shared" si="43"/>
        <v>3.7946428571428572</v>
      </c>
      <c r="P185" s="442" t="str">
        <f t="shared" si="44"/>
        <v>Ajournee</v>
      </c>
      <c r="Q185" s="442" t="str">
        <f t="shared" si="45"/>
        <v>juin</v>
      </c>
      <c r="R185" s="442">
        <f t="shared" si="46"/>
        <v>1</v>
      </c>
      <c r="S185" s="442">
        <f t="shared" si="47"/>
        <v>1</v>
      </c>
      <c r="T185" s="442">
        <f t="shared" si="48"/>
        <v>0</v>
      </c>
      <c r="U185" s="442">
        <f t="shared" si="49"/>
        <v>1</v>
      </c>
      <c r="V185" s="442">
        <f t="shared" si="50"/>
        <v>0</v>
      </c>
      <c r="W185" s="442">
        <f t="shared" si="51"/>
        <v>0</v>
      </c>
      <c r="X185" s="442">
        <f t="shared" si="52"/>
        <v>1</v>
      </c>
      <c r="Y185" s="442">
        <f t="shared" si="53"/>
        <v>1</v>
      </c>
      <c r="Z185" s="442">
        <f t="shared" si="54"/>
        <v>1</v>
      </c>
      <c r="AA185" s="442">
        <f t="shared" si="55"/>
        <v>1</v>
      </c>
      <c r="AB185" s="441" t="str">
        <f>'REPRODUCTION 3'!M185</f>
        <v>Juin</v>
      </c>
      <c r="AC185" s="441" t="str">
        <f>'RUMINANTS 3'!M185</f>
        <v>Juin</v>
      </c>
      <c r="AD185" s="441" t="str">
        <f>'PARASITOLOGIE 3'!M185</f>
        <v>Juin</v>
      </c>
      <c r="AE185" s="441" t="str">
        <f>'INFECTIEUX 3'!M185</f>
        <v>Juin</v>
      </c>
      <c r="AF185" s="441" t="str">
        <f>'CARNIVORES 3'!M185</f>
        <v>Juin</v>
      </c>
      <c r="AG185" s="441" t="str">
        <f>'CHIRURGIE 3'!M185</f>
        <v>Juin</v>
      </c>
      <c r="AH185" s="441" t="str">
        <f>'BIOCHIMIE 2'!M185</f>
        <v>Juin</v>
      </c>
      <c r="AI185" s="441" t="str">
        <f>'HIDAOA 3'!M185</f>
        <v>Juin</v>
      </c>
      <c r="AJ185" s="441" t="str">
        <f>'ANA-PATH 2'!M185</f>
        <v>Juin</v>
      </c>
      <c r="AK185" s="443" t="str">
        <f>'CLINIQUE 3 '!S185</f>
        <v>Juin</v>
      </c>
    </row>
    <row r="186" spans="1:38" ht="18.75">
      <c r="A186" s="51">
        <v>179</v>
      </c>
      <c r="B186" s="334" t="s">
        <v>3152</v>
      </c>
      <c r="C186" s="374" t="s">
        <v>3148</v>
      </c>
      <c r="D186" s="440">
        <f>'REPRODUCTION 3'!K186</f>
        <v>3</v>
      </c>
      <c r="E186" s="440">
        <f>'RUMINANTS 3'!K186</f>
        <v>6</v>
      </c>
      <c r="F186" s="440">
        <f>'PARASITOLOGIE 3'!K186</f>
        <v>12</v>
      </c>
      <c r="G186" s="440">
        <f>'INFECTIEUX 3'!K186</f>
        <v>1.5</v>
      </c>
      <c r="H186" s="440">
        <f>'CARNIVORES 3'!K186</f>
        <v>13.5</v>
      </c>
      <c r="I186" s="440">
        <f>'CHIRURGIE 3'!K186</f>
        <v>16.5</v>
      </c>
      <c r="J186" s="440">
        <f>'BIOCHIMIE 2'!K186</f>
        <v>3.25</v>
      </c>
      <c r="K186" s="440">
        <f>'HIDAOA 3'!K186</f>
        <v>9.375</v>
      </c>
      <c r="L186" s="440">
        <f>'ANA-PATH 2'!K186</f>
        <v>3</v>
      </c>
      <c r="M186" s="441">
        <f>'CLINIQUE 3 '!O186</f>
        <v>0</v>
      </c>
      <c r="N186" s="441">
        <f t="shared" si="42"/>
        <v>68.125</v>
      </c>
      <c r="O186" s="441">
        <f t="shared" si="43"/>
        <v>2.4330357142857144</v>
      </c>
      <c r="P186" s="442" t="str">
        <f t="shared" si="44"/>
        <v>Ajournee</v>
      </c>
      <c r="Q186" s="442" t="str">
        <f t="shared" si="45"/>
        <v>juin</v>
      </c>
      <c r="R186" s="442">
        <f t="shared" si="46"/>
        <v>1</v>
      </c>
      <c r="S186" s="442">
        <f t="shared" si="47"/>
        <v>1</v>
      </c>
      <c r="T186" s="442">
        <f t="shared" si="48"/>
        <v>1</v>
      </c>
      <c r="U186" s="442">
        <f t="shared" si="49"/>
        <v>1</v>
      </c>
      <c r="V186" s="442">
        <f t="shared" si="50"/>
        <v>1</v>
      </c>
      <c r="W186" s="442">
        <f t="shared" si="51"/>
        <v>0</v>
      </c>
      <c r="X186" s="442">
        <f t="shared" si="52"/>
        <v>1</v>
      </c>
      <c r="Y186" s="442">
        <f t="shared" si="53"/>
        <v>1</v>
      </c>
      <c r="Z186" s="442">
        <f t="shared" si="54"/>
        <v>1</v>
      </c>
      <c r="AA186" s="442">
        <f t="shared" si="55"/>
        <v>1</v>
      </c>
      <c r="AB186" s="441" t="str">
        <f>'REPRODUCTION 3'!M186</f>
        <v>Juin</v>
      </c>
      <c r="AC186" s="441" t="str">
        <f>'RUMINANTS 3'!M186</f>
        <v>Juin</v>
      </c>
      <c r="AD186" s="441" t="str">
        <f>'PARASITOLOGIE 3'!M186</f>
        <v>Juin</v>
      </c>
      <c r="AE186" s="441" t="str">
        <f>'INFECTIEUX 3'!M186</f>
        <v>Juin</v>
      </c>
      <c r="AF186" s="441" t="str">
        <f>'CARNIVORES 3'!M186</f>
        <v>Juin</v>
      </c>
      <c r="AG186" s="441" t="str">
        <f>'CHIRURGIE 3'!M186</f>
        <v>Juin</v>
      </c>
      <c r="AH186" s="441" t="str">
        <f>'BIOCHIMIE 2'!M186</f>
        <v>Juin</v>
      </c>
      <c r="AI186" s="441" t="str">
        <f>'HIDAOA 3'!M186</f>
        <v>Juin</v>
      </c>
      <c r="AJ186" s="441" t="str">
        <f>'ANA-PATH 2'!M186</f>
        <v>Juin</v>
      </c>
      <c r="AK186" s="443" t="str">
        <f>'CLINIQUE 3 '!S186</f>
        <v>Juin</v>
      </c>
    </row>
    <row r="187" spans="1:38" ht="18.75">
      <c r="A187" s="51">
        <v>180</v>
      </c>
      <c r="B187" s="308" t="s">
        <v>3153</v>
      </c>
      <c r="C187" s="366" t="s">
        <v>1812</v>
      </c>
      <c r="D187" s="440">
        <f>'REPRODUCTION 3'!K187</f>
        <v>9</v>
      </c>
      <c r="E187" s="440">
        <f>'RUMINANTS 3'!K187</f>
        <v>7.5</v>
      </c>
      <c r="F187" s="440">
        <f>'PARASITOLOGIE 3'!K187</f>
        <v>18</v>
      </c>
      <c r="G187" s="440">
        <f>'INFECTIEUX 3'!K187</f>
        <v>9</v>
      </c>
      <c r="H187" s="440">
        <f>'CARNIVORES 3'!K187</f>
        <v>15</v>
      </c>
      <c r="I187" s="440">
        <f>'CHIRURGIE 3'!K187</f>
        <v>18.75</v>
      </c>
      <c r="J187" s="440">
        <f>'BIOCHIMIE 2'!K187</f>
        <v>2.5</v>
      </c>
      <c r="K187" s="440">
        <f>'HIDAOA 3'!K187</f>
        <v>16.875</v>
      </c>
      <c r="L187" s="440">
        <f>'ANA-PATH 2'!K187</f>
        <v>3</v>
      </c>
      <c r="M187" s="441">
        <f>'CLINIQUE 3 '!O187</f>
        <v>0</v>
      </c>
      <c r="N187" s="441">
        <f t="shared" si="42"/>
        <v>99.625</v>
      </c>
      <c r="O187" s="441">
        <f t="shared" si="43"/>
        <v>3.5580357142857144</v>
      </c>
      <c r="P187" s="442" t="str">
        <f t="shared" si="44"/>
        <v>Ajournee</v>
      </c>
      <c r="Q187" s="442" t="str">
        <f t="shared" si="45"/>
        <v>juin</v>
      </c>
      <c r="R187" s="442">
        <f t="shared" si="46"/>
        <v>1</v>
      </c>
      <c r="S187" s="442">
        <f t="shared" si="47"/>
        <v>1</v>
      </c>
      <c r="T187" s="442">
        <f t="shared" si="48"/>
        <v>0</v>
      </c>
      <c r="U187" s="442">
        <f t="shared" si="49"/>
        <v>1</v>
      </c>
      <c r="V187" s="442">
        <f t="shared" si="50"/>
        <v>0</v>
      </c>
      <c r="W187" s="442">
        <f t="shared" si="51"/>
        <v>0</v>
      </c>
      <c r="X187" s="442">
        <f t="shared" si="52"/>
        <v>1</v>
      </c>
      <c r="Y187" s="442">
        <f t="shared" si="53"/>
        <v>0</v>
      </c>
      <c r="Z187" s="442">
        <f t="shared" si="54"/>
        <v>1</v>
      </c>
      <c r="AA187" s="442">
        <f t="shared" si="55"/>
        <v>1</v>
      </c>
      <c r="AB187" s="441" t="str">
        <f>'REPRODUCTION 3'!M187</f>
        <v>Juin</v>
      </c>
      <c r="AC187" s="441" t="str">
        <f>'RUMINANTS 3'!M187</f>
        <v>Juin</v>
      </c>
      <c r="AD187" s="441" t="str">
        <f>'PARASITOLOGIE 3'!M187</f>
        <v>Juin</v>
      </c>
      <c r="AE187" s="441" t="str">
        <f>'INFECTIEUX 3'!M187</f>
        <v>Juin</v>
      </c>
      <c r="AF187" s="441" t="str">
        <f>'CARNIVORES 3'!M187</f>
        <v>Juin</v>
      </c>
      <c r="AG187" s="441" t="str">
        <f>'CHIRURGIE 3'!M187</f>
        <v>Juin</v>
      </c>
      <c r="AH187" s="441" t="str">
        <f>'BIOCHIMIE 2'!M187</f>
        <v>Juin</v>
      </c>
      <c r="AI187" s="441" t="str">
        <f>'HIDAOA 3'!M187</f>
        <v>Juin</v>
      </c>
      <c r="AJ187" s="441" t="str">
        <f>'ANA-PATH 2'!M187</f>
        <v>Juin</v>
      </c>
      <c r="AK187" s="443" t="str">
        <f>'CLINIQUE 3 '!S187</f>
        <v>Juin</v>
      </c>
    </row>
    <row r="188" spans="1:38" s="141" customFormat="1" ht="18.75">
      <c r="A188" s="51">
        <v>181</v>
      </c>
      <c r="B188" s="308" t="s">
        <v>3154</v>
      </c>
      <c r="C188" s="366" t="s">
        <v>845</v>
      </c>
      <c r="D188" s="440">
        <f>'REPRODUCTION 3'!K188</f>
        <v>9</v>
      </c>
      <c r="E188" s="440">
        <f>'RUMINANTS 3'!K188</f>
        <v>9</v>
      </c>
      <c r="F188" s="440">
        <f>'PARASITOLOGIE 3'!K188</f>
        <v>13.5</v>
      </c>
      <c r="G188" s="440">
        <f>'INFECTIEUX 3'!K188</f>
        <v>6</v>
      </c>
      <c r="H188" s="440">
        <f>'CARNIVORES 3'!K188</f>
        <v>15.75</v>
      </c>
      <c r="I188" s="440">
        <f>'CHIRURGIE 3'!K188</f>
        <v>18.375</v>
      </c>
      <c r="J188" s="440">
        <f>'BIOCHIMIE 2'!K188</f>
        <v>4.75</v>
      </c>
      <c r="K188" s="440">
        <f>'HIDAOA 3'!K188</f>
        <v>13.125</v>
      </c>
      <c r="L188" s="440">
        <f>'ANA-PATH 2'!K188</f>
        <v>4</v>
      </c>
      <c r="M188" s="441">
        <f>'CLINIQUE 3 '!O188</f>
        <v>0</v>
      </c>
      <c r="N188" s="441">
        <f t="shared" si="42"/>
        <v>93.5</v>
      </c>
      <c r="O188" s="441">
        <f t="shared" si="43"/>
        <v>3.3392857142857144</v>
      </c>
      <c r="P188" s="442" t="str">
        <f t="shared" si="44"/>
        <v>Ajournee</v>
      </c>
      <c r="Q188" s="442" t="str">
        <f t="shared" si="45"/>
        <v>juin</v>
      </c>
      <c r="R188" s="442">
        <f t="shared" si="46"/>
        <v>1</v>
      </c>
      <c r="S188" s="442">
        <f t="shared" si="47"/>
        <v>1</v>
      </c>
      <c r="T188" s="442">
        <f t="shared" si="48"/>
        <v>1</v>
      </c>
      <c r="U188" s="442">
        <f t="shared" si="49"/>
        <v>1</v>
      </c>
      <c r="V188" s="442">
        <f t="shared" si="50"/>
        <v>0</v>
      </c>
      <c r="W188" s="442">
        <f t="shared" si="51"/>
        <v>0</v>
      </c>
      <c r="X188" s="442">
        <f t="shared" si="52"/>
        <v>1</v>
      </c>
      <c r="Y188" s="442">
        <f t="shared" si="53"/>
        <v>1</v>
      </c>
      <c r="Z188" s="442">
        <f t="shared" si="54"/>
        <v>1</v>
      </c>
      <c r="AA188" s="442">
        <f t="shared" si="55"/>
        <v>1</v>
      </c>
      <c r="AB188" s="441" t="str">
        <f>'REPRODUCTION 3'!M188</f>
        <v>Juin</v>
      </c>
      <c r="AC188" s="441" t="str">
        <f>'RUMINANTS 3'!M188</f>
        <v>Juin</v>
      </c>
      <c r="AD188" s="441" t="str">
        <f>'PARASITOLOGIE 3'!M188</f>
        <v>Juin</v>
      </c>
      <c r="AE188" s="441" t="str">
        <f>'INFECTIEUX 3'!M188</f>
        <v>Juin</v>
      </c>
      <c r="AF188" s="441" t="str">
        <f>'CARNIVORES 3'!M188</f>
        <v>Juin</v>
      </c>
      <c r="AG188" s="441" t="str">
        <f>'CHIRURGIE 3'!M188</f>
        <v>Juin</v>
      </c>
      <c r="AH188" s="441" t="str">
        <f>'BIOCHIMIE 2'!M188</f>
        <v>Juin</v>
      </c>
      <c r="AI188" s="441" t="str">
        <f>'HIDAOA 3'!M188</f>
        <v>Juin</v>
      </c>
      <c r="AJ188" s="441" t="str">
        <f>'ANA-PATH 2'!M188</f>
        <v>Juin</v>
      </c>
      <c r="AK188" s="443" t="str">
        <f>'CLINIQUE 3 '!S188</f>
        <v>Juin</v>
      </c>
      <c r="AL188" s="225"/>
    </row>
    <row r="189" spans="1:38" ht="18.75">
      <c r="A189" s="51">
        <v>182</v>
      </c>
      <c r="B189" s="308" t="s">
        <v>3155</v>
      </c>
      <c r="C189" s="366" t="s">
        <v>3156</v>
      </c>
      <c r="D189" s="440">
        <f>'REPRODUCTION 3'!K189</f>
        <v>21.75</v>
      </c>
      <c r="E189" s="440">
        <f>'RUMINANTS 3'!K189</f>
        <v>13.5</v>
      </c>
      <c r="F189" s="440">
        <f>'PARASITOLOGIE 3'!K189</f>
        <v>27</v>
      </c>
      <c r="G189" s="440">
        <f>'INFECTIEUX 3'!K189</f>
        <v>7.5</v>
      </c>
      <c r="H189" s="440">
        <f>'CARNIVORES 3'!K189</f>
        <v>15.75</v>
      </c>
      <c r="I189" s="440">
        <f>'CHIRURGIE 3'!K189</f>
        <v>27.375</v>
      </c>
      <c r="J189" s="440">
        <f>'BIOCHIMIE 2'!K189</f>
        <v>10.75</v>
      </c>
      <c r="K189" s="440">
        <f>'HIDAOA 3'!K189</f>
        <v>25.5</v>
      </c>
      <c r="L189" s="440">
        <f>'ANA-PATH 2'!K189</f>
        <v>12</v>
      </c>
      <c r="M189" s="441">
        <f>'CLINIQUE 3 '!O189</f>
        <v>0</v>
      </c>
      <c r="N189" s="441">
        <f t="shared" si="42"/>
        <v>161.125</v>
      </c>
      <c r="O189" s="441">
        <f t="shared" si="43"/>
        <v>5.7544642857142856</v>
      </c>
      <c r="P189" s="442" t="str">
        <f t="shared" si="44"/>
        <v>Ajournee</v>
      </c>
      <c r="Q189" s="442" t="str">
        <f t="shared" si="45"/>
        <v>juin</v>
      </c>
      <c r="R189" s="442">
        <f t="shared" si="46"/>
        <v>0</v>
      </c>
      <c r="S189" s="442">
        <f t="shared" si="47"/>
        <v>1</v>
      </c>
      <c r="T189" s="442">
        <f t="shared" si="48"/>
        <v>0</v>
      </c>
      <c r="U189" s="442">
        <f t="shared" si="49"/>
        <v>1</v>
      </c>
      <c r="V189" s="442">
        <f t="shared" si="50"/>
        <v>0</v>
      </c>
      <c r="W189" s="442">
        <f t="shared" si="51"/>
        <v>0</v>
      </c>
      <c r="X189" s="442">
        <f t="shared" si="52"/>
        <v>0</v>
      </c>
      <c r="Y189" s="442">
        <f t="shared" si="53"/>
        <v>0</v>
      </c>
      <c r="Z189" s="442">
        <f t="shared" si="54"/>
        <v>0</v>
      </c>
      <c r="AA189" s="442">
        <f t="shared" si="55"/>
        <v>1</v>
      </c>
      <c r="AB189" s="441" t="str">
        <f>'REPRODUCTION 3'!M189</f>
        <v>Juin</v>
      </c>
      <c r="AC189" s="441" t="str">
        <f>'RUMINANTS 3'!M189</f>
        <v>Juin</v>
      </c>
      <c r="AD189" s="441" t="str">
        <f>'PARASITOLOGIE 3'!M189</f>
        <v>Juin</v>
      </c>
      <c r="AE189" s="441" t="str">
        <f>'INFECTIEUX 3'!M189</f>
        <v>Juin</v>
      </c>
      <c r="AF189" s="441" t="str">
        <f>'CARNIVORES 3'!M189</f>
        <v>Juin</v>
      </c>
      <c r="AG189" s="441" t="str">
        <f>'CHIRURGIE 3'!M189</f>
        <v>Juin</v>
      </c>
      <c r="AH189" s="441" t="str">
        <f>'BIOCHIMIE 2'!M189</f>
        <v>Juin</v>
      </c>
      <c r="AI189" s="441" t="str">
        <f>'HIDAOA 3'!M189</f>
        <v>Juin</v>
      </c>
      <c r="AJ189" s="441" t="str">
        <f>'ANA-PATH 2'!M189</f>
        <v>Juin</v>
      </c>
      <c r="AK189" s="443" t="str">
        <f>'CLINIQUE 3 '!S189</f>
        <v>Juin</v>
      </c>
    </row>
    <row r="190" spans="1:38" ht="18.75">
      <c r="A190" s="51">
        <v>183</v>
      </c>
      <c r="B190" s="308" t="s">
        <v>3157</v>
      </c>
      <c r="C190" s="366" t="s">
        <v>580</v>
      </c>
      <c r="D190" s="440">
        <f>'REPRODUCTION 3'!K190</f>
        <v>7.5</v>
      </c>
      <c r="E190" s="440">
        <f>'RUMINANTS 3'!K190</f>
        <v>3</v>
      </c>
      <c r="F190" s="440">
        <f>'PARASITOLOGIE 3'!K190</f>
        <v>21</v>
      </c>
      <c r="G190" s="440">
        <f>'INFECTIEUX 3'!K190</f>
        <v>4.5</v>
      </c>
      <c r="H190" s="440">
        <f>'CARNIVORES 3'!K190</f>
        <v>8.25</v>
      </c>
      <c r="I190" s="440">
        <f>'CHIRURGIE 3'!K190</f>
        <v>19.125</v>
      </c>
      <c r="J190" s="440">
        <f>'BIOCHIMIE 2'!K190</f>
        <v>1.25</v>
      </c>
      <c r="K190" s="440">
        <f>'HIDAOA 3'!K190</f>
        <v>9.75</v>
      </c>
      <c r="L190" s="440">
        <f>'ANA-PATH 2'!K190</f>
        <v>5</v>
      </c>
      <c r="M190" s="441">
        <f>'CLINIQUE 3 '!O190</f>
        <v>0</v>
      </c>
      <c r="N190" s="441">
        <f t="shared" si="42"/>
        <v>79.375</v>
      </c>
      <c r="O190" s="441">
        <f t="shared" si="43"/>
        <v>2.8348214285714284</v>
      </c>
      <c r="P190" s="442" t="str">
        <f t="shared" si="44"/>
        <v>Ajournee</v>
      </c>
      <c r="Q190" s="442" t="str">
        <f t="shared" si="45"/>
        <v>juin</v>
      </c>
      <c r="R190" s="442">
        <f t="shared" si="46"/>
        <v>1</v>
      </c>
      <c r="S190" s="442">
        <f t="shared" si="47"/>
        <v>1</v>
      </c>
      <c r="T190" s="442">
        <f t="shared" si="48"/>
        <v>0</v>
      </c>
      <c r="U190" s="442">
        <f t="shared" si="49"/>
        <v>1</v>
      </c>
      <c r="V190" s="442">
        <f t="shared" si="50"/>
        <v>1</v>
      </c>
      <c r="W190" s="442">
        <f t="shared" si="51"/>
        <v>0</v>
      </c>
      <c r="X190" s="442">
        <f t="shared" si="52"/>
        <v>1</v>
      </c>
      <c r="Y190" s="442">
        <f t="shared" si="53"/>
        <v>1</v>
      </c>
      <c r="Z190" s="442">
        <f t="shared" si="54"/>
        <v>1</v>
      </c>
      <c r="AA190" s="442">
        <f t="shared" si="55"/>
        <v>1</v>
      </c>
      <c r="AB190" s="441" t="str">
        <f>'REPRODUCTION 3'!M190</f>
        <v>Juin</v>
      </c>
      <c r="AC190" s="441" t="str">
        <f>'RUMINANTS 3'!M190</f>
        <v>Juin</v>
      </c>
      <c r="AD190" s="441" t="str">
        <f>'PARASITOLOGIE 3'!M190</f>
        <v>Juin</v>
      </c>
      <c r="AE190" s="441" t="str">
        <f>'INFECTIEUX 3'!M190</f>
        <v>Juin</v>
      </c>
      <c r="AF190" s="441" t="str">
        <f>'CARNIVORES 3'!M190</f>
        <v>Juin</v>
      </c>
      <c r="AG190" s="441" t="str">
        <f>'CHIRURGIE 3'!M190</f>
        <v>Juin</v>
      </c>
      <c r="AH190" s="441" t="str">
        <f>'BIOCHIMIE 2'!M190</f>
        <v>Juin</v>
      </c>
      <c r="AI190" s="441" t="str">
        <f>'HIDAOA 3'!M190</f>
        <v>Juin</v>
      </c>
      <c r="AJ190" s="441" t="str">
        <f>'ANA-PATH 2'!M190</f>
        <v>Juin</v>
      </c>
      <c r="AK190" s="443" t="str">
        <f>'CLINIQUE 3 '!S190</f>
        <v>Juin</v>
      </c>
    </row>
    <row r="191" spans="1:38" ht="18.75">
      <c r="A191" s="51">
        <v>184</v>
      </c>
      <c r="B191" s="306" t="s">
        <v>3158</v>
      </c>
      <c r="C191" s="375" t="s">
        <v>3159</v>
      </c>
      <c r="D191" s="440">
        <f>'REPRODUCTION 3'!K191</f>
        <v>9</v>
      </c>
      <c r="E191" s="440">
        <f>'RUMINANTS 3'!K191</f>
        <v>7.5</v>
      </c>
      <c r="F191" s="440">
        <f>'PARASITOLOGIE 3'!K191</f>
        <v>12</v>
      </c>
      <c r="G191" s="440">
        <f>'INFECTIEUX 3'!K191</f>
        <v>3</v>
      </c>
      <c r="H191" s="440">
        <f>'CARNIVORES 3'!K191</f>
        <v>10.5</v>
      </c>
      <c r="I191" s="440">
        <f>'CHIRURGIE 3'!K191</f>
        <v>14.625</v>
      </c>
      <c r="J191" s="440">
        <f>'BIOCHIMIE 2'!K191</f>
        <v>3</v>
      </c>
      <c r="K191" s="440">
        <f>'HIDAOA 3'!K191</f>
        <v>11.625</v>
      </c>
      <c r="L191" s="440">
        <f>'ANA-PATH 2'!K191</f>
        <v>3</v>
      </c>
      <c r="M191" s="441">
        <f>'CLINIQUE 3 '!O191</f>
        <v>0</v>
      </c>
      <c r="N191" s="441">
        <f t="shared" si="42"/>
        <v>74.25</v>
      </c>
      <c r="O191" s="441">
        <f t="shared" si="43"/>
        <v>2.6517857142857144</v>
      </c>
      <c r="P191" s="442" t="str">
        <f t="shared" si="44"/>
        <v>Ajournee</v>
      </c>
      <c r="Q191" s="442" t="str">
        <f t="shared" si="45"/>
        <v>juin</v>
      </c>
      <c r="R191" s="442">
        <f t="shared" si="46"/>
        <v>1</v>
      </c>
      <c r="S191" s="442">
        <f t="shared" si="47"/>
        <v>1</v>
      </c>
      <c r="T191" s="442">
        <f t="shared" si="48"/>
        <v>1</v>
      </c>
      <c r="U191" s="442">
        <f t="shared" si="49"/>
        <v>1</v>
      </c>
      <c r="V191" s="442">
        <f t="shared" si="50"/>
        <v>1</v>
      </c>
      <c r="W191" s="442">
        <f t="shared" si="51"/>
        <v>1</v>
      </c>
      <c r="X191" s="442">
        <f t="shared" si="52"/>
        <v>1</v>
      </c>
      <c r="Y191" s="442">
        <f t="shared" si="53"/>
        <v>1</v>
      </c>
      <c r="Z191" s="442">
        <f t="shared" si="54"/>
        <v>1</v>
      </c>
      <c r="AA191" s="442">
        <f t="shared" si="55"/>
        <v>1</v>
      </c>
      <c r="AB191" s="441" t="str">
        <f>'REPRODUCTION 3'!M191</f>
        <v>Juin</v>
      </c>
      <c r="AC191" s="441" t="str">
        <f>'RUMINANTS 3'!M191</f>
        <v>Juin</v>
      </c>
      <c r="AD191" s="441" t="str">
        <f>'PARASITOLOGIE 3'!M191</f>
        <v>Juin</v>
      </c>
      <c r="AE191" s="441" t="str">
        <f>'INFECTIEUX 3'!M191</f>
        <v>Juin</v>
      </c>
      <c r="AF191" s="441" t="str">
        <f>'CARNIVORES 3'!M191</f>
        <v>Juin</v>
      </c>
      <c r="AG191" s="441" t="str">
        <f>'CHIRURGIE 3'!M191</f>
        <v>Juin</v>
      </c>
      <c r="AH191" s="441" t="str">
        <f>'BIOCHIMIE 2'!M191</f>
        <v>Juin</v>
      </c>
      <c r="AI191" s="441" t="str">
        <f>'HIDAOA 3'!M191</f>
        <v>Juin</v>
      </c>
      <c r="AJ191" s="441" t="str">
        <f>'ANA-PATH 2'!M191</f>
        <v>Juin</v>
      </c>
      <c r="AK191" s="443" t="str">
        <f>'CLINIQUE 3 '!S191</f>
        <v>Juin</v>
      </c>
    </row>
    <row r="192" spans="1:38" ht="18.75">
      <c r="A192" s="51">
        <v>185</v>
      </c>
      <c r="B192" s="308" t="s">
        <v>2062</v>
      </c>
      <c r="C192" s="366" t="s">
        <v>3160</v>
      </c>
      <c r="D192" s="440">
        <f>'REPRODUCTION 3'!K192</f>
        <v>18.375</v>
      </c>
      <c r="E192" s="440">
        <f>'RUMINANTS 3'!K192</f>
        <v>12</v>
      </c>
      <c r="F192" s="440">
        <f>'PARASITOLOGIE 3'!K192</f>
        <v>22.5</v>
      </c>
      <c r="G192" s="440">
        <f>'INFECTIEUX 3'!K192</f>
        <v>6</v>
      </c>
      <c r="H192" s="440">
        <f>'CARNIVORES 3'!K192</f>
        <v>22.5</v>
      </c>
      <c r="I192" s="440">
        <f>'CHIRURGIE 3'!K192</f>
        <v>21</v>
      </c>
      <c r="J192" s="440">
        <f>'BIOCHIMIE 2'!K192</f>
        <v>7.25</v>
      </c>
      <c r="K192" s="440">
        <f>'HIDAOA 3'!K192</f>
        <v>21</v>
      </c>
      <c r="L192" s="440">
        <f>'ANA-PATH 2'!K192</f>
        <v>8</v>
      </c>
      <c r="M192" s="441">
        <f>'CLINIQUE 3 '!O192</f>
        <v>0</v>
      </c>
      <c r="N192" s="441">
        <f t="shared" si="42"/>
        <v>138.625</v>
      </c>
      <c r="O192" s="441">
        <f t="shared" si="43"/>
        <v>4.9508928571428568</v>
      </c>
      <c r="P192" s="442" t="str">
        <f t="shared" si="44"/>
        <v>Ajournee</v>
      </c>
      <c r="Q192" s="442" t="str">
        <f t="shared" si="45"/>
        <v>juin</v>
      </c>
      <c r="R192" s="442">
        <f t="shared" si="46"/>
        <v>0</v>
      </c>
      <c r="S192" s="442">
        <f t="shared" si="47"/>
        <v>1</v>
      </c>
      <c r="T192" s="442">
        <f t="shared" si="48"/>
        <v>0</v>
      </c>
      <c r="U192" s="442">
        <f t="shared" si="49"/>
        <v>1</v>
      </c>
      <c r="V192" s="442">
        <f t="shared" si="50"/>
        <v>0</v>
      </c>
      <c r="W192" s="442">
        <f t="shared" si="51"/>
        <v>0</v>
      </c>
      <c r="X192" s="442">
        <f t="shared" si="52"/>
        <v>1</v>
      </c>
      <c r="Y192" s="442">
        <f t="shared" si="53"/>
        <v>0</v>
      </c>
      <c r="Z192" s="442">
        <f t="shared" si="54"/>
        <v>1</v>
      </c>
      <c r="AA192" s="442">
        <f t="shared" si="55"/>
        <v>1</v>
      </c>
      <c r="AB192" s="441" t="str">
        <f>'REPRODUCTION 3'!M192</f>
        <v>Juin</v>
      </c>
      <c r="AC192" s="441" t="str">
        <f>'RUMINANTS 3'!M192</f>
        <v>Juin</v>
      </c>
      <c r="AD192" s="441" t="str">
        <f>'PARASITOLOGIE 3'!M192</f>
        <v>Juin</v>
      </c>
      <c r="AE192" s="441" t="str">
        <f>'INFECTIEUX 3'!M192</f>
        <v>Juin</v>
      </c>
      <c r="AF192" s="441" t="str">
        <f>'CARNIVORES 3'!M192</f>
        <v>Juin</v>
      </c>
      <c r="AG192" s="441" t="str">
        <f>'CHIRURGIE 3'!M192</f>
        <v>Juin</v>
      </c>
      <c r="AH192" s="441" t="str">
        <f>'BIOCHIMIE 2'!M192</f>
        <v>Juin</v>
      </c>
      <c r="AI192" s="441" t="str">
        <f>'HIDAOA 3'!M192</f>
        <v>Juin</v>
      </c>
      <c r="AJ192" s="441" t="str">
        <f>'ANA-PATH 2'!M192</f>
        <v>Juin</v>
      </c>
      <c r="AK192" s="443" t="str">
        <f>'CLINIQUE 3 '!S192</f>
        <v>Juin</v>
      </c>
    </row>
    <row r="193" spans="1:38" ht="18.75">
      <c r="A193" s="51">
        <v>186</v>
      </c>
      <c r="B193" s="308" t="s">
        <v>2062</v>
      </c>
      <c r="C193" s="366" t="s">
        <v>3161</v>
      </c>
      <c r="D193" s="440">
        <f>'REPRODUCTION 3'!K193</f>
        <v>10.875</v>
      </c>
      <c r="E193" s="440">
        <f>'RUMINANTS 3'!K193</f>
        <v>9</v>
      </c>
      <c r="F193" s="440">
        <f>'PARASITOLOGIE 3'!K193</f>
        <v>12</v>
      </c>
      <c r="G193" s="440">
        <f>'INFECTIEUX 3'!K193</f>
        <v>7.5</v>
      </c>
      <c r="H193" s="440">
        <f>'CARNIVORES 3'!K193</f>
        <v>15.75</v>
      </c>
      <c r="I193" s="440">
        <f>'CHIRURGIE 3'!K193</f>
        <v>20.25</v>
      </c>
      <c r="J193" s="440">
        <f>'BIOCHIMIE 2'!K193</f>
        <v>4.75</v>
      </c>
      <c r="K193" s="440">
        <f>'HIDAOA 3'!K193</f>
        <v>13.875</v>
      </c>
      <c r="L193" s="440">
        <f>'ANA-PATH 2'!K193</f>
        <v>6</v>
      </c>
      <c r="M193" s="441">
        <f>'CLINIQUE 3 '!O193</f>
        <v>0</v>
      </c>
      <c r="N193" s="441">
        <f t="shared" si="42"/>
        <v>100</v>
      </c>
      <c r="O193" s="441">
        <f t="shared" si="43"/>
        <v>3.5714285714285716</v>
      </c>
      <c r="P193" s="442" t="str">
        <f t="shared" si="44"/>
        <v>Ajournee</v>
      </c>
      <c r="Q193" s="442" t="str">
        <f t="shared" si="45"/>
        <v>juin</v>
      </c>
      <c r="R193" s="442">
        <f t="shared" si="46"/>
        <v>1</v>
      </c>
      <c r="S193" s="442">
        <f t="shared" si="47"/>
        <v>1</v>
      </c>
      <c r="T193" s="442">
        <f t="shared" si="48"/>
        <v>1</v>
      </c>
      <c r="U193" s="442">
        <f t="shared" si="49"/>
        <v>1</v>
      </c>
      <c r="V193" s="442">
        <f t="shared" si="50"/>
        <v>0</v>
      </c>
      <c r="W193" s="442">
        <f t="shared" si="51"/>
        <v>0</v>
      </c>
      <c r="X193" s="442">
        <f t="shared" si="52"/>
        <v>1</v>
      </c>
      <c r="Y193" s="442">
        <f t="shared" si="53"/>
        <v>1</v>
      </c>
      <c r="Z193" s="442">
        <f t="shared" si="54"/>
        <v>1</v>
      </c>
      <c r="AA193" s="442">
        <f t="shared" si="55"/>
        <v>1</v>
      </c>
      <c r="AB193" s="441" t="str">
        <f>'REPRODUCTION 3'!M193</f>
        <v>Juin</v>
      </c>
      <c r="AC193" s="441" t="str">
        <f>'RUMINANTS 3'!M193</f>
        <v>Juin</v>
      </c>
      <c r="AD193" s="441" t="str">
        <f>'PARASITOLOGIE 3'!M193</f>
        <v>Juin</v>
      </c>
      <c r="AE193" s="441" t="str">
        <f>'INFECTIEUX 3'!M193</f>
        <v>Juin</v>
      </c>
      <c r="AF193" s="441" t="str">
        <f>'CARNIVORES 3'!M193</f>
        <v>Juin</v>
      </c>
      <c r="AG193" s="441" t="str">
        <f>'CHIRURGIE 3'!M193</f>
        <v>Juin</v>
      </c>
      <c r="AH193" s="441" t="str">
        <f>'BIOCHIMIE 2'!M193</f>
        <v>Juin</v>
      </c>
      <c r="AI193" s="441" t="str">
        <f>'HIDAOA 3'!M193</f>
        <v>Juin</v>
      </c>
      <c r="AJ193" s="441" t="str">
        <f>'ANA-PATH 2'!M193</f>
        <v>Juin</v>
      </c>
      <c r="AK193" s="443" t="str">
        <f>'CLINIQUE 3 '!S193</f>
        <v>Juin</v>
      </c>
    </row>
    <row r="194" spans="1:38" ht="18.75">
      <c r="A194" s="51">
        <v>187</v>
      </c>
      <c r="B194" s="308" t="s">
        <v>2062</v>
      </c>
      <c r="C194" s="366" t="s">
        <v>3162</v>
      </c>
      <c r="D194" s="440">
        <f>'REPRODUCTION 3'!K194</f>
        <v>3</v>
      </c>
      <c r="E194" s="440">
        <f>'RUMINANTS 3'!K194</f>
        <v>4.5</v>
      </c>
      <c r="F194" s="440">
        <f>'PARASITOLOGIE 3'!K194</f>
        <v>0</v>
      </c>
      <c r="G194" s="440">
        <f>'INFECTIEUX 3'!K194</f>
        <v>3</v>
      </c>
      <c r="H194" s="440">
        <f>'CARNIVORES 3'!K194</f>
        <v>4.5</v>
      </c>
      <c r="I194" s="440">
        <f>'CHIRURGIE 3'!K194</f>
        <v>17.25</v>
      </c>
      <c r="J194" s="440">
        <f>'BIOCHIMIE 2'!K194</f>
        <v>2</v>
      </c>
      <c r="K194" s="440">
        <f>'HIDAOA 3'!K194</f>
        <v>7.875</v>
      </c>
      <c r="L194" s="440">
        <f>'ANA-PATH 2'!K194</f>
        <v>5</v>
      </c>
      <c r="M194" s="441">
        <f>'CLINIQUE 3 '!O194</f>
        <v>0</v>
      </c>
      <c r="N194" s="441">
        <f t="shared" si="42"/>
        <v>47.125</v>
      </c>
      <c r="O194" s="441">
        <f t="shared" si="43"/>
        <v>1.6830357142857142</v>
      </c>
      <c r="P194" s="442" t="str">
        <f t="shared" si="44"/>
        <v>Ajournee</v>
      </c>
      <c r="Q194" s="442" t="str">
        <f t="shared" si="45"/>
        <v>juin</v>
      </c>
      <c r="R194" s="442">
        <f t="shared" si="46"/>
        <v>1</v>
      </c>
      <c r="S194" s="442">
        <f t="shared" si="47"/>
        <v>1</v>
      </c>
      <c r="T194" s="442">
        <f t="shared" si="48"/>
        <v>1</v>
      </c>
      <c r="U194" s="442">
        <f t="shared" si="49"/>
        <v>1</v>
      </c>
      <c r="V194" s="442">
        <f t="shared" si="50"/>
        <v>1</v>
      </c>
      <c r="W194" s="442">
        <f t="shared" si="51"/>
        <v>0</v>
      </c>
      <c r="X194" s="442">
        <f t="shared" si="52"/>
        <v>1</v>
      </c>
      <c r="Y194" s="442">
        <f t="shared" si="53"/>
        <v>1</v>
      </c>
      <c r="Z194" s="442">
        <f t="shared" si="54"/>
        <v>1</v>
      </c>
      <c r="AA194" s="442">
        <f t="shared" si="55"/>
        <v>1</v>
      </c>
      <c r="AB194" s="441" t="str">
        <f>'REPRODUCTION 3'!M194</f>
        <v>Juin</v>
      </c>
      <c r="AC194" s="441" t="str">
        <f>'RUMINANTS 3'!M194</f>
        <v>Juin</v>
      </c>
      <c r="AD194" s="441" t="str">
        <f>'PARASITOLOGIE 3'!M194</f>
        <v>Juin</v>
      </c>
      <c r="AE194" s="441" t="str">
        <f>'INFECTIEUX 3'!M194</f>
        <v>Juin</v>
      </c>
      <c r="AF194" s="441" t="str">
        <f>'CARNIVORES 3'!M194</f>
        <v>Juin</v>
      </c>
      <c r="AG194" s="441" t="str">
        <f>'CHIRURGIE 3'!M194</f>
        <v>Juin</v>
      </c>
      <c r="AH194" s="441" t="str">
        <f>'BIOCHIMIE 2'!M194</f>
        <v>Juin</v>
      </c>
      <c r="AI194" s="441" t="str">
        <f>'HIDAOA 3'!M194</f>
        <v>Juin</v>
      </c>
      <c r="AJ194" s="441" t="str">
        <f>'ANA-PATH 2'!M194</f>
        <v>Juin</v>
      </c>
      <c r="AK194" s="443" t="str">
        <f>'CLINIQUE 3 '!S194</f>
        <v>Juin</v>
      </c>
    </row>
    <row r="195" spans="1:38" s="150" customFormat="1" ht="16.5" customHeight="1">
      <c r="A195" s="247">
        <v>188</v>
      </c>
      <c r="B195" s="308" t="s">
        <v>3163</v>
      </c>
      <c r="C195" s="366" t="s">
        <v>580</v>
      </c>
      <c r="D195" s="440">
        <f>'REPRODUCTION 3'!K195</f>
        <v>13.5</v>
      </c>
      <c r="E195" s="440">
        <f>'RUMINANTS 3'!K195</f>
        <v>10.5</v>
      </c>
      <c r="F195" s="440">
        <f>'PARASITOLOGIE 3'!K195</f>
        <v>19.5</v>
      </c>
      <c r="G195" s="440">
        <f>'INFECTIEUX 3'!K195</f>
        <v>7.5</v>
      </c>
      <c r="H195" s="440">
        <f>'CARNIVORES 3'!K195</f>
        <v>18</v>
      </c>
      <c r="I195" s="440">
        <f>'CHIRURGIE 3'!K195</f>
        <v>22.875</v>
      </c>
      <c r="J195" s="440">
        <f>'BIOCHIMIE 2'!K195</f>
        <v>8.75</v>
      </c>
      <c r="K195" s="440">
        <f>'HIDAOA 3'!K195</f>
        <v>16.5</v>
      </c>
      <c r="L195" s="440">
        <f>'ANA-PATH 2'!K195</f>
        <v>6</v>
      </c>
      <c r="M195" s="441">
        <f>'CLINIQUE 3 '!O195</f>
        <v>0</v>
      </c>
      <c r="N195" s="441">
        <f t="shared" si="42"/>
        <v>123.125</v>
      </c>
      <c r="O195" s="441">
        <f t="shared" si="43"/>
        <v>4.3973214285714288</v>
      </c>
      <c r="P195" s="442" t="str">
        <f t="shared" si="44"/>
        <v>Ajournee</v>
      </c>
      <c r="Q195" s="442" t="str">
        <f t="shared" si="45"/>
        <v>juin</v>
      </c>
      <c r="R195" s="442">
        <f t="shared" si="46"/>
        <v>1</v>
      </c>
      <c r="S195" s="442">
        <f t="shared" si="47"/>
        <v>1</v>
      </c>
      <c r="T195" s="442">
        <f t="shared" si="48"/>
        <v>0</v>
      </c>
      <c r="U195" s="442">
        <f t="shared" si="49"/>
        <v>1</v>
      </c>
      <c r="V195" s="442">
        <f t="shared" si="50"/>
        <v>0</v>
      </c>
      <c r="W195" s="442">
        <f t="shared" si="51"/>
        <v>0</v>
      </c>
      <c r="X195" s="442">
        <f t="shared" si="52"/>
        <v>1</v>
      </c>
      <c r="Y195" s="442">
        <f t="shared" si="53"/>
        <v>0</v>
      </c>
      <c r="Z195" s="442">
        <f t="shared" si="54"/>
        <v>1</v>
      </c>
      <c r="AA195" s="442">
        <f t="shared" si="55"/>
        <v>1</v>
      </c>
      <c r="AB195" s="441" t="str">
        <f>'REPRODUCTION 3'!M195</f>
        <v>Juin</v>
      </c>
      <c r="AC195" s="441" t="str">
        <f>'RUMINANTS 3'!M195</f>
        <v>Juin</v>
      </c>
      <c r="AD195" s="441" t="str">
        <f>'PARASITOLOGIE 3'!M195</f>
        <v>Juin</v>
      </c>
      <c r="AE195" s="441" t="str">
        <f>'INFECTIEUX 3'!M195</f>
        <v>Juin</v>
      </c>
      <c r="AF195" s="441" t="str">
        <f>'CARNIVORES 3'!M195</f>
        <v>Juin</v>
      </c>
      <c r="AG195" s="441" t="str">
        <f>'CHIRURGIE 3'!M195</f>
        <v>Juin</v>
      </c>
      <c r="AH195" s="441" t="str">
        <f>'BIOCHIMIE 2'!M195</f>
        <v>Juin</v>
      </c>
      <c r="AI195" s="441" t="str">
        <f>'HIDAOA 3'!M195</f>
        <v>Juin</v>
      </c>
      <c r="AJ195" s="441" t="str">
        <f>'ANA-PATH 2'!M195</f>
        <v>Juin</v>
      </c>
      <c r="AK195" s="443" t="str">
        <f>'CLINIQUE 3 '!S195</f>
        <v>Juin</v>
      </c>
      <c r="AL195" s="216"/>
    </row>
    <row r="196" spans="1:38" ht="18.75">
      <c r="A196" s="51">
        <v>189</v>
      </c>
      <c r="B196" s="354" t="s">
        <v>3164</v>
      </c>
      <c r="C196" s="384" t="s">
        <v>3165</v>
      </c>
      <c r="D196" s="440">
        <f>'REPRODUCTION 3'!K196</f>
        <v>7.5</v>
      </c>
      <c r="E196" s="440">
        <f>'RUMINANTS 3'!K196</f>
        <v>7.5</v>
      </c>
      <c r="F196" s="440">
        <f>'PARASITOLOGIE 3'!K196</f>
        <v>15</v>
      </c>
      <c r="G196" s="440">
        <f>'INFECTIEUX 3'!K196</f>
        <v>6</v>
      </c>
      <c r="H196" s="440">
        <f>'CARNIVORES 3'!K196</f>
        <v>9</v>
      </c>
      <c r="I196" s="440">
        <f>'CHIRURGIE 3'!K196</f>
        <v>18.75</v>
      </c>
      <c r="J196" s="440">
        <f>'BIOCHIMIE 2'!K196</f>
        <v>4</v>
      </c>
      <c r="K196" s="440">
        <f>'HIDAOA 3'!K196</f>
        <v>16.125</v>
      </c>
      <c r="L196" s="440">
        <f>'ANA-PATH 2'!K196</f>
        <v>5</v>
      </c>
      <c r="M196" s="441">
        <f>'CLINIQUE 3 '!O196</f>
        <v>0</v>
      </c>
      <c r="N196" s="441">
        <f t="shared" si="42"/>
        <v>88.875</v>
      </c>
      <c r="O196" s="441">
        <f t="shared" si="43"/>
        <v>3.1741071428571428</v>
      </c>
      <c r="P196" s="442" t="str">
        <f t="shared" si="44"/>
        <v>Ajournee</v>
      </c>
      <c r="Q196" s="442" t="str">
        <f t="shared" si="45"/>
        <v>juin</v>
      </c>
      <c r="R196" s="442">
        <f t="shared" si="46"/>
        <v>1</v>
      </c>
      <c r="S196" s="442">
        <f t="shared" si="47"/>
        <v>1</v>
      </c>
      <c r="T196" s="442">
        <f t="shared" si="48"/>
        <v>0</v>
      </c>
      <c r="U196" s="442">
        <f t="shared" si="49"/>
        <v>1</v>
      </c>
      <c r="V196" s="442">
        <f t="shared" si="50"/>
        <v>1</v>
      </c>
      <c r="W196" s="442">
        <f t="shared" si="51"/>
        <v>0</v>
      </c>
      <c r="X196" s="442">
        <f t="shared" si="52"/>
        <v>1</v>
      </c>
      <c r="Y196" s="442">
        <f t="shared" si="53"/>
        <v>0</v>
      </c>
      <c r="Z196" s="442">
        <f t="shared" si="54"/>
        <v>1</v>
      </c>
      <c r="AA196" s="442">
        <f t="shared" si="55"/>
        <v>1</v>
      </c>
      <c r="AB196" s="441" t="str">
        <f>'REPRODUCTION 3'!M196</f>
        <v>Juin</v>
      </c>
      <c r="AC196" s="441" t="str">
        <f>'RUMINANTS 3'!M196</f>
        <v>Juin</v>
      </c>
      <c r="AD196" s="441" t="str">
        <f>'PARASITOLOGIE 3'!M196</f>
        <v>Juin</v>
      </c>
      <c r="AE196" s="441" t="str">
        <f>'INFECTIEUX 3'!M196</f>
        <v>Juin</v>
      </c>
      <c r="AF196" s="441" t="str">
        <f>'CARNIVORES 3'!M196</f>
        <v>Juin</v>
      </c>
      <c r="AG196" s="441" t="str">
        <f>'CHIRURGIE 3'!M196</f>
        <v>Juin</v>
      </c>
      <c r="AH196" s="441" t="str">
        <f>'BIOCHIMIE 2'!M196</f>
        <v>Juin</v>
      </c>
      <c r="AI196" s="441" t="str">
        <f>'HIDAOA 3'!M196</f>
        <v>Juin</v>
      </c>
      <c r="AJ196" s="441" t="str">
        <f>'ANA-PATH 2'!M196</f>
        <v>Juin</v>
      </c>
      <c r="AK196" s="443" t="str">
        <f>'CLINIQUE 3 '!S196</f>
        <v>Juin</v>
      </c>
    </row>
    <row r="197" spans="1:38" ht="18.75">
      <c r="A197" s="51">
        <v>190</v>
      </c>
      <c r="B197" s="308" t="s">
        <v>3167</v>
      </c>
      <c r="C197" s="366" t="s">
        <v>955</v>
      </c>
      <c r="D197" s="440">
        <f>'REPRODUCTION 3'!K197</f>
        <v>15</v>
      </c>
      <c r="E197" s="440">
        <f>'RUMINANTS 3'!K197</f>
        <v>15</v>
      </c>
      <c r="F197" s="440">
        <f>'PARASITOLOGIE 3'!K197</f>
        <v>18</v>
      </c>
      <c r="G197" s="440">
        <f>'INFECTIEUX 3'!K197</f>
        <v>6</v>
      </c>
      <c r="H197" s="440">
        <f>'CARNIVORES 3'!K197</f>
        <v>15</v>
      </c>
      <c r="I197" s="440">
        <f>'CHIRURGIE 3'!K197</f>
        <v>21</v>
      </c>
      <c r="J197" s="440">
        <f>'BIOCHIMIE 2'!K197</f>
        <v>11</v>
      </c>
      <c r="K197" s="440">
        <f>'HIDAOA 3'!K197</f>
        <v>20.625</v>
      </c>
      <c r="L197" s="440">
        <f>'ANA-PATH 2'!K197</f>
        <v>6</v>
      </c>
      <c r="M197" s="441">
        <f>'CLINIQUE 3 '!O197</f>
        <v>0</v>
      </c>
      <c r="N197" s="441">
        <f t="shared" si="42"/>
        <v>127.625</v>
      </c>
      <c r="O197" s="441">
        <f t="shared" si="43"/>
        <v>4.5580357142857144</v>
      </c>
      <c r="P197" s="442" t="str">
        <f t="shared" si="44"/>
        <v>Ajournee</v>
      </c>
      <c r="Q197" s="442" t="str">
        <f t="shared" si="45"/>
        <v>juin</v>
      </c>
      <c r="R197" s="442">
        <f t="shared" si="46"/>
        <v>0</v>
      </c>
      <c r="S197" s="442">
        <f t="shared" si="47"/>
        <v>0</v>
      </c>
      <c r="T197" s="442">
        <f t="shared" si="48"/>
        <v>0</v>
      </c>
      <c r="U197" s="442">
        <f t="shared" si="49"/>
        <v>1</v>
      </c>
      <c r="V197" s="442">
        <f t="shared" si="50"/>
        <v>0</v>
      </c>
      <c r="W197" s="442">
        <f t="shared" si="51"/>
        <v>0</v>
      </c>
      <c r="X197" s="442">
        <f t="shared" si="52"/>
        <v>0</v>
      </c>
      <c r="Y197" s="442">
        <f t="shared" si="53"/>
        <v>0</v>
      </c>
      <c r="Z197" s="442">
        <f t="shared" si="54"/>
        <v>1</v>
      </c>
      <c r="AA197" s="442">
        <f t="shared" si="55"/>
        <v>1</v>
      </c>
      <c r="AB197" s="441" t="str">
        <f>'REPRODUCTION 3'!M197</f>
        <v>Juin</v>
      </c>
      <c r="AC197" s="441" t="str">
        <f>'RUMINANTS 3'!M197</f>
        <v>Juin</v>
      </c>
      <c r="AD197" s="441" t="str">
        <f>'PARASITOLOGIE 3'!M197</f>
        <v>Juin</v>
      </c>
      <c r="AE197" s="441" t="str">
        <f>'INFECTIEUX 3'!M197</f>
        <v>Juin</v>
      </c>
      <c r="AF197" s="441" t="str">
        <f>'CARNIVORES 3'!M197</f>
        <v>Juin</v>
      </c>
      <c r="AG197" s="441" t="str">
        <f>'CHIRURGIE 3'!M197</f>
        <v>Juin</v>
      </c>
      <c r="AH197" s="441" t="str">
        <f>'BIOCHIMIE 2'!M197</f>
        <v>Juin</v>
      </c>
      <c r="AI197" s="441" t="str">
        <f>'HIDAOA 3'!M197</f>
        <v>Juin</v>
      </c>
      <c r="AJ197" s="441" t="str">
        <f>'ANA-PATH 2'!M197</f>
        <v>Juin</v>
      </c>
      <c r="AK197" s="443" t="str">
        <f>'CLINIQUE 3 '!S197</f>
        <v>Juin</v>
      </c>
    </row>
    <row r="198" spans="1:38" ht="18.75">
      <c r="A198" s="51">
        <v>191</v>
      </c>
      <c r="B198" s="308" t="s">
        <v>3168</v>
      </c>
      <c r="C198" s="366" t="s">
        <v>3169</v>
      </c>
      <c r="D198" s="440">
        <f>'REPRODUCTION 3'!K198</f>
        <v>6.75</v>
      </c>
      <c r="E198" s="440">
        <f>'RUMINANTS 3'!K198</f>
        <v>9</v>
      </c>
      <c r="F198" s="440">
        <f>'PARASITOLOGIE 3'!K198</f>
        <v>13.5</v>
      </c>
      <c r="G198" s="440">
        <f>'INFECTIEUX 3'!K198</f>
        <v>4.5</v>
      </c>
      <c r="H198" s="440">
        <f>'CARNIVORES 3'!K198</f>
        <v>13.5</v>
      </c>
      <c r="I198" s="440">
        <f>'CHIRURGIE 3'!K198</f>
        <v>18.375</v>
      </c>
      <c r="J198" s="440">
        <f>'BIOCHIMIE 2'!K198</f>
        <v>4</v>
      </c>
      <c r="K198" s="440">
        <f>'HIDAOA 3'!K198</f>
        <v>16.875</v>
      </c>
      <c r="L198" s="440">
        <f>'ANA-PATH 2'!K198</f>
        <v>3</v>
      </c>
      <c r="M198" s="441">
        <f>'CLINIQUE 3 '!O198</f>
        <v>0</v>
      </c>
      <c r="N198" s="441">
        <f t="shared" si="42"/>
        <v>89.5</v>
      </c>
      <c r="O198" s="441">
        <f t="shared" si="43"/>
        <v>3.1964285714285716</v>
      </c>
      <c r="P198" s="442" t="str">
        <f t="shared" si="44"/>
        <v>Ajournee</v>
      </c>
      <c r="Q198" s="442" t="str">
        <f t="shared" si="45"/>
        <v>juin</v>
      </c>
      <c r="R198" s="442">
        <f t="shared" si="46"/>
        <v>1</v>
      </c>
      <c r="S198" s="442">
        <f t="shared" si="47"/>
        <v>1</v>
      </c>
      <c r="T198" s="442">
        <f t="shared" si="48"/>
        <v>1</v>
      </c>
      <c r="U198" s="442">
        <f t="shared" si="49"/>
        <v>1</v>
      </c>
      <c r="V198" s="442">
        <f t="shared" si="50"/>
        <v>1</v>
      </c>
      <c r="W198" s="442">
        <f t="shared" si="51"/>
        <v>0</v>
      </c>
      <c r="X198" s="442">
        <f t="shared" si="52"/>
        <v>1</v>
      </c>
      <c r="Y198" s="442">
        <f t="shared" si="53"/>
        <v>0</v>
      </c>
      <c r="Z198" s="442">
        <f t="shared" si="54"/>
        <v>1</v>
      </c>
      <c r="AA198" s="442">
        <f t="shared" si="55"/>
        <v>1</v>
      </c>
      <c r="AB198" s="441" t="str">
        <f>'REPRODUCTION 3'!M198</f>
        <v>Juin</v>
      </c>
      <c r="AC198" s="441" t="str">
        <f>'RUMINANTS 3'!M198</f>
        <v>Juin</v>
      </c>
      <c r="AD198" s="441" t="str">
        <f>'PARASITOLOGIE 3'!M198</f>
        <v>Juin</v>
      </c>
      <c r="AE198" s="441" t="str">
        <f>'INFECTIEUX 3'!M198</f>
        <v>Juin</v>
      </c>
      <c r="AF198" s="441" t="str">
        <f>'CARNIVORES 3'!M198</f>
        <v>Juin</v>
      </c>
      <c r="AG198" s="441" t="str">
        <f>'CHIRURGIE 3'!M198</f>
        <v>Juin</v>
      </c>
      <c r="AH198" s="441" t="str">
        <f>'BIOCHIMIE 2'!M198</f>
        <v>Juin</v>
      </c>
      <c r="AI198" s="441" t="str">
        <f>'HIDAOA 3'!M198</f>
        <v>Juin</v>
      </c>
      <c r="AJ198" s="441" t="str">
        <f>'ANA-PATH 2'!M198</f>
        <v>Juin</v>
      </c>
      <c r="AK198" s="443" t="str">
        <f>'CLINIQUE 3 '!S198</f>
        <v>Juin</v>
      </c>
    </row>
    <row r="199" spans="1:38" ht="18.75">
      <c r="A199" s="51">
        <v>192</v>
      </c>
      <c r="B199" s="308" t="s">
        <v>3170</v>
      </c>
      <c r="C199" s="366" t="s">
        <v>3171</v>
      </c>
      <c r="D199" s="440">
        <f>'REPRODUCTION 3'!K199</f>
        <v>11.25</v>
      </c>
      <c r="E199" s="440">
        <f>'RUMINANTS 3'!K199</f>
        <v>12</v>
      </c>
      <c r="F199" s="440">
        <f>'PARASITOLOGIE 3'!K199</f>
        <v>12</v>
      </c>
      <c r="G199" s="440">
        <f>'INFECTIEUX 3'!K199</f>
        <v>6</v>
      </c>
      <c r="H199" s="440">
        <f>'CARNIVORES 3'!K199</f>
        <v>12.75</v>
      </c>
      <c r="I199" s="440">
        <f>'CHIRURGIE 3'!K199</f>
        <v>19.875</v>
      </c>
      <c r="J199" s="440">
        <f>'BIOCHIMIE 2'!K199</f>
        <v>9</v>
      </c>
      <c r="K199" s="440">
        <f>'HIDAOA 3'!K199</f>
        <v>22.125</v>
      </c>
      <c r="L199" s="440">
        <f>'ANA-PATH 2'!K199</f>
        <v>5</v>
      </c>
      <c r="M199" s="441">
        <f>'CLINIQUE 3 '!O199</f>
        <v>0</v>
      </c>
      <c r="N199" s="441">
        <f t="shared" si="42"/>
        <v>110</v>
      </c>
      <c r="O199" s="441">
        <f t="shared" si="43"/>
        <v>3.9285714285714284</v>
      </c>
      <c r="P199" s="442" t="str">
        <f t="shared" si="44"/>
        <v>Ajournee</v>
      </c>
      <c r="Q199" s="442" t="str">
        <f t="shared" si="45"/>
        <v>juin</v>
      </c>
      <c r="R199" s="442">
        <f t="shared" si="46"/>
        <v>1</v>
      </c>
      <c r="S199" s="442">
        <f t="shared" si="47"/>
        <v>1</v>
      </c>
      <c r="T199" s="442">
        <f t="shared" si="48"/>
        <v>1</v>
      </c>
      <c r="U199" s="442">
        <f t="shared" si="49"/>
        <v>1</v>
      </c>
      <c r="V199" s="442">
        <f t="shared" si="50"/>
        <v>1</v>
      </c>
      <c r="W199" s="442">
        <f t="shared" si="51"/>
        <v>0</v>
      </c>
      <c r="X199" s="442">
        <f t="shared" si="52"/>
        <v>1</v>
      </c>
      <c r="Y199" s="442">
        <f t="shared" si="53"/>
        <v>0</v>
      </c>
      <c r="Z199" s="442">
        <f t="shared" si="54"/>
        <v>1</v>
      </c>
      <c r="AA199" s="442">
        <f t="shared" si="55"/>
        <v>1</v>
      </c>
      <c r="AB199" s="441" t="str">
        <f>'REPRODUCTION 3'!M199</f>
        <v>Juin</v>
      </c>
      <c r="AC199" s="441" t="str">
        <f>'RUMINANTS 3'!M199</f>
        <v>Juin</v>
      </c>
      <c r="AD199" s="441" t="str">
        <f>'PARASITOLOGIE 3'!M199</f>
        <v>Juin</v>
      </c>
      <c r="AE199" s="441" t="str">
        <f>'INFECTIEUX 3'!M199</f>
        <v>Juin</v>
      </c>
      <c r="AF199" s="441" t="str">
        <f>'CARNIVORES 3'!M199</f>
        <v>Juin</v>
      </c>
      <c r="AG199" s="441" t="str">
        <f>'CHIRURGIE 3'!M199</f>
        <v>Juin</v>
      </c>
      <c r="AH199" s="441" t="str">
        <f>'BIOCHIMIE 2'!M199</f>
        <v>Juin</v>
      </c>
      <c r="AI199" s="441" t="str">
        <f>'HIDAOA 3'!M199</f>
        <v>Juin</v>
      </c>
      <c r="AJ199" s="441" t="str">
        <f>'ANA-PATH 2'!M199</f>
        <v>Juin</v>
      </c>
      <c r="AK199" s="443" t="str">
        <f>'CLINIQUE 3 '!S199</f>
        <v>Juin</v>
      </c>
    </row>
    <row r="200" spans="1:38" ht="18.75">
      <c r="A200" s="51">
        <v>193</v>
      </c>
      <c r="B200" s="308" t="s">
        <v>3172</v>
      </c>
      <c r="C200" s="366" t="s">
        <v>1863</v>
      </c>
      <c r="D200" s="440">
        <f>'REPRODUCTION 3'!K200</f>
        <v>18</v>
      </c>
      <c r="E200" s="440">
        <f>'RUMINANTS 3'!K200</f>
        <v>6</v>
      </c>
      <c r="F200" s="440">
        <f>'PARASITOLOGIE 3'!K200</f>
        <v>18</v>
      </c>
      <c r="G200" s="440">
        <f>'INFECTIEUX 3'!K200</f>
        <v>21</v>
      </c>
      <c r="H200" s="440">
        <f>'CARNIVORES 3'!K200</f>
        <v>13.5</v>
      </c>
      <c r="I200" s="440">
        <f>'CHIRURGIE 3'!K200</f>
        <v>18.75</v>
      </c>
      <c r="J200" s="440">
        <f>'BIOCHIMIE 2'!K200</f>
        <v>5.75</v>
      </c>
      <c r="K200" s="440">
        <f>'HIDAOA 3'!K200</f>
        <v>17.25</v>
      </c>
      <c r="L200" s="440">
        <f>'ANA-PATH 2'!K200</f>
        <v>3</v>
      </c>
      <c r="M200" s="441">
        <f>'CLINIQUE 3 '!O200</f>
        <v>0</v>
      </c>
      <c r="N200" s="441">
        <f t="shared" si="42"/>
        <v>121.25</v>
      </c>
      <c r="O200" s="441">
        <f t="shared" si="43"/>
        <v>4.3303571428571432</v>
      </c>
      <c r="P200" s="442" t="str">
        <f t="shared" si="44"/>
        <v>Ajournee</v>
      </c>
      <c r="Q200" s="442" t="str">
        <f t="shared" si="45"/>
        <v>juin</v>
      </c>
      <c r="R200" s="442">
        <f t="shared" si="46"/>
        <v>0</v>
      </c>
      <c r="S200" s="442">
        <f t="shared" si="47"/>
        <v>1</v>
      </c>
      <c r="T200" s="442">
        <f t="shared" si="48"/>
        <v>0</v>
      </c>
      <c r="U200" s="442">
        <f t="shared" si="49"/>
        <v>0</v>
      </c>
      <c r="V200" s="442">
        <f t="shared" si="50"/>
        <v>1</v>
      </c>
      <c r="W200" s="442">
        <f t="shared" si="51"/>
        <v>0</v>
      </c>
      <c r="X200" s="442">
        <f t="shared" si="52"/>
        <v>1</v>
      </c>
      <c r="Y200" s="442">
        <f t="shared" si="53"/>
        <v>0</v>
      </c>
      <c r="Z200" s="442">
        <f t="shared" si="54"/>
        <v>1</v>
      </c>
      <c r="AA200" s="442">
        <f t="shared" si="55"/>
        <v>1</v>
      </c>
      <c r="AB200" s="441" t="str">
        <f>'REPRODUCTION 3'!M200</f>
        <v>Juin</v>
      </c>
      <c r="AC200" s="441" t="str">
        <f>'RUMINANTS 3'!M200</f>
        <v>Juin</v>
      </c>
      <c r="AD200" s="441" t="str">
        <f>'PARASITOLOGIE 3'!M200</f>
        <v>Juin</v>
      </c>
      <c r="AE200" s="441" t="str">
        <f>'INFECTIEUX 3'!M200</f>
        <v>Juin</v>
      </c>
      <c r="AF200" s="441" t="str">
        <f>'CARNIVORES 3'!M200</f>
        <v>Juin</v>
      </c>
      <c r="AG200" s="441" t="str">
        <f>'CHIRURGIE 3'!M200</f>
        <v>Juin</v>
      </c>
      <c r="AH200" s="441" t="str">
        <f>'BIOCHIMIE 2'!M200</f>
        <v>Juin</v>
      </c>
      <c r="AI200" s="441" t="str">
        <f>'HIDAOA 3'!M200</f>
        <v>Juin</v>
      </c>
      <c r="AJ200" s="441" t="str">
        <f>'ANA-PATH 2'!M200</f>
        <v>Juin</v>
      </c>
      <c r="AK200" s="443" t="str">
        <f>'CLINIQUE 3 '!S200</f>
        <v>Juin</v>
      </c>
    </row>
    <row r="201" spans="1:38" ht="18.75">
      <c r="A201" s="51">
        <v>194</v>
      </c>
      <c r="B201" s="308" t="s">
        <v>2076</v>
      </c>
      <c r="C201" s="366" t="s">
        <v>3173</v>
      </c>
      <c r="D201" s="440">
        <f>'REPRODUCTION 3'!K201</f>
        <v>7.5</v>
      </c>
      <c r="E201" s="440">
        <f>'RUMINANTS 3'!K201</f>
        <v>7.5</v>
      </c>
      <c r="F201" s="440">
        <f>'PARASITOLOGIE 3'!K201</f>
        <v>10.5</v>
      </c>
      <c r="G201" s="440">
        <f>'INFECTIEUX 3'!K201</f>
        <v>18</v>
      </c>
      <c r="H201" s="440">
        <f>'CARNIVORES 3'!K201</f>
        <v>15</v>
      </c>
      <c r="I201" s="440">
        <f>'CHIRURGIE 3'!K201</f>
        <v>23.625</v>
      </c>
      <c r="J201" s="440">
        <f>'BIOCHIMIE 2'!K201</f>
        <v>2.25</v>
      </c>
      <c r="K201" s="440">
        <f>'HIDAOA 3'!K201</f>
        <v>15.375</v>
      </c>
      <c r="L201" s="440">
        <f>'ANA-PATH 2'!K201</f>
        <v>8</v>
      </c>
      <c r="M201" s="441">
        <f>'CLINIQUE 3 '!O201</f>
        <v>0</v>
      </c>
      <c r="N201" s="441">
        <f t="shared" ref="N201:N264" si="56">SUM(D201:M201)</f>
        <v>107.75</v>
      </c>
      <c r="O201" s="441">
        <f t="shared" ref="O201:O264" si="57">N201/28</f>
        <v>3.8482142857142856</v>
      </c>
      <c r="P201" s="442" t="str">
        <f t="shared" ref="P201:P264" si="58">IF(OR(D201="exclus",E201="exclus",F201="exclus",G201="exclus",H201="exclus",I201="exclus",J201="exclus",K201="exclus",L201="exclus",M201="exclus"),"exclus",IF(AND(SUM(R201:AA201)=0,ROUND(O201,3)&gt;=10),"Admis","Ajournee"))</f>
        <v>Ajournee</v>
      </c>
      <c r="Q201" s="442" t="str">
        <f t="shared" ref="Q201:Q264" si="59">IF(COUNTIF(AB201:AK201,"=Rattrapage")&gt;0,"Rattrapage",IF(COUNTIF(AB201:AK201,"=Synthèse")&gt;0,"Synthèse","juin"))</f>
        <v>juin</v>
      </c>
      <c r="R201" s="442">
        <f t="shared" ref="R201:R264" si="60">IF(D201&lt;15,1,0)</f>
        <v>1</v>
      </c>
      <c r="S201" s="442">
        <f t="shared" ref="S201:S264" si="61">IF(E201&lt;15,1,0)</f>
        <v>1</v>
      </c>
      <c r="T201" s="442">
        <f t="shared" ref="T201:T264" si="62">IF(F201&lt;15,1,0)</f>
        <v>1</v>
      </c>
      <c r="U201" s="442">
        <f t="shared" ref="U201:U264" si="63">IF(G201&lt;15,1,0)</f>
        <v>0</v>
      </c>
      <c r="V201" s="442">
        <f t="shared" ref="V201:V264" si="64">IF(H201&lt;15,1,0)</f>
        <v>0</v>
      </c>
      <c r="W201" s="442">
        <f t="shared" ref="W201:W264" si="65">IF(I201&lt;15,1,0)</f>
        <v>0</v>
      </c>
      <c r="X201" s="442">
        <f t="shared" ref="X201:X264" si="66">IF(J201&lt;10,1,0)</f>
        <v>1</v>
      </c>
      <c r="Y201" s="442">
        <f t="shared" ref="Y201:Y264" si="67">IF(K201&lt;15,1,0)</f>
        <v>0</v>
      </c>
      <c r="Z201" s="442">
        <f t="shared" ref="Z201:Z264" si="68">IF(L201&lt;10,1,0)</f>
        <v>1</v>
      </c>
      <c r="AA201" s="442">
        <f t="shared" ref="AA201:AA264" si="69">IF(M201&lt;15,1,0)</f>
        <v>1</v>
      </c>
      <c r="AB201" s="441" t="str">
        <f>'REPRODUCTION 3'!M201</f>
        <v>Juin</v>
      </c>
      <c r="AC201" s="441" t="str">
        <f>'RUMINANTS 3'!M201</f>
        <v>Juin</v>
      </c>
      <c r="AD201" s="441" t="str">
        <f>'PARASITOLOGIE 3'!M201</f>
        <v>Juin</v>
      </c>
      <c r="AE201" s="441" t="str">
        <f>'INFECTIEUX 3'!M201</f>
        <v>Juin</v>
      </c>
      <c r="AF201" s="441" t="str">
        <f>'CARNIVORES 3'!M201</f>
        <v>Juin</v>
      </c>
      <c r="AG201" s="441" t="str">
        <f>'CHIRURGIE 3'!M201</f>
        <v>Juin</v>
      </c>
      <c r="AH201" s="441" t="str">
        <f>'BIOCHIMIE 2'!M201</f>
        <v>Juin</v>
      </c>
      <c r="AI201" s="441" t="str">
        <f>'HIDAOA 3'!M201</f>
        <v>Juin</v>
      </c>
      <c r="AJ201" s="441" t="str">
        <f>'ANA-PATH 2'!M201</f>
        <v>Juin</v>
      </c>
      <c r="AK201" s="443" t="str">
        <f>'CLINIQUE 3 '!S201</f>
        <v>Juin</v>
      </c>
    </row>
    <row r="202" spans="1:38" ht="18.75">
      <c r="A202" s="51">
        <v>195</v>
      </c>
      <c r="B202" s="308" t="s">
        <v>3174</v>
      </c>
      <c r="C202" s="366" t="s">
        <v>1863</v>
      </c>
      <c r="D202" s="440">
        <f>'REPRODUCTION 3'!K202</f>
        <v>15.75</v>
      </c>
      <c r="E202" s="440">
        <f>'RUMINANTS 3'!K202</f>
        <v>15</v>
      </c>
      <c r="F202" s="440">
        <f>'PARASITOLOGIE 3'!K202</f>
        <v>19.5</v>
      </c>
      <c r="G202" s="440">
        <f>'INFECTIEUX 3'!K202</f>
        <v>7.5</v>
      </c>
      <c r="H202" s="440">
        <f>'CARNIVORES 3'!K202</f>
        <v>15</v>
      </c>
      <c r="I202" s="440">
        <f>'CHIRURGIE 3'!K202</f>
        <v>18.75</v>
      </c>
      <c r="J202" s="440">
        <f>'BIOCHIMIE 2'!K202</f>
        <v>7.75</v>
      </c>
      <c r="K202" s="440">
        <f>'HIDAOA 3'!K202</f>
        <v>13.875</v>
      </c>
      <c r="L202" s="440">
        <f>'ANA-PATH 2'!K202</f>
        <v>7</v>
      </c>
      <c r="M202" s="441">
        <f>'CLINIQUE 3 '!O202</f>
        <v>0</v>
      </c>
      <c r="N202" s="441">
        <f t="shared" si="56"/>
        <v>120.125</v>
      </c>
      <c r="O202" s="441">
        <f t="shared" si="57"/>
        <v>4.2901785714285712</v>
      </c>
      <c r="P202" s="442" t="str">
        <f t="shared" si="58"/>
        <v>Ajournee</v>
      </c>
      <c r="Q202" s="442" t="str">
        <f t="shared" si="59"/>
        <v>juin</v>
      </c>
      <c r="R202" s="442">
        <f t="shared" si="60"/>
        <v>0</v>
      </c>
      <c r="S202" s="442">
        <f t="shared" si="61"/>
        <v>0</v>
      </c>
      <c r="T202" s="442">
        <f t="shared" si="62"/>
        <v>0</v>
      </c>
      <c r="U202" s="442">
        <f t="shared" si="63"/>
        <v>1</v>
      </c>
      <c r="V202" s="442">
        <f t="shared" si="64"/>
        <v>0</v>
      </c>
      <c r="W202" s="442">
        <f t="shared" si="65"/>
        <v>0</v>
      </c>
      <c r="X202" s="442">
        <f t="shared" si="66"/>
        <v>1</v>
      </c>
      <c r="Y202" s="442">
        <f t="shared" si="67"/>
        <v>1</v>
      </c>
      <c r="Z202" s="442">
        <f t="shared" si="68"/>
        <v>1</v>
      </c>
      <c r="AA202" s="442">
        <f t="shared" si="69"/>
        <v>1</v>
      </c>
      <c r="AB202" s="441" t="str">
        <f>'REPRODUCTION 3'!M202</f>
        <v>Juin</v>
      </c>
      <c r="AC202" s="441" t="str">
        <f>'RUMINANTS 3'!M202</f>
        <v>Juin</v>
      </c>
      <c r="AD202" s="441" t="str">
        <f>'PARASITOLOGIE 3'!M202</f>
        <v>Juin</v>
      </c>
      <c r="AE202" s="441" t="str">
        <f>'INFECTIEUX 3'!M202</f>
        <v>Juin</v>
      </c>
      <c r="AF202" s="441" t="str">
        <f>'CARNIVORES 3'!M202</f>
        <v>Juin</v>
      </c>
      <c r="AG202" s="441" t="str">
        <f>'CHIRURGIE 3'!M202</f>
        <v>Juin</v>
      </c>
      <c r="AH202" s="441" t="str">
        <f>'BIOCHIMIE 2'!M202</f>
        <v>Juin</v>
      </c>
      <c r="AI202" s="441" t="str">
        <f>'HIDAOA 3'!M202</f>
        <v>Juin</v>
      </c>
      <c r="AJ202" s="441" t="str">
        <f>'ANA-PATH 2'!M202</f>
        <v>Juin</v>
      </c>
      <c r="AK202" s="443" t="str">
        <f>'CLINIQUE 3 '!S202</f>
        <v>Juin</v>
      </c>
    </row>
    <row r="203" spans="1:38" ht="18.75">
      <c r="A203" s="51">
        <v>196</v>
      </c>
      <c r="B203" s="356" t="s">
        <v>3166</v>
      </c>
      <c r="C203" s="385" t="s">
        <v>2511</v>
      </c>
      <c r="D203" s="440">
        <f>'REPRODUCTION 3'!K203</f>
        <v>21.75</v>
      </c>
      <c r="E203" s="440">
        <f>'RUMINANTS 3'!K203</f>
        <v>16.5</v>
      </c>
      <c r="F203" s="440">
        <f>'PARASITOLOGIE 3'!K203</f>
        <v>30</v>
      </c>
      <c r="G203" s="440">
        <f>'INFECTIEUX 3'!K203</f>
        <v>15</v>
      </c>
      <c r="H203" s="440">
        <f>'CARNIVORES 3'!K203</f>
        <v>16.5</v>
      </c>
      <c r="I203" s="440">
        <f>'CHIRURGIE 3'!K203</f>
        <v>25.5</v>
      </c>
      <c r="J203" s="440">
        <f>'BIOCHIMIE 2'!K203</f>
        <v>8.75</v>
      </c>
      <c r="K203" s="440">
        <f>'HIDAOA 3'!K203</f>
        <v>18</v>
      </c>
      <c r="L203" s="440">
        <f>'ANA-PATH 2'!K203</f>
        <v>8</v>
      </c>
      <c r="M203" s="441">
        <f>'CLINIQUE 3 '!O203</f>
        <v>0</v>
      </c>
      <c r="N203" s="441">
        <f t="shared" si="56"/>
        <v>160</v>
      </c>
      <c r="O203" s="441">
        <f t="shared" si="57"/>
        <v>5.7142857142857144</v>
      </c>
      <c r="P203" s="442" t="str">
        <f t="shared" si="58"/>
        <v>Ajournee</v>
      </c>
      <c r="Q203" s="442" t="str">
        <f t="shared" si="59"/>
        <v>juin</v>
      </c>
      <c r="R203" s="442">
        <f t="shared" si="60"/>
        <v>0</v>
      </c>
      <c r="S203" s="442">
        <f t="shared" si="61"/>
        <v>0</v>
      </c>
      <c r="T203" s="442">
        <f t="shared" si="62"/>
        <v>0</v>
      </c>
      <c r="U203" s="442">
        <f t="shared" si="63"/>
        <v>0</v>
      </c>
      <c r="V203" s="442">
        <f t="shared" si="64"/>
        <v>0</v>
      </c>
      <c r="W203" s="442">
        <f t="shared" si="65"/>
        <v>0</v>
      </c>
      <c r="X203" s="442">
        <f t="shared" si="66"/>
        <v>1</v>
      </c>
      <c r="Y203" s="442">
        <f t="shared" si="67"/>
        <v>0</v>
      </c>
      <c r="Z203" s="442">
        <f t="shared" si="68"/>
        <v>1</v>
      </c>
      <c r="AA203" s="442">
        <f t="shared" si="69"/>
        <v>1</v>
      </c>
      <c r="AB203" s="441" t="str">
        <f>'REPRODUCTION 3'!M203</f>
        <v>Juin</v>
      </c>
      <c r="AC203" s="441" t="str">
        <f>'RUMINANTS 3'!M203</f>
        <v>Juin</v>
      </c>
      <c r="AD203" s="441" t="str">
        <f>'PARASITOLOGIE 3'!M203</f>
        <v>Juin</v>
      </c>
      <c r="AE203" s="441" t="str">
        <f>'INFECTIEUX 3'!M203</f>
        <v>Juin</v>
      </c>
      <c r="AF203" s="441" t="str">
        <f>'CARNIVORES 3'!M203</f>
        <v>Juin</v>
      </c>
      <c r="AG203" s="441" t="str">
        <f>'CHIRURGIE 3'!M203</f>
        <v>Juin</v>
      </c>
      <c r="AH203" s="441" t="str">
        <f>'BIOCHIMIE 2'!M203</f>
        <v>Juin</v>
      </c>
      <c r="AI203" s="441" t="str">
        <f>'HIDAOA 3'!M203</f>
        <v>Juin</v>
      </c>
      <c r="AJ203" s="441" t="str">
        <f>'ANA-PATH 2'!M203</f>
        <v>Juin</v>
      </c>
      <c r="AK203" s="443" t="str">
        <f>'CLINIQUE 3 '!S203</f>
        <v>Juin</v>
      </c>
    </row>
    <row r="204" spans="1:38" ht="18.75">
      <c r="A204" s="51">
        <v>197</v>
      </c>
      <c r="B204" s="308" t="s">
        <v>3175</v>
      </c>
      <c r="C204" s="366" t="s">
        <v>3176</v>
      </c>
      <c r="D204" s="440">
        <f>'REPRODUCTION 3'!K204</f>
        <v>6.75</v>
      </c>
      <c r="E204" s="440">
        <f>'RUMINANTS 3'!K204</f>
        <v>6</v>
      </c>
      <c r="F204" s="440">
        <f>'PARASITOLOGIE 3'!K204</f>
        <v>16.5</v>
      </c>
      <c r="G204" s="440">
        <f>'INFECTIEUX 3'!K204</f>
        <v>9</v>
      </c>
      <c r="H204" s="440">
        <f>'CARNIVORES 3'!K204</f>
        <v>21.75</v>
      </c>
      <c r="I204" s="440">
        <f>'CHIRURGIE 3'!K204</f>
        <v>18.375</v>
      </c>
      <c r="J204" s="440">
        <f>'BIOCHIMIE 2'!K204</f>
        <v>7.5</v>
      </c>
      <c r="K204" s="440">
        <f>'HIDAOA 3'!K204</f>
        <v>19.5</v>
      </c>
      <c r="L204" s="440">
        <f>'ANA-PATH 2'!K204</f>
        <v>5</v>
      </c>
      <c r="M204" s="441">
        <f>'CLINIQUE 3 '!O204</f>
        <v>0</v>
      </c>
      <c r="N204" s="441">
        <f t="shared" si="56"/>
        <v>110.375</v>
      </c>
      <c r="O204" s="441">
        <f t="shared" si="57"/>
        <v>3.9419642857142856</v>
      </c>
      <c r="P204" s="442" t="str">
        <f t="shared" si="58"/>
        <v>Ajournee</v>
      </c>
      <c r="Q204" s="442" t="str">
        <f t="shared" si="59"/>
        <v>juin</v>
      </c>
      <c r="R204" s="442">
        <f t="shared" si="60"/>
        <v>1</v>
      </c>
      <c r="S204" s="442">
        <f t="shared" si="61"/>
        <v>1</v>
      </c>
      <c r="T204" s="442">
        <f t="shared" si="62"/>
        <v>0</v>
      </c>
      <c r="U204" s="442">
        <f t="shared" si="63"/>
        <v>1</v>
      </c>
      <c r="V204" s="442">
        <f t="shared" si="64"/>
        <v>0</v>
      </c>
      <c r="W204" s="442">
        <f t="shared" si="65"/>
        <v>0</v>
      </c>
      <c r="X204" s="442">
        <f t="shared" si="66"/>
        <v>1</v>
      </c>
      <c r="Y204" s="442">
        <f t="shared" si="67"/>
        <v>0</v>
      </c>
      <c r="Z204" s="442">
        <f t="shared" si="68"/>
        <v>1</v>
      </c>
      <c r="AA204" s="442">
        <f t="shared" si="69"/>
        <v>1</v>
      </c>
      <c r="AB204" s="441" t="str">
        <f>'REPRODUCTION 3'!M204</f>
        <v>Juin</v>
      </c>
      <c r="AC204" s="441" t="str">
        <f>'RUMINANTS 3'!M204</f>
        <v>Juin</v>
      </c>
      <c r="AD204" s="441" t="str">
        <f>'PARASITOLOGIE 3'!M204</f>
        <v>Juin</v>
      </c>
      <c r="AE204" s="441" t="str">
        <f>'INFECTIEUX 3'!M204</f>
        <v>Juin</v>
      </c>
      <c r="AF204" s="441" t="str">
        <f>'CARNIVORES 3'!M204</f>
        <v>Juin</v>
      </c>
      <c r="AG204" s="441" t="str">
        <f>'CHIRURGIE 3'!M204</f>
        <v>Juin</v>
      </c>
      <c r="AH204" s="441" t="str">
        <f>'BIOCHIMIE 2'!M204</f>
        <v>Juin</v>
      </c>
      <c r="AI204" s="441" t="str">
        <f>'HIDAOA 3'!M204</f>
        <v>Juin</v>
      </c>
      <c r="AJ204" s="441" t="str">
        <f>'ANA-PATH 2'!M204</f>
        <v>Juin</v>
      </c>
      <c r="AK204" s="443" t="str">
        <f>'CLINIQUE 3 '!S204</f>
        <v>Juin</v>
      </c>
    </row>
    <row r="205" spans="1:38" ht="18.75">
      <c r="A205" s="51">
        <v>198</v>
      </c>
      <c r="B205" s="308" t="s">
        <v>3177</v>
      </c>
      <c r="C205" s="366" t="s">
        <v>2144</v>
      </c>
      <c r="D205" s="440">
        <f>'REPRODUCTION 3'!K205</f>
        <v>9</v>
      </c>
      <c r="E205" s="440">
        <f>'RUMINANTS 3'!K205</f>
        <v>4.5</v>
      </c>
      <c r="F205" s="440">
        <f>'PARASITOLOGIE 3'!K205</f>
        <v>15</v>
      </c>
      <c r="G205" s="440">
        <f>'INFECTIEUX 3'!K205</f>
        <v>4.5</v>
      </c>
      <c r="H205" s="440">
        <f>'CARNIVORES 3'!K205</f>
        <v>13.5</v>
      </c>
      <c r="I205" s="440">
        <f>'CHIRURGIE 3'!K205</f>
        <v>19.875</v>
      </c>
      <c r="J205" s="440">
        <f>'BIOCHIMIE 2'!K205</f>
        <v>4</v>
      </c>
      <c r="K205" s="440">
        <f>'HIDAOA 3'!K205</f>
        <v>8.625</v>
      </c>
      <c r="L205" s="440">
        <f>'ANA-PATH 2'!K205</f>
        <v>4</v>
      </c>
      <c r="M205" s="441">
        <f>'CLINIQUE 3 '!O205</f>
        <v>0</v>
      </c>
      <c r="N205" s="441">
        <f t="shared" si="56"/>
        <v>83</v>
      </c>
      <c r="O205" s="441">
        <f t="shared" si="57"/>
        <v>2.9642857142857144</v>
      </c>
      <c r="P205" s="442" t="str">
        <f t="shared" si="58"/>
        <v>Ajournee</v>
      </c>
      <c r="Q205" s="442" t="str">
        <f t="shared" si="59"/>
        <v>juin</v>
      </c>
      <c r="R205" s="442">
        <f t="shared" si="60"/>
        <v>1</v>
      </c>
      <c r="S205" s="442">
        <f t="shared" si="61"/>
        <v>1</v>
      </c>
      <c r="T205" s="442">
        <f t="shared" si="62"/>
        <v>0</v>
      </c>
      <c r="U205" s="442">
        <f t="shared" si="63"/>
        <v>1</v>
      </c>
      <c r="V205" s="442">
        <f t="shared" si="64"/>
        <v>1</v>
      </c>
      <c r="W205" s="442">
        <f t="shared" si="65"/>
        <v>0</v>
      </c>
      <c r="X205" s="442">
        <f t="shared" si="66"/>
        <v>1</v>
      </c>
      <c r="Y205" s="442">
        <f t="shared" si="67"/>
        <v>1</v>
      </c>
      <c r="Z205" s="442">
        <f t="shared" si="68"/>
        <v>1</v>
      </c>
      <c r="AA205" s="442">
        <f t="shared" si="69"/>
        <v>1</v>
      </c>
      <c r="AB205" s="441" t="str">
        <f>'REPRODUCTION 3'!M205</f>
        <v>Juin</v>
      </c>
      <c r="AC205" s="441" t="str">
        <f>'RUMINANTS 3'!M205</f>
        <v>Juin</v>
      </c>
      <c r="AD205" s="441" t="str">
        <f>'PARASITOLOGIE 3'!M205</f>
        <v>Juin</v>
      </c>
      <c r="AE205" s="441" t="str">
        <f>'INFECTIEUX 3'!M205</f>
        <v>Juin</v>
      </c>
      <c r="AF205" s="441" t="str">
        <f>'CARNIVORES 3'!M205</f>
        <v>Juin</v>
      </c>
      <c r="AG205" s="441" t="str">
        <f>'CHIRURGIE 3'!M205</f>
        <v>Juin</v>
      </c>
      <c r="AH205" s="441" t="str">
        <f>'BIOCHIMIE 2'!M205</f>
        <v>Juin</v>
      </c>
      <c r="AI205" s="441" t="str">
        <f>'HIDAOA 3'!M205</f>
        <v>Juin</v>
      </c>
      <c r="AJ205" s="441" t="str">
        <f>'ANA-PATH 2'!M205</f>
        <v>Juin</v>
      </c>
      <c r="AK205" s="443" t="str">
        <f>'CLINIQUE 3 '!S205</f>
        <v>Juin</v>
      </c>
    </row>
    <row r="206" spans="1:38" ht="18.75">
      <c r="A206" s="51">
        <v>199</v>
      </c>
      <c r="B206" s="308" t="s">
        <v>3178</v>
      </c>
      <c r="C206" s="366" t="s">
        <v>3179</v>
      </c>
      <c r="D206" s="440">
        <f>'REPRODUCTION 3'!K206</f>
        <v>14.25</v>
      </c>
      <c r="E206" s="440">
        <f>'RUMINANTS 3'!K206</f>
        <v>10.5</v>
      </c>
      <c r="F206" s="440">
        <f>'PARASITOLOGIE 3'!K206</f>
        <v>25.5</v>
      </c>
      <c r="G206" s="440">
        <f>'INFECTIEUX 3'!K206</f>
        <v>15</v>
      </c>
      <c r="H206" s="440">
        <f>'CARNIVORES 3'!K206</f>
        <v>13.5</v>
      </c>
      <c r="I206" s="440">
        <f>'CHIRURGIE 3'!K206</f>
        <v>23.25</v>
      </c>
      <c r="J206" s="440">
        <f>'BIOCHIMIE 2'!K206</f>
        <v>11</v>
      </c>
      <c r="K206" s="440">
        <f>'HIDAOA 3'!K206</f>
        <v>20.625</v>
      </c>
      <c r="L206" s="440">
        <f>'ANA-PATH 2'!K206</f>
        <v>8</v>
      </c>
      <c r="M206" s="441">
        <f>'CLINIQUE 3 '!O206</f>
        <v>0</v>
      </c>
      <c r="N206" s="441">
        <f t="shared" si="56"/>
        <v>141.625</v>
      </c>
      <c r="O206" s="441">
        <f t="shared" si="57"/>
        <v>5.0580357142857144</v>
      </c>
      <c r="P206" s="442" t="str">
        <f t="shared" si="58"/>
        <v>Ajournee</v>
      </c>
      <c r="Q206" s="442" t="str">
        <f t="shared" si="59"/>
        <v>juin</v>
      </c>
      <c r="R206" s="442">
        <f t="shared" si="60"/>
        <v>1</v>
      </c>
      <c r="S206" s="442">
        <f t="shared" si="61"/>
        <v>1</v>
      </c>
      <c r="T206" s="442">
        <f t="shared" si="62"/>
        <v>0</v>
      </c>
      <c r="U206" s="442">
        <f t="shared" si="63"/>
        <v>0</v>
      </c>
      <c r="V206" s="442">
        <f t="shared" si="64"/>
        <v>1</v>
      </c>
      <c r="W206" s="442">
        <f t="shared" si="65"/>
        <v>0</v>
      </c>
      <c r="X206" s="442">
        <f t="shared" si="66"/>
        <v>0</v>
      </c>
      <c r="Y206" s="442">
        <f t="shared" si="67"/>
        <v>0</v>
      </c>
      <c r="Z206" s="442">
        <f t="shared" si="68"/>
        <v>1</v>
      </c>
      <c r="AA206" s="442">
        <f t="shared" si="69"/>
        <v>1</v>
      </c>
      <c r="AB206" s="441" t="str">
        <f>'REPRODUCTION 3'!M206</f>
        <v>Juin</v>
      </c>
      <c r="AC206" s="441" t="str">
        <f>'RUMINANTS 3'!M206</f>
        <v>Juin</v>
      </c>
      <c r="AD206" s="441" t="str">
        <f>'PARASITOLOGIE 3'!M206</f>
        <v>Juin</v>
      </c>
      <c r="AE206" s="441" t="str">
        <f>'INFECTIEUX 3'!M206</f>
        <v>Juin</v>
      </c>
      <c r="AF206" s="441" t="str">
        <f>'CARNIVORES 3'!M206</f>
        <v>Juin</v>
      </c>
      <c r="AG206" s="441" t="str">
        <f>'CHIRURGIE 3'!M206</f>
        <v>Juin</v>
      </c>
      <c r="AH206" s="441" t="str">
        <f>'BIOCHIMIE 2'!M206</f>
        <v>Juin</v>
      </c>
      <c r="AI206" s="441" t="str">
        <f>'HIDAOA 3'!M206</f>
        <v>Juin</v>
      </c>
      <c r="AJ206" s="441" t="str">
        <f>'ANA-PATH 2'!M206</f>
        <v>Juin</v>
      </c>
      <c r="AK206" s="443" t="str">
        <f>'CLINIQUE 3 '!S206</f>
        <v>Juin</v>
      </c>
    </row>
    <row r="207" spans="1:38" ht="18.75">
      <c r="A207" s="51">
        <v>200</v>
      </c>
      <c r="B207" s="308" t="s">
        <v>3180</v>
      </c>
      <c r="C207" s="366" t="s">
        <v>3181</v>
      </c>
      <c r="D207" s="440">
        <f>'REPRODUCTION 3'!K207</f>
        <v>17.25</v>
      </c>
      <c r="E207" s="440">
        <f>'RUMINANTS 3'!K207</f>
        <v>13.5</v>
      </c>
      <c r="F207" s="440">
        <f>'PARASITOLOGIE 3'!K207</f>
        <v>21</v>
      </c>
      <c r="G207" s="440">
        <f>'INFECTIEUX 3'!K207</f>
        <v>10.5</v>
      </c>
      <c r="H207" s="440">
        <f>'CARNIVORES 3'!K207</f>
        <v>12.75</v>
      </c>
      <c r="I207" s="440">
        <f>'CHIRURGIE 3'!K207</f>
        <v>21.375</v>
      </c>
      <c r="J207" s="440">
        <f>'BIOCHIMIE 2'!K207</f>
        <v>8.5</v>
      </c>
      <c r="K207" s="440">
        <f>'HIDAOA 3'!K207</f>
        <v>18.75</v>
      </c>
      <c r="L207" s="440">
        <f>'ANA-PATH 2'!K207</f>
        <v>9</v>
      </c>
      <c r="M207" s="441">
        <f>'CLINIQUE 3 '!O207</f>
        <v>0</v>
      </c>
      <c r="N207" s="441">
        <f t="shared" si="56"/>
        <v>132.625</v>
      </c>
      <c r="O207" s="441">
        <f t="shared" si="57"/>
        <v>4.7366071428571432</v>
      </c>
      <c r="P207" s="442" t="str">
        <f t="shared" si="58"/>
        <v>Ajournee</v>
      </c>
      <c r="Q207" s="442" t="str">
        <f t="shared" si="59"/>
        <v>juin</v>
      </c>
      <c r="R207" s="442">
        <f t="shared" si="60"/>
        <v>0</v>
      </c>
      <c r="S207" s="442">
        <f t="shared" si="61"/>
        <v>1</v>
      </c>
      <c r="T207" s="442">
        <f t="shared" si="62"/>
        <v>0</v>
      </c>
      <c r="U207" s="442">
        <f t="shared" si="63"/>
        <v>1</v>
      </c>
      <c r="V207" s="442">
        <f t="shared" si="64"/>
        <v>1</v>
      </c>
      <c r="W207" s="442">
        <f t="shared" si="65"/>
        <v>0</v>
      </c>
      <c r="X207" s="442">
        <f t="shared" si="66"/>
        <v>1</v>
      </c>
      <c r="Y207" s="442">
        <f t="shared" si="67"/>
        <v>0</v>
      </c>
      <c r="Z207" s="442">
        <f t="shared" si="68"/>
        <v>1</v>
      </c>
      <c r="AA207" s="442">
        <f t="shared" si="69"/>
        <v>1</v>
      </c>
      <c r="AB207" s="441" t="str">
        <f>'REPRODUCTION 3'!M207</f>
        <v>Juin</v>
      </c>
      <c r="AC207" s="441" t="str">
        <f>'RUMINANTS 3'!M207</f>
        <v>Juin</v>
      </c>
      <c r="AD207" s="441" t="str">
        <f>'PARASITOLOGIE 3'!M207</f>
        <v>Juin</v>
      </c>
      <c r="AE207" s="441" t="str">
        <f>'INFECTIEUX 3'!M207</f>
        <v>Juin</v>
      </c>
      <c r="AF207" s="441" t="str">
        <f>'CARNIVORES 3'!M207</f>
        <v>Juin</v>
      </c>
      <c r="AG207" s="441" t="str">
        <f>'CHIRURGIE 3'!M207</f>
        <v>Juin</v>
      </c>
      <c r="AH207" s="441" t="str">
        <f>'BIOCHIMIE 2'!M207</f>
        <v>Juin</v>
      </c>
      <c r="AI207" s="441" t="str">
        <f>'HIDAOA 3'!M207</f>
        <v>Juin</v>
      </c>
      <c r="AJ207" s="441" t="str">
        <f>'ANA-PATH 2'!M207</f>
        <v>Juin</v>
      </c>
      <c r="AK207" s="443" t="str">
        <f>'CLINIQUE 3 '!S207</f>
        <v>Juin</v>
      </c>
    </row>
    <row r="208" spans="1:38" ht="18.75">
      <c r="A208" s="51">
        <v>201</v>
      </c>
      <c r="B208" s="308" t="s">
        <v>3182</v>
      </c>
      <c r="C208" s="366" t="s">
        <v>3183</v>
      </c>
      <c r="D208" s="440">
        <f>'REPRODUCTION 3'!K208</f>
        <v>8.25</v>
      </c>
      <c r="E208" s="440">
        <f>'RUMINANTS 3'!K208</f>
        <v>10.5</v>
      </c>
      <c r="F208" s="440">
        <f>'PARASITOLOGIE 3'!K208</f>
        <v>18</v>
      </c>
      <c r="G208" s="440">
        <f>'INFECTIEUX 3'!K208</f>
        <v>15</v>
      </c>
      <c r="H208" s="440">
        <f>'CARNIVORES 3'!K208</f>
        <v>14.25</v>
      </c>
      <c r="I208" s="440">
        <f>'CHIRURGIE 3'!K208</f>
        <v>21.75</v>
      </c>
      <c r="J208" s="440">
        <f>'BIOCHIMIE 2'!K208</f>
        <v>3.75</v>
      </c>
      <c r="K208" s="440">
        <f>'HIDAOA 3'!K208</f>
        <v>12.375</v>
      </c>
      <c r="L208" s="440">
        <f>'ANA-PATH 2'!K208</f>
        <v>5</v>
      </c>
      <c r="M208" s="441">
        <f>'CLINIQUE 3 '!O208</f>
        <v>0</v>
      </c>
      <c r="N208" s="441">
        <f t="shared" si="56"/>
        <v>108.875</v>
      </c>
      <c r="O208" s="441">
        <f t="shared" si="57"/>
        <v>3.8883928571428572</v>
      </c>
      <c r="P208" s="442" t="str">
        <f t="shared" si="58"/>
        <v>Ajournee</v>
      </c>
      <c r="Q208" s="442" t="str">
        <f t="shared" si="59"/>
        <v>juin</v>
      </c>
      <c r="R208" s="442">
        <f t="shared" si="60"/>
        <v>1</v>
      </c>
      <c r="S208" s="442">
        <f t="shared" si="61"/>
        <v>1</v>
      </c>
      <c r="T208" s="442">
        <f t="shared" si="62"/>
        <v>0</v>
      </c>
      <c r="U208" s="442">
        <f t="shared" si="63"/>
        <v>0</v>
      </c>
      <c r="V208" s="442">
        <f t="shared" si="64"/>
        <v>1</v>
      </c>
      <c r="W208" s="442">
        <f t="shared" si="65"/>
        <v>0</v>
      </c>
      <c r="X208" s="442">
        <f t="shared" si="66"/>
        <v>1</v>
      </c>
      <c r="Y208" s="442">
        <f t="shared" si="67"/>
        <v>1</v>
      </c>
      <c r="Z208" s="442">
        <f t="shared" si="68"/>
        <v>1</v>
      </c>
      <c r="AA208" s="442">
        <f t="shared" si="69"/>
        <v>1</v>
      </c>
      <c r="AB208" s="441" t="str">
        <f>'REPRODUCTION 3'!M208</f>
        <v>Juin</v>
      </c>
      <c r="AC208" s="441" t="str">
        <f>'RUMINANTS 3'!M208</f>
        <v>Juin</v>
      </c>
      <c r="AD208" s="441" t="str">
        <f>'PARASITOLOGIE 3'!M208</f>
        <v>Juin</v>
      </c>
      <c r="AE208" s="441" t="str">
        <f>'INFECTIEUX 3'!M208</f>
        <v>Juin</v>
      </c>
      <c r="AF208" s="441" t="str">
        <f>'CARNIVORES 3'!M208</f>
        <v>Juin</v>
      </c>
      <c r="AG208" s="441" t="str">
        <f>'CHIRURGIE 3'!M208</f>
        <v>Juin</v>
      </c>
      <c r="AH208" s="441" t="str">
        <f>'BIOCHIMIE 2'!M208</f>
        <v>Juin</v>
      </c>
      <c r="AI208" s="441" t="str">
        <f>'HIDAOA 3'!M208</f>
        <v>Juin</v>
      </c>
      <c r="AJ208" s="441" t="str">
        <f>'ANA-PATH 2'!M208</f>
        <v>Juin</v>
      </c>
      <c r="AK208" s="443" t="str">
        <f>'CLINIQUE 3 '!S208</f>
        <v>Juin</v>
      </c>
    </row>
    <row r="209" spans="1:38" ht="18.75">
      <c r="A209" s="51">
        <v>202</v>
      </c>
      <c r="B209" s="308" t="s">
        <v>3184</v>
      </c>
      <c r="C209" s="366" t="s">
        <v>3185</v>
      </c>
      <c r="D209" s="440">
        <f>'REPRODUCTION 3'!K209</f>
        <v>13.5</v>
      </c>
      <c r="E209" s="440">
        <f>'RUMINANTS 3'!K209</f>
        <v>6</v>
      </c>
      <c r="F209" s="440">
        <f>'PARASITOLOGIE 3'!K209</f>
        <v>15</v>
      </c>
      <c r="G209" s="440">
        <f>'INFECTIEUX 3'!K209</f>
        <v>7.5</v>
      </c>
      <c r="H209" s="440">
        <f>'CARNIVORES 3'!K209</f>
        <v>10.5</v>
      </c>
      <c r="I209" s="440">
        <f>'CHIRURGIE 3'!K209</f>
        <v>19.875</v>
      </c>
      <c r="J209" s="440">
        <f>'BIOCHIMIE 2'!K209</f>
        <v>4.75</v>
      </c>
      <c r="K209" s="440">
        <f>'HIDAOA 3'!K209</f>
        <v>13.125</v>
      </c>
      <c r="L209" s="440">
        <f>'ANA-PATH 2'!K209</f>
        <v>6</v>
      </c>
      <c r="M209" s="441">
        <f>'CLINIQUE 3 '!O209</f>
        <v>0</v>
      </c>
      <c r="N209" s="441">
        <f t="shared" si="56"/>
        <v>96.25</v>
      </c>
      <c r="O209" s="441">
        <f t="shared" si="57"/>
        <v>3.4375</v>
      </c>
      <c r="P209" s="442" t="str">
        <f t="shared" si="58"/>
        <v>Ajournee</v>
      </c>
      <c r="Q209" s="442" t="str">
        <f t="shared" si="59"/>
        <v>juin</v>
      </c>
      <c r="R209" s="442">
        <f t="shared" si="60"/>
        <v>1</v>
      </c>
      <c r="S209" s="442">
        <f t="shared" si="61"/>
        <v>1</v>
      </c>
      <c r="T209" s="442">
        <f t="shared" si="62"/>
        <v>0</v>
      </c>
      <c r="U209" s="442">
        <f t="shared" si="63"/>
        <v>1</v>
      </c>
      <c r="V209" s="442">
        <f t="shared" si="64"/>
        <v>1</v>
      </c>
      <c r="W209" s="442">
        <f t="shared" si="65"/>
        <v>0</v>
      </c>
      <c r="X209" s="442">
        <f t="shared" si="66"/>
        <v>1</v>
      </c>
      <c r="Y209" s="442">
        <f t="shared" si="67"/>
        <v>1</v>
      </c>
      <c r="Z209" s="442">
        <f t="shared" si="68"/>
        <v>1</v>
      </c>
      <c r="AA209" s="442">
        <f t="shared" si="69"/>
        <v>1</v>
      </c>
      <c r="AB209" s="441" t="str">
        <f>'REPRODUCTION 3'!M209</f>
        <v>Juin</v>
      </c>
      <c r="AC209" s="441" t="str">
        <f>'RUMINANTS 3'!M209</f>
        <v>Juin</v>
      </c>
      <c r="AD209" s="441" t="str">
        <f>'PARASITOLOGIE 3'!M209</f>
        <v>Juin</v>
      </c>
      <c r="AE209" s="441" t="str">
        <f>'INFECTIEUX 3'!M209</f>
        <v>Juin</v>
      </c>
      <c r="AF209" s="441" t="str">
        <f>'CARNIVORES 3'!M209</f>
        <v>Juin</v>
      </c>
      <c r="AG209" s="441" t="str">
        <f>'CHIRURGIE 3'!M209</f>
        <v>Juin</v>
      </c>
      <c r="AH209" s="441" t="str">
        <f>'BIOCHIMIE 2'!M209</f>
        <v>Juin</v>
      </c>
      <c r="AI209" s="441" t="str">
        <f>'HIDAOA 3'!M209</f>
        <v>Juin</v>
      </c>
      <c r="AJ209" s="441" t="str">
        <f>'ANA-PATH 2'!M209</f>
        <v>Juin</v>
      </c>
      <c r="AK209" s="443" t="str">
        <f>'CLINIQUE 3 '!S209</f>
        <v>Juin</v>
      </c>
    </row>
    <row r="210" spans="1:38" ht="18.75">
      <c r="A210" s="51">
        <v>203</v>
      </c>
      <c r="B210" s="308" t="s">
        <v>2096</v>
      </c>
      <c r="C210" s="366" t="s">
        <v>3186</v>
      </c>
      <c r="D210" s="440">
        <f>'REPRODUCTION 3'!K210</f>
        <v>15</v>
      </c>
      <c r="E210" s="440">
        <f>'RUMINANTS 3'!K210</f>
        <v>9</v>
      </c>
      <c r="F210" s="440">
        <f>'PARASITOLOGIE 3'!K210</f>
        <v>15</v>
      </c>
      <c r="G210" s="440">
        <f>'INFECTIEUX 3'!K210</f>
        <v>7.5</v>
      </c>
      <c r="H210" s="440">
        <f>'CARNIVORES 3'!K210</f>
        <v>17.25</v>
      </c>
      <c r="I210" s="440">
        <f>'CHIRURGIE 3'!K210</f>
        <v>25.5</v>
      </c>
      <c r="J210" s="440">
        <f>'BIOCHIMIE 2'!K210</f>
        <v>4.5</v>
      </c>
      <c r="K210" s="440">
        <f>'HIDAOA 3'!K210</f>
        <v>18.75</v>
      </c>
      <c r="L210" s="440">
        <f>'ANA-PATH 2'!K210</f>
        <v>3</v>
      </c>
      <c r="M210" s="441">
        <f>'CLINIQUE 3 '!O210</f>
        <v>0</v>
      </c>
      <c r="N210" s="441">
        <f t="shared" si="56"/>
        <v>115.5</v>
      </c>
      <c r="O210" s="441">
        <f t="shared" si="57"/>
        <v>4.125</v>
      </c>
      <c r="P210" s="442" t="str">
        <f t="shared" si="58"/>
        <v>Ajournee</v>
      </c>
      <c r="Q210" s="442" t="str">
        <f t="shared" si="59"/>
        <v>juin</v>
      </c>
      <c r="R210" s="442">
        <f t="shared" si="60"/>
        <v>0</v>
      </c>
      <c r="S210" s="442">
        <f t="shared" si="61"/>
        <v>1</v>
      </c>
      <c r="T210" s="442">
        <f t="shared" si="62"/>
        <v>0</v>
      </c>
      <c r="U210" s="442">
        <f t="shared" si="63"/>
        <v>1</v>
      </c>
      <c r="V210" s="442">
        <f t="shared" si="64"/>
        <v>0</v>
      </c>
      <c r="W210" s="442">
        <f t="shared" si="65"/>
        <v>0</v>
      </c>
      <c r="X210" s="442">
        <f t="shared" si="66"/>
        <v>1</v>
      </c>
      <c r="Y210" s="442">
        <f t="shared" si="67"/>
        <v>0</v>
      </c>
      <c r="Z210" s="442">
        <f t="shared" si="68"/>
        <v>1</v>
      </c>
      <c r="AA210" s="442">
        <f t="shared" si="69"/>
        <v>1</v>
      </c>
      <c r="AB210" s="441" t="str">
        <f>'REPRODUCTION 3'!M210</f>
        <v>Juin</v>
      </c>
      <c r="AC210" s="441" t="str">
        <f>'RUMINANTS 3'!M210</f>
        <v>Juin</v>
      </c>
      <c r="AD210" s="441" t="str">
        <f>'PARASITOLOGIE 3'!M210</f>
        <v>Juin</v>
      </c>
      <c r="AE210" s="441" t="str">
        <f>'INFECTIEUX 3'!M210</f>
        <v>Juin</v>
      </c>
      <c r="AF210" s="441" t="str">
        <f>'CARNIVORES 3'!M210</f>
        <v>Juin</v>
      </c>
      <c r="AG210" s="441" t="str">
        <f>'CHIRURGIE 3'!M210</f>
        <v>Juin</v>
      </c>
      <c r="AH210" s="441" t="str">
        <f>'BIOCHIMIE 2'!M210</f>
        <v>Juin</v>
      </c>
      <c r="AI210" s="441" t="str">
        <f>'HIDAOA 3'!M210</f>
        <v>Juin</v>
      </c>
      <c r="AJ210" s="441" t="str">
        <f>'ANA-PATH 2'!M210</f>
        <v>Juin</v>
      </c>
      <c r="AK210" s="443" t="str">
        <f>'CLINIQUE 3 '!S210</f>
        <v>Juin</v>
      </c>
    </row>
    <row r="211" spans="1:38" ht="12.75" customHeight="1">
      <c r="A211" s="51">
        <v>204</v>
      </c>
      <c r="B211" s="308" t="s">
        <v>3187</v>
      </c>
      <c r="C211" s="366" t="s">
        <v>2115</v>
      </c>
      <c r="D211" s="440">
        <f>'REPRODUCTION 3'!K211</f>
        <v>11.25</v>
      </c>
      <c r="E211" s="440">
        <f>'RUMINANTS 3'!K211</f>
        <v>6</v>
      </c>
      <c r="F211" s="440">
        <f>'PARASITOLOGIE 3'!K211</f>
        <v>15</v>
      </c>
      <c r="G211" s="440">
        <f>'INFECTIEUX 3'!K211</f>
        <v>9</v>
      </c>
      <c r="H211" s="440">
        <f>'CARNIVORES 3'!K211</f>
        <v>15</v>
      </c>
      <c r="I211" s="440">
        <f>'CHIRURGIE 3'!K211</f>
        <v>18.75</v>
      </c>
      <c r="J211" s="440">
        <f>'BIOCHIMIE 2'!K211</f>
        <v>9.5</v>
      </c>
      <c r="K211" s="440">
        <f>'HIDAOA 3'!K211</f>
        <v>17.625</v>
      </c>
      <c r="L211" s="440">
        <f>'ANA-PATH 2'!K211</f>
        <v>3</v>
      </c>
      <c r="M211" s="441">
        <f>'CLINIQUE 3 '!O211</f>
        <v>0</v>
      </c>
      <c r="N211" s="441">
        <f t="shared" si="56"/>
        <v>105.125</v>
      </c>
      <c r="O211" s="441">
        <f t="shared" si="57"/>
        <v>3.7544642857142856</v>
      </c>
      <c r="P211" s="442" t="str">
        <f t="shared" si="58"/>
        <v>Ajournee</v>
      </c>
      <c r="Q211" s="442" t="str">
        <f t="shared" si="59"/>
        <v>juin</v>
      </c>
      <c r="R211" s="442">
        <f t="shared" si="60"/>
        <v>1</v>
      </c>
      <c r="S211" s="442">
        <f t="shared" si="61"/>
        <v>1</v>
      </c>
      <c r="T211" s="442">
        <f t="shared" si="62"/>
        <v>0</v>
      </c>
      <c r="U211" s="442">
        <f t="shared" si="63"/>
        <v>1</v>
      </c>
      <c r="V211" s="442">
        <f t="shared" si="64"/>
        <v>0</v>
      </c>
      <c r="W211" s="442">
        <f t="shared" si="65"/>
        <v>0</v>
      </c>
      <c r="X211" s="442">
        <f t="shared" si="66"/>
        <v>1</v>
      </c>
      <c r="Y211" s="442">
        <f t="shared" si="67"/>
        <v>0</v>
      </c>
      <c r="Z211" s="442">
        <f t="shared" si="68"/>
        <v>1</v>
      </c>
      <c r="AA211" s="442">
        <f t="shared" si="69"/>
        <v>1</v>
      </c>
      <c r="AB211" s="441" t="str">
        <f>'REPRODUCTION 3'!M211</f>
        <v>Juin</v>
      </c>
      <c r="AC211" s="441" t="str">
        <f>'RUMINANTS 3'!M211</f>
        <v>Juin</v>
      </c>
      <c r="AD211" s="441" t="str">
        <f>'PARASITOLOGIE 3'!M211</f>
        <v>Juin</v>
      </c>
      <c r="AE211" s="441" t="str">
        <f>'INFECTIEUX 3'!M211</f>
        <v>Juin</v>
      </c>
      <c r="AF211" s="441" t="str">
        <f>'CARNIVORES 3'!M211</f>
        <v>Juin</v>
      </c>
      <c r="AG211" s="441" t="str">
        <f>'CHIRURGIE 3'!M211</f>
        <v>Juin</v>
      </c>
      <c r="AH211" s="441" t="str">
        <f>'BIOCHIMIE 2'!M211</f>
        <v>Juin</v>
      </c>
      <c r="AI211" s="441" t="str">
        <f>'HIDAOA 3'!M211</f>
        <v>Juin</v>
      </c>
      <c r="AJ211" s="441" t="str">
        <f>'ANA-PATH 2'!M211</f>
        <v>Juin</v>
      </c>
      <c r="AK211" s="443" t="str">
        <f>'CLINIQUE 3 '!S211</f>
        <v>Juin</v>
      </c>
    </row>
    <row r="212" spans="1:38" ht="18.75">
      <c r="A212" s="51">
        <v>205</v>
      </c>
      <c r="B212" s="308" t="s">
        <v>3188</v>
      </c>
      <c r="C212" s="366" t="s">
        <v>640</v>
      </c>
      <c r="D212" s="440">
        <f>'REPRODUCTION 3'!K212</f>
        <v>13.5</v>
      </c>
      <c r="E212" s="440">
        <f>'RUMINANTS 3'!K212</f>
        <v>16.5</v>
      </c>
      <c r="F212" s="440">
        <f>'PARASITOLOGIE 3'!K212</f>
        <v>22.5</v>
      </c>
      <c r="G212" s="440">
        <f>'INFECTIEUX 3'!K212</f>
        <v>6</v>
      </c>
      <c r="H212" s="440">
        <f>'CARNIVORES 3'!K212</f>
        <v>15</v>
      </c>
      <c r="I212" s="440">
        <f>'CHIRURGIE 3'!K212</f>
        <v>20.25</v>
      </c>
      <c r="J212" s="440">
        <f>'BIOCHIMIE 2'!K212</f>
        <v>7.75</v>
      </c>
      <c r="K212" s="440">
        <f>'HIDAOA 3'!K212</f>
        <v>18</v>
      </c>
      <c r="L212" s="440">
        <f>'ANA-PATH 2'!K212</f>
        <v>12</v>
      </c>
      <c r="M212" s="441">
        <f>'CLINIQUE 3 '!O212</f>
        <v>0</v>
      </c>
      <c r="N212" s="441">
        <f t="shared" si="56"/>
        <v>131.5</v>
      </c>
      <c r="O212" s="441">
        <f t="shared" si="57"/>
        <v>4.6964285714285712</v>
      </c>
      <c r="P212" s="442" t="str">
        <f t="shared" si="58"/>
        <v>Ajournee</v>
      </c>
      <c r="Q212" s="442" t="str">
        <f t="shared" si="59"/>
        <v>juin</v>
      </c>
      <c r="R212" s="442">
        <f t="shared" si="60"/>
        <v>1</v>
      </c>
      <c r="S212" s="442">
        <f t="shared" si="61"/>
        <v>0</v>
      </c>
      <c r="T212" s="442">
        <f t="shared" si="62"/>
        <v>0</v>
      </c>
      <c r="U212" s="442">
        <f t="shared" si="63"/>
        <v>1</v>
      </c>
      <c r="V212" s="442">
        <f t="shared" si="64"/>
        <v>0</v>
      </c>
      <c r="W212" s="442">
        <f t="shared" si="65"/>
        <v>0</v>
      </c>
      <c r="X212" s="442">
        <f t="shared" si="66"/>
        <v>1</v>
      </c>
      <c r="Y212" s="442">
        <f t="shared" si="67"/>
        <v>0</v>
      </c>
      <c r="Z212" s="442">
        <f t="shared" si="68"/>
        <v>0</v>
      </c>
      <c r="AA212" s="442">
        <f t="shared" si="69"/>
        <v>1</v>
      </c>
      <c r="AB212" s="441" t="str">
        <f>'REPRODUCTION 3'!M212</f>
        <v>Juin</v>
      </c>
      <c r="AC212" s="441" t="str">
        <f>'RUMINANTS 3'!M212</f>
        <v>Juin</v>
      </c>
      <c r="AD212" s="441" t="str">
        <f>'PARASITOLOGIE 3'!M212</f>
        <v>Juin</v>
      </c>
      <c r="AE212" s="441" t="str">
        <f>'INFECTIEUX 3'!M212</f>
        <v>Juin</v>
      </c>
      <c r="AF212" s="441" t="str">
        <f>'CARNIVORES 3'!M212</f>
        <v>Juin</v>
      </c>
      <c r="AG212" s="441" t="str">
        <f>'CHIRURGIE 3'!M212</f>
        <v>Juin</v>
      </c>
      <c r="AH212" s="441" t="str">
        <f>'BIOCHIMIE 2'!M212</f>
        <v>Juin</v>
      </c>
      <c r="AI212" s="441" t="str">
        <f>'HIDAOA 3'!M212</f>
        <v>Juin</v>
      </c>
      <c r="AJ212" s="441" t="str">
        <f>'ANA-PATH 2'!M212</f>
        <v>Juin</v>
      </c>
      <c r="AK212" s="443" t="str">
        <f>'CLINIQUE 3 '!S212</f>
        <v>Juin</v>
      </c>
    </row>
    <row r="213" spans="1:38" s="150" customFormat="1" ht="18.75" customHeight="1">
      <c r="A213" s="247">
        <v>206</v>
      </c>
      <c r="B213" s="308" t="s">
        <v>3188</v>
      </c>
      <c r="C213" s="366" t="s">
        <v>1999</v>
      </c>
      <c r="D213" s="440">
        <f>'REPRODUCTION 3'!K213</f>
        <v>21.375</v>
      </c>
      <c r="E213" s="440">
        <f>'RUMINANTS 3'!K213</f>
        <v>15</v>
      </c>
      <c r="F213" s="440">
        <f>'PARASITOLOGIE 3'!K213</f>
        <v>30</v>
      </c>
      <c r="G213" s="440">
        <f>'INFECTIEUX 3'!K213</f>
        <v>15</v>
      </c>
      <c r="H213" s="440">
        <f>'CARNIVORES 3'!K213</f>
        <v>13.5</v>
      </c>
      <c r="I213" s="440">
        <f>'CHIRURGIE 3'!K213</f>
        <v>22.5</v>
      </c>
      <c r="J213" s="440">
        <f>'BIOCHIMIE 2'!K213</f>
        <v>11.5</v>
      </c>
      <c r="K213" s="440">
        <f>'HIDAOA 3'!K213</f>
        <v>20.25</v>
      </c>
      <c r="L213" s="440">
        <f>'ANA-PATH 2'!K213</f>
        <v>9</v>
      </c>
      <c r="M213" s="441">
        <f>'CLINIQUE 3 '!O213</f>
        <v>0</v>
      </c>
      <c r="N213" s="441">
        <f t="shared" si="56"/>
        <v>158.125</v>
      </c>
      <c r="O213" s="441">
        <f t="shared" si="57"/>
        <v>5.6473214285714288</v>
      </c>
      <c r="P213" s="442" t="str">
        <f t="shared" si="58"/>
        <v>Ajournee</v>
      </c>
      <c r="Q213" s="442" t="str">
        <f t="shared" si="59"/>
        <v>juin</v>
      </c>
      <c r="R213" s="442">
        <f t="shared" si="60"/>
        <v>0</v>
      </c>
      <c r="S213" s="442">
        <f t="shared" si="61"/>
        <v>0</v>
      </c>
      <c r="T213" s="442">
        <f t="shared" si="62"/>
        <v>0</v>
      </c>
      <c r="U213" s="442">
        <f t="shared" si="63"/>
        <v>0</v>
      </c>
      <c r="V213" s="442">
        <f t="shared" si="64"/>
        <v>1</v>
      </c>
      <c r="W213" s="442">
        <f t="shared" si="65"/>
        <v>0</v>
      </c>
      <c r="X213" s="442">
        <f t="shared" si="66"/>
        <v>0</v>
      </c>
      <c r="Y213" s="442">
        <f t="shared" si="67"/>
        <v>0</v>
      </c>
      <c r="Z213" s="442">
        <f t="shared" si="68"/>
        <v>1</v>
      </c>
      <c r="AA213" s="442">
        <f t="shared" si="69"/>
        <v>1</v>
      </c>
      <c r="AB213" s="441" t="str">
        <f>'REPRODUCTION 3'!M213</f>
        <v>Juin</v>
      </c>
      <c r="AC213" s="441" t="str">
        <f>'RUMINANTS 3'!M213</f>
        <v>Juin</v>
      </c>
      <c r="AD213" s="441" t="str">
        <f>'PARASITOLOGIE 3'!M213</f>
        <v>Juin</v>
      </c>
      <c r="AE213" s="441" t="str">
        <f>'INFECTIEUX 3'!M213</f>
        <v>Juin</v>
      </c>
      <c r="AF213" s="441" t="str">
        <f>'CARNIVORES 3'!M213</f>
        <v>Juin</v>
      </c>
      <c r="AG213" s="441" t="str">
        <f>'CHIRURGIE 3'!M213</f>
        <v>Juin</v>
      </c>
      <c r="AH213" s="441" t="str">
        <f>'BIOCHIMIE 2'!M213</f>
        <v>Juin</v>
      </c>
      <c r="AI213" s="441" t="str">
        <f>'HIDAOA 3'!M213</f>
        <v>Juin</v>
      </c>
      <c r="AJ213" s="441" t="str">
        <f>'ANA-PATH 2'!M213</f>
        <v>Juin</v>
      </c>
      <c r="AK213" s="443" t="str">
        <f>'CLINIQUE 3 '!S213</f>
        <v>Juin</v>
      </c>
      <c r="AL213" s="216"/>
    </row>
    <row r="214" spans="1:38" ht="18.75">
      <c r="A214" s="51">
        <v>207</v>
      </c>
      <c r="B214" s="308" t="s">
        <v>3277</v>
      </c>
      <c r="C214" s="366" t="s">
        <v>3278</v>
      </c>
      <c r="D214" s="440">
        <f>'REPRODUCTION 3'!K214</f>
        <v>18.75</v>
      </c>
      <c r="E214" s="440">
        <f>'RUMINANTS 3'!K214</f>
        <v>9</v>
      </c>
      <c r="F214" s="440">
        <f>'PARASITOLOGIE 3'!K214</f>
        <v>12</v>
      </c>
      <c r="G214" s="440">
        <f>'INFECTIEUX 3'!K214</f>
        <v>22.5</v>
      </c>
      <c r="H214" s="440">
        <f>'CARNIVORES 3'!K214</f>
        <v>18</v>
      </c>
      <c r="I214" s="440">
        <f>'CHIRURGIE 3'!K214</f>
        <v>22.875</v>
      </c>
      <c r="J214" s="440">
        <f>'BIOCHIMIE 2'!K214</f>
        <v>8</v>
      </c>
      <c r="K214" s="440">
        <f>'HIDAOA 3'!K214</f>
        <v>19.875</v>
      </c>
      <c r="L214" s="440">
        <f>'ANA-PATH 2'!K214</f>
        <v>6</v>
      </c>
      <c r="M214" s="441">
        <f>'CLINIQUE 3 '!O214</f>
        <v>0</v>
      </c>
      <c r="N214" s="441">
        <f t="shared" si="56"/>
        <v>137</v>
      </c>
      <c r="O214" s="441">
        <f t="shared" si="57"/>
        <v>4.8928571428571432</v>
      </c>
      <c r="P214" s="442" t="str">
        <f t="shared" si="58"/>
        <v>Ajournee</v>
      </c>
      <c r="Q214" s="442" t="str">
        <f t="shared" si="59"/>
        <v>juin</v>
      </c>
      <c r="R214" s="442">
        <f t="shared" si="60"/>
        <v>0</v>
      </c>
      <c r="S214" s="442">
        <f t="shared" si="61"/>
        <v>1</v>
      </c>
      <c r="T214" s="442">
        <f t="shared" si="62"/>
        <v>1</v>
      </c>
      <c r="U214" s="442">
        <f t="shared" si="63"/>
        <v>0</v>
      </c>
      <c r="V214" s="442">
        <f t="shared" si="64"/>
        <v>0</v>
      </c>
      <c r="W214" s="442">
        <f t="shared" si="65"/>
        <v>0</v>
      </c>
      <c r="X214" s="442">
        <f t="shared" si="66"/>
        <v>1</v>
      </c>
      <c r="Y214" s="442">
        <f t="shared" si="67"/>
        <v>0</v>
      </c>
      <c r="Z214" s="442">
        <f t="shared" si="68"/>
        <v>1</v>
      </c>
      <c r="AA214" s="442">
        <f t="shared" si="69"/>
        <v>1</v>
      </c>
      <c r="AB214" s="441" t="str">
        <f>'REPRODUCTION 3'!M214</f>
        <v>Juin</v>
      </c>
      <c r="AC214" s="441" t="str">
        <f>'RUMINANTS 3'!M214</f>
        <v>Juin</v>
      </c>
      <c r="AD214" s="441" t="str">
        <f>'PARASITOLOGIE 3'!M214</f>
        <v>Juin</v>
      </c>
      <c r="AE214" s="441" t="str">
        <f>'INFECTIEUX 3'!M214</f>
        <v>Juin</v>
      </c>
      <c r="AF214" s="441" t="str">
        <f>'CARNIVORES 3'!M214</f>
        <v>Juin</v>
      </c>
      <c r="AG214" s="441" t="str">
        <f>'CHIRURGIE 3'!M214</f>
        <v>Juin</v>
      </c>
      <c r="AH214" s="441" t="str">
        <f>'BIOCHIMIE 2'!M214</f>
        <v>Juin</v>
      </c>
      <c r="AI214" s="441" t="str">
        <f>'HIDAOA 3'!M214</f>
        <v>Juin</v>
      </c>
      <c r="AJ214" s="441" t="str">
        <f>'ANA-PATH 2'!M214</f>
        <v>Juin</v>
      </c>
      <c r="AK214" s="443" t="str">
        <f>'CLINIQUE 3 '!S214</f>
        <v>Juin</v>
      </c>
    </row>
    <row r="215" spans="1:38" ht="18.75">
      <c r="A215" s="51">
        <v>208</v>
      </c>
      <c r="B215" s="308" t="s">
        <v>3189</v>
      </c>
      <c r="C215" s="366" t="s">
        <v>3279</v>
      </c>
      <c r="D215" s="440">
        <f>'REPRODUCTION 3'!K215</f>
        <v>22.5</v>
      </c>
      <c r="E215" s="440">
        <f>'RUMINANTS 3'!K215</f>
        <v>10.5</v>
      </c>
      <c r="F215" s="440">
        <f>'PARASITOLOGIE 3'!K215</f>
        <v>24</v>
      </c>
      <c r="G215" s="440">
        <f>'INFECTIEUX 3'!K215</f>
        <v>19.5</v>
      </c>
      <c r="H215" s="440">
        <f>'CARNIVORES 3'!K215</f>
        <v>14.25</v>
      </c>
      <c r="I215" s="440">
        <f>'CHIRURGIE 3'!K215</f>
        <v>23.625</v>
      </c>
      <c r="J215" s="440">
        <f>'BIOCHIMIE 2'!K215</f>
        <v>8</v>
      </c>
      <c r="K215" s="440">
        <f>'HIDAOA 3'!K215</f>
        <v>20.25</v>
      </c>
      <c r="L215" s="440">
        <f>'ANA-PATH 2'!K215</f>
        <v>4</v>
      </c>
      <c r="M215" s="441">
        <f>'CLINIQUE 3 '!O215</f>
        <v>0</v>
      </c>
      <c r="N215" s="441">
        <f t="shared" si="56"/>
        <v>146.625</v>
      </c>
      <c r="O215" s="441">
        <f t="shared" si="57"/>
        <v>5.2366071428571432</v>
      </c>
      <c r="P215" s="442" t="str">
        <f t="shared" si="58"/>
        <v>Ajournee</v>
      </c>
      <c r="Q215" s="442" t="str">
        <f t="shared" si="59"/>
        <v>juin</v>
      </c>
      <c r="R215" s="442">
        <f t="shared" si="60"/>
        <v>0</v>
      </c>
      <c r="S215" s="442">
        <f t="shared" si="61"/>
        <v>1</v>
      </c>
      <c r="T215" s="442">
        <f t="shared" si="62"/>
        <v>0</v>
      </c>
      <c r="U215" s="442">
        <f t="shared" si="63"/>
        <v>0</v>
      </c>
      <c r="V215" s="442">
        <f t="shared" si="64"/>
        <v>1</v>
      </c>
      <c r="W215" s="442">
        <f t="shared" si="65"/>
        <v>0</v>
      </c>
      <c r="X215" s="442">
        <f t="shared" si="66"/>
        <v>1</v>
      </c>
      <c r="Y215" s="442">
        <f t="shared" si="67"/>
        <v>0</v>
      </c>
      <c r="Z215" s="442">
        <f t="shared" si="68"/>
        <v>1</v>
      </c>
      <c r="AA215" s="442">
        <f t="shared" si="69"/>
        <v>1</v>
      </c>
      <c r="AB215" s="441" t="str">
        <f>'REPRODUCTION 3'!M215</f>
        <v>Juin</v>
      </c>
      <c r="AC215" s="441" t="str">
        <f>'RUMINANTS 3'!M215</f>
        <v>Juin</v>
      </c>
      <c r="AD215" s="441" t="str">
        <f>'PARASITOLOGIE 3'!M215</f>
        <v>Juin</v>
      </c>
      <c r="AE215" s="441" t="str">
        <f>'INFECTIEUX 3'!M215</f>
        <v>Juin</v>
      </c>
      <c r="AF215" s="441" t="str">
        <f>'CARNIVORES 3'!M215</f>
        <v>Juin</v>
      </c>
      <c r="AG215" s="441" t="str">
        <f>'CHIRURGIE 3'!M215</f>
        <v>Juin</v>
      </c>
      <c r="AH215" s="441" t="str">
        <f>'BIOCHIMIE 2'!M215</f>
        <v>Juin</v>
      </c>
      <c r="AI215" s="441" t="str">
        <f>'HIDAOA 3'!M215</f>
        <v>Juin</v>
      </c>
      <c r="AJ215" s="441" t="str">
        <f>'ANA-PATH 2'!M215</f>
        <v>Juin</v>
      </c>
      <c r="AK215" s="443" t="str">
        <f>'CLINIQUE 3 '!S215</f>
        <v>Juin</v>
      </c>
    </row>
    <row r="216" spans="1:38" ht="18.75">
      <c r="A216" s="51">
        <v>209</v>
      </c>
      <c r="B216" s="308" t="s">
        <v>3190</v>
      </c>
      <c r="C216" s="366" t="s">
        <v>3191</v>
      </c>
      <c r="D216" s="440">
        <f>'REPRODUCTION 3'!K216</f>
        <v>16.5</v>
      </c>
      <c r="E216" s="440">
        <f>'RUMINANTS 3'!K216</f>
        <v>15</v>
      </c>
      <c r="F216" s="440">
        <f>'PARASITOLOGIE 3'!K216</f>
        <v>25.5</v>
      </c>
      <c r="G216" s="440">
        <f>'INFECTIEUX 3'!K216</f>
        <v>6</v>
      </c>
      <c r="H216" s="440">
        <f>'CARNIVORES 3'!K216</f>
        <v>8.25</v>
      </c>
      <c r="I216" s="440">
        <f>'CHIRURGIE 3'!K216</f>
        <v>24.375</v>
      </c>
      <c r="J216" s="440">
        <f>'BIOCHIMIE 2'!K216</f>
        <v>10.5</v>
      </c>
      <c r="K216" s="440">
        <f>'HIDAOA 3'!K216</f>
        <v>23.25</v>
      </c>
      <c r="L216" s="440">
        <f>'ANA-PATH 2'!K216</f>
        <v>12</v>
      </c>
      <c r="M216" s="441">
        <f>'CLINIQUE 3 '!O216</f>
        <v>0</v>
      </c>
      <c r="N216" s="441">
        <f t="shared" si="56"/>
        <v>141.375</v>
      </c>
      <c r="O216" s="441">
        <f t="shared" si="57"/>
        <v>5.0491071428571432</v>
      </c>
      <c r="P216" s="442" t="str">
        <f t="shared" si="58"/>
        <v>Ajournee</v>
      </c>
      <c r="Q216" s="442" t="str">
        <f t="shared" si="59"/>
        <v>juin</v>
      </c>
      <c r="R216" s="442">
        <f t="shared" si="60"/>
        <v>0</v>
      </c>
      <c r="S216" s="442">
        <f t="shared" si="61"/>
        <v>0</v>
      </c>
      <c r="T216" s="442">
        <f t="shared" si="62"/>
        <v>0</v>
      </c>
      <c r="U216" s="442">
        <f t="shared" si="63"/>
        <v>1</v>
      </c>
      <c r="V216" s="442">
        <f t="shared" si="64"/>
        <v>1</v>
      </c>
      <c r="W216" s="442">
        <f t="shared" si="65"/>
        <v>0</v>
      </c>
      <c r="X216" s="442">
        <f t="shared" si="66"/>
        <v>0</v>
      </c>
      <c r="Y216" s="442">
        <f t="shared" si="67"/>
        <v>0</v>
      </c>
      <c r="Z216" s="442">
        <f t="shared" si="68"/>
        <v>0</v>
      </c>
      <c r="AA216" s="442">
        <f t="shared" si="69"/>
        <v>1</v>
      </c>
      <c r="AB216" s="441" t="str">
        <f>'REPRODUCTION 3'!M216</f>
        <v>Juin</v>
      </c>
      <c r="AC216" s="441" t="str">
        <f>'RUMINANTS 3'!M216</f>
        <v>Juin</v>
      </c>
      <c r="AD216" s="441" t="str">
        <f>'PARASITOLOGIE 3'!M216</f>
        <v>Juin</v>
      </c>
      <c r="AE216" s="441" t="str">
        <f>'INFECTIEUX 3'!M216</f>
        <v>Juin</v>
      </c>
      <c r="AF216" s="441" t="str">
        <f>'CARNIVORES 3'!M216</f>
        <v>Juin</v>
      </c>
      <c r="AG216" s="441" t="str">
        <f>'CHIRURGIE 3'!M216</f>
        <v>Juin</v>
      </c>
      <c r="AH216" s="441" t="str">
        <f>'BIOCHIMIE 2'!M216</f>
        <v>Juin</v>
      </c>
      <c r="AI216" s="441" t="str">
        <f>'HIDAOA 3'!M216</f>
        <v>Juin</v>
      </c>
      <c r="AJ216" s="441" t="str">
        <f>'ANA-PATH 2'!M216</f>
        <v>Juin</v>
      </c>
      <c r="AK216" s="443" t="str">
        <f>'CLINIQUE 3 '!S216</f>
        <v>Juin</v>
      </c>
    </row>
    <row r="217" spans="1:38" ht="18.75">
      <c r="A217" s="51">
        <v>210</v>
      </c>
      <c r="B217" s="308" t="s">
        <v>3280</v>
      </c>
      <c r="C217" s="366" t="s">
        <v>674</v>
      </c>
      <c r="D217" s="440">
        <f>'REPRODUCTION 3'!K217</f>
        <v>18</v>
      </c>
      <c r="E217" s="440">
        <f>'RUMINANTS 3'!K217</f>
        <v>10.5</v>
      </c>
      <c r="F217" s="440">
        <f>'PARASITOLOGIE 3'!K217</f>
        <v>18</v>
      </c>
      <c r="G217" s="440">
        <f>'INFECTIEUX 3'!K217</f>
        <v>12</v>
      </c>
      <c r="H217" s="440">
        <f>'CARNIVORES 3'!K217</f>
        <v>9</v>
      </c>
      <c r="I217" s="440">
        <f>'CHIRURGIE 3'!K217</f>
        <v>24.75</v>
      </c>
      <c r="J217" s="440">
        <f>'BIOCHIMIE 2'!K217</f>
        <v>9.5</v>
      </c>
      <c r="K217" s="440">
        <f>'HIDAOA 3'!K217</f>
        <v>23.25</v>
      </c>
      <c r="L217" s="440">
        <f>'ANA-PATH 2'!K217</f>
        <v>12</v>
      </c>
      <c r="M217" s="441">
        <f>'CLINIQUE 3 '!O217</f>
        <v>0</v>
      </c>
      <c r="N217" s="441">
        <f t="shared" si="56"/>
        <v>137</v>
      </c>
      <c r="O217" s="441">
        <f t="shared" si="57"/>
        <v>4.8928571428571432</v>
      </c>
      <c r="P217" s="442" t="str">
        <f t="shared" si="58"/>
        <v>Ajournee</v>
      </c>
      <c r="Q217" s="442" t="str">
        <f t="shared" si="59"/>
        <v>juin</v>
      </c>
      <c r="R217" s="442">
        <f t="shared" si="60"/>
        <v>0</v>
      </c>
      <c r="S217" s="442">
        <f t="shared" si="61"/>
        <v>1</v>
      </c>
      <c r="T217" s="442">
        <f t="shared" si="62"/>
        <v>0</v>
      </c>
      <c r="U217" s="442">
        <f t="shared" si="63"/>
        <v>1</v>
      </c>
      <c r="V217" s="442">
        <f t="shared" si="64"/>
        <v>1</v>
      </c>
      <c r="W217" s="442">
        <f t="shared" si="65"/>
        <v>0</v>
      </c>
      <c r="X217" s="442">
        <f t="shared" si="66"/>
        <v>1</v>
      </c>
      <c r="Y217" s="442">
        <f t="shared" si="67"/>
        <v>0</v>
      </c>
      <c r="Z217" s="442">
        <f t="shared" si="68"/>
        <v>0</v>
      </c>
      <c r="AA217" s="442">
        <f t="shared" si="69"/>
        <v>1</v>
      </c>
      <c r="AB217" s="441" t="str">
        <f>'REPRODUCTION 3'!M217</f>
        <v>Juin</v>
      </c>
      <c r="AC217" s="441" t="str">
        <f>'RUMINANTS 3'!M217</f>
        <v>Juin</v>
      </c>
      <c r="AD217" s="441" t="str">
        <f>'PARASITOLOGIE 3'!M217</f>
        <v>Juin</v>
      </c>
      <c r="AE217" s="441" t="str">
        <f>'INFECTIEUX 3'!M217</f>
        <v>Juin</v>
      </c>
      <c r="AF217" s="441" t="str">
        <f>'CARNIVORES 3'!M217</f>
        <v>Juin</v>
      </c>
      <c r="AG217" s="441" t="str">
        <f>'CHIRURGIE 3'!M217</f>
        <v>Juin</v>
      </c>
      <c r="AH217" s="441" t="str">
        <f>'BIOCHIMIE 2'!M217</f>
        <v>Juin</v>
      </c>
      <c r="AI217" s="441" t="str">
        <f>'HIDAOA 3'!M217</f>
        <v>Juin</v>
      </c>
      <c r="AJ217" s="441" t="str">
        <f>'ANA-PATH 2'!M217</f>
        <v>Juin</v>
      </c>
      <c r="AK217" s="443" t="str">
        <f>'CLINIQUE 3 '!S217</f>
        <v>Juin</v>
      </c>
    </row>
    <row r="218" spans="1:38" ht="18.75">
      <c r="A218" s="51">
        <v>211</v>
      </c>
      <c r="B218" s="308" t="s">
        <v>1565</v>
      </c>
      <c r="C218" s="366" t="s">
        <v>3192</v>
      </c>
      <c r="D218" s="440">
        <f>'REPRODUCTION 3'!K218</f>
        <v>15</v>
      </c>
      <c r="E218" s="440">
        <f>'RUMINANTS 3'!K218</f>
        <v>15</v>
      </c>
      <c r="F218" s="440">
        <f>'PARASITOLOGIE 3'!K218</f>
        <v>18</v>
      </c>
      <c r="G218" s="440">
        <f>'INFECTIEUX 3'!K218</f>
        <v>15</v>
      </c>
      <c r="H218" s="440">
        <f>'CARNIVORES 3'!K218</f>
        <v>21.75</v>
      </c>
      <c r="I218" s="440">
        <f>'CHIRURGIE 3'!K218</f>
        <v>22.5</v>
      </c>
      <c r="J218" s="440">
        <f>'BIOCHIMIE 2'!K218</f>
        <v>11.25</v>
      </c>
      <c r="K218" s="440">
        <f>'HIDAOA 3'!K218</f>
        <v>16.125</v>
      </c>
      <c r="L218" s="440">
        <f>'ANA-PATH 2'!K218</f>
        <v>4</v>
      </c>
      <c r="M218" s="441">
        <f>'CLINIQUE 3 '!O218</f>
        <v>0</v>
      </c>
      <c r="N218" s="441">
        <f t="shared" si="56"/>
        <v>138.625</v>
      </c>
      <c r="O218" s="441">
        <f t="shared" si="57"/>
        <v>4.9508928571428568</v>
      </c>
      <c r="P218" s="442" t="str">
        <f t="shared" si="58"/>
        <v>Ajournee</v>
      </c>
      <c r="Q218" s="442" t="str">
        <f t="shared" si="59"/>
        <v>juin</v>
      </c>
      <c r="R218" s="442">
        <f t="shared" si="60"/>
        <v>0</v>
      </c>
      <c r="S218" s="442">
        <f t="shared" si="61"/>
        <v>0</v>
      </c>
      <c r="T218" s="442">
        <f t="shared" si="62"/>
        <v>0</v>
      </c>
      <c r="U218" s="442">
        <f t="shared" si="63"/>
        <v>0</v>
      </c>
      <c r="V218" s="442">
        <f t="shared" si="64"/>
        <v>0</v>
      </c>
      <c r="W218" s="442">
        <f t="shared" si="65"/>
        <v>0</v>
      </c>
      <c r="X218" s="442">
        <f t="shared" si="66"/>
        <v>0</v>
      </c>
      <c r="Y218" s="442">
        <f t="shared" si="67"/>
        <v>0</v>
      </c>
      <c r="Z218" s="442">
        <f t="shared" si="68"/>
        <v>1</v>
      </c>
      <c r="AA218" s="442">
        <f t="shared" si="69"/>
        <v>1</v>
      </c>
      <c r="AB218" s="441" t="str">
        <f>'REPRODUCTION 3'!M218</f>
        <v>Juin</v>
      </c>
      <c r="AC218" s="441" t="str">
        <f>'RUMINANTS 3'!M218</f>
        <v>Juin</v>
      </c>
      <c r="AD218" s="441" t="str">
        <f>'PARASITOLOGIE 3'!M218</f>
        <v>Juin</v>
      </c>
      <c r="AE218" s="441" t="str">
        <f>'INFECTIEUX 3'!M218</f>
        <v>Juin</v>
      </c>
      <c r="AF218" s="441" t="str">
        <f>'CARNIVORES 3'!M218</f>
        <v>Juin</v>
      </c>
      <c r="AG218" s="441" t="str">
        <f>'CHIRURGIE 3'!M218</f>
        <v>Juin</v>
      </c>
      <c r="AH218" s="441" t="str">
        <f>'BIOCHIMIE 2'!M218</f>
        <v>Juin</v>
      </c>
      <c r="AI218" s="441" t="str">
        <f>'HIDAOA 3'!M218</f>
        <v>Juin</v>
      </c>
      <c r="AJ218" s="441" t="str">
        <f>'ANA-PATH 2'!M218</f>
        <v>Juin</v>
      </c>
      <c r="AK218" s="443" t="str">
        <f>'CLINIQUE 3 '!S218</f>
        <v>Juin</v>
      </c>
    </row>
    <row r="219" spans="1:38" ht="18.75">
      <c r="A219" s="51">
        <v>212</v>
      </c>
      <c r="B219" s="338" t="s">
        <v>3193</v>
      </c>
      <c r="C219" s="386" t="s">
        <v>3194</v>
      </c>
      <c r="D219" s="440">
        <f>'REPRODUCTION 3'!K219</f>
        <v>12.75</v>
      </c>
      <c r="E219" s="440">
        <f>'RUMINANTS 3'!K219</f>
        <v>16.5</v>
      </c>
      <c r="F219" s="440">
        <f>'PARASITOLOGIE 3'!K219</f>
        <v>16.5</v>
      </c>
      <c r="G219" s="440">
        <f>'INFECTIEUX 3'!K219</f>
        <v>9</v>
      </c>
      <c r="H219" s="440">
        <f>'CARNIVORES 3'!K219</f>
        <v>15</v>
      </c>
      <c r="I219" s="440">
        <f>'CHIRURGIE 3'!K219</f>
        <v>23.25</v>
      </c>
      <c r="J219" s="440">
        <f>'BIOCHIMIE 2'!K219</f>
        <v>6.5</v>
      </c>
      <c r="K219" s="440">
        <f>'HIDAOA 3'!K219</f>
        <v>17.25</v>
      </c>
      <c r="L219" s="440">
        <f>'ANA-PATH 2'!K219</f>
        <v>5</v>
      </c>
      <c r="M219" s="441">
        <f>'CLINIQUE 3 '!O219</f>
        <v>0</v>
      </c>
      <c r="N219" s="441">
        <f t="shared" si="56"/>
        <v>121.75</v>
      </c>
      <c r="O219" s="441">
        <f t="shared" si="57"/>
        <v>4.3482142857142856</v>
      </c>
      <c r="P219" s="442" t="str">
        <f t="shared" si="58"/>
        <v>Ajournee</v>
      </c>
      <c r="Q219" s="442" t="str">
        <f t="shared" si="59"/>
        <v>juin</v>
      </c>
      <c r="R219" s="442">
        <f t="shared" si="60"/>
        <v>1</v>
      </c>
      <c r="S219" s="442">
        <f t="shared" si="61"/>
        <v>0</v>
      </c>
      <c r="T219" s="442">
        <f t="shared" si="62"/>
        <v>0</v>
      </c>
      <c r="U219" s="442">
        <f t="shared" si="63"/>
        <v>1</v>
      </c>
      <c r="V219" s="442">
        <f t="shared" si="64"/>
        <v>0</v>
      </c>
      <c r="W219" s="442">
        <f t="shared" si="65"/>
        <v>0</v>
      </c>
      <c r="X219" s="442">
        <f t="shared" si="66"/>
        <v>1</v>
      </c>
      <c r="Y219" s="442">
        <f t="shared" si="67"/>
        <v>0</v>
      </c>
      <c r="Z219" s="442">
        <f t="shared" si="68"/>
        <v>1</v>
      </c>
      <c r="AA219" s="442">
        <f t="shared" si="69"/>
        <v>1</v>
      </c>
      <c r="AB219" s="441" t="str">
        <f>'REPRODUCTION 3'!M219</f>
        <v>Juin</v>
      </c>
      <c r="AC219" s="441" t="str">
        <f>'RUMINANTS 3'!M219</f>
        <v>Juin</v>
      </c>
      <c r="AD219" s="441" t="str">
        <f>'PARASITOLOGIE 3'!M219</f>
        <v>Juin</v>
      </c>
      <c r="AE219" s="441" t="str">
        <f>'INFECTIEUX 3'!M219</f>
        <v>Juin</v>
      </c>
      <c r="AF219" s="441" t="str">
        <f>'CARNIVORES 3'!M219</f>
        <v>Juin</v>
      </c>
      <c r="AG219" s="441" t="str">
        <f>'CHIRURGIE 3'!M219</f>
        <v>Juin</v>
      </c>
      <c r="AH219" s="441" t="str">
        <f>'BIOCHIMIE 2'!M219</f>
        <v>Juin</v>
      </c>
      <c r="AI219" s="441" t="str">
        <f>'HIDAOA 3'!M219</f>
        <v>Juin</v>
      </c>
      <c r="AJ219" s="441" t="str">
        <f>'ANA-PATH 2'!M219</f>
        <v>Juin</v>
      </c>
      <c r="AK219" s="443" t="str">
        <f>'CLINIQUE 3 '!S219</f>
        <v>Juin</v>
      </c>
    </row>
    <row r="220" spans="1:38" ht="18.75">
      <c r="A220" s="51">
        <v>213</v>
      </c>
      <c r="B220" s="308" t="s">
        <v>3195</v>
      </c>
      <c r="C220" s="366" t="s">
        <v>3196</v>
      </c>
      <c r="D220" s="440">
        <f>'REPRODUCTION 3'!K220</f>
        <v>16.5</v>
      </c>
      <c r="E220" s="440">
        <f>'RUMINANTS 3'!K220</f>
        <v>7.5</v>
      </c>
      <c r="F220" s="440">
        <f>'PARASITOLOGIE 3'!K220</f>
        <v>19.5</v>
      </c>
      <c r="G220" s="440">
        <f>'INFECTIEUX 3'!K220</f>
        <v>6</v>
      </c>
      <c r="H220" s="440">
        <f>'CARNIVORES 3'!K220</f>
        <v>15</v>
      </c>
      <c r="I220" s="440">
        <f>'CHIRURGIE 3'!K220</f>
        <v>19.125</v>
      </c>
      <c r="J220" s="440">
        <f>'BIOCHIMIE 2'!K220</f>
        <v>4</v>
      </c>
      <c r="K220" s="440">
        <f>'HIDAOA 3'!K220</f>
        <v>18</v>
      </c>
      <c r="L220" s="440">
        <f>'ANA-PATH 2'!K220</f>
        <v>7</v>
      </c>
      <c r="M220" s="441">
        <f>'CLINIQUE 3 '!O220</f>
        <v>0</v>
      </c>
      <c r="N220" s="441">
        <f t="shared" si="56"/>
        <v>112.625</v>
      </c>
      <c r="O220" s="441">
        <f t="shared" si="57"/>
        <v>4.0223214285714288</v>
      </c>
      <c r="P220" s="442" t="str">
        <f t="shared" si="58"/>
        <v>Ajournee</v>
      </c>
      <c r="Q220" s="442" t="str">
        <f t="shared" si="59"/>
        <v>juin</v>
      </c>
      <c r="R220" s="442">
        <f t="shared" si="60"/>
        <v>0</v>
      </c>
      <c r="S220" s="442">
        <f t="shared" si="61"/>
        <v>1</v>
      </c>
      <c r="T220" s="442">
        <f t="shared" si="62"/>
        <v>0</v>
      </c>
      <c r="U220" s="442">
        <f t="shared" si="63"/>
        <v>1</v>
      </c>
      <c r="V220" s="442">
        <f t="shared" si="64"/>
        <v>0</v>
      </c>
      <c r="W220" s="442">
        <f t="shared" si="65"/>
        <v>0</v>
      </c>
      <c r="X220" s="442">
        <f t="shared" si="66"/>
        <v>1</v>
      </c>
      <c r="Y220" s="442">
        <f t="shared" si="67"/>
        <v>0</v>
      </c>
      <c r="Z220" s="442">
        <f t="shared" si="68"/>
        <v>1</v>
      </c>
      <c r="AA220" s="442">
        <f t="shared" si="69"/>
        <v>1</v>
      </c>
      <c r="AB220" s="441" t="str">
        <f>'REPRODUCTION 3'!M220</f>
        <v>Juin</v>
      </c>
      <c r="AC220" s="441" t="str">
        <f>'RUMINANTS 3'!M220</f>
        <v>Juin</v>
      </c>
      <c r="AD220" s="441" t="str">
        <f>'PARASITOLOGIE 3'!M220</f>
        <v>Juin</v>
      </c>
      <c r="AE220" s="441" t="str">
        <f>'INFECTIEUX 3'!M220</f>
        <v>Juin</v>
      </c>
      <c r="AF220" s="441" t="str">
        <f>'CARNIVORES 3'!M220</f>
        <v>Juin</v>
      </c>
      <c r="AG220" s="441" t="str">
        <f>'CHIRURGIE 3'!M220</f>
        <v>Juin</v>
      </c>
      <c r="AH220" s="441" t="str">
        <f>'BIOCHIMIE 2'!M220</f>
        <v>Juin</v>
      </c>
      <c r="AI220" s="441" t="str">
        <f>'HIDAOA 3'!M220</f>
        <v>Juin</v>
      </c>
      <c r="AJ220" s="441" t="str">
        <f>'ANA-PATH 2'!M220</f>
        <v>Juin</v>
      </c>
      <c r="AK220" s="443" t="str">
        <f>'CLINIQUE 3 '!S220</f>
        <v>Juin</v>
      </c>
    </row>
    <row r="221" spans="1:38" ht="18.75">
      <c r="A221" s="51">
        <v>214</v>
      </c>
      <c r="B221" s="338" t="s">
        <v>3197</v>
      </c>
      <c r="C221" s="386" t="s">
        <v>2115</v>
      </c>
      <c r="D221" s="440">
        <f>'REPRODUCTION 3'!K221</f>
        <v>9</v>
      </c>
      <c r="E221" s="440">
        <f>'RUMINANTS 3'!K221</f>
        <v>7.5</v>
      </c>
      <c r="F221" s="440">
        <f>'PARASITOLOGIE 3'!K221</f>
        <v>21</v>
      </c>
      <c r="G221" s="440">
        <f>'INFECTIEUX 3'!K221</f>
        <v>7.5</v>
      </c>
      <c r="H221" s="440">
        <f>'CARNIVORES 3'!K221</f>
        <v>7.5</v>
      </c>
      <c r="I221" s="440">
        <f>'CHIRURGIE 3'!K221</f>
        <v>20.25</v>
      </c>
      <c r="J221" s="440">
        <f>'BIOCHIMIE 2'!K221</f>
        <v>2</v>
      </c>
      <c r="K221" s="440">
        <f>'HIDAOA 3'!K221</f>
        <v>12.375</v>
      </c>
      <c r="L221" s="440">
        <f>'ANA-PATH 2'!K221</f>
        <v>5</v>
      </c>
      <c r="M221" s="441">
        <f>'CLINIQUE 3 '!O221</f>
        <v>0</v>
      </c>
      <c r="N221" s="441">
        <f t="shared" si="56"/>
        <v>92.125</v>
      </c>
      <c r="O221" s="441">
        <f t="shared" si="57"/>
        <v>3.2901785714285716</v>
      </c>
      <c r="P221" s="442" t="str">
        <f t="shared" si="58"/>
        <v>Ajournee</v>
      </c>
      <c r="Q221" s="442" t="str">
        <f t="shared" si="59"/>
        <v>juin</v>
      </c>
      <c r="R221" s="442">
        <f t="shared" si="60"/>
        <v>1</v>
      </c>
      <c r="S221" s="442">
        <f t="shared" si="61"/>
        <v>1</v>
      </c>
      <c r="T221" s="442">
        <f t="shared" si="62"/>
        <v>0</v>
      </c>
      <c r="U221" s="442">
        <f t="shared" si="63"/>
        <v>1</v>
      </c>
      <c r="V221" s="442">
        <f t="shared" si="64"/>
        <v>1</v>
      </c>
      <c r="W221" s="442">
        <f t="shared" si="65"/>
        <v>0</v>
      </c>
      <c r="X221" s="442">
        <f t="shared" si="66"/>
        <v>1</v>
      </c>
      <c r="Y221" s="442">
        <f t="shared" si="67"/>
        <v>1</v>
      </c>
      <c r="Z221" s="442">
        <f t="shared" si="68"/>
        <v>1</v>
      </c>
      <c r="AA221" s="442">
        <f t="shared" si="69"/>
        <v>1</v>
      </c>
      <c r="AB221" s="441" t="str">
        <f>'REPRODUCTION 3'!M221</f>
        <v>Juin</v>
      </c>
      <c r="AC221" s="441" t="str">
        <f>'RUMINANTS 3'!M221</f>
        <v>Juin</v>
      </c>
      <c r="AD221" s="441" t="str">
        <f>'PARASITOLOGIE 3'!M221</f>
        <v>Juin</v>
      </c>
      <c r="AE221" s="441" t="str">
        <f>'INFECTIEUX 3'!M221</f>
        <v>Juin</v>
      </c>
      <c r="AF221" s="441" t="str">
        <f>'CARNIVORES 3'!M221</f>
        <v>Juin</v>
      </c>
      <c r="AG221" s="441" t="str">
        <f>'CHIRURGIE 3'!M221</f>
        <v>Juin</v>
      </c>
      <c r="AH221" s="441" t="str">
        <f>'BIOCHIMIE 2'!M221</f>
        <v>Juin</v>
      </c>
      <c r="AI221" s="441" t="str">
        <f>'HIDAOA 3'!M221</f>
        <v>Juin</v>
      </c>
      <c r="AJ221" s="441" t="str">
        <f>'ANA-PATH 2'!M221</f>
        <v>Juin</v>
      </c>
      <c r="AK221" s="443" t="str">
        <f>'CLINIQUE 3 '!S221</f>
        <v>Juin</v>
      </c>
    </row>
    <row r="222" spans="1:38" ht="18.75">
      <c r="A222" s="51">
        <v>215</v>
      </c>
      <c r="B222" s="306" t="s">
        <v>1287</v>
      </c>
      <c r="C222" s="375" t="s">
        <v>296</v>
      </c>
      <c r="D222" s="440">
        <f>'REPRODUCTION 3'!K222</f>
        <v>4.5</v>
      </c>
      <c r="E222" s="440">
        <f>'RUMINANTS 3'!K222</f>
        <v>6</v>
      </c>
      <c r="F222" s="440">
        <f>'PARASITOLOGIE 3'!K222</f>
        <v>10.5</v>
      </c>
      <c r="G222" s="440">
        <f>'INFECTIEUX 3'!K222</f>
        <v>1.5</v>
      </c>
      <c r="H222" s="440">
        <f>'CARNIVORES 3'!K222</f>
        <v>36</v>
      </c>
      <c r="I222" s="440">
        <f>'CHIRURGIE 3'!K222</f>
        <v>15.375</v>
      </c>
      <c r="J222" s="440">
        <f>'BIOCHIMIE 2'!K222</f>
        <v>3</v>
      </c>
      <c r="K222" s="440">
        <f>'HIDAOA 3'!K222</f>
        <v>13.875</v>
      </c>
      <c r="L222" s="440">
        <f>'ANA-PATH 2'!K222</f>
        <v>4</v>
      </c>
      <c r="M222" s="441">
        <f>'CLINIQUE 3 '!O222</f>
        <v>40.5</v>
      </c>
      <c r="N222" s="441">
        <f t="shared" si="56"/>
        <v>135.25</v>
      </c>
      <c r="O222" s="441">
        <f t="shared" si="57"/>
        <v>4.8303571428571432</v>
      </c>
      <c r="P222" s="442" t="str">
        <f t="shared" si="58"/>
        <v>Ajournee</v>
      </c>
      <c r="Q222" s="442" t="str">
        <f t="shared" si="59"/>
        <v>juin</v>
      </c>
      <c r="R222" s="442">
        <f t="shared" si="60"/>
        <v>1</v>
      </c>
      <c r="S222" s="442">
        <f t="shared" si="61"/>
        <v>1</v>
      </c>
      <c r="T222" s="442">
        <f t="shared" si="62"/>
        <v>1</v>
      </c>
      <c r="U222" s="442">
        <f t="shared" si="63"/>
        <v>1</v>
      </c>
      <c r="V222" s="442">
        <f t="shared" si="64"/>
        <v>0</v>
      </c>
      <c r="W222" s="442">
        <f t="shared" si="65"/>
        <v>0</v>
      </c>
      <c r="X222" s="442">
        <f t="shared" si="66"/>
        <v>1</v>
      </c>
      <c r="Y222" s="442">
        <f t="shared" si="67"/>
        <v>1</v>
      </c>
      <c r="Z222" s="442">
        <f t="shared" si="68"/>
        <v>1</v>
      </c>
      <c r="AA222" s="442">
        <f t="shared" si="69"/>
        <v>0</v>
      </c>
      <c r="AB222" s="441" t="str">
        <f>'REPRODUCTION 3'!M222</f>
        <v>Juin</v>
      </c>
      <c r="AC222" s="441" t="str">
        <f>'RUMINANTS 3'!M222</f>
        <v>Juin</v>
      </c>
      <c r="AD222" s="441" t="str">
        <f>'PARASITOLOGIE 3'!M222</f>
        <v>Juin</v>
      </c>
      <c r="AE222" s="441" t="str">
        <f>'INFECTIEUX 3'!M222</f>
        <v>Juin</v>
      </c>
      <c r="AF222" s="441" t="str">
        <f>'CARNIVORES 3'!M222</f>
        <v>Juin</v>
      </c>
      <c r="AG222" s="441" t="str">
        <f>'CHIRURGIE 3'!M222</f>
        <v>Juin</v>
      </c>
      <c r="AH222" s="441" t="str">
        <f>'BIOCHIMIE 2'!M222</f>
        <v>Juin</v>
      </c>
      <c r="AI222" s="441" t="str">
        <f>'HIDAOA 3'!M222</f>
        <v>Juin</v>
      </c>
      <c r="AJ222" s="441" t="str">
        <f>'ANA-PATH 2'!M222</f>
        <v>Juin</v>
      </c>
      <c r="AK222" s="443" t="str">
        <f>'CLINIQUE 3 '!S222</f>
        <v>Juin</v>
      </c>
    </row>
    <row r="223" spans="1:38" ht="18.75">
      <c r="A223" s="51">
        <v>216</v>
      </c>
      <c r="B223" s="308" t="s">
        <v>3198</v>
      </c>
      <c r="C223" s="366" t="s">
        <v>3199</v>
      </c>
      <c r="D223" s="440">
        <f>'REPRODUCTION 3'!K223</f>
        <v>16.875</v>
      </c>
      <c r="E223" s="440">
        <f>'RUMINANTS 3'!K223</f>
        <v>7.5</v>
      </c>
      <c r="F223" s="440">
        <f>'PARASITOLOGIE 3'!K223</f>
        <v>21</v>
      </c>
      <c r="G223" s="440">
        <f>'INFECTIEUX 3'!K223</f>
        <v>6</v>
      </c>
      <c r="H223" s="440">
        <f>'CARNIVORES 3'!K223</f>
        <v>10.5</v>
      </c>
      <c r="I223" s="440">
        <f>'CHIRURGIE 3'!K223</f>
        <v>20.25</v>
      </c>
      <c r="J223" s="440">
        <f>'BIOCHIMIE 2'!K223</f>
        <v>3.5</v>
      </c>
      <c r="K223" s="440">
        <f>'HIDAOA 3'!K223</f>
        <v>19.125</v>
      </c>
      <c r="L223" s="440">
        <f>'ANA-PATH 2'!K223</f>
        <v>4</v>
      </c>
      <c r="M223" s="441">
        <f>'CLINIQUE 3 '!O223</f>
        <v>0</v>
      </c>
      <c r="N223" s="441">
        <f t="shared" si="56"/>
        <v>108.75</v>
      </c>
      <c r="O223" s="441">
        <f t="shared" si="57"/>
        <v>3.8839285714285716</v>
      </c>
      <c r="P223" s="442" t="str">
        <f t="shared" si="58"/>
        <v>Ajournee</v>
      </c>
      <c r="Q223" s="442" t="str">
        <f t="shared" si="59"/>
        <v>juin</v>
      </c>
      <c r="R223" s="442">
        <f t="shared" si="60"/>
        <v>0</v>
      </c>
      <c r="S223" s="442">
        <f t="shared" si="61"/>
        <v>1</v>
      </c>
      <c r="T223" s="442">
        <f t="shared" si="62"/>
        <v>0</v>
      </c>
      <c r="U223" s="442">
        <f t="shared" si="63"/>
        <v>1</v>
      </c>
      <c r="V223" s="442">
        <f t="shared" si="64"/>
        <v>1</v>
      </c>
      <c r="W223" s="442">
        <f t="shared" si="65"/>
        <v>0</v>
      </c>
      <c r="X223" s="442">
        <f t="shared" si="66"/>
        <v>1</v>
      </c>
      <c r="Y223" s="442">
        <f t="shared" si="67"/>
        <v>0</v>
      </c>
      <c r="Z223" s="442">
        <f t="shared" si="68"/>
        <v>1</v>
      </c>
      <c r="AA223" s="442">
        <f t="shared" si="69"/>
        <v>1</v>
      </c>
      <c r="AB223" s="441" t="str">
        <f>'REPRODUCTION 3'!M223</f>
        <v>Juin</v>
      </c>
      <c r="AC223" s="441" t="str">
        <f>'RUMINANTS 3'!M223</f>
        <v>Juin</v>
      </c>
      <c r="AD223" s="441" t="str">
        <f>'PARASITOLOGIE 3'!M223</f>
        <v>Juin</v>
      </c>
      <c r="AE223" s="441" t="str">
        <f>'INFECTIEUX 3'!M223</f>
        <v>Juin</v>
      </c>
      <c r="AF223" s="441" t="str">
        <f>'CARNIVORES 3'!M223</f>
        <v>Juin</v>
      </c>
      <c r="AG223" s="441" t="str">
        <f>'CHIRURGIE 3'!M223</f>
        <v>Juin</v>
      </c>
      <c r="AH223" s="441" t="str">
        <f>'BIOCHIMIE 2'!M223</f>
        <v>Juin</v>
      </c>
      <c r="AI223" s="441" t="str">
        <f>'HIDAOA 3'!M223</f>
        <v>Juin</v>
      </c>
      <c r="AJ223" s="441" t="str">
        <f>'ANA-PATH 2'!M223</f>
        <v>Juin</v>
      </c>
      <c r="AK223" s="443" t="str">
        <f>'CLINIQUE 3 '!S223</f>
        <v>Juin</v>
      </c>
    </row>
    <row r="224" spans="1:38" ht="18.75">
      <c r="A224" s="51">
        <v>217</v>
      </c>
      <c r="B224" s="358" t="s">
        <v>3200</v>
      </c>
      <c r="C224" s="387" t="s">
        <v>2148</v>
      </c>
      <c r="D224" s="440">
        <f>'REPRODUCTION 3'!K224</f>
        <v>10.5</v>
      </c>
      <c r="E224" s="440">
        <f>'RUMINANTS 3'!K224</f>
        <v>9</v>
      </c>
      <c r="F224" s="440">
        <f>'PARASITOLOGIE 3'!K224</f>
        <v>16.5</v>
      </c>
      <c r="G224" s="440">
        <f>'INFECTIEUX 3'!K224</f>
        <v>15</v>
      </c>
      <c r="H224" s="440">
        <f>'CARNIVORES 3'!K224</f>
        <v>11.25</v>
      </c>
      <c r="I224" s="440">
        <f>'CHIRURGIE 3'!K224</f>
        <v>20.625</v>
      </c>
      <c r="J224" s="440">
        <f>'BIOCHIMIE 2'!K224</f>
        <v>6.5</v>
      </c>
      <c r="K224" s="440">
        <f>'HIDAOA 3'!K224</f>
        <v>15</v>
      </c>
      <c r="L224" s="440">
        <f>'ANA-PATH 2'!K224</f>
        <v>5</v>
      </c>
      <c r="M224" s="441">
        <f>'CLINIQUE 3 '!O224</f>
        <v>0</v>
      </c>
      <c r="N224" s="441">
        <f t="shared" si="56"/>
        <v>109.375</v>
      </c>
      <c r="O224" s="441">
        <f t="shared" si="57"/>
        <v>3.90625</v>
      </c>
      <c r="P224" s="442" t="str">
        <f t="shared" si="58"/>
        <v>Ajournee</v>
      </c>
      <c r="Q224" s="442" t="str">
        <f t="shared" si="59"/>
        <v>juin</v>
      </c>
      <c r="R224" s="442">
        <f t="shared" si="60"/>
        <v>1</v>
      </c>
      <c r="S224" s="442">
        <f t="shared" si="61"/>
        <v>1</v>
      </c>
      <c r="T224" s="442">
        <f t="shared" si="62"/>
        <v>0</v>
      </c>
      <c r="U224" s="442">
        <f t="shared" si="63"/>
        <v>0</v>
      </c>
      <c r="V224" s="442">
        <f t="shared" si="64"/>
        <v>1</v>
      </c>
      <c r="W224" s="442">
        <f t="shared" si="65"/>
        <v>0</v>
      </c>
      <c r="X224" s="442">
        <f t="shared" si="66"/>
        <v>1</v>
      </c>
      <c r="Y224" s="442">
        <f t="shared" si="67"/>
        <v>0</v>
      </c>
      <c r="Z224" s="442">
        <f t="shared" si="68"/>
        <v>1</v>
      </c>
      <c r="AA224" s="442">
        <f t="shared" si="69"/>
        <v>1</v>
      </c>
      <c r="AB224" s="441" t="str">
        <f>'REPRODUCTION 3'!M224</f>
        <v>Juin</v>
      </c>
      <c r="AC224" s="441" t="str">
        <f>'RUMINANTS 3'!M224</f>
        <v>Juin</v>
      </c>
      <c r="AD224" s="441" t="str">
        <f>'PARASITOLOGIE 3'!M224</f>
        <v>Juin</v>
      </c>
      <c r="AE224" s="441" t="str">
        <f>'INFECTIEUX 3'!M224</f>
        <v>Juin</v>
      </c>
      <c r="AF224" s="441" t="str">
        <f>'CARNIVORES 3'!M224</f>
        <v>Juin</v>
      </c>
      <c r="AG224" s="441" t="str">
        <f>'CHIRURGIE 3'!M224</f>
        <v>Juin</v>
      </c>
      <c r="AH224" s="441" t="str">
        <f>'BIOCHIMIE 2'!M224</f>
        <v>Juin</v>
      </c>
      <c r="AI224" s="441" t="str">
        <f>'HIDAOA 3'!M224</f>
        <v>Juin</v>
      </c>
      <c r="AJ224" s="441" t="str">
        <f>'ANA-PATH 2'!M224</f>
        <v>Juin</v>
      </c>
      <c r="AK224" s="443" t="str">
        <f>'CLINIQUE 3 '!S224</f>
        <v>Juin</v>
      </c>
    </row>
    <row r="225" spans="1:37" ht="18.75">
      <c r="A225" s="51">
        <v>218</v>
      </c>
      <c r="B225" s="308" t="s">
        <v>3201</v>
      </c>
      <c r="C225" s="366" t="s">
        <v>1795</v>
      </c>
      <c r="D225" s="440">
        <f>'REPRODUCTION 3'!K225</f>
        <v>22.5</v>
      </c>
      <c r="E225" s="440">
        <f>'RUMINANTS 3'!K225</f>
        <v>16.5</v>
      </c>
      <c r="F225" s="440">
        <f>'PARASITOLOGIE 3'!K225</f>
        <v>24</v>
      </c>
      <c r="G225" s="440">
        <f>'INFECTIEUX 3'!K225</f>
        <v>10.5</v>
      </c>
      <c r="H225" s="440">
        <f>'CARNIVORES 3'!K225</f>
        <v>15.75</v>
      </c>
      <c r="I225" s="440">
        <f>'CHIRURGIE 3'!K225</f>
        <v>25.875</v>
      </c>
      <c r="J225" s="440">
        <f>'BIOCHIMIE 2'!K225</f>
        <v>10.75</v>
      </c>
      <c r="K225" s="440">
        <f>'HIDAOA 3'!K225</f>
        <v>21.375</v>
      </c>
      <c r="L225" s="440">
        <f>'ANA-PATH 2'!K225</f>
        <v>10</v>
      </c>
      <c r="M225" s="441">
        <f>'CLINIQUE 3 '!O225</f>
        <v>0</v>
      </c>
      <c r="N225" s="441">
        <f t="shared" si="56"/>
        <v>157.25</v>
      </c>
      <c r="O225" s="441">
        <f t="shared" si="57"/>
        <v>5.6160714285714288</v>
      </c>
      <c r="P225" s="442" t="str">
        <f t="shared" si="58"/>
        <v>Ajournee</v>
      </c>
      <c r="Q225" s="442" t="str">
        <f t="shared" si="59"/>
        <v>juin</v>
      </c>
      <c r="R225" s="442">
        <f t="shared" si="60"/>
        <v>0</v>
      </c>
      <c r="S225" s="442">
        <f t="shared" si="61"/>
        <v>0</v>
      </c>
      <c r="T225" s="442">
        <f t="shared" si="62"/>
        <v>0</v>
      </c>
      <c r="U225" s="442">
        <f t="shared" si="63"/>
        <v>1</v>
      </c>
      <c r="V225" s="442">
        <f t="shared" si="64"/>
        <v>0</v>
      </c>
      <c r="W225" s="442">
        <f t="shared" si="65"/>
        <v>0</v>
      </c>
      <c r="X225" s="442">
        <f t="shared" si="66"/>
        <v>0</v>
      </c>
      <c r="Y225" s="442">
        <f t="shared" si="67"/>
        <v>0</v>
      </c>
      <c r="Z225" s="442">
        <f t="shared" si="68"/>
        <v>0</v>
      </c>
      <c r="AA225" s="442">
        <f t="shared" si="69"/>
        <v>1</v>
      </c>
      <c r="AB225" s="441" t="str">
        <f>'REPRODUCTION 3'!M225</f>
        <v>Juin</v>
      </c>
      <c r="AC225" s="441" t="str">
        <f>'RUMINANTS 3'!M225</f>
        <v>Juin</v>
      </c>
      <c r="AD225" s="441" t="str">
        <f>'PARASITOLOGIE 3'!M225</f>
        <v>Juin</v>
      </c>
      <c r="AE225" s="441" t="str">
        <f>'INFECTIEUX 3'!M225</f>
        <v>Juin</v>
      </c>
      <c r="AF225" s="441" t="str">
        <f>'CARNIVORES 3'!M225</f>
        <v>Juin</v>
      </c>
      <c r="AG225" s="441" t="str">
        <f>'CHIRURGIE 3'!M225</f>
        <v>Juin</v>
      </c>
      <c r="AH225" s="441" t="str">
        <f>'BIOCHIMIE 2'!M225</f>
        <v>Juin</v>
      </c>
      <c r="AI225" s="441" t="str">
        <f>'HIDAOA 3'!M225</f>
        <v>Juin</v>
      </c>
      <c r="AJ225" s="441" t="str">
        <f>'ANA-PATH 2'!M225</f>
        <v>Juin</v>
      </c>
      <c r="AK225" s="443" t="str">
        <f>'CLINIQUE 3 '!S225</f>
        <v>Juin</v>
      </c>
    </row>
    <row r="226" spans="1:37" ht="18.75">
      <c r="A226" s="51">
        <v>219</v>
      </c>
      <c r="B226" s="308" t="s">
        <v>3202</v>
      </c>
      <c r="C226" s="366" t="s">
        <v>3203</v>
      </c>
      <c r="D226" s="440">
        <f>'REPRODUCTION 3'!K226</f>
        <v>11.25</v>
      </c>
      <c r="E226" s="440">
        <f>'RUMINANTS 3'!K226</f>
        <v>10.5</v>
      </c>
      <c r="F226" s="440">
        <f>'PARASITOLOGIE 3'!K226</f>
        <v>19.5</v>
      </c>
      <c r="G226" s="440">
        <f>'INFECTIEUX 3'!K226</f>
        <v>18</v>
      </c>
      <c r="H226" s="440">
        <f>'CARNIVORES 3'!K226</f>
        <v>13.5</v>
      </c>
      <c r="I226" s="440">
        <f>'CHIRURGIE 3'!K226</f>
        <v>21</v>
      </c>
      <c r="J226" s="440">
        <f>'BIOCHIMIE 2'!K226</f>
        <v>13.5</v>
      </c>
      <c r="K226" s="440">
        <f>'HIDAOA 3'!K226</f>
        <v>20.25</v>
      </c>
      <c r="L226" s="440">
        <f>'ANA-PATH 2'!K226</f>
        <v>6</v>
      </c>
      <c r="M226" s="441">
        <f>'CLINIQUE 3 '!O226</f>
        <v>0</v>
      </c>
      <c r="N226" s="441">
        <f t="shared" si="56"/>
        <v>133.5</v>
      </c>
      <c r="O226" s="441">
        <f t="shared" si="57"/>
        <v>4.7678571428571432</v>
      </c>
      <c r="P226" s="442" t="str">
        <f t="shared" si="58"/>
        <v>Ajournee</v>
      </c>
      <c r="Q226" s="442" t="str">
        <f t="shared" si="59"/>
        <v>juin</v>
      </c>
      <c r="R226" s="442">
        <f t="shared" si="60"/>
        <v>1</v>
      </c>
      <c r="S226" s="442">
        <f t="shared" si="61"/>
        <v>1</v>
      </c>
      <c r="T226" s="442">
        <f t="shared" si="62"/>
        <v>0</v>
      </c>
      <c r="U226" s="442">
        <f t="shared" si="63"/>
        <v>0</v>
      </c>
      <c r="V226" s="442">
        <f t="shared" si="64"/>
        <v>1</v>
      </c>
      <c r="W226" s="442">
        <f t="shared" si="65"/>
        <v>0</v>
      </c>
      <c r="X226" s="442">
        <f t="shared" si="66"/>
        <v>0</v>
      </c>
      <c r="Y226" s="442">
        <f t="shared" si="67"/>
        <v>0</v>
      </c>
      <c r="Z226" s="442">
        <f t="shared" si="68"/>
        <v>1</v>
      </c>
      <c r="AA226" s="442">
        <f t="shared" si="69"/>
        <v>1</v>
      </c>
      <c r="AB226" s="441" t="str">
        <f>'REPRODUCTION 3'!M226</f>
        <v>Juin</v>
      </c>
      <c r="AC226" s="441" t="str">
        <f>'RUMINANTS 3'!M226</f>
        <v>Juin</v>
      </c>
      <c r="AD226" s="441" t="str">
        <f>'PARASITOLOGIE 3'!M226</f>
        <v>Juin</v>
      </c>
      <c r="AE226" s="441" t="str">
        <f>'INFECTIEUX 3'!M226</f>
        <v>Juin</v>
      </c>
      <c r="AF226" s="441" t="str">
        <f>'CARNIVORES 3'!M226</f>
        <v>Juin</v>
      </c>
      <c r="AG226" s="441" t="str">
        <f>'CHIRURGIE 3'!M226</f>
        <v>Juin</v>
      </c>
      <c r="AH226" s="441" t="str">
        <f>'BIOCHIMIE 2'!M226</f>
        <v>Juin</v>
      </c>
      <c r="AI226" s="441" t="str">
        <f>'HIDAOA 3'!M226</f>
        <v>Juin</v>
      </c>
      <c r="AJ226" s="441" t="str">
        <f>'ANA-PATH 2'!M226</f>
        <v>Juin</v>
      </c>
      <c r="AK226" s="443" t="str">
        <f>'CLINIQUE 3 '!S226</f>
        <v>Juin</v>
      </c>
    </row>
    <row r="227" spans="1:37" ht="18.75">
      <c r="A227" s="51">
        <v>220</v>
      </c>
      <c r="B227" s="308" t="s">
        <v>3288</v>
      </c>
      <c r="C227" s="366" t="s">
        <v>3204</v>
      </c>
      <c r="D227" s="440">
        <f>'REPRODUCTION 3'!K227</f>
        <v>1.5</v>
      </c>
      <c r="E227" s="440">
        <f>'RUMINANTS 3'!K227</f>
        <v>3</v>
      </c>
      <c r="F227" s="440">
        <f>'PARASITOLOGIE 3'!K227</f>
        <v>12</v>
      </c>
      <c r="G227" s="440">
        <f>'INFECTIEUX 3'!K227</f>
        <v>1.5</v>
      </c>
      <c r="H227" s="440">
        <f>'CARNIVORES 3'!K227</f>
        <v>9</v>
      </c>
      <c r="I227" s="440">
        <f>'CHIRURGIE 3'!K227</f>
        <v>16.875</v>
      </c>
      <c r="J227" s="440">
        <f>'BIOCHIMIE 2'!K227</f>
        <v>0</v>
      </c>
      <c r="K227" s="440">
        <f>'HIDAOA 3'!K227</f>
        <v>10.875</v>
      </c>
      <c r="L227" s="440">
        <f>'ANA-PATH 2'!K227</f>
        <v>3</v>
      </c>
      <c r="M227" s="441">
        <f>'CLINIQUE 3 '!O227</f>
        <v>0</v>
      </c>
      <c r="N227" s="441">
        <f t="shared" si="56"/>
        <v>57.75</v>
      </c>
      <c r="O227" s="441">
        <f t="shared" si="57"/>
        <v>2.0625</v>
      </c>
      <c r="P227" s="442" t="str">
        <f t="shared" si="58"/>
        <v>Ajournee</v>
      </c>
      <c r="Q227" s="442" t="str">
        <f t="shared" si="59"/>
        <v>juin</v>
      </c>
      <c r="R227" s="442">
        <f t="shared" si="60"/>
        <v>1</v>
      </c>
      <c r="S227" s="442">
        <f t="shared" si="61"/>
        <v>1</v>
      </c>
      <c r="T227" s="442">
        <f t="shared" si="62"/>
        <v>1</v>
      </c>
      <c r="U227" s="442">
        <f t="shared" si="63"/>
        <v>1</v>
      </c>
      <c r="V227" s="442">
        <f t="shared" si="64"/>
        <v>1</v>
      </c>
      <c r="W227" s="442">
        <f t="shared" si="65"/>
        <v>0</v>
      </c>
      <c r="X227" s="442">
        <f t="shared" si="66"/>
        <v>1</v>
      </c>
      <c r="Y227" s="442">
        <f t="shared" si="67"/>
        <v>1</v>
      </c>
      <c r="Z227" s="442">
        <f t="shared" si="68"/>
        <v>1</v>
      </c>
      <c r="AA227" s="442">
        <f t="shared" si="69"/>
        <v>1</v>
      </c>
      <c r="AB227" s="441" t="str">
        <f>'REPRODUCTION 3'!M227</f>
        <v>Juin</v>
      </c>
      <c r="AC227" s="441" t="str">
        <f>'RUMINANTS 3'!M227</f>
        <v>Juin</v>
      </c>
      <c r="AD227" s="441" t="str">
        <f>'PARASITOLOGIE 3'!M227</f>
        <v>Juin</v>
      </c>
      <c r="AE227" s="441" t="str">
        <f>'INFECTIEUX 3'!M227</f>
        <v>Juin</v>
      </c>
      <c r="AF227" s="441" t="str">
        <f>'CARNIVORES 3'!M227</f>
        <v>Juin</v>
      </c>
      <c r="AG227" s="441" t="str">
        <f>'CHIRURGIE 3'!M227</f>
        <v>Juin</v>
      </c>
      <c r="AH227" s="441" t="str">
        <f>'BIOCHIMIE 2'!M227</f>
        <v>Juin</v>
      </c>
      <c r="AI227" s="441" t="str">
        <f>'HIDAOA 3'!M227</f>
        <v>Juin</v>
      </c>
      <c r="AJ227" s="441" t="str">
        <f>'ANA-PATH 2'!M227</f>
        <v>Juin</v>
      </c>
      <c r="AK227" s="443" t="str">
        <f>'CLINIQUE 3 '!S227</f>
        <v>Juin</v>
      </c>
    </row>
    <row r="228" spans="1:37" ht="18.75">
      <c r="A228" s="51">
        <v>221</v>
      </c>
      <c r="B228" s="308" t="s">
        <v>3205</v>
      </c>
      <c r="C228" s="366" t="s">
        <v>1819</v>
      </c>
      <c r="D228" s="440">
        <f>'REPRODUCTION 3'!K228</f>
        <v>13.5</v>
      </c>
      <c r="E228" s="440">
        <f>'RUMINANTS 3'!K228</f>
        <v>10.5</v>
      </c>
      <c r="F228" s="440">
        <f>'PARASITOLOGIE 3'!K228</f>
        <v>16.5</v>
      </c>
      <c r="G228" s="440">
        <f>'INFECTIEUX 3'!K228</f>
        <v>7.5</v>
      </c>
      <c r="H228" s="440">
        <f>'CARNIVORES 3'!K228</f>
        <v>14.25</v>
      </c>
      <c r="I228" s="440">
        <f>'CHIRURGIE 3'!K228</f>
        <v>20.25</v>
      </c>
      <c r="J228" s="440">
        <f>'BIOCHIMIE 2'!K228</f>
        <v>5.75</v>
      </c>
      <c r="K228" s="440">
        <f>'HIDAOA 3'!K228</f>
        <v>15.75</v>
      </c>
      <c r="L228" s="440">
        <f>'ANA-PATH 2'!K228</f>
        <v>3</v>
      </c>
      <c r="M228" s="441">
        <f>'CLINIQUE 3 '!O228</f>
        <v>0</v>
      </c>
      <c r="N228" s="441">
        <f t="shared" si="56"/>
        <v>107</v>
      </c>
      <c r="O228" s="441">
        <f t="shared" si="57"/>
        <v>3.8214285714285716</v>
      </c>
      <c r="P228" s="442" t="str">
        <f t="shared" si="58"/>
        <v>Ajournee</v>
      </c>
      <c r="Q228" s="442" t="str">
        <f t="shared" si="59"/>
        <v>juin</v>
      </c>
      <c r="R228" s="442">
        <f t="shared" si="60"/>
        <v>1</v>
      </c>
      <c r="S228" s="442">
        <f t="shared" si="61"/>
        <v>1</v>
      </c>
      <c r="T228" s="442">
        <f t="shared" si="62"/>
        <v>0</v>
      </c>
      <c r="U228" s="442">
        <f t="shared" si="63"/>
        <v>1</v>
      </c>
      <c r="V228" s="442">
        <f t="shared" si="64"/>
        <v>1</v>
      </c>
      <c r="W228" s="442">
        <f t="shared" si="65"/>
        <v>0</v>
      </c>
      <c r="X228" s="442">
        <f t="shared" si="66"/>
        <v>1</v>
      </c>
      <c r="Y228" s="442">
        <f t="shared" si="67"/>
        <v>0</v>
      </c>
      <c r="Z228" s="442">
        <f t="shared" si="68"/>
        <v>1</v>
      </c>
      <c r="AA228" s="442">
        <f t="shared" si="69"/>
        <v>1</v>
      </c>
      <c r="AB228" s="441" t="str">
        <f>'REPRODUCTION 3'!M228</f>
        <v>Juin</v>
      </c>
      <c r="AC228" s="441" t="str">
        <f>'RUMINANTS 3'!M228</f>
        <v>Juin</v>
      </c>
      <c r="AD228" s="441" t="str">
        <f>'PARASITOLOGIE 3'!M228</f>
        <v>Juin</v>
      </c>
      <c r="AE228" s="441" t="str">
        <f>'INFECTIEUX 3'!M228</f>
        <v>Juin</v>
      </c>
      <c r="AF228" s="441" t="str">
        <f>'CARNIVORES 3'!M228</f>
        <v>Juin</v>
      </c>
      <c r="AG228" s="441" t="str">
        <f>'CHIRURGIE 3'!M228</f>
        <v>Juin</v>
      </c>
      <c r="AH228" s="441" t="str">
        <f>'BIOCHIMIE 2'!M228</f>
        <v>Juin</v>
      </c>
      <c r="AI228" s="441" t="str">
        <f>'HIDAOA 3'!M228</f>
        <v>Juin</v>
      </c>
      <c r="AJ228" s="441" t="str">
        <f>'ANA-PATH 2'!M228</f>
        <v>Juin</v>
      </c>
      <c r="AK228" s="443" t="str">
        <f>'CLINIQUE 3 '!S228</f>
        <v>Juin</v>
      </c>
    </row>
    <row r="229" spans="1:37" ht="18.75">
      <c r="A229" s="51">
        <v>222</v>
      </c>
      <c r="B229" s="308" t="s">
        <v>3289</v>
      </c>
      <c r="C229" s="366" t="s">
        <v>3206</v>
      </c>
      <c r="D229" s="440">
        <f>'REPRODUCTION 3'!K229</f>
        <v>13.5</v>
      </c>
      <c r="E229" s="440">
        <f>'RUMINANTS 3'!K229</f>
        <v>13.5</v>
      </c>
      <c r="F229" s="440">
        <f>'PARASITOLOGIE 3'!K229</f>
        <v>18</v>
      </c>
      <c r="G229" s="440">
        <f>'INFECTIEUX 3'!K229</f>
        <v>7.5</v>
      </c>
      <c r="H229" s="440">
        <f>'CARNIVORES 3'!K229</f>
        <v>12</v>
      </c>
      <c r="I229" s="440">
        <f>'CHIRURGIE 3'!K229</f>
        <v>16.125</v>
      </c>
      <c r="J229" s="440">
        <f>'BIOCHIMIE 2'!K229</f>
        <v>4.5</v>
      </c>
      <c r="K229" s="440">
        <f>'HIDAOA 3'!K229</f>
        <v>18.75</v>
      </c>
      <c r="L229" s="440">
        <f>'ANA-PATH 2'!K229</f>
        <v>6</v>
      </c>
      <c r="M229" s="441">
        <f>'CLINIQUE 3 '!O229</f>
        <v>0</v>
      </c>
      <c r="N229" s="441">
        <f t="shared" si="56"/>
        <v>109.875</v>
      </c>
      <c r="O229" s="441">
        <f t="shared" si="57"/>
        <v>3.9241071428571428</v>
      </c>
      <c r="P229" s="442" t="str">
        <f t="shared" si="58"/>
        <v>Ajournee</v>
      </c>
      <c r="Q229" s="442" t="str">
        <f t="shared" si="59"/>
        <v>juin</v>
      </c>
      <c r="R229" s="442">
        <f t="shared" si="60"/>
        <v>1</v>
      </c>
      <c r="S229" s="442">
        <f t="shared" si="61"/>
        <v>1</v>
      </c>
      <c r="T229" s="442">
        <f t="shared" si="62"/>
        <v>0</v>
      </c>
      <c r="U229" s="442">
        <f t="shared" si="63"/>
        <v>1</v>
      </c>
      <c r="V229" s="442">
        <f t="shared" si="64"/>
        <v>1</v>
      </c>
      <c r="W229" s="442">
        <f t="shared" si="65"/>
        <v>0</v>
      </c>
      <c r="X229" s="442">
        <f t="shared" si="66"/>
        <v>1</v>
      </c>
      <c r="Y229" s="442">
        <f t="shared" si="67"/>
        <v>0</v>
      </c>
      <c r="Z229" s="442">
        <f t="shared" si="68"/>
        <v>1</v>
      </c>
      <c r="AA229" s="442">
        <f t="shared" si="69"/>
        <v>1</v>
      </c>
      <c r="AB229" s="441" t="str">
        <f>'REPRODUCTION 3'!M229</f>
        <v>Juin</v>
      </c>
      <c r="AC229" s="441" t="str">
        <f>'RUMINANTS 3'!M229</f>
        <v>Juin</v>
      </c>
      <c r="AD229" s="441" t="str">
        <f>'PARASITOLOGIE 3'!M229</f>
        <v>Juin</v>
      </c>
      <c r="AE229" s="441" t="str">
        <f>'INFECTIEUX 3'!M229</f>
        <v>Juin</v>
      </c>
      <c r="AF229" s="441" t="str">
        <f>'CARNIVORES 3'!M229</f>
        <v>Juin</v>
      </c>
      <c r="AG229" s="441" t="str">
        <f>'CHIRURGIE 3'!M229</f>
        <v>Juin</v>
      </c>
      <c r="AH229" s="441" t="str">
        <f>'BIOCHIMIE 2'!M229</f>
        <v>Juin</v>
      </c>
      <c r="AI229" s="441" t="str">
        <f>'HIDAOA 3'!M229</f>
        <v>Juin</v>
      </c>
      <c r="AJ229" s="441" t="str">
        <f>'ANA-PATH 2'!M229</f>
        <v>Juin</v>
      </c>
      <c r="AK229" s="443" t="str">
        <f>'CLINIQUE 3 '!S229</f>
        <v>Juin</v>
      </c>
    </row>
    <row r="230" spans="1:37" ht="18.75">
      <c r="A230" s="51">
        <v>223</v>
      </c>
      <c r="B230" s="308" t="s">
        <v>3207</v>
      </c>
      <c r="C230" s="366" t="s">
        <v>3208</v>
      </c>
      <c r="D230" s="440">
        <f>'REPRODUCTION 3'!K230</f>
        <v>6</v>
      </c>
      <c r="E230" s="440">
        <f>'RUMINANTS 3'!K230</f>
        <v>13.5</v>
      </c>
      <c r="F230" s="440">
        <f>'PARASITOLOGIE 3'!K230</f>
        <v>12</v>
      </c>
      <c r="G230" s="440">
        <f>'INFECTIEUX 3'!K230</f>
        <v>9</v>
      </c>
      <c r="H230" s="440">
        <f>'CARNIVORES 3'!K230</f>
        <v>12</v>
      </c>
      <c r="I230" s="440">
        <f>'CHIRURGIE 3'!K230</f>
        <v>22.125</v>
      </c>
      <c r="J230" s="440">
        <f>'BIOCHIMIE 2'!K230</f>
        <v>3</v>
      </c>
      <c r="K230" s="440">
        <f>'HIDAOA 3'!K230</f>
        <v>13.5</v>
      </c>
      <c r="L230" s="440">
        <f>'ANA-PATH 2'!K230</f>
        <v>6</v>
      </c>
      <c r="M230" s="441">
        <f>'CLINIQUE 3 '!O230</f>
        <v>0</v>
      </c>
      <c r="N230" s="441">
        <f t="shared" si="56"/>
        <v>97.125</v>
      </c>
      <c r="O230" s="441">
        <f t="shared" si="57"/>
        <v>3.46875</v>
      </c>
      <c r="P230" s="442" t="str">
        <f t="shared" si="58"/>
        <v>Ajournee</v>
      </c>
      <c r="Q230" s="442" t="str">
        <f t="shared" si="59"/>
        <v>juin</v>
      </c>
      <c r="R230" s="442">
        <f t="shared" si="60"/>
        <v>1</v>
      </c>
      <c r="S230" s="442">
        <f t="shared" si="61"/>
        <v>1</v>
      </c>
      <c r="T230" s="442">
        <f t="shared" si="62"/>
        <v>1</v>
      </c>
      <c r="U230" s="442">
        <f t="shared" si="63"/>
        <v>1</v>
      </c>
      <c r="V230" s="442">
        <f t="shared" si="64"/>
        <v>1</v>
      </c>
      <c r="W230" s="442">
        <f t="shared" si="65"/>
        <v>0</v>
      </c>
      <c r="X230" s="442">
        <f t="shared" si="66"/>
        <v>1</v>
      </c>
      <c r="Y230" s="442">
        <f t="shared" si="67"/>
        <v>1</v>
      </c>
      <c r="Z230" s="442">
        <f t="shared" si="68"/>
        <v>1</v>
      </c>
      <c r="AA230" s="442">
        <f t="shared" si="69"/>
        <v>1</v>
      </c>
      <c r="AB230" s="441" t="str">
        <f>'REPRODUCTION 3'!M230</f>
        <v>Juin</v>
      </c>
      <c r="AC230" s="441" t="str">
        <f>'RUMINANTS 3'!M230</f>
        <v>Juin</v>
      </c>
      <c r="AD230" s="441" t="str">
        <f>'PARASITOLOGIE 3'!M230</f>
        <v>Juin</v>
      </c>
      <c r="AE230" s="441" t="str">
        <f>'INFECTIEUX 3'!M230</f>
        <v>Juin</v>
      </c>
      <c r="AF230" s="441" t="str">
        <f>'CARNIVORES 3'!M230</f>
        <v>Juin</v>
      </c>
      <c r="AG230" s="441" t="str">
        <f>'CHIRURGIE 3'!M230</f>
        <v>Juin</v>
      </c>
      <c r="AH230" s="441" t="str">
        <f>'BIOCHIMIE 2'!M230</f>
        <v>Juin</v>
      </c>
      <c r="AI230" s="441" t="str">
        <f>'HIDAOA 3'!M230</f>
        <v>Juin</v>
      </c>
      <c r="AJ230" s="441" t="str">
        <f>'ANA-PATH 2'!M230</f>
        <v>Juin</v>
      </c>
      <c r="AK230" s="443" t="str">
        <f>'CLINIQUE 3 '!S230</f>
        <v>Juin</v>
      </c>
    </row>
    <row r="231" spans="1:37" ht="18.75">
      <c r="A231" s="51">
        <v>224</v>
      </c>
      <c r="B231" s="360" t="s">
        <v>3301</v>
      </c>
      <c r="C231" s="388" t="s">
        <v>3183</v>
      </c>
      <c r="D231" s="440">
        <f>'REPRODUCTION 3'!K231</f>
        <v>13.5</v>
      </c>
      <c r="E231" s="440">
        <f>'RUMINANTS 3'!K231</f>
        <v>4.5</v>
      </c>
      <c r="F231" s="440">
        <f>'PARASITOLOGIE 3'!K231</f>
        <v>16.5</v>
      </c>
      <c r="G231" s="440">
        <f>'INFECTIEUX 3'!K231</f>
        <v>7.5</v>
      </c>
      <c r="H231" s="440">
        <f>'CARNIVORES 3'!K231</f>
        <v>13.5</v>
      </c>
      <c r="I231" s="440">
        <f>'CHIRURGIE 3'!K231</f>
        <v>19.125</v>
      </c>
      <c r="J231" s="440">
        <f>'BIOCHIMIE 2'!K231</f>
        <v>6.25</v>
      </c>
      <c r="K231" s="440">
        <f>'HIDAOA 3'!K231</f>
        <v>19.125</v>
      </c>
      <c r="L231" s="440">
        <f>'ANA-PATH 2'!K231</f>
        <v>4</v>
      </c>
      <c r="M231" s="441">
        <f>'CLINIQUE 3 '!O231</f>
        <v>0</v>
      </c>
      <c r="N231" s="441">
        <f t="shared" si="56"/>
        <v>104</v>
      </c>
      <c r="O231" s="441">
        <f t="shared" si="57"/>
        <v>3.7142857142857144</v>
      </c>
      <c r="P231" s="442" t="str">
        <f t="shared" si="58"/>
        <v>Ajournee</v>
      </c>
      <c r="Q231" s="442" t="str">
        <f t="shared" si="59"/>
        <v>juin</v>
      </c>
      <c r="R231" s="442">
        <f t="shared" si="60"/>
        <v>1</v>
      </c>
      <c r="S231" s="442">
        <f t="shared" si="61"/>
        <v>1</v>
      </c>
      <c r="T231" s="442">
        <f t="shared" si="62"/>
        <v>0</v>
      </c>
      <c r="U231" s="442">
        <f t="shared" si="63"/>
        <v>1</v>
      </c>
      <c r="V231" s="442">
        <f t="shared" si="64"/>
        <v>1</v>
      </c>
      <c r="W231" s="442">
        <f t="shared" si="65"/>
        <v>0</v>
      </c>
      <c r="X231" s="442">
        <f t="shared" si="66"/>
        <v>1</v>
      </c>
      <c r="Y231" s="442">
        <f t="shared" si="67"/>
        <v>0</v>
      </c>
      <c r="Z231" s="442">
        <f t="shared" si="68"/>
        <v>1</v>
      </c>
      <c r="AA231" s="442">
        <f t="shared" si="69"/>
        <v>1</v>
      </c>
      <c r="AB231" s="441" t="str">
        <f>'REPRODUCTION 3'!M231</f>
        <v>Juin</v>
      </c>
      <c r="AC231" s="441" t="str">
        <f>'RUMINANTS 3'!M231</f>
        <v>Juin</v>
      </c>
      <c r="AD231" s="441" t="str">
        <f>'PARASITOLOGIE 3'!M231</f>
        <v>Juin</v>
      </c>
      <c r="AE231" s="441" t="str">
        <f>'INFECTIEUX 3'!M231</f>
        <v>Juin</v>
      </c>
      <c r="AF231" s="441" t="str">
        <f>'CARNIVORES 3'!M231</f>
        <v>Juin</v>
      </c>
      <c r="AG231" s="441" t="str">
        <f>'CHIRURGIE 3'!M231</f>
        <v>Juin</v>
      </c>
      <c r="AH231" s="441" t="str">
        <f>'BIOCHIMIE 2'!M231</f>
        <v>Juin</v>
      </c>
      <c r="AI231" s="441" t="str">
        <f>'HIDAOA 3'!M231</f>
        <v>Juin</v>
      </c>
      <c r="AJ231" s="441" t="str">
        <f>'ANA-PATH 2'!M231</f>
        <v>Juin</v>
      </c>
      <c r="AK231" s="443" t="str">
        <f>'CLINIQUE 3 '!S231</f>
        <v>Juin</v>
      </c>
    </row>
    <row r="232" spans="1:37" ht="18.75">
      <c r="A232" s="51">
        <v>225</v>
      </c>
      <c r="B232" s="308" t="s">
        <v>3209</v>
      </c>
      <c r="C232" s="366" t="s">
        <v>2115</v>
      </c>
      <c r="D232" s="440">
        <f>'REPRODUCTION 3'!K232</f>
        <v>11.25</v>
      </c>
      <c r="E232" s="440">
        <f>'RUMINANTS 3'!K232</f>
        <v>13.5</v>
      </c>
      <c r="F232" s="440">
        <f>'PARASITOLOGIE 3'!K232</f>
        <v>24</v>
      </c>
      <c r="G232" s="440">
        <f>'INFECTIEUX 3'!K232</f>
        <v>16.5</v>
      </c>
      <c r="H232" s="440">
        <f>'CARNIVORES 3'!K232</f>
        <v>9</v>
      </c>
      <c r="I232" s="440">
        <f>'CHIRURGIE 3'!K232</f>
        <v>21.75</v>
      </c>
      <c r="J232" s="440">
        <f>'BIOCHIMIE 2'!K232</f>
        <v>7.5</v>
      </c>
      <c r="K232" s="440">
        <f>'HIDAOA 3'!K232</f>
        <v>18.75</v>
      </c>
      <c r="L232" s="440">
        <f>'ANA-PATH 2'!K232</f>
        <v>6</v>
      </c>
      <c r="M232" s="441">
        <f>'CLINIQUE 3 '!O232</f>
        <v>0</v>
      </c>
      <c r="N232" s="441">
        <f t="shared" si="56"/>
        <v>128.25</v>
      </c>
      <c r="O232" s="441">
        <f t="shared" si="57"/>
        <v>4.5803571428571432</v>
      </c>
      <c r="P232" s="442" t="str">
        <f t="shared" si="58"/>
        <v>Ajournee</v>
      </c>
      <c r="Q232" s="442" t="str">
        <f t="shared" si="59"/>
        <v>juin</v>
      </c>
      <c r="R232" s="442">
        <f t="shared" si="60"/>
        <v>1</v>
      </c>
      <c r="S232" s="442">
        <f t="shared" si="61"/>
        <v>1</v>
      </c>
      <c r="T232" s="442">
        <f t="shared" si="62"/>
        <v>0</v>
      </c>
      <c r="U232" s="442">
        <f t="shared" si="63"/>
        <v>0</v>
      </c>
      <c r="V232" s="442">
        <f t="shared" si="64"/>
        <v>1</v>
      </c>
      <c r="W232" s="442">
        <f t="shared" si="65"/>
        <v>0</v>
      </c>
      <c r="X232" s="442">
        <f t="shared" si="66"/>
        <v>1</v>
      </c>
      <c r="Y232" s="442">
        <f t="shared" si="67"/>
        <v>0</v>
      </c>
      <c r="Z232" s="442">
        <f t="shared" si="68"/>
        <v>1</v>
      </c>
      <c r="AA232" s="442">
        <f t="shared" si="69"/>
        <v>1</v>
      </c>
      <c r="AB232" s="441" t="str">
        <f>'REPRODUCTION 3'!M232</f>
        <v>Juin</v>
      </c>
      <c r="AC232" s="441" t="str">
        <f>'RUMINANTS 3'!M232</f>
        <v>Juin</v>
      </c>
      <c r="AD232" s="441" t="str">
        <f>'PARASITOLOGIE 3'!M232</f>
        <v>Juin</v>
      </c>
      <c r="AE232" s="441" t="str">
        <f>'INFECTIEUX 3'!M232</f>
        <v>Juin</v>
      </c>
      <c r="AF232" s="441" t="str">
        <f>'CARNIVORES 3'!M232</f>
        <v>Juin</v>
      </c>
      <c r="AG232" s="441" t="str">
        <f>'CHIRURGIE 3'!M232</f>
        <v>Juin</v>
      </c>
      <c r="AH232" s="441" t="str">
        <f>'BIOCHIMIE 2'!M232</f>
        <v>Juin</v>
      </c>
      <c r="AI232" s="441" t="str">
        <f>'HIDAOA 3'!M232</f>
        <v>Juin</v>
      </c>
      <c r="AJ232" s="441" t="str">
        <f>'ANA-PATH 2'!M232</f>
        <v>Juin</v>
      </c>
      <c r="AK232" s="443" t="str">
        <f>'CLINIQUE 3 '!S232</f>
        <v>Juin</v>
      </c>
    </row>
    <row r="233" spans="1:37" ht="18.75">
      <c r="A233" s="51">
        <v>226</v>
      </c>
      <c r="B233" s="308" t="s">
        <v>3210</v>
      </c>
      <c r="C233" s="366" t="s">
        <v>1819</v>
      </c>
      <c r="D233" s="440">
        <f>'REPRODUCTION 3'!K233</f>
        <v>8.25</v>
      </c>
      <c r="E233" s="440">
        <f>'RUMINANTS 3'!K233</f>
        <v>12</v>
      </c>
      <c r="F233" s="440">
        <f>'PARASITOLOGIE 3'!K233</f>
        <v>18</v>
      </c>
      <c r="G233" s="440">
        <f>'INFECTIEUX 3'!K233</f>
        <v>10.5</v>
      </c>
      <c r="H233" s="440">
        <f>'CARNIVORES 3'!K233</f>
        <v>14.25</v>
      </c>
      <c r="I233" s="440">
        <f>'CHIRURGIE 3'!K233</f>
        <v>22.5</v>
      </c>
      <c r="J233" s="440">
        <f>'BIOCHIMIE 2'!K233</f>
        <v>4.5</v>
      </c>
      <c r="K233" s="440">
        <f>'HIDAOA 3'!K233</f>
        <v>15.375</v>
      </c>
      <c r="L233" s="440">
        <f>'ANA-PATH 2'!K233</f>
        <v>5</v>
      </c>
      <c r="M233" s="441">
        <f>'CLINIQUE 3 '!O233</f>
        <v>0</v>
      </c>
      <c r="N233" s="441">
        <f t="shared" si="56"/>
        <v>110.375</v>
      </c>
      <c r="O233" s="441">
        <f t="shared" si="57"/>
        <v>3.9419642857142856</v>
      </c>
      <c r="P233" s="442" t="str">
        <f t="shared" si="58"/>
        <v>Ajournee</v>
      </c>
      <c r="Q233" s="442" t="str">
        <f t="shared" si="59"/>
        <v>juin</v>
      </c>
      <c r="R233" s="442">
        <f t="shared" si="60"/>
        <v>1</v>
      </c>
      <c r="S233" s="442">
        <f t="shared" si="61"/>
        <v>1</v>
      </c>
      <c r="T233" s="442">
        <f t="shared" si="62"/>
        <v>0</v>
      </c>
      <c r="U233" s="442">
        <f t="shared" si="63"/>
        <v>1</v>
      </c>
      <c r="V233" s="442">
        <f t="shared" si="64"/>
        <v>1</v>
      </c>
      <c r="W233" s="442">
        <f t="shared" si="65"/>
        <v>0</v>
      </c>
      <c r="X233" s="442">
        <f t="shared" si="66"/>
        <v>1</v>
      </c>
      <c r="Y233" s="442">
        <f t="shared" si="67"/>
        <v>0</v>
      </c>
      <c r="Z233" s="442">
        <f t="shared" si="68"/>
        <v>1</v>
      </c>
      <c r="AA233" s="442">
        <f t="shared" si="69"/>
        <v>1</v>
      </c>
      <c r="AB233" s="441" t="str">
        <f>'REPRODUCTION 3'!M233</f>
        <v>Juin</v>
      </c>
      <c r="AC233" s="441" t="str">
        <f>'RUMINANTS 3'!M233</f>
        <v>Juin</v>
      </c>
      <c r="AD233" s="441" t="str">
        <f>'PARASITOLOGIE 3'!M233</f>
        <v>Juin</v>
      </c>
      <c r="AE233" s="441" t="str">
        <f>'INFECTIEUX 3'!M233</f>
        <v>Juin</v>
      </c>
      <c r="AF233" s="441" t="str">
        <f>'CARNIVORES 3'!M233</f>
        <v>Juin</v>
      </c>
      <c r="AG233" s="441" t="str">
        <f>'CHIRURGIE 3'!M233</f>
        <v>Juin</v>
      </c>
      <c r="AH233" s="441" t="str">
        <f>'BIOCHIMIE 2'!M233</f>
        <v>Juin</v>
      </c>
      <c r="AI233" s="441" t="str">
        <f>'HIDAOA 3'!M233</f>
        <v>Juin</v>
      </c>
      <c r="AJ233" s="441" t="str">
        <f>'ANA-PATH 2'!M233</f>
        <v>Juin</v>
      </c>
      <c r="AK233" s="443" t="str">
        <f>'CLINIQUE 3 '!S233</f>
        <v>Juin</v>
      </c>
    </row>
    <row r="234" spans="1:37" ht="18.75">
      <c r="A234" s="51">
        <v>227</v>
      </c>
      <c r="B234" s="308" t="s">
        <v>3211</v>
      </c>
      <c r="C234" s="366" t="s">
        <v>1100</v>
      </c>
      <c r="D234" s="440">
        <f>'REPRODUCTION 3'!K234</f>
        <v>10.5</v>
      </c>
      <c r="E234" s="440">
        <f>'RUMINANTS 3'!K234</f>
        <v>13.5</v>
      </c>
      <c r="F234" s="440">
        <f>'PARASITOLOGIE 3'!K234</f>
        <v>22.5</v>
      </c>
      <c r="G234" s="440">
        <f>'INFECTIEUX 3'!K234</f>
        <v>7.5</v>
      </c>
      <c r="H234" s="440">
        <f>'CARNIVORES 3'!K234</f>
        <v>13.5</v>
      </c>
      <c r="I234" s="440">
        <f>'CHIRURGIE 3'!K234</f>
        <v>22.125</v>
      </c>
      <c r="J234" s="440">
        <f>'BIOCHIMIE 2'!K234</f>
        <v>5</v>
      </c>
      <c r="K234" s="440">
        <f>'HIDAOA 3'!K234</f>
        <v>18</v>
      </c>
      <c r="L234" s="440">
        <f>'ANA-PATH 2'!K234</f>
        <v>10</v>
      </c>
      <c r="M234" s="441">
        <f>'CLINIQUE 3 '!O234</f>
        <v>0</v>
      </c>
      <c r="N234" s="441">
        <f t="shared" si="56"/>
        <v>122.625</v>
      </c>
      <c r="O234" s="441">
        <f t="shared" si="57"/>
        <v>4.3794642857142856</v>
      </c>
      <c r="P234" s="442" t="str">
        <f t="shared" si="58"/>
        <v>Ajournee</v>
      </c>
      <c r="Q234" s="442" t="str">
        <f t="shared" si="59"/>
        <v>juin</v>
      </c>
      <c r="R234" s="442">
        <f t="shared" si="60"/>
        <v>1</v>
      </c>
      <c r="S234" s="442">
        <f t="shared" si="61"/>
        <v>1</v>
      </c>
      <c r="T234" s="442">
        <f t="shared" si="62"/>
        <v>0</v>
      </c>
      <c r="U234" s="442">
        <f t="shared" si="63"/>
        <v>1</v>
      </c>
      <c r="V234" s="442">
        <f t="shared" si="64"/>
        <v>1</v>
      </c>
      <c r="W234" s="442">
        <f t="shared" si="65"/>
        <v>0</v>
      </c>
      <c r="X234" s="442">
        <f t="shared" si="66"/>
        <v>1</v>
      </c>
      <c r="Y234" s="442">
        <f t="shared" si="67"/>
        <v>0</v>
      </c>
      <c r="Z234" s="442">
        <f t="shared" si="68"/>
        <v>0</v>
      </c>
      <c r="AA234" s="442">
        <f t="shared" si="69"/>
        <v>1</v>
      </c>
      <c r="AB234" s="441" t="str">
        <f>'REPRODUCTION 3'!M234</f>
        <v>Juin</v>
      </c>
      <c r="AC234" s="441" t="str">
        <f>'RUMINANTS 3'!M234</f>
        <v>Juin</v>
      </c>
      <c r="AD234" s="441" t="str">
        <f>'PARASITOLOGIE 3'!M234</f>
        <v>Juin</v>
      </c>
      <c r="AE234" s="441" t="str">
        <f>'INFECTIEUX 3'!M234</f>
        <v>Juin</v>
      </c>
      <c r="AF234" s="441" t="str">
        <f>'CARNIVORES 3'!M234</f>
        <v>Juin</v>
      </c>
      <c r="AG234" s="441" t="str">
        <f>'CHIRURGIE 3'!M234</f>
        <v>Juin</v>
      </c>
      <c r="AH234" s="441" t="str">
        <f>'BIOCHIMIE 2'!M234</f>
        <v>Juin</v>
      </c>
      <c r="AI234" s="441" t="str">
        <f>'HIDAOA 3'!M234</f>
        <v>Juin</v>
      </c>
      <c r="AJ234" s="441" t="str">
        <f>'ANA-PATH 2'!M234</f>
        <v>Juin</v>
      </c>
      <c r="AK234" s="443" t="str">
        <f>'CLINIQUE 3 '!S234</f>
        <v>Juin</v>
      </c>
    </row>
    <row r="235" spans="1:37" ht="18.75">
      <c r="A235" s="51">
        <v>228</v>
      </c>
      <c r="B235" s="308" t="s">
        <v>3211</v>
      </c>
      <c r="C235" s="366" t="s">
        <v>1321</v>
      </c>
      <c r="D235" s="440">
        <f>'REPRODUCTION 3'!K235</f>
        <v>21.75</v>
      </c>
      <c r="E235" s="440">
        <f>'RUMINANTS 3'!K235</f>
        <v>21</v>
      </c>
      <c r="F235" s="440">
        <f>'PARASITOLOGIE 3'!K235</f>
        <v>28.5</v>
      </c>
      <c r="G235" s="440">
        <f>'INFECTIEUX 3'!K235</f>
        <v>27</v>
      </c>
      <c r="H235" s="440">
        <f>'CARNIVORES 3'!K235</f>
        <v>15</v>
      </c>
      <c r="I235" s="440">
        <f>'CHIRURGIE 3'!K235</f>
        <v>25.5</v>
      </c>
      <c r="J235" s="440">
        <f>'BIOCHIMIE 2'!K235</f>
        <v>9</v>
      </c>
      <c r="K235" s="440">
        <f>'HIDAOA 3'!K235</f>
        <v>24.375</v>
      </c>
      <c r="L235" s="440">
        <f>'ANA-PATH 2'!K235</f>
        <v>8</v>
      </c>
      <c r="M235" s="441">
        <f>'CLINIQUE 3 '!O235</f>
        <v>0</v>
      </c>
      <c r="N235" s="441">
        <f t="shared" si="56"/>
        <v>180.125</v>
      </c>
      <c r="O235" s="441">
        <f t="shared" si="57"/>
        <v>6.4330357142857144</v>
      </c>
      <c r="P235" s="442" t="str">
        <f t="shared" si="58"/>
        <v>Ajournee</v>
      </c>
      <c r="Q235" s="442" t="str">
        <f t="shared" si="59"/>
        <v>juin</v>
      </c>
      <c r="R235" s="442">
        <f t="shared" si="60"/>
        <v>0</v>
      </c>
      <c r="S235" s="442">
        <f t="shared" si="61"/>
        <v>0</v>
      </c>
      <c r="T235" s="442">
        <f t="shared" si="62"/>
        <v>0</v>
      </c>
      <c r="U235" s="442">
        <f t="shared" si="63"/>
        <v>0</v>
      </c>
      <c r="V235" s="442">
        <f t="shared" si="64"/>
        <v>0</v>
      </c>
      <c r="W235" s="442">
        <f t="shared" si="65"/>
        <v>0</v>
      </c>
      <c r="X235" s="442">
        <f t="shared" si="66"/>
        <v>1</v>
      </c>
      <c r="Y235" s="442">
        <f t="shared" si="67"/>
        <v>0</v>
      </c>
      <c r="Z235" s="442">
        <f t="shared" si="68"/>
        <v>1</v>
      </c>
      <c r="AA235" s="442">
        <f t="shared" si="69"/>
        <v>1</v>
      </c>
      <c r="AB235" s="441" t="str">
        <f>'REPRODUCTION 3'!M235</f>
        <v>Juin</v>
      </c>
      <c r="AC235" s="441" t="str">
        <f>'RUMINANTS 3'!M235</f>
        <v>Juin</v>
      </c>
      <c r="AD235" s="441" t="str">
        <f>'PARASITOLOGIE 3'!M235</f>
        <v>Juin</v>
      </c>
      <c r="AE235" s="441" t="str">
        <f>'INFECTIEUX 3'!M235</f>
        <v>Juin</v>
      </c>
      <c r="AF235" s="441" t="str">
        <f>'CARNIVORES 3'!M235</f>
        <v>Juin</v>
      </c>
      <c r="AG235" s="441" t="str">
        <f>'CHIRURGIE 3'!M235</f>
        <v>Juin</v>
      </c>
      <c r="AH235" s="441" t="str">
        <f>'BIOCHIMIE 2'!M235</f>
        <v>Juin</v>
      </c>
      <c r="AI235" s="441" t="str">
        <f>'HIDAOA 3'!M235</f>
        <v>Juin</v>
      </c>
      <c r="AJ235" s="441" t="str">
        <f>'ANA-PATH 2'!M235</f>
        <v>Juin</v>
      </c>
      <c r="AK235" s="443" t="str">
        <f>'CLINIQUE 3 '!S235</f>
        <v>Juin</v>
      </c>
    </row>
    <row r="236" spans="1:37" ht="18.75">
      <c r="A236" s="51">
        <v>229</v>
      </c>
      <c r="B236" s="308" t="s">
        <v>3212</v>
      </c>
      <c r="C236" s="366" t="s">
        <v>3003</v>
      </c>
      <c r="D236" s="440">
        <f>'REPRODUCTION 3'!K236</f>
        <v>15.75</v>
      </c>
      <c r="E236" s="440">
        <f>'RUMINANTS 3'!K236</f>
        <v>9</v>
      </c>
      <c r="F236" s="440">
        <f>'PARASITOLOGIE 3'!K236</f>
        <v>24</v>
      </c>
      <c r="G236" s="440">
        <f>'INFECTIEUX 3'!K236</f>
        <v>15</v>
      </c>
      <c r="H236" s="440">
        <f>'CARNIVORES 3'!K236</f>
        <v>13.5</v>
      </c>
      <c r="I236" s="440">
        <f>'CHIRURGIE 3'!K236</f>
        <v>22.875</v>
      </c>
      <c r="J236" s="440">
        <f>'BIOCHIMIE 2'!K236</f>
        <v>7.5</v>
      </c>
      <c r="K236" s="440">
        <f>'HIDAOA 3'!K236</f>
        <v>21</v>
      </c>
      <c r="L236" s="440">
        <f>'ANA-PATH 2'!K236</f>
        <v>6</v>
      </c>
      <c r="M236" s="441">
        <f>'CLINIQUE 3 '!O236</f>
        <v>0</v>
      </c>
      <c r="N236" s="441">
        <f t="shared" si="56"/>
        <v>134.625</v>
      </c>
      <c r="O236" s="441">
        <f t="shared" si="57"/>
        <v>4.8080357142857144</v>
      </c>
      <c r="P236" s="442" t="str">
        <f t="shared" si="58"/>
        <v>Ajournee</v>
      </c>
      <c r="Q236" s="442" t="str">
        <f t="shared" si="59"/>
        <v>juin</v>
      </c>
      <c r="R236" s="442">
        <f t="shared" si="60"/>
        <v>0</v>
      </c>
      <c r="S236" s="442">
        <f t="shared" si="61"/>
        <v>1</v>
      </c>
      <c r="T236" s="442">
        <f t="shared" si="62"/>
        <v>0</v>
      </c>
      <c r="U236" s="442">
        <f t="shared" si="63"/>
        <v>0</v>
      </c>
      <c r="V236" s="442">
        <f t="shared" si="64"/>
        <v>1</v>
      </c>
      <c r="W236" s="442">
        <f t="shared" si="65"/>
        <v>0</v>
      </c>
      <c r="X236" s="442">
        <f t="shared" si="66"/>
        <v>1</v>
      </c>
      <c r="Y236" s="442">
        <f t="shared" si="67"/>
        <v>0</v>
      </c>
      <c r="Z236" s="442">
        <f t="shared" si="68"/>
        <v>1</v>
      </c>
      <c r="AA236" s="442">
        <f t="shared" si="69"/>
        <v>1</v>
      </c>
      <c r="AB236" s="441" t="str">
        <f>'REPRODUCTION 3'!M236</f>
        <v>Juin</v>
      </c>
      <c r="AC236" s="441" t="str">
        <f>'RUMINANTS 3'!M236</f>
        <v>Juin</v>
      </c>
      <c r="AD236" s="441" t="str">
        <f>'PARASITOLOGIE 3'!M236</f>
        <v>Juin</v>
      </c>
      <c r="AE236" s="441" t="str">
        <f>'INFECTIEUX 3'!M236</f>
        <v>Juin</v>
      </c>
      <c r="AF236" s="441" t="str">
        <f>'CARNIVORES 3'!M236</f>
        <v>Juin</v>
      </c>
      <c r="AG236" s="441" t="str">
        <f>'CHIRURGIE 3'!M236</f>
        <v>Juin</v>
      </c>
      <c r="AH236" s="441" t="str">
        <f>'BIOCHIMIE 2'!M236</f>
        <v>Juin</v>
      </c>
      <c r="AI236" s="441" t="str">
        <f>'HIDAOA 3'!M236</f>
        <v>Juin</v>
      </c>
      <c r="AJ236" s="441" t="str">
        <f>'ANA-PATH 2'!M236</f>
        <v>Juin</v>
      </c>
      <c r="AK236" s="443" t="str">
        <f>'CLINIQUE 3 '!S236</f>
        <v>Juin</v>
      </c>
    </row>
    <row r="237" spans="1:37" ht="18.75">
      <c r="A237" s="51">
        <v>230</v>
      </c>
      <c r="B237" s="308" t="s">
        <v>3213</v>
      </c>
      <c r="C237" s="366" t="s">
        <v>3214</v>
      </c>
      <c r="D237" s="440">
        <f>'REPRODUCTION 3'!K237</f>
        <v>15</v>
      </c>
      <c r="E237" s="440">
        <f>'RUMINANTS 3'!K237</f>
        <v>15</v>
      </c>
      <c r="F237" s="440">
        <f>'PARASITOLOGIE 3'!K237</f>
        <v>25.5</v>
      </c>
      <c r="G237" s="440">
        <f>'INFECTIEUX 3'!K237</f>
        <v>21</v>
      </c>
      <c r="H237" s="440">
        <f>'CARNIVORES 3'!K237</f>
        <v>16.5</v>
      </c>
      <c r="I237" s="440">
        <f>'CHIRURGIE 3'!K237</f>
        <v>19.875</v>
      </c>
      <c r="J237" s="440">
        <f>'BIOCHIMIE 2'!K237</f>
        <v>12</v>
      </c>
      <c r="K237" s="440">
        <f>'HIDAOA 3'!K237</f>
        <v>21.375</v>
      </c>
      <c r="L237" s="440">
        <f>'ANA-PATH 2'!K237</f>
        <v>5</v>
      </c>
      <c r="M237" s="441">
        <f>'CLINIQUE 3 '!O237</f>
        <v>0</v>
      </c>
      <c r="N237" s="441">
        <f t="shared" si="56"/>
        <v>151.25</v>
      </c>
      <c r="O237" s="441">
        <f t="shared" si="57"/>
        <v>5.4017857142857144</v>
      </c>
      <c r="P237" s="442" t="str">
        <f t="shared" si="58"/>
        <v>Ajournee</v>
      </c>
      <c r="Q237" s="442" t="str">
        <f t="shared" si="59"/>
        <v>juin</v>
      </c>
      <c r="R237" s="442">
        <f t="shared" si="60"/>
        <v>0</v>
      </c>
      <c r="S237" s="442">
        <f t="shared" si="61"/>
        <v>0</v>
      </c>
      <c r="T237" s="442">
        <f t="shared" si="62"/>
        <v>0</v>
      </c>
      <c r="U237" s="442">
        <f t="shared" si="63"/>
        <v>0</v>
      </c>
      <c r="V237" s="442">
        <f t="shared" si="64"/>
        <v>0</v>
      </c>
      <c r="W237" s="442">
        <f t="shared" si="65"/>
        <v>0</v>
      </c>
      <c r="X237" s="442">
        <f t="shared" si="66"/>
        <v>0</v>
      </c>
      <c r="Y237" s="442">
        <f t="shared" si="67"/>
        <v>0</v>
      </c>
      <c r="Z237" s="442">
        <f t="shared" si="68"/>
        <v>1</v>
      </c>
      <c r="AA237" s="442">
        <f t="shared" si="69"/>
        <v>1</v>
      </c>
      <c r="AB237" s="441" t="str">
        <f>'REPRODUCTION 3'!M237</f>
        <v>Juin</v>
      </c>
      <c r="AC237" s="441" t="str">
        <f>'RUMINANTS 3'!M237</f>
        <v>Juin</v>
      </c>
      <c r="AD237" s="441" t="str">
        <f>'PARASITOLOGIE 3'!M237</f>
        <v>Juin</v>
      </c>
      <c r="AE237" s="441" t="str">
        <f>'INFECTIEUX 3'!M237</f>
        <v>Juin</v>
      </c>
      <c r="AF237" s="441" t="str">
        <f>'CARNIVORES 3'!M237</f>
        <v>Juin</v>
      </c>
      <c r="AG237" s="441" t="str">
        <f>'CHIRURGIE 3'!M237</f>
        <v>Juin</v>
      </c>
      <c r="AH237" s="441" t="str">
        <f>'BIOCHIMIE 2'!M237</f>
        <v>Juin</v>
      </c>
      <c r="AI237" s="441" t="str">
        <f>'HIDAOA 3'!M237</f>
        <v>Juin</v>
      </c>
      <c r="AJ237" s="441" t="str">
        <f>'ANA-PATH 2'!M237</f>
        <v>Juin</v>
      </c>
      <c r="AK237" s="443" t="str">
        <f>'CLINIQUE 3 '!S237</f>
        <v>Juin</v>
      </c>
    </row>
    <row r="238" spans="1:37" ht="18.75">
      <c r="A238" s="51">
        <v>231</v>
      </c>
      <c r="B238" s="308" t="s">
        <v>3215</v>
      </c>
      <c r="C238" s="366" t="s">
        <v>3216</v>
      </c>
      <c r="D238" s="440">
        <f>'REPRODUCTION 3'!K238</f>
        <v>18.75</v>
      </c>
      <c r="E238" s="440">
        <f>'RUMINANTS 3'!K238</f>
        <v>18</v>
      </c>
      <c r="F238" s="440">
        <f>'PARASITOLOGIE 3'!K238</f>
        <v>18</v>
      </c>
      <c r="G238" s="440">
        <f>'INFECTIEUX 3'!K238</f>
        <v>15</v>
      </c>
      <c r="H238" s="440">
        <f>'CARNIVORES 3'!K238</f>
        <v>19.5</v>
      </c>
      <c r="I238" s="440">
        <f>'CHIRURGIE 3'!K238</f>
        <v>21</v>
      </c>
      <c r="J238" s="440">
        <f>'BIOCHIMIE 2'!K238</f>
        <v>9</v>
      </c>
      <c r="K238" s="440">
        <f>'HIDAOA 3'!K238</f>
        <v>18.75</v>
      </c>
      <c r="L238" s="440">
        <f>'ANA-PATH 2'!K238</f>
        <v>9</v>
      </c>
      <c r="M238" s="441">
        <f>'CLINIQUE 3 '!O238</f>
        <v>0</v>
      </c>
      <c r="N238" s="441">
        <f t="shared" si="56"/>
        <v>147</v>
      </c>
      <c r="O238" s="441">
        <f t="shared" si="57"/>
        <v>5.25</v>
      </c>
      <c r="P238" s="442" t="str">
        <f t="shared" si="58"/>
        <v>Ajournee</v>
      </c>
      <c r="Q238" s="442" t="str">
        <f t="shared" si="59"/>
        <v>juin</v>
      </c>
      <c r="R238" s="442">
        <f t="shared" si="60"/>
        <v>0</v>
      </c>
      <c r="S238" s="442">
        <f t="shared" si="61"/>
        <v>0</v>
      </c>
      <c r="T238" s="442">
        <f t="shared" si="62"/>
        <v>0</v>
      </c>
      <c r="U238" s="442">
        <f t="shared" si="63"/>
        <v>0</v>
      </c>
      <c r="V238" s="442">
        <f t="shared" si="64"/>
        <v>0</v>
      </c>
      <c r="W238" s="442">
        <f t="shared" si="65"/>
        <v>0</v>
      </c>
      <c r="X238" s="442">
        <f t="shared" si="66"/>
        <v>1</v>
      </c>
      <c r="Y238" s="442">
        <f t="shared" si="67"/>
        <v>0</v>
      </c>
      <c r="Z238" s="442">
        <f t="shared" si="68"/>
        <v>1</v>
      </c>
      <c r="AA238" s="442">
        <f t="shared" si="69"/>
        <v>1</v>
      </c>
      <c r="AB238" s="441" t="str">
        <f>'REPRODUCTION 3'!M238</f>
        <v>Juin</v>
      </c>
      <c r="AC238" s="441" t="str">
        <f>'RUMINANTS 3'!M238</f>
        <v>Juin</v>
      </c>
      <c r="AD238" s="441" t="str">
        <f>'PARASITOLOGIE 3'!M238</f>
        <v>Juin</v>
      </c>
      <c r="AE238" s="441" t="str">
        <f>'INFECTIEUX 3'!M238</f>
        <v>Juin</v>
      </c>
      <c r="AF238" s="441" t="str">
        <f>'CARNIVORES 3'!M238</f>
        <v>Juin</v>
      </c>
      <c r="AG238" s="441" t="str">
        <f>'CHIRURGIE 3'!M238</f>
        <v>Juin</v>
      </c>
      <c r="AH238" s="441" t="str">
        <f>'BIOCHIMIE 2'!M238</f>
        <v>Juin</v>
      </c>
      <c r="AI238" s="441" t="str">
        <f>'HIDAOA 3'!M238</f>
        <v>Juin</v>
      </c>
      <c r="AJ238" s="441" t="str">
        <f>'ANA-PATH 2'!M238</f>
        <v>Juin</v>
      </c>
      <c r="AK238" s="443" t="str">
        <f>'CLINIQUE 3 '!S238</f>
        <v>Juin</v>
      </c>
    </row>
    <row r="239" spans="1:37" ht="18.75">
      <c r="A239" s="51">
        <v>232</v>
      </c>
      <c r="B239" s="334" t="s">
        <v>1323</v>
      </c>
      <c r="C239" s="374" t="s">
        <v>1324</v>
      </c>
      <c r="D239" s="440">
        <f>'REPRODUCTION 3'!K239</f>
        <v>6</v>
      </c>
      <c r="E239" s="440">
        <f>'RUMINANTS 3'!K239</f>
        <v>3</v>
      </c>
      <c r="F239" s="440">
        <f>'PARASITOLOGIE 3'!K239</f>
        <v>16.5</v>
      </c>
      <c r="G239" s="440">
        <f>'INFECTIEUX 3'!K239</f>
        <v>6</v>
      </c>
      <c r="H239" s="440">
        <f>'CARNIVORES 3'!K239</f>
        <v>36</v>
      </c>
      <c r="I239" s="440">
        <f>'CHIRURGIE 3'!K239</f>
        <v>33</v>
      </c>
      <c r="J239" s="440">
        <f>'BIOCHIMIE 2'!K239</f>
        <v>3.25</v>
      </c>
      <c r="K239" s="440">
        <f>'HIDAOA 3'!K239</f>
        <v>9.375</v>
      </c>
      <c r="L239" s="440">
        <f>'ANA-PATH 2'!K239</f>
        <v>3</v>
      </c>
      <c r="M239" s="441">
        <f>'CLINIQUE 3 '!O239</f>
        <v>39</v>
      </c>
      <c r="N239" s="441">
        <f t="shared" si="56"/>
        <v>155.125</v>
      </c>
      <c r="O239" s="441">
        <f t="shared" si="57"/>
        <v>5.5401785714285712</v>
      </c>
      <c r="P239" s="442" t="str">
        <f t="shared" si="58"/>
        <v>Ajournee</v>
      </c>
      <c r="Q239" s="442" t="str">
        <f t="shared" si="59"/>
        <v>juin</v>
      </c>
      <c r="R239" s="442">
        <f t="shared" si="60"/>
        <v>1</v>
      </c>
      <c r="S239" s="442">
        <f t="shared" si="61"/>
        <v>1</v>
      </c>
      <c r="T239" s="442">
        <f t="shared" si="62"/>
        <v>0</v>
      </c>
      <c r="U239" s="442">
        <f t="shared" si="63"/>
        <v>1</v>
      </c>
      <c r="V239" s="442">
        <f t="shared" si="64"/>
        <v>0</v>
      </c>
      <c r="W239" s="442">
        <f t="shared" si="65"/>
        <v>0</v>
      </c>
      <c r="X239" s="442">
        <f t="shared" si="66"/>
        <v>1</v>
      </c>
      <c r="Y239" s="442">
        <f t="shared" si="67"/>
        <v>1</v>
      </c>
      <c r="Z239" s="442">
        <f t="shared" si="68"/>
        <v>1</v>
      </c>
      <c r="AA239" s="442">
        <f t="shared" si="69"/>
        <v>0</v>
      </c>
      <c r="AB239" s="441" t="str">
        <f>'REPRODUCTION 3'!M239</f>
        <v>Juin</v>
      </c>
      <c r="AC239" s="441" t="str">
        <f>'RUMINANTS 3'!M239</f>
        <v>Juin</v>
      </c>
      <c r="AD239" s="441" t="str">
        <f>'PARASITOLOGIE 3'!M239</f>
        <v>Juin</v>
      </c>
      <c r="AE239" s="441" t="str">
        <f>'INFECTIEUX 3'!M239</f>
        <v>Juin</v>
      </c>
      <c r="AF239" s="441" t="str">
        <f>'CARNIVORES 3'!M239</f>
        <v>Juin</v>
      </c>
      <c r="AG239" s="441" t="str">
        <f>'CHIRURGIE 3'!M239</f>
        <v>Juin</v>
      </c>
      <c r="AH239" s="441" t="str">
        <f>'BIOCHIMIE 2'!M239</f>
        <v>Juin</v>
      </c>
      <c r="AI239" s="441" t="str">
        <f>'HIDAOA 3'!M239</f>
        <v>Juin</v>
      </c>
      <c r="AJ239" s="441" t="str">
        <f>'ANA-PATH 2'!M239</f>
        <v>Juin</v>
      </c>
      <c r="AK239" s="443" t="str">
        <f>'CLINIQUE 3 '!S239</f>
        <v>Juin</v>
      </c>
    </row>
    <row r="240" spans="1:37" ht="18.75">
      <c r="A240" s="51">
        <v>233</v>
      </c>
      <c r="B240" s="308" t="s">
        <v>1696</v>
      </c>
      <c r="C240" s="366" t="s">
        <v>3217</v>
      </c>
      <c r="D240" s="440">
        <f>'REPRODUCTION 3'!K240</f>
        <v>3</v>
      </c>
      <c r="E240" s="440">
        <f>'RUMINANTS 3'!K240</f>
        <v>0</v>
      </c>
      <c r="F240" s="440">
        <f>'PARASITOLOGIE 3'!K240</f>
        <v>0</v>
      </c>
      <c r="G240" s="440">
        <f>'INFECTIEUX 3'!K240</f>
        <v>1.5</v>
      </c>
      <c r="H240" s="440">
        <f>'CARNIVORES 3'!K240</f>
        <v>7.5</v>
      </c>
      <c r="I240" s="440">
        <f>'CHIRURGIE 3'!K240</f>
        <v>18.375</v>
      </c>
      <c r="J240" s="440">
        <f>'BIOCHIMIE 2'!K240</f>
        <v>2</v>
      </c>
      <c r="K240" s="440">
        <f>'HIDAOA 3'!K240</f>
        <v>9</v>
      </c>
      <c r="L240" s="440">
        <f>'ANA-PATH 2'!K240</f>
        <v>3</v>
      </c>
      <c r="M240" s="441">
        <f>'CLINIQUE 3 '!O240</f>
        <v>0</v>
      </c>
      <c r="N240" s="441">
        <f t="shared" si="56"/>
        <v>44.375</v>
      </c>
      <c r="O240" s="441">
        <f t="shared" si="57"/>
        <v>1.5848214285714286</v>
      </c>
      <c r="P240" s="442" t="str">
        <f t="shared" si="58"/>
        <v>Ajournee</v>
      </c>
      <c r="Q240" s="442" t="str">
        <f t="shared" si="59"/>
        <v>juin</v>
      </c>
      <c r="R240" s="442">
        <f t="shared" si="60"/>
        <v>1</v>
      </c>
      <c r="S240" s="442">
        <f t="shared" si="61"/>
        <v>1</v>
      </c>
      <c r="T240" s="442">
        <f t="shared" si="62"/>
        <v>1</v>
      </c>
      <c r="U240" s="442">
        <f t="shared" si="63"/>
        <v>1</v>
      </c>
      <c r="V240" s="442">
        <f t="shared" si="64"/>
        <v>1</v>
      </c>
      <c r="W240" s="442">
        <f t="shared" si="65"/>
        <v>0</v>
      </c>
      <c r="X240" s="442">
        <f t="shared" si="66"/>
        <v>1</v>
      </c>
      <c r="Y240" s="442">
        <f t="shared" si="67"/>
        <v>1</v>
      </c>
      <c r="Z240" s="442">
        <f t="shared" si="68"/>
        <v>1</v>
      </c>
      <c r="AA240" s="442">
        <f t="shared" si="69"/>
        <v>1</v>
      </c>
      <c r="AB240" s="441" t="str">
        <f>'REPRODUCTION 3'!M240</f>
        <v>Juin</v>
      </c>
      <c r="AC240" s="441" t="str">
        <f>'RUMINANTS 3'!M240</f>
        <v>Juin</v>
      </c>
      <c r="AD240" s="441" t="str">
        <f>'PARASITOLOGIE 3'!M240</f>
        <v>Juin</v>
      </c>
      <c r="AE240" s="441" t="str">
        <f>'INFECTIEUX 3'!M240</f>
        <v>Juin</v>
      </c>
      <c r="AF240" s="441" t="str">
        <f>'CARNIVORES 3'!M240</f>
        <v>Juin</v>
      </c>
      <c r="AG240" s="441" t="str">
        <f>'CHIRURGIE 3'!M240</f>
        <v>Juin</v>
      </c>
      <c r="AH240" s="441" t="str">
        <f>'BIOCHIMIE 2'!M240</f>
        <v>Juin</v>
      </c>
      <c r="AI240" s="441" t="str">
        <f>'HIDAOA 3'!M240</f>
        <v>Juin</v>
      </c>
      <c r="AJ240" s="441" t="str">
        <f>'ANA-PATH 2'!M240</f>
        <v>Juin</v>
      </c>
      <c r="AK240" s="443" t="str">
        <f>'CLINIQUE 3 '!S240</f>
        <v>Juin</v>
      </c>
    </row>
    <row r="241" spans="1:37" ht="18.75">
      <c r="A241" s="51">
        <v>234</v>
      </c>
      <c r="B241" s="308" t="s">
        <v>3218</v>
      </c>
      <c r="C241" s="366" t="s">
        <v>3219</v>
      </c>
      <c r="D241" s="440">
        <f>'REPRODUCTION 3'!K241</f>
        <v>17.25</v>
      </c>
      <c r="E241" s="440">
        <f>'RUMINANTS 3'!K241</f>
        <v>13.5</v>
      </c>
      <c r="F241" s="440">
        <f>'PARASITOLOGIE 3'!K241</f>
        <v>21</v>
      </c>
      <c r="G241" s="440">
        <f>'INFECTIEUX 3'!K241</f>
        <v>9</v>
      </c>
      <c r="H241" s="440">
        <f>'CARNIVORES 3'!K241</f>
        <v>13.5</v>
      </c>
      <c r="I241" s="440">
        <f>'CHIRURGIE 3'!K241</f>
        <v>22.875</v>
      </c>
      <c r="J241" s="440">
        <f>'BIOCHIMIE 2'!K241</f>
        <v>7</v>
      </c>
      <c r="K241" s="440">
        <f>'HIDAOA 3'!K241</f>
        <v>16.5</v>
      </c>
      <c r="L241" s="440">
        <f>'ANA-PATH 2'!K241</f>
        <v>6</v>
      </c>
      <c r="M241" s="441">
        <f>'CLINIQUE 3 '!O241</f>
        <v>0</v>
      </c>
      <c r="N241" s="441">
        <f t="shared" si="56"/>
        <v>126.625</v>
      </c>
      <c r="O241" s="441">
        <f t="shared" si="57"/>
        <v>4.5223214285714288</v>
      </c>
      <c r="P241" s="442" t="str">
        <f t="shared" si="58"/>
        <v>Ajournee</v>
      </c>
      <c r="Q241" s="442" t="str">
        <f t="shared" si="59"/>
        <v>juin</v>
      </c>
      <c r="R241" s="442">
        <f t="shared" si="60"/>
        <v>0</v>
      </c>
      <c r="S241" s="442">
        <f t="shared" si="61"/>
        <v>1</v>
      </c>
      <c r="T241" s="442">
        <f t="shared" si="62"/>
        <v>0</v>
      </c>
      <c r="U241" s="442">
        <f t="shared" si="63"/>
        <v>1</v>
      </c>
      <c r="V241" s="442">
        <f t="shared" si="64"/>
        <v>1</v>
      </c>
      <c r="W241" s="442">
        <f t="shared" si="65"/>
        <v>0</v>
      </c>
      <c r="X241" s="442">
        <f t="shared" si="66"/>
        <v>1</v>
      </c>
      <c r="Y241" s="442">
        <f t="shared" si="67"/>
        <v>0</v>
      </c>
      <c r="Z241" s="442">
        <f t="shared" si="68"/>
        <v>1</v>
      </c>
      <c r="AA241" s="442">
        <f t="shared" si="69"/>
        <v>1</v>
      </c>
      <c r="AB241" s="441" t="str">
        <f>'REPRODUCTION 3'!M241</f>
        <v>Juin</v>
      </c>
      <c r="AC241" s="441" t="str">
        <f>'RUMINANTS 3'!M241</f>
        <v>Juin</v>
      </c>
      <c r="AD241" s="441" t="str">
        <f>'PARASITOLOGIE 3'!M241</f>
        <v>Juin</v>
      </c>
      <c r="AE241" s="441" t="str">
        <f>'INFECTIEUX 3'!M241</f>
        <v>Juin</v>
      </c>
      <c r="AF241" s="441" t="str">
        <f>'CARNIVORES 3'!M241</f>
        <v>Juin</v>
      </c>
      <c r="AG241" s="441" t="str">
        <f>'CHIRURGIE 3'!M241</f>
        <v>Juin</v>
      </c>
      <c r="AH241" s="441" t="str">
        <f>'BIOCHIMIE 2'!M241</f>
        <v>Juin</v>
      </c>
      <c r="AI241" s="441" t="str">
        <f>'HIDAOA 3'!M241</f>
        <v>Juin</v>
      </c>
      <c r="AJ241" s="441" t="str">
        <f>'ANA-PATH 2'!M241</f>
        <v>Juin</v>
      </c>
      <c r="AK241" s="443" t="str">
        <f>'CLINIQUE 3 '!S241</f>
        <v>Juin</v>
      </c>
    </row>
    <row r="242" spans="1:37" ht="18.75">
      <c r="A242" s="51">
        <v>235</v>
      </c>
      <c r="B242" s="308" t="s">
        <v>3220</v>
      </c>
      <c r="C242" s="366" t="s">
        <v>1900</v>
      </c>
      <c r="D242" s="440">
        <f>'REPRODUCTION 3'!K242</f>
        <v>13.5</v>
      </c>
      <c r="E242" s="440">
        <f>'RUMINANTS 3'!K242</f>
        <v>15</v>
      </c>
      <c r="F242" s="440">
        <f>'PARASITOLOGIE 3'!K242</f>
        <v>25.5</v>
      </c>
      <c r="G242" s="440">
        <f>'INFECTIEUX 3'!K242</f>
        <v>15</v>
      </c>
      <c r="H242" s="440">
        <f>'CARNIVORES 3'!K242</f>
        <v>15.75</v>
      </c>
      <c r="I242" s="440">
        <f>'CHIRURGIE 3'!K242</f>
        <v>22.5</v>
      </c>
      <c r="J242" s="440">
        <f>'BIOCHIMIE 2'!K242</f>
        <v>5</v>
      </c>
      <c r="K242" s="440">
        <f>'HIDAOA 3'!K242</f>
        <v>18.375</v>
      </c>
      <c r="L242" s="440">
        <f>'ANA-PATH 2'!K242</f>
        <v>8</v>
      </c>
      <c r="M242" s="441">
        <f>'CLINIQUE 3 '!O242</f>
        <v>0</v>
      </c>
      <c r="N242" s="441">
        <f t="shared" si="56"/>
        <v>138.625</v>
      </c>
      <c r="O242" s="441">
        <f t="shared" si="57"/>
        <v>4.9508928571428568</v>
      </c>
      <c r="P242" s="442" t="str">
        <f t="shared" si="58"/>
        <v>Ajournee</v>
      </c>
      <c r="Q242" s="442" t="str">
        <f t="shared" si="59"/>
        <v>juin</v>
      </c>
      <c r="R242" s="442">
        <f t="shared" si="60"/>
        <v>1</v>
      </c>
      <c r="S242" s="442">
        <f t="shared" si="61"/>
        <v>0</v>
      </c>
      <c r="T242" s="442">
        <f t="shared" si="62"/>
        <v>0</v>
      </c>
      <c r="U242" s="442">
        <f t="shared" si="63"/>
        <v>0</v>
      </c>
      <c r="V242" s="442">
        <f t="shared" si="64"/>
        <v>0</v>
      </c>
      <c r="W242" s="442">
        <f t="shared" si="65"/>
        <v>0</v>
      </c>
      <c r="X242" s="442">
        <f t="shared" si="66"/>
        <v>1</v>
      </c>
      <c r="Y242" s="442">
        <f t="shared" si="67"/>
        <v>0</v>
      </c>
      <c r="Z242" s="442">
        <f t="shared" si="68"/>
        <v>1</v>
      </c>
      <c r="AA242" s="442">
        <f t="shared" si="69"/>
        <v>1</v>
      </c>
      <c r="AB242" s="441" t="str">
        <f>'REPRODUCTION 3'!M242</f>
        <v>Juin</v>
      </c>
      <c r="AC242" s="441" t="str">
        <f>'RUMINANTS 3'!M242</f>
        <v>Juin</v>
      </c>
      <c r="AD242" s="441" t="str">
        <f>'PARASITOLOGIE 3'!M242</f>
        <v>Juin</v>
      </c>
      <c r="AE242" s="441" t="str">
        <f>'INFECTIEUX 3'!M242</f>
        <v>Juin</v>
      </c>
      <c r="AF242" s="441" t="str">
        <f>'CARNIVORES 3'!M242</f>
        <v>Juin</v>
      </c>
      <c r="AG242" s="441" t="str">
        <f>'CHIRURGIE 3'!M242</f>
        <v>Juin</v>
      </c>
      <c r="AH242" s="441" t="str">
        <f>'BIOCHIMIE 2'!M242</f>
        <v>Juin</v>
      </c>
      <c r="AI242" s="441" t="str">
        <f>'HIDAOA 3'!M242</f>
        <v>Juin</v>
      </c>
      <c r="AJ242" s="441" t="str">
        <f>'ANA-PATH 2'!M242</f>
        <v>Juin</v>
      </c>
      <c r="AK242" s="443" t="str">
        <f>'CLINIQUE 3 '!S242</f>
        <v>Juin</v>
      </c>
    </row>
    <row r="243" spans="1:37" ht="18.75">
      <c r="A243" s="51">
        <v>236</v>
      </c>
      <c r="B243" s="308" t="s">
        <v>3221</v>
      </c>
      <c r="C243" s="366" t="s">
        <v>3222</v>
      </c>
      <c r="D243" s="440">
        <f>'REPRODUCTION 3'!K243</f>
        <v>18.75</v>
      </c>
      <c r="E243" s="440">
        <f>'RUMINANTS 3'!K243</f>
        <v>22.5</v>
      </c>
      <c r="F243" s="440">
        <f>'PARASITOLOGIE 3'!K243</f>
        <v>30</v>
      </c>
      <c r="G243" s="440">
        <f>'INFECTIEUX 3'!K243</f>
        <v>19.5</v>
      </c>
      <c r="H243" s="440">
        <f>'CARNIVORES 3'!K243</f>
        <v>11.25</v>
      </c>
      <c r="I243" s="440">
        <f>'CHIRURGIE 3'!K243</f>
        <v>24.375</v>
      </c>
      <c r="J243" s="440">
        <f>'BIOCHIMIE 2'!K243</f>
        <v>10</v>
      </c>
      <c r="K243" s="440">
        <f>'HIDAOA 3'!K243</f>
        <v>26.25</v>
      </c>
      <c r="L243" s="440">
        <f>'ANA-PATH 2'!K243</f>
        <v>5</v>
      </c>
      <c r="M243" s="441">
        <f>'CLINIQUE 3 '!O243</f>
        <v>0</v>
      </c>
      <c r="N243" s="441">
        <f t="shared" si="56"/>
        <v>167.625</v>
      </c>
      <c r="O243" s="441">
        <f t="shared" si="57"/>
        <v>5.9866071428571432</v>
      </c>
      <c r="P243" s="442" t="str">
        <f t="shared" si="58"/>
        <v>Ajournee</v>
      </c>
      <c r="Q243" s="442" t="str">
        <f t="shared" si="59"/>
        <v>juin</v>
      </c>
      <c r="R243" s="442">
        <f t="shared" si="60"/>
        <v>0</v>
      </c>
      <c r="S243" s="442">
        <f t="shared" si="61"/>
        <v>0</v>
      </c>
      <c r="T243" s="442">
        <f t="shared" si="62"/>
        <v>0</v>
      </c>
      <c r="U243" s="442">
        <f t="shared" si="63"/>
        <v>0</v>
      </c>
      <c r="V243" s="442">
        <f t="shared" si="64"/>
        <v>1</v>
      </c>
      <c r="W243" s="442">
        <f t="shared" si="65"/>
        <v>0</v>
      </c>
      <c r="X243" s="442">
        <f t="shared" si="66"/>
        <v>0</v>
      </c>
      <c r="Y243" s="442">
        <f t="shared" si="67"/>
        <v>0</v>
      </c>
      <c r="Z243" s="442">
        <f t="shared" si="68"/>
        <v>1</v>
      </c>
      <c r="AA243" s="442">
        <f t="shared" si="69"/>
        <v>1</v>
      </c>
      <c r="AB243" s="441" t="str">
        <f>'REPRODUCTION 3'!M243</f>
        <v>Juin</v>
      </c>
      <c r="AC243" s="441" t="str">
        <f>'RUMINANTS 3'!M243</f>
        <v>Juin</v>
      </c>
      <c r="AD243" s="441" t="str">
        <f>'PARASITOLOGIE 3'!M243</f>
        <v>Juin</v>
      </c>
      <c r="AE243" s="441" t="str">
        <f>'INFECTIEUX 3'!M243</f>
        <v>Juin</v>
      </c>
      <c r="AF243" s="441" t="str">
        <f>'CARNIVORES 3'!M243</f>
        <v>Juin</v>
      </c>
      <c r="AG243" s="441" t="str">
        <f>'CHIRURGIE 3'!M243</f>
        <v>Juin</v>
      </c>
      <c r="AH243" s="441" t="str">
        <f>'BIOCHIMIE 2'!M243</f>
        <v>Juin</v>
      </c>
      <c r="AI243" s="441" t="str">
        <f>'HIDAOA 3'!M243</f>
        <v>Juin</v>
      </c>
      <c r="AJ243" s="441" t="str">
        <f>'ANA-PATH 2'!M243</f>
        <v>Juin</v>
      </c>
      <c r="AK243" s="443" t="str">
        <f>'CLINIQUE 3 '!S243</f>
        <v>Juin</v>
      </c>
    </row>
    <row r="244" spans="1:37" ht="18.75">
      <c r="A244" s="51">
        <v>237</v>
      </c>
      <c r="B244" s="308" t="s">
        <v>3223</v>
      </c>
      <c r="C244" s="366" t="s">
        <v>422</v>
      </c>
      <c r="D244" s="440">
        <f>'REPRODUCTION 3'!K244</f>
        <v>11.25</v>
      </c>
      <c r="E244" s="440">
        <f>'RUMINANTS 3'!K244</f>
        <v>9</v>
      </c>
      <c r="F244" s="440">
        <f>'PARASITOLOGIE 3'!K244</f>
        <v>25.5</v>
      </c>
      <c r="G244" s="440">
        <f>'INFECTIEUX 3'!K244</f>
        <v>16.5</v>
      </c>
      <c r="H244" s="440">
        <f>'CARNIVORES 3'!K244</f>
        <v>16.5</v>
      </c>
      <c r="I244" s="440">
        <f>'CHIRURGIE 3'!K244</f>
        <v>21.75</v>
      </c>
      <c r="J244" s="440">
        <f>'BIOCHIMIE 2'!K244</f>
        <v>6.25</v>
      </c>
      <c r="K244" s="440">
        <f>'HIDAOA 3'!K244</f>
        <v>14.625</v>
      </c>
      <c r="L244" s="440">
        <f>'ANA-PATH 2'!K244</f>
        <v>9</v>
      </c>
      <c r="M244" s="441">
        <f>'CLINIQUE 3 '!O244</f>
        <v>0</v>
      </c>
      <c r="N244" s="441">
        <f t="shared" si="56"/>
        <v>130.375</v>
      </c>
      <c r="O244" s="441">
        <f t="shared" si="57"/>
        <v>4.65625</v>
      </c>
      <c r="P244" s="442" t="str">
        <f t="shared" si="58"/>
        <v>Ajournee</v>
      </c>
      <c r="Q244" s="442" t="str">
        <f t="shared" si="59"/>
        <v>juin</v>
      </c>
      <c r="R244" s="442">
        <f t="shared" si="60"/>
        <v>1</v>
      </c>
      <c r="S244" s="442">
        <f t="shared" si="61"/>
        <v>1</v>
      </c>
      <c r="T244" s="442">
        <f t="shared" si="62"/>
        <v>0</v>
      </c>
      <c r="U244" s="442">
        <f t="shared" si="63"/>
        <v>0</v>
      </c>
      <c r="V244" s="442">
        <f t="shared" si="64"/>
        <v>0</v>
      </c>
      <c r="W244" s="442">
        <f t="shared" si="65"/>
        <v>0</v>
      </c>
      <c r="X244" s="442">
        <f t="shared" si="66"/>
        <v>1</v>
      </c>
      <c r="Y244" s="442">
        <f t="shared" si="67"/>
        <v>1</v>
      </c>
      <c r="Z244" s="442">
        <f t="shared" si="68"/>
        <v>1</v>
      </c>
      <c r="AA244" s="442">
        <f t="shared" si="69"/>
        <v>1</v>
      </c>
      <c r="AB244" s="441" t="str">
        <f>'REPRODUCTION 3'!M244</f>
        <v>Juin</v>
      </c>
      <c r="AC244" s="441" t="str">
        <f>'RUMINANTS 3'!M244</f>
        <v>Juin</v>
      </c>
      <c r="AD244" s="441" t="str">
        <f>'PARASITOLOGIE 3'!M244</f>
        <v>Juin</v>
      </c>
      <c r="AE244" s="441" t="str">
        <f>'INFECTIEUX 3'!M244</f>
        <v>Juin</v>
      </c>
      <c r="AF244" s="441" t="str">
        <f>'CARNIVORES 3'!M244</f>
        <v>Juin</v>
      </c>
      <c r="AG244" s="441" t="str">
        <f>'CHIRURGIE 3'!M244</f>
        <v>Juin</v>
      </c>
      <c r="AH244" s="441" t="str">
        <f>'BIOCHIMIE 2'!M244</f>
        <v>Juin</v>
      </c>
      <c r="AI244" s="441" t="str">
        <f>'HIDAOA 3'!M244</f>
        <v>Juin</v>
      </c>
      <c r="AJ244" s="441" t="str">
        <f>'ANA-PATH 2'!M244</f>
        <v>Juin</v>
      </c>
      <c r="AK244" s="443" t="str">
        <f>'CLINIQUE 3 '!S244</f>
        <v>Juin</v>
      </c>
    </row>
    <row r="245" spans="1:37" ht="18.75">
      <c r="A245" s="51">
        <v>238</v>
      </c>
      <c r="B245" s="308" t="s">
        <v>3224</v>
      </c>
      <c r="C245" s="366" t="s">
        <v>3225</v>
      </c>
      <c r="D245" s="440">
        <f>'REPRODUCTION 3'!K245</f>
        <v>15</v>
      </c>
      <c r="E245" s="440">
        <f>'RUMINANTS 3'!K245</f>
        <v>13.5</v>
      </c>
      <c r="F245" s="440">
        <f>'PARASITOLOGIE 3'!K245</f>
        <v>27</v>
      </c>
      <c r="G245" s="440">
        <f>'INFECTIEUX 3'!K245</f>
        <v>16.5</v>
      </c>
      <c r="H245" s="440">
        <f>'CARNIVORES 3'!K245</f>
        <v>12</v>
      </c>
      <c r="I245" s="440">
        <f>'CHIRURGIE 3'!K245</f>
        <v>21</v>
      </c>
      <c r="J245" s="440">
        <f>'BIOCHIMIE 2'!K245</f>
        <v>9.5</v>
      </c>
      <c r="K245" s="440">
        <f>'HIDAOA 3'!K245</f>
        <v>21.75</v>
      </c>
      <c r="L245" s="440">
        <f>'ANA-PATH 2'!K245</f>
        <v>7</v>
      </c>
      <c r="M245" s="441">
        <f>'CLINIQUE 3 '!O245</f>
        <v>0</v>
      </c>
      <c r="N245" s="441">
        <f t="shared" si="56"/>
        <v>143.25</v>
      </c>
      <c r="O245" s="441">
        <f t="shared" si="57"/>
        <v>5.1160714285714288</v>
      </c>
      <c r="P245" s="442" t="str">
        <f t="shared" si="58"/>
        <v>Ajournee</v>
      </c>
      <c r="Q245" s="442" t="str">
        <f t="shared" si="59"/>
        <v>juin</v>
      </c>
      <c r="R245" s="442">
        <f t="shared" si="60"/>
        <v>0</v>
      </c>
      <c r="S245" s="442">
        <f t="shared" si="61"/>
        <v>1</v>
      </c>
      <c r="T245" s="442">
        <f t="shared" si="62"/>
        <v>0</v>
      </c>
      <c r="U245" s="442">
        <f t="shared" si="63"/>
        <v>0</v>
      </c>
      <c r="V245" s="442">
        <f t="shared" si="64"/>
        <v>1</v>
      </c>
      <c r="W245" s="442">
        <f t="shared" si="65"/>
        <v>0</v>
      </c>
      <c r="X245" s="442">
        <f t="shared" si="66"/>
        <v>1</v>
      </c>
      <c r="Y245" s="442">
        <f t="shared" si="67"/>
        <v>0</v>
      </c>
      <c r="Z245" s="442">
        <f t="shared" si="68"/>
        <v>1</v>
      </c>
      <c r="AA245" s="442">
        <f t="shared" si="69"/>
        <v>1</v>
      </c>
      <c r="AB245" s="441" t="str">
        <f>'REPRODUCTION 3'!M245</f>
        <v>Juin</v>
      </c>
      <c r="AC245" s="441" t="str">
        <f>'RUMINANTS 3'!M245</f>
        <v>Juin</v>
      </c>
      <c r="AD245" s="441" t="str">
        <f>'PARASITOLOGIE 3'!M245</f>
        <v>Juin</v>
      </c>
      <c r="AE245" s="441" t="str">
        <f>'INFECTIEUX 3'!M245</f>
        <v>Juin</v>
      </c>
      <c r="AF245" s="441" t="str">
        <f>'CARNIVORES 3'!M245</f>
        <v>Juin</v>
      </c>
      <c r="AG245" s="441" t="str">
        <f>'CHIRURGIE 3'!M245</f>
        <v>Juin</v>
      </c>
      <c r="AH245" s="441" t="str">
        <f>'BIOCHIMIE 2'!M245</f>
        <v>Juin</v>
      </c>
      <c r="AI245" s="441" t="str">
        <f>'HIDAOA 3'!M245</f>
        <v>Juin</v>
      </c>
      <c r="AJ245" s="441" t="str">
        <f>'ANA-PATH 2'!M245</f>
        <v>Juin</v>
      </c>
      <c r="AK245" s="443" t="str">
        <f>'CLINIQUE 3 '!S245</f>
        <v>Juin</v>
      </c>
    </row>
    <row r="246" spans="1:37" ht="18.75">
      <c r="A246" s="51">
        <v>239</v>
      </c>
      <c r="B246" s="362" t="s">
        <v>3226</v>
      </c>
      <c r="C246" s="389" t="s">
        <v>3227</v>
      </c>
      <c r="D246" s="440">
        <f>'REPRODUCTION 3'!K246</f>
        <v>14.25</v>
      </c>
      <c r="E246" s="440">
        <f>'RUMINANTS 3'!K246</f>
        <v>6</v>
      </c>
      <c r="F246" s="440">
        <f>'PARASITOLOGIE 3'!K246</f>
        <v>16.5</v>
      </c>
      <c r="G246" s="440">
        <f>'INFECTIEUX 3'!K246</f>
        <v>19.5</v>
      </c>
      <c r="H246" s="440">
        <f>'CARNIVORES 3'!K246</f>
        <v>11.25</v>
      </c>
      <c r="I246" s="440">
        <f>'CHIRURGIE 3'!K246</f>
        <v>21.375</v>
      </c>
      <c r="J246" s="440">
        <f>'BIOCHIMIE 2'!K246</f>
        <v>3.5</v>
      </c>
      <c r="K246" s="440">
        <f>'HIDAOA 3'!K246</f>
        <v>14.25</v>
      </c>
      <c r="L246" s="440">
        <f>'ANA-PATH 2'!K246</f>
        <v>6</v>
      </c>
      <c r="M246" s="441">
        <f>'CLINIQUE 3 '!O246</f>
        <v>0</v>
      </c>
      <c r="N246" s="441">
        <f t="shared" si="56"/>
        <v>112.625</v>
      </c>
      <c r="O246" s="441">
        <f t="shared" si="57"/>
        <v>4.0223214285714288</v>
      </c>
      <c r="P246" s="442" t="str">
        <f t="shared" si="58"/>
        <v>Ajournee</v>
      </c>
      <c r="Q246" s="442" t="str">
        <f t="shared" si="59"/>
        <v>juin</v>
      </c>
      <c r="R246" s="442">
        <f t="shared" si="60"/>
        <v>1</v>
      </c>
      <c r="S246" s="442">
        <f t="shared" si="61"/>
        <v>1</v>
      </c>
      <c r="T246" s="442">
        <f t="shared" si="62"/>
        <v>0</v>
      </c>
      <c r="U246" s="442">
        <f t="shared" si="63"/>
        <v>0</v>
      </c>
      <c r="V246" s="442">
        <f t="shared" si="64"/>
        <v>1</v>
      </c>
      <c r="W246" s="442">
        <f t="shared" si="65"/>
        <v>0</v>
      </c>
      <c r="X246" s="442">
        <f t="shared" si="66"/>
        <v>1</v>
      </c>
      <c r="Y246" s="442">
        <f t="shared" si="67"/>
        <v>1</v>
      </c>
      <c r="Z246" s="442">
        <f t="shared" si="68"/>
        <v>1</v>
      </c>
      <c r="AA246" s="442">
        <f t="shared" si="69"/>
        <v>1</v>
      </c>
      <c r="AB246" s="441" t="str">
        <f>'REPRODUCTION 3'!M246</f>
        <v>Juin</v>
      </c>
      <c r="AC246" s="441" t="str">
        <f>'RUMINANTS 3'!M246</f>
        <v>Juin</v>
      </c>
      <c r="AD246" s="441" t="str">
        <f>'PARASITOLOGIE 3'!M246</f>
        <v>Juin</v>
      </c>
      <c r="AE246" s="441" t="str">
        <f>'INFECTIEUX 3'!M246</f>
        <v>Juin</v>
      </c>
      <c r="AF246" s="441" t="str">
        <f>'CARNIVORES 3'!M246</f>
        <v>Juin</v>
      </c>
      <c r="AG246" s="441" t="str">
        <f>'CHIRURGIE 3'!M246</f>
        <v>Juin</v>
      </c>
      <c r="AH246" s="441" t="str">
        <f>'BIOCHIMIE 2'!M246</f>
        <v>Juin</v>
      </c>
      <c r="AI246" s="441" t="str">
        <f>'HIDAOA 3'!M246</f>
        <v>Juin</v>
      </c>
      <c r="AJ246" s="441" t="str">
        <f>'ANA-PATH 2'!M246</f>
        <v>Juin</v>
      </c>
      <c r="AK246" s="443" t="str">
        <f>'CLINIQUE 3 '!S246</f>
        <v>Juin</v>
      </c>
    </row>
    <row r="247" spans="1:37" ht="18.75">
      <c r="A247" s="51">
        <v>240</v>
      </c>
      <c r="B247" s="308" t="s">
        <v>2140</v>
      </c>
      <c r="C247" s="366" t="s">
        <v>845</v>
      </c>
      <c r="D247" s="440">
        <f>'REPRODUCTION 3'!K247</f>
        <v>13.5</v>
      </c>
      <c r="E247" s="440">
        <f>'RUMINANTS 3'!K247</f>
        <v>16.5</v>
      </c>
      <c r="F247" s="440">
        <f>'PARASITOLOGIE 3'!K247</f>
        <v>24</v>
      </c>
      <c r="G247" s="440">
        <f>'INFECTIEUX 3'!K247</f>
        <v>24</v>
      </c>
      <c r="H247" s="440">
        <f>'CARNIVORES 3'!K247</f>
        <v>17.25</v>
      </c>
      <c r="I247" s="440">
        <f>'CHIRURGIE 3'!K247</f>
        <v>18.375</v>
      </c>
      <c r="J247" s="440">
        <f>'BIOCHIMIE 2'!K247</f>
        <v>7</v>
      </c>
      <c r="K247" s="440">
        <f>'HIDAOA 3'!K247</f>
        <v>22.5</v>
      </c>
      <c r="L247" s="440">
        <f>'ANA-PATH 2'!K247</f>
        <v>6</v>
      </c>
      <c r="M247" s="441">
        <f>'CLINIQUE 3 '!O247</f>
        <v>0</v>
      </c>
      <c r="N247" s="441">
        <f t="shared" si="56"/>
        <v>149.125</v>
      </c>
      <c r="O247" s="441">
        <f t="shared" si="57"/>
        <v>5.3258928571428568</v>
      </c>
      <c r="P247" s="442" t="str">
        <f t="shared" si="58"/>
        <v>Ajournee</v>
      </c>
      <c r="Q247" s="442" t="str">
        <f t="shared" si="59"/>
        <v>juin</v>
      </c>
      <c r="R247" s="442">
        <f t="shared" si="60"/>
        <v>1</v>
      </c>
      <c r="S247" s="442">
        <f t="shared" si="61"/>
        <v>0</v>
      </c>
      <c r="T247" s="442">
        <f t="shared" si="62"/>
        <v>0</v>
      </c>
      <c r="U247" s="442">
        <f t="shared" si="63"/>
        <v>0</v>
      </c>
      <c r="V247" s="442">
        <f t="shared" si="64"/>
        <v>0</v>
      </c>
      <c r="W247" s="442">
        <f t="shared" si="65"/>
        <v>0</v>
      </c>
      <c r="X247" s="442">
        <f t="shared" si="66"/>
        <v>1</v>
      </c>
      <c r="Y247" s="442">
        <f t="shared" si="67"/>
        <v>0</v>
      </c>
      <c r="Z247" s="442">
        <f t="shared" si="68"/>
        <v>1</v>
      </c>
      <c r="AA247" s="442">
        <f t="shared" si="69"/>
        <v>1</v>
      </c>
      <c r="AB247" s="441" t="str">
        <f>'REPRODUCTION 3'!M247</f>
        <v>Juin</v>
      </c>
      <c r="AC247" s="441" t="str">
        <f>'RUMINANTS 3'!M247</f>
        <v>Juin</v>
      </c>
      <c r="AD247" s="441" t="str">
        <f>'PARASITOLOGIE 3'!M247</f>
        <v>Juin</v>
      </c>
      <c r="AE247" s="441" t="str">
        <f>'INFECTIEUX 3'!M247</f>
        <v>Juin</v>
      </c>
      <c r="AF247" s="441" t="str">
        <f>'CARNIVORES 3'!M247</f>
        <v>Juin</v>
      </c>
      <c r="AG247" s="441" t="str">
        <f>'CHIRURGIE 3'!M247</f>
        <v>Juin</v>
      </c>
      <c r="AH247" s="441" t="str">
        <f>'BIOCHIMIE 2'!M247</f>
        <v>Juin</v>
      </c>
      <c r="AI247" s="441" t="str">
        <f>'HIDAOA 3'!M247</f>
        <v>Juin</v>
      </c>
      <c r="AJ247" s="441" t="str">
        <f>'ANA-PATH 2'!M247</f>
        <v>Juin</v>
      </c>
      <c r="AK247" s="443" t="str">
        <f>'CLINIQUE 3 '!S247</f>
        <v>Juin</v>
      </c>
    </row>
    <row r="248" spans="1:37" ht="18.75">
      <c r="A248" s="51">
        <v>241</v>
      </c>
      <c r="B248" s="308" t="s">
        <v>3228</v>
      </c>
      <c r="C248" s="366" t="s">
        <v>333</v>
      </c>
      <c r="D248" s="440">
        <f>'REPRODUCTION 3'!K248</f>
        <v>6.75</v>
      </c>
      <c r="E248" s="440">
        <f>'RUMINANTS 3'!K248</f>
        <v>15</v>
      </c>
      <c r="F248" s="440">
        <f>'PARASITOLOGIE 3'!K248</f>
        <v>15</v>
      </c>
      <c r="G248" s="440">
        <f>'INFECTIEUX 3'!K248</f>
        <v>4.5</v>
      </c>
      <c r="H248" s="440">
        <f>'CARNIVORES 3'!K248</f>
        <v>11.25</v>
      </c>
      <c r="I248" s="440">
        <f>'CHIRURGIE 3'!K248</f>
        <v>18.75</v>
      </c>
      <c r="J248" s="440">
        <f>'BIOCHIMIE 2'!K248</f>
        <v>4.75</v>
      </c>
      <c r="K248" s="440">
        <f>'HIDAOA 3'!K248</f>
        <v>10.875</v>
      </c>
      <c r="L248" s="440">
        <f>'ANA-PATH 2'!K248</f>
        <v>9</v>
      </c>
      <c r="M248" s="441">
        <f>'CLINIQUE 3 '!O248</f>
        <v>0</v>
      </c>
      <c r="N248" s="441">
        <f t="shared" si="56"/>
        <v>95.875</v>
      </c>
      <c r="O248" s="441">
        <f t="shared" si="57"/>
        <v>3.4241071428571428</v>
      </c>
      <c r="P248" s="442" t="str">
        <f t="shared" si="58"/>
        <v>Ajournee</v>
      </c>
      <c r="Q248" s="442" t="str">
        <f t="shared" si="59"/>
        <v>juin</v>
      </c>
      <c r="R248" s="442">
        <f t="shared" si="60"/>
        <v>1</v>
      </c>
      <c r="S248" s="442">
        <f t="shared" si="61"/>
        <v>0</v>
      </c>
      <c r="T248" s="442">
        <f t="shared" si="62"/>
        <v>0</v>
      </c>
      <c r="U248" s="442">
        <f t="shared" si="63"/>
        <v>1</v>
      </c>
      <c r="V248" s="442">
        <f t="shared" si="64"/>
        <v>1</v>
      </c>
      <c r="W248" s="442">
        <f t="shared" si="65"/>
        <v>0</v>
      </c>
      <c r="X248" s="442">
        <f t="shared" si="66"/>
        <v>1</v>
      </c>
      <c r="Y248" s="442">
        <f t="shared" si="67"/>
        <v>1</v>
      </c>
      <c r="Z248" s="442">
        <f t="shared" si="68"/>
        <v>1</v>
      </c>
      <c r="AA248" s="442">
        <f t="shared" si="69"/>
        <v>1</v>
      </c>
      <c r="AB248" s="441" t="str">
        <f>'REPRODUCTION 3'!M248</f>
        <v>Juin</v>
      </c>
      <c r="AC248" s="441" t="str">
        <f>'RUMINANTS 3'!M248</f>
        <v>Juin</v>
      </c>
      <c r="AD248" s="441" t="str">
        <f>'PARASITOLOGIE 3'!M248</f>
        <v>Juin</v>
      </c>
      <c r="AE248" s="441" t="str">
        <f>'INFECTIEUX 3'!M248</f>
        <v>Juin</v>
      </c>
      <c r="AF248" s="441" t="str">
        <f>'CARNIVORES 3'!M248</f>
        <v>Juin</v>
      </c>
      <c r="AG248" s="441" t="str">
        <f>'CHIRURGIE 3'!M248</f>
        <v>Juin</v>
      </c>
      <c r="AH248" s="441" t="str">
        <f>'BIOCHIMIE 2'!M248</f>
        <v>Juin</v>
      </c>
      <c r="AI248" s="441" t="str">
        <f>'HIDAOA 3'!M248</f>
        <v>Juin</v>
      </c>
      <c r="AJ248" s="441" t="str">
        <f>'ANA-PATH 2'!M248</f>
        <v>Juin</v>
      </c>
      <c r="AK248" s="443" t="str">
        <f>'CLINIQUE 3 '!S248</f>
        <v>Juin</v>
      </c>
    </row>
    <row r="249" spans="1:37" ht="18.75">
      <c r="A249" s="51">
        <v>242</v>
      </c>
      <c r="B249" s="308" t="s">
        <v>3229</v>
      </c>
      <c r="C249" s="366" t="s">
        <v>3230</v>
      </c>
      <c r="D249" s="440">
        <f>'REPRODUCTION 3'!K249</f>
        <v>18</v>
      </c>
      <c r="E249" s="440">
        <f>'RUMINANTS 3'!K249</f>
        <v>9</v>
      </c>
      <c r="F249" s="440">
        <f>'PARASITOLOGIE 3'!K249</f>
        <v>25.5</v>
      </c>
      <c r="G249" s="440">
        <f>'INFECTIEUX 3'!K249</f>
        <v>10.5</v>
      </c>
      <c r="H249" s="440">
        <f>'CARNIVORES 3'!K249</f>
        <v>7.5</v>
      </c>
      <c r="I249" s="440">
        <f>'CHIRURGIE 3'!K249</f>
        <v>22.875</v>
      </c>
      <c r="J249" s="440">
        <f>'BIOCHIMIE 2'!K249</f>
        <v>7.75</v>
      </c>
      <c r="K249" s="440">
        <f>'HIDAOA 3'!K249</f>
        <v>14.25</v>
      </c>
      <c r="L249" s="440">
        <f>'ANA-PATH 2'!K249</f>
        <v>8</v>
      </c>
      <c r="M249" s="441">
        <f>'CLINIQUE 3 '!O249</f>
        <v>0</v>
      </c>
      <c r="N249" s="441">
        <f t="shared" si="56"/>
        <v>123.375</v>
      </c>
      <c r="O249" s="441">
        <f t="shared" si="57"/>
        <v>4.40625</v>
      </c>
      <c r="P249" s="442" t="str">
        <f t="shared" si="58"/>
        <v>Ajournee</v>
      </c>
      <c r="Q249" s="442" t="str">
        <f t="shared" si="59"/>
        <v>juin</v>
      </c>
      <c r="R249" s="442">
        <f t="shared" si="60"/>
        <v>0</v>
      </c>
      <c r="S249" s="442">
        <f t="shared" si="61"/>
        <v>1</v>
      </c>
      <c r="T249" s="442">
        <f t="shared" si="62"/>
        <v>0</v>
      </c>
      <c r="U249" s="442">
        <f t="shared" si="63"/>
        <v>1</v>
      </c>
      <c r="V249" s="442">
        <f t="shared" si="64"/>
        <v>1</v>
      </c>
      <c r="W249" s="442">
        <f t="shared" si="65"/>
        <v>0</v>
      </c>
      <c r="X249" s="442">
        <f t="shared" si="66"/>
        <v>1</v>
      </c>
      <c r="Y249" s="442">
        <f t="shared" si="67"/>
        <v>1</v>
      </c>
      <c r="Z249" s="442">
        <f t="shared" si="68"/>
        <v>1</v>
      </c>
      <c r="AA249" s="442">
        <f t="shared" si="69"/>
        <v>1</v>
      </c>
      <c r="AB249" s="441" t="str">
        <f>'REPRODUCTION 3'!M249</f>
        <v>Juin</v>
      </c>
      <c r="AC249" s="441" t="str">
        <f>'RUMINANTS 3'!M249</f>
        <v>Juin</v>
      </c>
      <c r="AD249" s="441" t="str">
        <f>'PARASITOLOGIE 3'!M249</f>
        <v>Juin</v>
      </c>
      <c r="AE249" s="441" t="str">
        <f>'INFECTIEUX 3'!M249</f>
        <v>Juin</v>
      </c>
      <c r="AF249" s="441" t="str">
        <f>'CARNIVORES 3'!M249</f>
        <v>Juin</v>
      </c>
      <c r="AG249" s="441" t="str">
        <f>'CHIRURGIE 3'!M249</f>
        <v>Juin</v>
      </c>
      <c r="AH249" s="441" t="str">
        <f>'BIOCHIMIE 2'!M249</f>
        <v>Juin</v>
      </c>
      <c r="AI249" s="441" t="str">
        <f>'HIDAOA 3'!M249</f>
        <v>Juin</v>
      </c>
      <c r="AJ249" s="441" t="str">
        <f>'ANA-PATH 2'!M249</f>
        <v>Juin</v>
      </c>
      <c r="AK249" s="443" t="str">
        <f>'CLINIQUE 3 '!S249</f>
        <v>Juin</v>
      </c>
    </row>
    <row r="250" spans="1:37" ht="18.75">
      <c r="A250" s="51">
        <v>243</v>
      </c>
      <c r="B250" s="308" t="s">
        <v>3231</v>
      </c>
      <c r="C250" s="366" t="s">
        <v>2960</v>
      </c>
      <c r="D250" s="440">
        <f>'REPRODUCTION 3'!K250</f>
        <v>13.5</v>
      </c>
      <c r="E250" s="440">
        <f>'RUMINANTS 3'!K250</f>
        <v>12</v>
      </c>
      <c r="F250" s="440">
        <f>'PARASITOLOGIE 3'!K250</f>
        <v>15</v>
      </c>
      <c r="G250" s="440">
        <f>'INFECTIEUX 3'!K250</f>
        <v>6</v>
      </c>
      <c r="H250" s="440">
        <f>'CARNIVORES 3'!K250</f>
        <v>13.5</v>
      </c>
      <c r="I250" s="440">
        <f>'CHIRURGIE 3'!K250</f>
        <v>20.625</v>
      </c>
      <c r="J250" s="440">
        <f>'BIOCHIMIE 2'!K250</f>
        <v>9.75</v>
      </c>
      <c r="K250" s="440">
        <f>'HIDAOA 3'!K250</f>
        <v>11.625</v>
      </c>
      <c r="L250" s="440">
        <f>'ANA-PATH 2'!K250</f>
        <v>8</v>
      </c>
      <c r="M250" s="441">
        <f>'CLINIQUE 3 '!O250</f>
        <v>0</v>
      </c>
      <c r="N250" s="441">
        <f t="shared" si="56"/>
        <v>110</v>
      </c>
      <c r="O250" s="441">
        <f t="shared" si="57"/>
        <v>3.9285714285714284</v>
      </c>
      <c r="P250" s="442" t="str">
        <f t="shared" si="58"/>
        <v>Ajournee</v>
      </c>
      <c r="Q250" s="442" t="str">
        <f t="shared" si="59"/>
        <v>juin</v>
      </c>
      <c r="R250" s="442">
        <f t="shared" si="60"/>
        <v>1</v>
      </c>
      <c r="S250" s="442">
        <f t="shared" si="61"/>
        <v>1</v>
      </c>
      <c r="T250" s="442">
        <f t="shared" si="62"/>
        <v>0</v>
      </c>
      <c r="U250" s="442">
        <f t="shared" si="63"/>
        <v>1</v>
      </c>
      <c r="V250" s="442">
        <f t="shared" si="64"/>
        <v>1</v>
      </c>
      <c r="W250" s="442">
        <f t="shared" si="65"/>
        <v>0</v>
      </c>
      <c r="X250" s="442">
        <f t="shared" si="66"/>
        <v>1</v>
      </c>
      <c r="Y250" s="442">
        <f t="shared" si="67"/>
        <v>1</v>
      </c>
      <c r="Z250" s="442">
        <f t="shared" si="68"/>
        <v>1</v>
      </c>
      <c r="AA250" s="442">
        <f t="shared" si="69"/>
        <v>1</v>
      </c>
      <c r="AB250" s="441" t="str">
        <f>'REPRODUCTION 3'!M250</f>
        <v>Juin</v>
      </c>
      <c r="AC250" s="441" t="str">
        <f>'RUMINANTS 3'!M250</f>
        <v>Juin</v>
      </c>
      <c r="AD250" s="441" t="str">
        <f>'PARASITOLOGIE 3'!M250</f>
        <v>Juin</v>
      </c>
      <c r="AE250" s="441" t="str">
        <f>'INFECTIEUX 3'!M250</f>
        <v>Juin</v>
      </c>
      <c r="AF250" s="441" t="str">
        <f>'CARNIVORES 3'!M250</f>
        <v>Juin</v>
      </c>
      <c r="AG250" s="441" t="str">
        <f>'CHIRURGIE 3'!M250</f>
        <v>Juin</v>
      </c>
      <c r="AH250" s="441" t="str">
        <f>'BIOCHIMIE 2'!M250</f>
        <v>Juin</v>
      </c>
      <c r="AI250" s="441" t="str">
        <f>'HIDAOA 3'!M250</f>
        <v>Juin</v>
      </c>
      <c r="AJ250" s="441" t="str">
        <f>'ANA-PATH 2'!M250</f>
        <v>Juin</v>
      </c>
      <c r="AK250" s="443" t="str">
        <f>'CLINIQUE 3 '!S250</f>
        <v>Juin</v>
      </c>
    </row>
    <row r="251" spans="1:37" ht="18.75">
      <c r="A251" s="51">
        <v>244</v>
      </c>
      <c r="B251" s="308" t="s">
        <v>3232</v>
      </c>
      <c r="C251" s="366" t="s">
        <v>3233</v>
      </c>
      <c r="D251" s="440">
        <f>'REPRODUCTION 3'!K251</f>
        <v>12</v>
      </c>
      <c r="E251" s="440">
        <f>'RUMINANTS 3'!K251</f>
        <v>12</v>
      </c>
      <c r="F251" s="440">
        <f>'PARASITOLOGIE 3'!K251</f>
        <v>15</v>
      </c>
      <c r="G251" s="440">
        <f>'INFECTIEUX 3'!K251</f>
        <v>13.5</v>
      </c>
      <c r="H251" s="440">
        <f>'CARNIVORES 3'!K251</f>
        <v>15.75</v>
      </c>
      <c r="I251" s="440">
        <f>'CHIRURGIE 3'!K251</f>
        <v>22.5</v>
      </c>
      <c r="J251" s="440">
        <f>'BIOCHIMIE 2'!K251</f>
        <v>9.5</v>
      </c>
      <c r="K251" s="440">
        <f>'HIDAOA 3'!K251</f>
        <v>18</v>
      </c>
      <c r="L251" s="440">
        <f>'ANA-PATH 2'!K251</f>
        <v>9</v>
      </c>
      <c r="M251" s="441">
        <f>'CLINIQUE 3 '!O251</f>
        <v>0</v>
      </c>
      <c r="N251" s="441">
        <f t="shared" si="56"/>
        <v>127.25</v>
      </c>
      <c r="O251" s="441">
        <f t="shared" si="57"/>
        <v>4.5446428571428568</v>
      </c>
      <c r="P251" s="442" t="str">
        <f t="shared" si="58"/>
        <v>Ajournee</v>
      </c>
      <c r="Q251" s="442" t="str">
        <f t="shared" si="59"/>
        <v>juin</v>
      </c>
      <c r="R251" s="442">
        <f t="shared" si="60"/>
        <v>1</v>
      </c>
      <c r="S251" s="442">
        <f t="shared" si="61"/>
        <v>1</v>
      </c>
      <c r="T251" s="442">
        <f t="shared" si="62"/>
        <v>0</v>
      </c>
      <c r="U251" s="442">
        <f t="shared" si="63"/>
        <v>1</v>
      </c>
      <c r="V251" s="442">
        <f t="shared" si="64"/>
        <v>0</v>
      </c>
      <c r="W251" s="442">
        <f t="shared" si="65"/>
        <v>0</v>
      </c>
      <c r="X251" s="442">
        <f t="shared" si="66"/>
        <v>1</v>
      </c>
      <c r="Y251" s="442">
        <f t="shared" si="67"/>
        <v>0</v>
      </c>
      <c r="Z251" s="442">
        <f t="shared" si="68"/>
        <v>1</v>
      </c>
      <c r="AA251" s="442">
        <f t="shared" si="69"/>
        <v>1</v>
      </c>
      <c r="AB251" s="441" t="str">
        <f>'REPRODUCTION 3'!M251</f>
        <v>Juin</v>
      </c>
      <c r="AC251" s="441" t="str">
        <f>'RUMINANTS 3'!M251</f>
        <v>Juin</v>
      </c>
      <c r="AD251" s="441" t="str">
        <f>'PARASITOLOGIE 3'!M251</f>
        <v>Juin</v>
      </c>
      <c r="AE251" s="441" t="str">
        <f>'INFECTIEUX 3'!M251</f>
        <v>Juin</v>
      </c>
      <c r="AF251" s="441" t="str">
        <f>'CARNIVORES 3'!M251</f>
        <v>Juin</v>
      </c>
      <c r="AG251" s="441" t="str">
        <f>'CHIRURGIE 3'!M251</f>
        <v>Juin</v>
      </c>
      <c r="AH251" s="441" t="str">
        <f>'BIOCHIMIE 2'!M251</f>
        <v>Juin</v>
      </c>
      <c r="AI251" s="441" t="str">
        <f>'HIDAOA 3'!M251</f>
        <v>Juin</v>
      </c>
      <c r="AJ251" s="441" t="str">
        <f>'ANA-PATH 2'!M251</f>
        <v>Juin</v>
      </c>
      <c r="AK251" s="443" t="str">
        <f>'CLINIQUE 3 '!S251</f>
        <v>Juin</v>
      </c>
    </row>
    <row r="252" spans="1:37" ht="18.75">
      <c r="A252" s="51">
        <v>245</v>
      </c>
      <c r="B252" s="308" t="s">
        <v>3234</v>
      </c>
      <c r="C252" s="366" t="s">
        <v>887</v>
      </c>
      <c r="D252" s="440">
        <f>'REPRODUCTION 3'!K252</f>
        <v>15</v>
      </c>
      <c r="E252" s="440">
        <f>'RUMINANTS 3'!K252</f>
        <v>6</v>
      </c>
      <c r="F252" s="440">
        <f>'PARASITOLOGIE 3'!K252</f>
        <v>16.5</v>
      </c>
      <c r="G252" s="440">
        <f>'INFECTIEUX 3'!K252</f>
        <v>7.5</v>
      </c>
      <c r="H252" s="440">
        <f>'CARNIVORES 3'!K252</f>
        <v>12.75</v>
      </c>
      <c r="I252" s="440">
        <f>'CHIRURGIE 3'!K252</f>
        <v>21.375</v>
      </c>
      <c r="J252" s="440">
        <f>'BIOCHIMIE 2'!K252</f>
        <v>2</v>
      </c>
      <c r="K252" s="440">
        <f>'HIDAOA 3'!K252</f>
        <v>15</v>
      </c>
      <c r="L252" s="440">
        <f>'ANA-PATH 2'!K252</f>
        <v>4</v>
      </c>
      <c r="M252" s="441">
        <f>'CLINIQUE 3 '!O252</f>
        <v>0</v>
      </c>
      <c r="N252" s="441">
        <f t="shared" si="56"/>
        <v>100.125</v>
      </c>
      <c r="O252" s="441">
        <f t="shared" si="57"/>
        <v>3.5758928571428572</v>
      </c>
      <c r="P252" s="442" t="str">
        <f t="shared" si="58"/>
        <v>Ajournee</v>
      </c>
      <c r="Q252" s="442" t="str">
        <f t="shared" si="59"/>
        <v>juin</v>
      </c>
      <c r="R252" s="442">
        <f t="shared" si="60"/>
        <v>0</v>
      </c>
      <c r="S252" s="442">
        <f t="shared" si="61"/>
        <v>1</v>
      </c>
      <c r="T252" s="442">
        <f t="shared" si="62"/>
        <v>0</v>
      </c>
      <c r="U252" s="442">
        <f t="shared" si="63"/>
        <v>1</v>
      </c>
      <c r="V252" s="442">
        <f t="shared" si="64"/>
        <v>1</v>
      </c>
      <c r="W252" s="442">
        <f t="shared" si="65"/>
        <v>0</v>
      </c>
      <c r="X252" s="442">
        <f t="shared" si="66"/>
        <v>1</v>
      </c>
      <c r="Y252" s="442">
        <f t="shared" si="67"/>
        <v>0</v>
      </c>
      <c r="Z252" s="442">
        <f t="shared" si="68"/>
        <v>1</v>
      </c>
      <c r="AA252" s="442">
        <f t="shared" si="69"/>
        <v>1</v>
      </c>
      <c r="AB252" s="441" t="str">
        <f>'REPRODUCTION 3'!M252</f>
        <v>Juin</v>
      </c>
      <c r="AC252" s="441" t="str">
        <f>'RUMINANTS 3'!M252</f>
        <v>Juin</v>
      </c>
      <c r="AD252" s="441" t="str">
        <f>'PARASITOLOGIE 3'!M252</f>
        <v>Juin</v>
      </c>
      <c r="AE252" s="441" t="str">
        <f>'INFECTIEUX 3'!M252</f>
        <v>Juin</v>
      </c>
      <c r="AF252" s="441" t="str">
        <f>'CARNIVORES 3'!M252</f>
        <v>Juin</v>
      </c>
      <c r="AG252" s="441" t="str">
        <f>'CHIRURGIE 3'!M252</f>
        <v>Juin</v>
      </c>
      <c r="AH252" s="441" t="str">
        <f>'BIOCHIMIE 2'!M252</f>
        <v>Juin</v>
      </c>
      <c r="AI252" s="441" t="str">
        <f>'HIDAOA 3'!M252</f>
        <v>Juin</v>
      </c>
      <c r="AJ252" s="441" t="str">
        <f>'ANA-PATH 2'!M252</f>
        <v>Juin</v>
      </c>
      <c r="AK252" s="443" t="str">
        <f>'CLINIQUE 3 '!S252</f>
        <v>Juin</v>
      </c>
    </row>
    <row r="253" spans="1:37" ht="18.75">
      <c r="A253" s="51">
        <v>246</v>
      </c>
      <c r="B253" s="308" t="s">
        <v>3235</v>
      </c>
      <c r="C253" s="366" t="s">
        <v>2160</v>
      </c>
      <c r="D253" s="440">
        <f>'REPRODUCTION 3'!K253</f>
        <v>10.5</v>
      </c>
      <c r="E253" s="440">
        <f>'RUMINANTS 3'!K253</f>
        <v>9</v>
      </c>
      <c r="F253" s="440">
        <f>'PARASITOLOGIE 3'!K253</f>
        <v>22.5</v>
      </c>
      <c r="G253" s="440">
        <f>'INFECTIEUX 3'!K253</f>
        <v>7.5</v>
      </c>
      <c r="H253" s="440">
        <f>'CARNIVORES 3'!K253</f>
        <v>11.25</v>
      </c>
      <c r="I253" s="440">
        <f>'CHIRURGIE 3'!K253</f>
        <v>19.125</v>
      </c>
      <c r="J253" s="440">
        <f>'BIOCHIMIE 2'!K253</f>
        <v>2.25</v>
      </c>
      <c r="K253" s="440">
        <f>'HIDAOA 3'!K253</f>
        <v>12.375</v>
      </c>
      <c r="L253" s="440">
        <f>'ANA-PATH 2'!K253</f>
        <v>6</v>
      </c>
      <c r="M253" s="441">
        <f>'CLINIQUE 3 '!O253</f>
        <v>0</v>
      </c>
      <c r="N253" s="441">
        <f t="shared" si="56"/>
        <v>100.5</v>
      </c>
      <c r="O253" s="441">
        <f t="shared" si="57"/>
        <v>3.5892857142857144</v>
      </c>
      <c r="P253" s="442" t="str">
        <f t="shared" si="58"/>
        <v>Ajournee</v>
      </c>
      <c r="Q253" s="442" t="str">
        <f t="shared" si="59"/>
        <v>juin</v>
      </c>
      <c r="R253" s="442">
        <f t="shared" si="60"/>
        <v>1</v>
      </c>
      <c r="S253" s="442">
        <f t="shared" si="61"/>
        <v>1</v>
      </c>
      <c r="T253" s="442">
        <f t="shared" si="62"/>
        <v>0</v>
      </c>
      <c r="U253" s="442">
        <f t="shared" si="63"/>
        <v>1</v>
      </c>
      <c r="V253" s="442">
        <f t="shared" si="64"/>
        <v>1</v>
      </c>
      <c r="W253" s="442">
        <f t="shared" si="65"/>
        <v>0</v>
      </c>
      <c r="X253" s="442">
        <f t="shared" si="66"/>
        <v>1</v>
      </c>
      <c r="Y253" s="442">
        <f t="shared" si="67"/>
        <v>1</v>
      </c>
      <c r="Z253" s="442">
        <f t="shared" si="68"/>
        <v>1</v>
      </c>
      <c r="AA253" s="442">
        <f t="shared" si="69"/>
        <v>1</v>
      </c>
      <c r="AB253" s="441" t="str">
        <f>'REPRODUCTION 3'!M253</f>
        <v>Juin</v>
      </c>
      <c r="AC253" s="441" t="str">
        <f>'RUMINANTS 3'!M253</f>
        <v>Juin</v>
      </c>
      <c r="AD253" s="441" t="str">
        <f>'PARASITOLOGIE 3'!M253</f>
        <v>Juin</v>
      </c>
      <c r="AE253" s="441" t="str">
        <f>'INFECTIEUX 3'!M253</f>
        <v>Juin</v>
      </c>
      <c r="AF253" s="441" t="str">
        <f>'CARNIVORES 3'!M253</f>
        <v>Juin</v>
      </c>
      <c r="AG253" s="441" t="str">
        <f>'CHIRURGIE 3'!M253</f>
        <v>Juin</v>
      </c>
      <c r="AH253" s="441" t="str">
        <f>'BIOCHIMIE 2'!M253</f>
        <v>Juin</v>
      </c>
      <c r="AI253" s="441" t="str">
        <f>'HIDAOA 3'!M253</f>
        <v>Juin</v>
      </c>
      <c r="AJ253" s="441" t="str">
        <f>'ANA-PATH 2'!M253</f>
        <v>Juin</v>
      </c>
      <c r="AK253" s="443" t="str">
        <f>'CLINIQUE 3 '!S253</f>
        <v>Juin</v>
      </c>
    </row>
    <row r="254" spans="1:37" ht="18.75">
      <c r="A254" s="51">
        <v>247</v>
      </c>
      <c r="B254" s="308" t="s">
        <v>3236</v>
      </c>
      <c r="C254" s="366" t="s">
        <v>3237</v>
      </c>
      <c r="D254" s="440">
        <f>'REPRODUCTION 3'!K254</f>
        <v>6.75</v>
      </c>
      <c r="E254" s="440">
        <f>'RUMINANTS 3'!K254</f>
        <v>10.5</v>
      </c>
      <c r="F254" s="440">
        <f>'PARASITOLOGIE 3'!K254</f>
        <v>19.5</v>
      </c>
      <c r="G254" s="440">
        <f>'INFECTIEUX 3'!K254</f>
        <v>10.5</v>
      </c>
      <c r="H254" s="440">
        <f>'CARNIVORES 3'!K254</f>
        <v>10.5</v>
      </c>
      <c r="I254" s="440">
        <f>'CHIRURGIE 3'!K254</f>
        <v>22.5</v>
      </c>
      <c r="J254" s="440">
        <f>'BIOCHIMIE 2'!K254</f>
        <v>7</v>
      </c>
      <c r="K254" s="440">
        <f>'HIDAOA 3'!K254</f>
        <v>14.625</v>
      </c>
      <c r="L254" s="440">
        <f>'ANA-PATH 2'!K254</f>
        <v>11</v>
      </c>
      <c r="M254" s="441">
        <f>'CLINIQUE 3 '!O254</f>
        <v>0</v>
      </c>
      <c r="N254" s="441">
        <f t="shared" si="56"/>
        <v>112.875</v>
      </c>
      <c r="O254" s="441">
        <f t="shared" si="57"/>
        <v>4.03125</v>
      </c>
      <c r="P254" s="442" t="str">
        <f t="shared" si="58"/>
        <v>Ajournee</v>
      </c>
      <c r="Q254" s="442" t="str">
        <f t="shared" si="59"/>
        <v>juin</v>
      </c>
      <c r="R254" s="442">
        <f t="shared" si="60"/>
        <v>1</v>
      </c>
      <c r="S254" s="442">
        <f t="shared" si="61"/>
        <v>1</v>
      </c>
      <c r="T254" s="442">
        <f t="shared" si="62"/>
        <v>0</v>
      </c>
      <c r="U254" s="442">
        <f t="shared" si="63"/>
        <v>1</v>
      </c>
      <c r="V254" s="442">
        <f t="shared" si="64"/>
        <v>1</v>
      </c>
      <c r="W254" s="442">
        <f t="shared" si="65"/>
        <v>0</v>
      </c>
      <c r="X254" s="442">
        <f t="shared" si="66"/>
        <v>1</v>
      </c>
      <c r="Y254" s="442">
        <f t="shared" si="67"/>
        <v>1</v>
      </c>
      <c r="Z254" s="442">
        <f t="shared" si="68"/>
        <v>0</v>
      </c>
      <c r="AA254" s="442">
        <f t="shared" si="69"/>
        <v>1</v>
      </c>
      <c r="AB254" s="441" t="str">
        <f>'REPRODUCTION 3'!M254</f>
        <v>Juin</v>
      </c>
      <c r="AC254" s="441" t="str">
        <f>'RUMINANTS 3'!M254</f>
        <v>Juin</v>
      </c>
      <c r="AD254" s="441" t="str">
        <f>'PARASITOLOGIE 3'!M254</f>
        <v>Juin</v>
      </c>
      <c r="AE254" s="441" t="str">
        <f>'INFECTIEUX 3'!M254</f>
        <v>Juin</v>
      </c>
      <c r="AF254" s="441" t="str">
        <f>'CARNIVORES 3'!M254</f>
        <v>Juin</v>
      </c>
      <c r="AG254" s="441" t="str">
        <f>'CHIRURGIE 3'!M254</f>
        <v>Juin</v>
      </c>
      <c r="AH254" s="441" t="str">
        <f>'BIOCHIMIE 2'!M254</f>
        <v>Juin</v>
      </c>
      <c r="AI254" s="441" t="str">
        <f>'HIDAOA 3'!M254</f>
        <v>Juin</v>
      </c>
      <c r="AJ254" s="441" t="str">
        <f>'ANA-PATH 2'!M254</f>
        <v>Juin</v>
      </c>
      <c r="AK254" s="443" t="str">
        <f>'CLINIQUE 3 '!S254</f>
        <v>Juin</v>
      </c>
    </row>
    <row r="255" spans="1:37" ht="18.75">
      <c r="A255" s="51">
        <v>248</v>
      </c>
      <c r="B255" s="308" t="s">
        <v>3238</v>
      </c>
      <c r="C255" s="366" t="s">
        <v>116</v>
      </c>
      <c r="D255" s="440">
        <f>'REPRODUCTION 3'!K255</f>
        <v>10.5</v>
      </c>
      <c r="E255" s="440">
        <f>'RUMINANTS 3'!K255</f>
        <v>9</v>
      </c>
      <c r="F255" s="440">
        <f>'PARASITOLOGIE 3'!K255</f>
        <v>22.5</v>
      </c>
      <c r="G255" s="440">
        <f>'INFECTIEUX 3'!K255</f>
        <v>21</v>
      </c>
      <c r="H255" s="440">
        <f>'CARNIVORES 3'!K255</f>
        <v>15.75</v>
      </c>
      <c r="I255" s="440">
        <f>'CHIRURGIE 3'!K255</f>
        <v>20.25</v>
      </c>
      <c r="J255" s="440">
        <f>'BIOCHIMIE 2'!K255</f>
        <v>6.5</v>
      </c>
      <c r="K255" s="440">
        <f>'HIDAOA 3'!K255</f>
        <v>21</v>
      </c>
      <c r="L255" s="440">
        <f>'ANA-PATH 2'!K255</f>
        <v>7</v>
      </c>
      <c r="M255" s="441">
        <f>'CLINIQUE 3 '!O255</f>
        <v>0</v>
      </c>
      <c r="N255" s="441">
        <f t="shared" si="56"/>
        <v>133.5</v>
      </c>
      <c r="O255" s="441">
        <f t="shared" si="57"/>
        <v>4.7678571428571432</v>
      </c>
      <c r="P255" s="442" t="str">
        <f t="shared" si="58"/>
        <v>Ajournee</v>
      </c>
      <c r="Q255" s="442" t="str">
        <f t="shared" si="59"/>
        <v>juin</v>
      </c>
      <c r="R255" s="442">
        <f t="shared" si="60"/>
        <v>1</v>
      </c>
      <c r="S255" s="442">
        <f t="shared" si="61"/>
        <v>1</v>
      </c>
      <c r="T255" s="442">
        <f t="shared" si="62"/>
        <v>0</v>
      </c>
      <c r="U255" s="442">
        <f t="shared" si="63"/>
        <v>0</v>
      </c>
      <c r="V255" s="442">
        <f t="shared" si="64"/>
        <v>0</v>
      </c>
      <c r="W255" s="442">
        <f t="shared" si="65"/>
        <v>0</v>
      </c>
      <c r="X255" s="442">
        <f t="shared" si="66"/>
        <v>1</v>
      </c>
      <c r="Y255" s="442">
        <f t="shared" si="67"/>
        <v>0</v>
      </c>
      <c r="Z255" s="442">
        <f t="shared" si="68"/>
        <v>1</v>
      </c>
      <c r="AA255" s="442">
        <f t="shared" si="69"/>
        <v>1</v>
      </c>
      <c r="AB255" s="441" t="str">
        <f>'REPRODUCTION 3'!M255</f>
        <v>Juin</v>
      </c>
      <c r="AC255" s="441" t="str">
        <f>'RUMINANTS 3'!M255</f>
        <v>Juin</v>
      </c>
      <c r="AD255" s="441" t="str">
        <f>'PARASITOLOGIE 3'!M255</f>
        <v>Juin</v>
      </c>
      <c r="AE255" s="441" t="str">
        <f>'INFECTIEUX 3'!M255</f>
        <v>Juin</v>
      </c>
      <c r="AF255" s="441" t="str">
        <f>'CARNIVORES 3'!M255</f>
        <v>Juin</v>
      </c>
      <c r="AG255" s="441" t="str">
        <f>'CHIRURGIE 3'!M255</f>
        <v>Juin</v>
      </c>
      <c r="AH255" s="441" t="str">
        <f>'BIOCHIMIE 2'!M255</f>
        <v>Juin</v>
      </c>
      <c r="AI255" s="441" t="str">
        <f>'HIDAOA 3'!M255</f>
        <v>Juin</v>
      </c>
      <c r="AJ255" s="441" t="str">
        <f>'ANA-PATH 2'!M255</f>
        <v>Juin</v>
      </c>
      <c r="AK255" s="443" t="str">
        <f>'CLINIQUE 3 '!S255</f>
        <v>Juin</v>
      </c>
    </row>
    <row r="256" spans="1:37" ht="18.75">
      <c r="A256" s="51">
        <v>249</v>
      </c>
      <c r="B256" s="308" t="s">
        <v>3239</v>
      </c>
      <c r="C256" s="366" t="s">
        <v>3240</v>
      </c>
      <c r="D256" s="440">
        <f>'REPRODUCTION 3'!K256</f>
        <v>4.5</v>
      </c>
      <c r="E256" s="440">
        <f>'RUMINANTS 3'!K256</f>
        <v>6</v>
      </c>
      <c r="F256" s="440">
        <f>'PARASITOLOGIE 3'!K256</f>
        <v>12</v>
      </c>
      <c r="G256" s="440">
        <f>'INFECTIEUX 3'!K256</f>
        <v>7.5</v>
      </c>
      <c r="H256" s="440">
        <f>'CARNIVORES 3'!K256</f>
        <v>15</v>
      </c>
      <c r="I256" s="440">
        <f>'CHIRURGIE 3'!K256</f>
        <v>19.125</v>
      </c>
      <c r="J256" s="440">
        <f>'BIOCHIMIE 2'!K256</f>
        <v>5</v>
      </c>
      <c r="K256" s="440">
        <f>'HIDAOA 3'!K256</f>
        <v>10.5</v>
      </c>
      <c r="L256" s="440">
        <f>'ANA-PATH 2'!K256</f>
        <v>3</v>
      </c>
      <c r="M256" s="441">
        <f>'CLINIQUE 3 '!O256</f>
        <v>0</v>
      </c>
      <c r="N256" s="441">
        <f t="shared" si="56"/>
        <v>82.625</v>
      </c>
      <c r="O256" s="441">
        <f t="shared" si="57"/>
        <v>2.9508928571428572</v>
      </c>
      <c r="P256" s="442" t="str">
        <f t="shared" si="58"/>
        <v>Ajournee</v>
      </c>
      <c r="Q256" s="442" t="str">
        <f t="shared" si="59"/>
        <v>juin</v>
      </c>
      <c r="R256" s="442">
        <f t="shared" si="60"/>
        <v>1</v>
      </c>
      <c r="S256" s="442">
        <f t="shared" si="61"/>
        <v>1</v>
      </c>
      <c r="T256" s="442">
        <f t="shared" si="62"/>
        <v>1</v>
      </c>
      <c r="U256" s="442">
        <f t="shared" si="63"/>
        <v>1</v>
      </c>
      <c r="V256" s="442">
        <f t="shared" si="64"/>
        <v>0</v>
      </c>
      <c r="W256" s="442">
        <f t="shared" si="65"/>
        <v>0</v>
      </c>
      <c r="X256" s="442">
        <f t="shared" si="66"/>
        <v>1</v>
      </c>
      <c r="Y256" s="442">
        <f t="shared" si="67"/>
        <v>1</v>
      </c>
      <c r="Z256" s="442">
        <f t="shared" si="68"/>
        <v>1</v>
      </c>
      <c r="AA256" s="442">
        <f t="shared" si="69"/>
        <v>1</v>
      </c>
      <c r="AB256" s="441" t="str">
        <f>'REPRODUCTION 3'!M256</f>
        <v>Juin</v>
      </c>
      <c r="AC256" s="441" t="str">
        <f>'RUMINANTS 3'!M256</f>
        <v>Juin</v>
      </c>
      <c r="AD256" s="441" t="str">
        <f>'PARASITOLOGIE 3'!M256</f>
        <v>Juin</v>
      </c>
      <c r="AE256" s="441" t="str">
        <f>'INFECTIEUX 3'!M256</f>
        <v>Juin</v>
      </c>
      <c r="AF256" s="441" t="str">
        <f>'CARNIVORES 3'!M256</f>
        <v>Juin</v>
      </c>
      <c r="AG256" s="441" t="str">
        <f>'CHIRURGIE 3'!M256</f>
        <v>Juin</v>
      </c>
      <c r="AH256" s="441" t="str">
        <f>'BIOCHIMIE 2'!M256</f>
        <v>Juin</v>
      </c>
      <c r="AI256" s="441" t="str">
        <f>'HIDAOA 3'!M256</f>
        <v>Juin</v>
      </c>
      <c r="AJ256" s="441" t="str">
        <f>'ANA-PATH 2'!M256</f>
        <v>Juin</v>
      </c>
      <c r="AK256" s="443" t="str">
        <f>'CLINIQUE 3 '!S256</f>
        <v>Juin</v>
      </c>
    </row>
    <row r="257" spans="1:37" ht="18.75">
      <c r="A257" s="51">
        <v>250</v>
      </c>
      <c r="B257" s="308" t="s">
        <v>3241</v>
      </c>
      <c r="C257" s="366" t="s">
        <v>3242</v>
      </c>
      <c r="D257" s="440">
        <f>'REPRODUCTION 3'!K257</f>
        <v>5.25</v>
      </c>
      <c r="E257" s="440">
        <f>'RUMINANTS 3'!K257</f>
        <v>9</v>
      </c>
      <c r="F257" s="440">
        <f>'PARASITOLOGIE 3'!K257</f>
        <v>9</v>
      </c>
      <c r="G257" s="440">
        <f>'INFECTIEUX 3'!K257</f>
        <v>7.5</v>
      </c>
      <c r="H257" s="440">
        <f>'CARNIVORES 3'!K257</f>
        <v>12.75</v>
      </c>
      <c r="I257" s="440">
        <f>'CHIRURGIE 3'!K257</f>
        <v>21</v>
      </c>
      <c r="J257" s="440">
        <f>'BIOCHIMIE 2'!K257</f>
        <v>4.5</v>
      </c>
      <c r="K257" s="440">
        <f>'HIDAOA 3'!K257</f>
        <v>9</v>
      </c>
      <c r="L257" s="440">
        <f>'ANA-PATH 2'!K257</f>
        <v>7</v>
      </c>
      <c r="M257" s="441">
        <f>'CLINIQUE 3 '!O257</f>
        <v>0</v>
      </c>
      <c r="N257" s="441">
        <f t="shared" si="56"/>
        <v>85</v>
      </c>
      <c r="O257" s="441">
        <f t="shared" si="57"/>
        <v>3.0357142857142856</v>
      </c>
      <c r="P257" s="442" t="str">
        <f t="shared" si="58"/>
        <v>Ajournee</v>
      </c>
      <c r="Q257" s="442" t="str">
        <f t="shared" si="59"/>
        <v>juin</v>
      </c>
      <c r="R257" s="442">
        <f t="shared" si="60"/>
        <v>1</v>
      </c>
      <c r="S257" s="442">
        <f t="shared" si="61"/>
        <v>1</v>
      </c>
      <c r="T257" s="442">
        <f t="shared" si="62"/>
        <v>1</v>
      </c>
      <c r="U257" s="442">
        <f t="shared" si="63"/>
        <v>1</v>
      </c>
      <c r="V257" s="442">
        <f t="shared" si="64"/>
        <v>1</v>
      </c>
      <c r="W257" s="442">
        <f t="shared" si="65"/>
        <v>0</v>
      </c>
      <c r="X257" s="442">
        <f t="shared" si="66"/>
        <v>1</v>
      </c>
      <c r="Y257" s="442">
        <f t="shared" si="67"/>
        <v>1</v>
      </c>
      <c r="Z257" s="442">
        <f t="shared" si="68"/>
        <v>1</v>
      </c>
      <c r="AA257" s="442">
        <f t="shared" si="69"/>
        <v>1</v>
      </c>
      <c r="AB257" s="441" t="str">
        <f>'REPRODUCTION 3'!M257</f>
        <v>Juin</v>
      </c>
      <c r="AC257" s="441" t="str">
        <f>'RUMINANTS 3'!M257</f>
        <v>Juin</v>
      </c>
      <c r="AD257" s="441" t="str">
        <f>'PARASITOLOGIE 3'!M257</f>
        <v>Juin</v>
      </c>
      <c r="AE257" s="441" t="str">
        <f>'INFECTIEUX 3'!M257</f>
        <v>Juin</v>
      </c>
      <c r="AF257" s="441" t="str">
        <f>'CARNIVORES 3'!M257</f>
        <v>Juin</v>
      </c>
      <c r="AG257" s="441" t="str">
        <f>'CHIRURGIE 3'!M257</f>
        <v>Juin</v>
      </c>
      <c r="AH257" s="441" t="str">
        <f>'BIOCHIMIE 2'!M257</f>
        <v>Juin</v>
      </c>
      <c r="AI257" s="441" t="str">
        <f>'HIDAOA 3'!M257</f>
        <v>Juin</v>
      </c>
      <c r="AJ257" s="441" t="str">
        <f>'ANA-PATH 2'!M257</f>
        <v>Juin</v>
      </c>
      <c r="AK257" s="443" t="str">
        <f>'CLINIQUE 3 '!S257</f>
        <v>Juin</v>
      </c>
    </row>
    <row r="258" spans="1:37" ht="18.75">
      <c r="A258" s="51">
        <v>251</v>
      </c>
      <c r="B258" s="308" t="s">
        <v>3243</v>
      </c>
      <c r="C258" s="366" t="s">
        <v>363</v>
      </c>
      <c r="D258" s="440">
        <f>'REPRODUCTION 3'!K258</f>
        <v>15</v>
      </c>
      <c r="E258" s="440">
        <f>'RUMINANTS 3'!K258</f>
        <v>16.5</v>
      </c>
      <c r="F258" s="440">
        <f>'PARASITOLOGIE 3'!K258</f>
        <v>27</v>
      </c>
      <c r="G258" s="440">
        <f>'INFECTIEUX 3'!K258</f>
        <v>19.5</v>
      </c>
      <c r="H258" s="440">
        <f>'CARNIVORES 3'!K258</f>
        <v>13.5</v>
      </c>
      <c r="I258" s="440">
        <f>'CHIRURGIE 3'!K258</f>
        <v>23.625</v>
      </c>
      <c r="J258" s="440">
        <f>'BIOCHIMIE 2'!K258</f>
        <v>12.5</v>
      </c>
      <c r="K258" s="440">
        <f>'HIDAOA 3'!K258</f>
        <v>21.75</v>
      </c>
      <c r="L258" s="440">
        <f>'ANA-PATH 2'!K258</f>
        <v>10</v>
      </c>
      <c r="M258" s="441">
        <f>'CLINIQUE 3 '!O258</f>
        <v>0</v>
      </c>
      <c r="N258" s="441">
        <f t="shared" si="56"/>
        <v>159.375</v>
      </c>
      <c r="O258" s="441">
        <f t="shared" si="57"/>
        <v>5.6919642857142856</v>
      </c>
      <c r="P258" s="442" t="str">
        <f t="shared" si="58"/>
        <v>Ajournee</v>
      </c>
      <c r="Q258" s="442" t="str">
        <f t="shared" si="59"/>
        <v>juin</v>
      </c>
      <c r="R258" s="442">
        <f t="shared" si="60"/>
        <v>0</v>
      </c>
      <c r="S258" s="442">
        <f t="shared" si="61"/>
        <v>0</v>
      </c>
      <c r="T258" s="442">
        <f t="shared" si="62"/>
        <v>0</v>
      </c>
      <c r="U258" s="442">
        <f t="shared" si="63"/>
        <v>0</v>
      </c>
      <c r="V258" s="442">
        <f t="shared" si="64"/>
        <v>1</v>
      </c>
      <c r="W258" s="442">
        <f t="shared" si="65"/>
        <v>0</v>
      </c>
      <c r="X258" s="442">
        <f t="shared" si="66"/>
        <v>0</v>
      </c>
      <c r="Y258" s="442">
        <f t="shared" si="67"/>
        <v>0</v>
      </c>
      <c r="Z258" s="442">
        <f t="shared" si="68"/>
        <v>0</v>
      </c>
      <c r="AA258" s="442">
        <f t="shared" si="69"/>
        <v>1</v>
      </c>
      <c r="AB258" s="441" t="str">
        <f>'REPRODUCTION 3'!M258</f>
        <v>Juin</v>
      </c>
      <c r="AC258" s="441" t="str">
        <f>'RUMINANTS 3'!M258</f>
        <v>Juin</v>
      </c>
      <c r="AD258" s="441" t="str">
        <f>'PARASITOLOGIE 3'!M258</f>
        <v>Juin</v>
      </c>
      <c r="AE258" s="441" t="str">
        <f>'INFECTIEUX 3'!M258</f>
        <v>Juin</v>
      </c>
      <c r="AF258" s="441" t="str">
        <f>'CARNIVORES 3'!M258</f>
        <v>Juin</v>
      </c>
      <c r="AG258" s="441" t="str">
        <f>'CHIRURGIE 3'!M258</f>
        <v>Juin</v>
      </c>
      <c r="AH258" s="441" t="str">
        <f>'BIOCHIMIE 2'!M258</f>
        <v>Juin</v>
      </c>
      <c r="AI258" s="441" t="str">
        <f>'HIDAOA 3'!M258</f>
        <v>Juin</v>
      </c>
      <c r="AJ258" s="441" t="str">
        <f>'ANA-PATH 2'!M258</f>
        <v>Juin</v>
      </c>
      <c r="AK258" s="443" t="str">
        <f>'CLINIQUE 3 '!S258</f>
        <v>Juin</v>
      </c>
    </row>
    <row r="259" spans="1:37" ht="18.75">
      <c r="A259" s="51">
        <v>252</v>
      </c>
      <c r="B259" s="308" t="s">
        <v>3244</v>
      </c>
      <c r="C259" s="366" t="s">
        <v>2077</v>
      </c>
      <c r="D259" s="440">
        <f>'REPRODUCTION 3'!K259</f>
        <v>22.125</v>
      </c>
      <c r="E259" s="440">
        <f>'RUMINANTS 3'!K259</f>
        <v>16.5</v>
      </c>
      <c r="F259" s="440">
        <f>'PARASITOLOGIE 3'!K259</f>
        <v>24</v>
      </c>
      <c r="G259" s="440">
        <f>'INFECTIEUX 3'!K259</f>
        <v>12</v>
      </c>
      <c r="H259" s="440">
        <f>'CARNIVORES 3'!K259</f>
        <v>17.25</v>
      </c>
      <c r="I259" s="440">
        <f>'CHIRURGIE 3'!K259</f>
        <v>23.625</v>
      </c>
      <c r="J259" s="440">
        <f>'BIOCHIMIE 2'!K259</f>
        <v>12.5</v>
      </c>
      <c r="K259" s="440">
        <f>'HIDAOA 3'!K259</f>
        <v>21.75</v>
      </c>
      <c r="L259" s="440">
        <f>'ANA-PATH 2'!K259</f>
        <v>8</v>
      </c>
      <c r="M259" s="441">
        <f>'CLINIQUE 3 '!O259</f>
        <v>0</v>
      </c>
      <c r="N259" s="441">
        <f t="shared" si="56"/>
        <v>157.75</v>
      </c>
      <c r="O259" s="441">
        <f t="shared" si="57"/>
        <v>5.6339285714285712</v>
      </c>
      <c r="P259" s="442" t="str">
        <f t="shared" si="58"/>
        <v>Ajournee</v>
      </c>
      <c r="Q259" s="442" t="str">
        <f t="shared" si="59"/>
        <v>juin</v>
      </c>
      <c r="R259" s="442">
        <f t="shared" si="60"/>
        <v>0</v>
      </c>
      <c r="S259" s="442">
        <f t="shared" si="61"/>
        <v>0</v>
      </c>
      <c r="T259" s="442">
        <f t="shared" si="62"/>
        <v>0</v>
      </c>
      <c r="U259" s="442">
        <f t="shared" si="63"/>
        <v>1</v>
      </c>
      <c r="V259" s="442">
        <f t="shared" si="64"/>
        <v>0</v>
      </c>
      <c r="W259" s="442">
        <f t="shared" si="65"/>
        <v>0</v>
      </c>
      <c r="X259" s="442">
        <f t="shared" si="66"/>
        <v>0</v>
      </c>
      <c r="Y259" s="442">
        <f t="shared" si="67"/>
        <v>0</v>
      </c>
      <c r="Z259" s="442">
        <f t="shared" si="68"/>
        <v>1</v>
      </c>
      <c r="AA259" s="442">
        <f t="shared" si="69"/>
        <v>1</v>
      </c>
      <c r="AB259" s="441" t="str">
        <f>'REPRODUCTION 3'!M259</f>
        <v>Juin</v>
      </c>
      <c r="AC259" s="441" t="str">
        <f>'RUMINANTS 3'!M259</f>
        <v>Juin</v>
      </c>
      <c r="AD259" s="441" t="str">
        <f>'PARASITOLOGIE 3'!M259</f>
        <v>Juin</v>
      </c>
      <c r="AE259" s="441" t="str">
        <f>'INFECTIEUX 3'!M259</f>
        <v>Juin</v>
      </c>
      <c r="AF259" s="441" t="str">
        <f>'CARNIVORES 3'!M259</f>
        <v>Juin</v>
      </c>
      <c r="AG259" s="441" t="str">
        <f>'CHIRURGIE 3'!M259</f>
        <v>Juin</v>
      </c>
      <c r="AH259" s="441" t="str">
        <f>'BIOCHIMIE 2'!M259</f>
        <v>Juin</v>
      </c>
      <c r="AI259" s="441" t="str">
        <f>'HIDAOA 3'!M259</f>
        <v>Juin</v>
      </c>
      <c r="AJ259" s="441" t="str">
        <f>'ANA-PATH 2'!M259</f>
        <v>Juin</v>
      </c>
      <c r="AK259" s="443" t="str">
        <f>'CLINIQUE 3 '!S259</f>
        <v>Juin</v>
      </c>
    </row>
    <row r="260" spans="1:37" ht="18.75">
      <c r="A260" s="51">
        <v>253</v>
      </c>
      <c r="B260" s="308" t="s">
        <v>3245</v>
      </c>
      <c r="C260" s="366" t="s">
        <v>2066</v>
      </c>
      <c r="D260" s="440">
        <f>'REPRODUCTION 3'!K260</f>
        <v>12</v>
      </c>
      <c r="E260" s="440">
        <f>'RUMINANTS 3'!K260</f>
        <v>4.5</v>
      </c>
      <c r="F260" s="440">
        <f>'PARASITOLOGIE 3'!K260</f>
        <v>15</v>
      </c>
      <c r="G260" s="440">
        <f>'INFECTIEUX 3'!K260</f>
        <v>7.5</v>
      </c>
      <c r="H260" s="440">
        <f>'CARNIVORES 3'!K260</f>
        <v>14.25</v>
      </c>
      <c r="I260" s="440">
        <f>'CHIRURGIE 3'!K260</f>
        <v>18.375</v>
      </c>
      <c r="J260" s="440">
        <f>'BIOCHIMIE 2'!K260</f>
        <v>5</v>
      </c>
      <c r="K260" s="440">
        <f>'HIDAOA 3'!K260</f>
        <v>10.125</v>
      </c>
      <c r="L260" s="440">
        <f>'ANA-PATH 2'!K260</f>
        <v>4</v>
      </c>
      <c r="M260" s="441">
        <f>'CLINIQUE 3 '!O260</f>
        <v>0</v>
      </c>
      <c r="N260" s="441">
        <f t="shared" si="56"/>
        <v>90.75</v>
      </c>
      <c r="O260" s="441">
        <f t="shared" si="57"/>
        <v>3.2410714285714284</v>
      </c>
      <c r="P260" s="442" t="str">
        <f t="shared" si="58"/>
        <v>Ajournee</v>
      </c>
      <c r="Q260" s="442" t="str">
        <f t="shared" si="59"/>
        <v>juin</v>
      </c>
      <c r="R260" s="442">
        <f t="shared" si="60"/>
        <v>1</v>
      </c>
      <c r="S260" s="442">
        <f t="shared" si="61"/>
        <v>1</v>
      </c>
      <c r="T260" s="442">
        <f t="shared" si="62"/>
        <v>0</v>
      </c>
      <c r="U260" s="442">
        <f t="shared" si="63"/>
        <v>1</v>
      </c>
      <c r="V260" s="442">
        <f t="shared" si="64"/>
        <v>1</v>
      </c>
      <c r="W260" s="442">
        <f t="shared" si="65"/>
        <v>0</v>
      </c>
      <c r="X260" s="442">
        <f t="shared" si="66"/>
        <v>1</v>
      </c>
      <c r="Y260" s="442">
        <f t="shared" si="67"/>
        <v>1</v>
      </c>
      <c r="Z260" s="442">
        <f t="shared" si="68"/>
        <v>1</v>
      </c>
      <c r="AA260" s="442">
        <f t="shared" si="69"/>
        <v>1</v>
      </c>
      <c r="AB260" s="441" t="str">
        <f>'REPRODUCTION 3'!M260</f>
        <v>Juin</v>
      </c>
      <c r="AC260" s="441" t="str">
        <f>'RUMINANTS 3'!M260</f>
        <v>Juin</v>
      </c>
      <c r="AD260" s="441" t="str">
        <f>'PARASITOLOGIE 3'!M260</f>
        <v>Juin</v>
      </c>
      <c r="AE260" s="441" t="str">
        <f>'INFECTIEUX 3'!M260</f>
        <v>Juin</v>
      </c>
      <c r="AF260" s="441" t="str">
        <f>'CARNIVORES 3'!M260</f>
        <v>Juin</v>
      </c>
      <c r="AG260" s="441" t="str">
        <f>'CHIRURGIE 3'!M260</f>
        <v>Juin</v>
      </c>
      <c r="AH260" s="441" t="str">
        <f>'BIOCHIMIE 2'!M260</f>
        <v>Juin</v>
      </c>
      <c r="AI260" s="441" t="str">
        <f>'HIDAOA 3'!M260</f>
        <v>Juin</v>
      </c>
      <c r="AJ260" s="441" t="str">
        <f>'ANA-PATH 2'!M260</f>
        <v>Juin</v>
      </c>
      <c r="AK260" s="443" t="str">
        <f>'CLINIQUE 3 '!S260</f>
        <v>Juin</v>
      </c>
    </row>
    <row r="261" spans="1:37" ht="18.75">
      <c r="A261" s="51">
        <v>254</v>
      </c>
      <c r="B261" s="308" t="s">
        <v>3246</v>
      </c>
      <c r="C261" s="366" t="s">
        <v>1900</v>
      </c>
      <c r="D261" s="440">
        <f>'REPRODUCTION 3'!K261</f>
        <v>15</v>
      </c>
      <c r="E261" s="440">
        <f>'RUMINANTS 3'!K261</f>
        <v>12</v>
      </c>
      <c r="F261" s="440">
        <f>'PARASITOLOGIE 3'!K261</f>
        <v>21</v>
      </c>
      <c r="G261" s="440">
        <f>'INFECTIEUX 3'!K261</f>
        <v>16.5</v>
      </c>
      <c r="H261" s="440">
        <f>'CARNIVORES 3'!K261</f>
        <v>11.25</v>
      </c>
      <c r="I261" s="440">
        <f>'CHIRURGIE 3'!K261</f>
        <v>22.125</v>
      </c>
      <c r="J261" s="440">
        <f>'BIOCHIMIE 2'!K261</f>
        <v>11.5</v>
      </c>
      <c r="K261" s="440">
        <f>'HIDAOA 3'!K261</f>
        <v>16.125</v>
      </c>
      <c r="L261" s="440">
        <f>'ANA-PATH 2'!K261</f>
        <v>6</v>
      </c>
      <c r="M261" s="441">
        <f>'CLINIQUE 3 '!O261</f>
        <v>0</v>
      </c>
      <c r="N261" s="441">
        <f t="shared" si="56"/>
        <v>131.5</v>
      </c>
      <c r="O261" s="441">
        <f t="shared" si="57"/>
        <v>4.6964285714285712</v>
      </c>
      <c r="P261" s="442" t="str">
        <f t="shared" si="58"/>
        <v>Ajournee</v>
      </c>
      <c r="Q261" s="442" t="str">
        <f t="shared" si="59"/>
        <v>juin</v>
      </c>
      <c r="R261" s="442">
        <f t="shared" si="60"/>
        <v>0</v>
      </c>
      <c r="S261" s="442">
        <f t="shared" si="61"/>
        <v>1</v>
      </c>
      <c r="T261" s="442">
        <f t="shared" si="62"/>
        <v>0</v>
      </c>
      <c r="U261" s="442">
        <f t="shared" si="63"/>
        <v>0</v>
      </c>
      <c r="V261" s="442">
        <f t="shared" si="64"/>
        <v>1</v>
      </c>
      <c r="W261" s="442">
        <f t="shared" si="65"/>
        <v>0</v>
      </c>
      <c r="X261" s="442">
        <f t="shared" si="66"/>
        <v>0</v>
      </c>
      <c r="Y261" s="442">
        <f t="shared" si="67"/>
        <v>0</v>
      </c>
      <c r="Z261" s="442">
        <f t="shared" si="68"/>
        <v>1</v>
      </c>
      <c r="AA261" s="442">
        <f t="shared" si="69"/>
        <v>1</v>
      </c>
      <c r="AB261" s="441" t="str">
        <f>'REPRODUCTION 3'!M261</f>
        <v>Juin</v>
      </c>
      <c r="AC261" s="441" t="str">
        <f>'RUMINANTS 3'!M261</f>
        <v>Juin</v>
      </c>
      <c r="AD261" s="441" t="str">
        <f>'PARASITOLOGIE 3'!M261</f>
        <v>Juin</v>
      </c>
      <c r="AE261" s="441" t="str">
        <f>'INFECTIEUX 3'!M261</f>
        <v>Juin</v>
      </c>
      <c r="AF261" s="441" t="str">
        <f>'CARNIVORES 3'!M261</f>
        <v>Juin</v>
      </c>
      <c r="AG261" s="441" t="str">
        <f>'CHIRURGIE 3'!M261</f>
        <v>Juin</v>
      </c>
      <c r="AH261" s="441" t="str">
        <f>'BIOCHIMIE 2'!M261</f>
        <v>Juin</v>
      </c>
      <c r="AI261" s="441" t="str">
        <f>'HIDAOA 3'!M261</f>
        <v>Juin</v>
      </c>
      <c r="AJ261" s="441" t="str">
        <f>'ANA-PATH 2'!M261</f>
        <v>Juin</v>
      </c>
      <c r="AK261" s="443" t="str">
        <f>'CLINIQUE 3 '!S261</f>
        <v>Juin</v>
      </c>
    </row>
    <row r="262" spans="1:37" ht="18.75">
      <c r="A262" s="51">
        <v>255</v>
      </c>
      <c r="B262" s="308" t="s">
        <v>3247</v>
      </c>
      <c r="C262" s="366" t="s">
        <v>2077</v>
      </c>
      <c r="D262" s="440">
        <f>'REPRODUCTION 3'!K262</f>
        <v>10.5</v>
      </c>
      <c r="E262" s="440">
        <f>'RUMINANTS 3'!K262</f>
        <v>15</v>
      </c>
      <c r="F262" s="440">
        <f>'PARASITOLOGIE 3'!K262</f>
        <v>13.5</v>
      </c>
      <c r="G262" s="440">
        <f>'INFECTIEUX 3'!K262</f>
        <v>10.5</v>
      </c>
      <c r="H262" s="440">
        <f>'CARNIVORES 3'!K262</f>
        <v>15.75</v>
      </c>
      <c r="I262" s="440">
        <f>'CHIRURGIE 3'!K262</f>
        <v>17.625</v>
      </c>
      <c r="J262" s="440">
        <f>'BIOCHIMIE 2'!K262</f>
        <v>4</v>
      </c>
      <c r="K262" s="440">
        <f>'HIDAOA 3'!K262</f>
        <v>18.375</v>
      </c>
      <c r="L262" s="440">
        <f>'ANA-PATH 2'!K262</f>
        <v>4</v>
      </c>
      <c r="M262" s="441">
        <f>'CLINIQUE 3 '!O262</f>
        <v>0</v>
      </c>
      <c r="N262" s="441">
        <f t="shared" si="56"/>
        <v>109.25</v>
      </c>
      <c r="O262" s="441">
        <f t="shared" si="57"/>
        <v>3.9017857142857144</v>
      </c>
      <c r="P262" s="442" t="str">
        <f t="shared" si="58"/>
        <v>Ajournee</v>
      </c>
      <c r="Q262" s="442" t="str">
        <f t="shared" si="59"/>
        <v>juin</v>
      </c>
      <c r="R262" s="442">
        <f t="shared" si="60"/>
        <v>1</v>
      </c>
      <c r="S262" s="442">
        <f t="shared" si="61"/>
        <v>0</v>
      </c>
      <c r="T262" s="442">
        <f t="shared" si="62"/>
        <v>1</v>
      </c>
      <c r="U262" s="442">
        <f t="shared" si="63"/>
        <v>1</v>
      </c>
      <c r="V262" s="442">
        <f t="shared" si="64"/>
        <v>0</v>
      </c>
      <c r="W262" s="442">
        <f t="shared" si="65"/>
        <v>0</v>
      </c>
      <c r="X262" s="442">
        <f t="shared" si="66"/>
        <v>1</v>
      </c>
      <c r="Y262" s="442">
        <f t="shared" si="67"/>
        <v>0</v>
      </c>
      <c r="Z262" s="442">
        <f t="shared" si="68"/>
        <v>1</v>
      </c>
      <c r="AA262" s="442">
        <f t="shared" si="69"/>
        <v>1</v>
      </c>
      <c r="AB262" s="441" t="str">
        <f>'REPRODUCTION 3'!M262</f>
        <v>Juin</v>
      </c>
      <c r="AC262" s="441" t="str">
        <f>'RUMINANTS 3'!M262</f>
        <v>Juin</v>
      </c>
      <c r="AD262" s="441" t="str">
        <f>'PARASITOLOGIE 3'!M262</f>
        <v>Juin</v>
      </c>
      <c r="AE262" s="441" t="str">
        <f>'INFECTIEUX 3'!M262</f>
        <v>Juin</v>
      </c>
      <c r="AF262" s="441" t="str">
        <f>'CARNIVORES 3'!M262</f>
        <v>Juin</v>
      </c>
      <c r="AG262" s="441" t="str">
        <f>'CHIRURGIE 3'!M262</f>
        <v>Juin</v>
      </c>
      <c r="AH262" s="441" t="str">
        <f>'BIOCHIMIE 2'!M262</f>
        <v>Juin</v>
      </c>
      <c r="AI262" s="441" t="str">
        <f>'HIDAOA 3'!M262</f>
        <v>Juin</v>
      </c>
      <c r="AJ262" s="441" t="str">
        <f>'ANA-PATH 2'!M262</f>
        <v>Juin</v>
      </c>
      <c r="AK262" s="443" t="str">
        <f>'CLINIQUE 3 '!S262</f>
        <v>Juin</v>
      </c>
    </row>
    <row r="263" spans="1:37" ht="18.75">
      <c r="A263" s="51">
        <v>256</v>
      </c>
      <c r="B263" s="308" t="s">
        <v>3248</v>
      </c>
      <c r="C263" s="366" t="s">
        <v>1825</v>
      </c>
      <c r="D263" s="440">
        <f>'REPRODUCTION 3'!K263</f>
        <v>13.5</v>
      </c>
      <c r="E263" s="440">
        <f>'RUMINANTS 3'!K263</f>
        <v>13.5</v>
      </c>
      <c r="F263" s="440">
        <f>'PARASITOLOGIE 3'!K263</f>
        <v>19.5</v>
      </c>
      <c r="G263" s="440">
        <f>'INFECTIEUX 3'!K263</f>
        <v>12</v>
      </c>
      <c r="H263" s="440">
        <f>'CARNIVORES 3'!K263</f>
        <v>16.5</v>
      </c>
      <c r="I263" s="440">
        <f>'CHIRURGIE 3'!K263</f>
        <v>20.625</v>
      </c>
      <c r="J263" s="440">
        <f>'BIOCHIMIE 2'!K263</f>
        <v>12.75</v>
      </c>
      <c r="K263" s="440">
        <f>'HIDAOA 3'!K263</f>
        <v>21.375</v>
      </c>
      <c r="L263" s="440">
        <f>'ANA-PATH 2'!K263</f>
        <v>7</v>
      </c>
      <c r="M263" s="441">
        <f>'CLINIQUE 3 '!O263</f>
        <v>0</v>
      </c>
      <c r="N263" s="441">
        <f t="shared" si="56"/>
        <v>136.75</v>
      </c>
      <c r="O263" s="441">
        <f t="shared" si="57"/>
        <v>4.8839285714285712</v>
      </c>
      <c r="P263" s="442" t="str">
        <f t="shared" si="58"/>
        <v>Ajournee</v>
      </c>
      <c r="Q263" s="442" t="str">
        <f t="shared" si="59"/>
        <v>juin</v>
      </c>
      <c r="R263" s="442">
        <f t="shared" si="60"/>
        <v>1</v>
      </c>
      <c r="S263" s="442">
        <f t="shared" si="61"/>
        <v>1</v>
      </c>
      <c r="T263" s="442">
        <f t="shared" si="62"/>
        <v>0</v>
      </c>
      <c r="U263" s="442">
        <f t="shared" si="63"/>
        <v>1</v>
      </c>
      <c r="V263" s="442">
        <f t="shared" si="64"/>
        <v>0</v>
      </c>
      <c r="W263" s="442">
        <f t="shared" si="65"/>
        <v>0</v>
      </c>
      <c r="X263" s="442">
        <f t="shared" si="66"/>
        <v>0</v>
      </c>
      <c r="Y263" s="442">
        <f t="shared" si="67"/>
        <v>0</v>
      </c>
      <c r="Z263" s="442">
        <f t="shared" si="68"/>
        <v>1</v>
      </c>
      <c r="AA263" s="442">
        <f t="shared" si="69"/>
        <v>1</v>
      </c>
      <c r="AB263" s="441" t="str">
        <f>'REPRODUCTION 3'!M263</f>
        <v>Juin</v>
      </c>
      <c r="AC263" s="441" t="str">
        <f>'RUMINANTS 3'!M263</f>
        <v>Juin</v>
      </c>
      <c r="AD263" s="441" t="str">
        <f>'PARASITOLOGIE 3'!M263</f>
        <v>Juin</v>
      </c>
      <c r="AE263" s="441" t="str">
        <f>'INFECTIEUX 3'!M263</f>
        <v>Juin</v>
      </c>
      <c r="AF263" s="441" t="str">
        <f>'CARNIVORES 3'!M263</f>
        <v>Juin</v>
      </c>
      <c r="AG263" s="441" t="str">
        <f>'CHIRURGIE 3'!M263</f>
        <v>Juin</v>
      </c>
      <c r="AH263" s="441" t="str">
        <f>'BIOCHIMIE 2'!M263</f>
        <v>Juin</v>
      </c>
      <c r="AI263" s="441" t="str">
        <f>'HIDAOA 3'!M263</f>
        <v>Juin</v>
      </c>
      <c r="AJ263" s="441" t="str">
        <f>'ANA-PATH 2'!M263</f>
        <v>Juin</v>
      </c>
      <c r="AK263" s="443" t="str">
        <f>'CLINIQUE 3 '!S263</f>
        <v>Juin</v>
      </c>
    </row>
    <row r="264" spans="1:37" ht="18.75">
      <c r="A264" s="51">
        <v>257</v>
      </c>
      <c r="B264" s="308" t="s">
        <v>3249</v>
      </c>
      <c r="C264" s="366" t="s">
        <v>1872</v>
      </c>
      <c r="D264" s="440">
        <f>'REPRODUCTION 3'!K264</f>
        <v>7.5</v>
      </c>
      <c r="E264" s="440">
        <f>'RUMINANTS 3'!K264</f>
        <v>9</v>
      </c>
      <c r="F264" s="440">
        <f>'PARASITOLOGIE 3'!K264</f>
        <v>27</v>
      </c>
      <c r="G264" s="440">
        <f>'INFECTIEUX 3'!K264</f>
        <v>10.5</v>
      </c>
      <c r="H264" s="440">
        <f>'CARNIVORES 3'!K264</f>
        <v>15</v>
      </c>
      <c r="I264" s="440">
        <f>'CHIRURGIE 3'!K264</f>
        <v>21</v>
      </c>
      <c r="J264" s="440">
        <f>'BIOCHIMIE 2'!K264</f>
        <v>5.25</v>
      </c>
      <c r="K264" s="440">
        <f>'HIDAOA 3'!K264</f>
        <v>19.5</v>
      </c>
      <c r="L264" s="440">
        <f>'ANA-PATH 2'!K264</f>
        <v>9</v>
      </c>
      <c r="M264" s="441">
        <f>'CLINIQUE 3 '!O264</f>
        <v>0</v>
      </c>
      <c r="N264" s="441">
        <f t="shared" si="56"/>
        <v>123.75</v>
      </c>
      <c r="O264" s="441">
        <f t="shared" si="57"/>
        <v>4.4196428571428568</v>
      </c>
      <c r="P264" s="442" t="str">
        <f t="shared" si="58"/>
        <v>Ajournee</v>
      </c>
      <c r="Q264" s="442" t="str">
        <f t="shared" si="59"/>
        <v>juin</v>
      </c>
      <c r="R264" s="442">
        <f t="shared" si="60"/>
        <v>1</v>
      </c>
      <c r="S264" s="442">
        <f t="shared" si="61"/>
        <v>1</v>
      </c>
      <c r="T264" s="442">
        <f t="shared" si="62"/>
        <v>0</v>
      </c>
      <c r="U264" s="442">
        <f t="shared" si="63"/>
        <v>1</v>
      </c>
      <c r="V264" s="442">
        <f t="shared" si="64"/>
        <v>0</v>
      </c>
      <c r="W264" s="442">
        <f t="shared" si="65"/>
        <v>0</v>
      </c>
      <c r="X264" s="442">
        <f t="shared" si="66"/>
        <v>1</v>
      </c>
      <c r="Y264" s="442">
        <f t="shared" si="67"/>
        <v>0</v>
      </c>
      <c r="Z264" s="442">
        <f t="shared" si="68"/>
        <v>1</v>
      </c>
      <c r="AA264" s="442">
        <f t="shared" si="69"/>
        <v>1</v>
      </c>
      <c r="AB264" s="441" t="str">
        <f>'REPRODUCTION 3'!M264</f>
        <v>Juin</v>
      </c>
      <c r="AC264" s="441" t="str">
        <f>'RUMINANTS 3'!M264</f>
        <v>Juin</v>
      </c>
      <c r="AD264" s="441" t="str">
        <f>'PARASITOLOGIE 3'!M264</f>
        <v>Juin</v>
      </c>
      <c r="AE264" s="441" t="str">
        <f>'INFECTIEUX 3'!M264</f>
        <v>Juin</v>
      </c>
      <c r="AF264" s="441" t="str">
        <f>'CARNIVORES 3'!M264</f>
        <v>Juin</v>
      </c>
      <c r="AG264" s="441" t="str">
        <f>'CHIRURGIE 3'!M264</f>
        <v>Juin</v>
      </c>
      <c r="AH264" s="441" t="str">
        <f>'BIOCHIMIE 2'!M264</f>
        <v>Juin</v>
      </c>
      <c r="AI264" s="441" t="str">
        <f>'HIDAOA 3'!M264</f>
        <v>Juin</v>
      </c>
      <c r="AJ264" s="441" t="str">
        <f>'ANA-PATH 2'!M264</f>
        <v>Juin</v>
      </c>
      <c r="AK264" s="443" t="str">
        <f>'CLINIQUE 3 '!S264</f>
        <v>Juin</v>
      </c>
    </row>
    <row r="265" spans="1:37" ht="18.75">
      <c r="A265" s="51">
        <v>258</v>
      </c>
      <c r="B265" s="308" t="s">
        <v>3250</v>
      </c>
      <c r="C265" s="366" t="s">
        <v>3251</v>
      </c>
      <c r="D265" s="440">
        <f>'REPRODUCTION 3'!K265</f>
        <v>9</v>
      </c>
      <c r="E265" s="440">
        <f>'RUMINANTS 3'!K265</f>
        <v>6</v>
      </c>
      <c r="F265" s="440">
        <f>'PARASITOLOGIE 3'!K265</f>
        <v>15</v>
      </c>
      <c r="G265" s="440">
        <f>'INFECTIEUX 3'!K265</f>
        <v>9</v>
      </c>
      <c r="H265" s="440">
        <f>'CARNIVORES 3'!K265</f>
        <v>12</v>
      </c>
      <c r="I265" s="440">
        <f>'CHIRURGIE 3'!K265</f>
        <v>21.375</v>
      </c>
      <c r="J265" s="440">
        <f>'BIOCHIMIE 2'!K265</f>
        <v>4</v>
      </c>
      <c r="K265" s="440">
        <f>'HIDAOA 3'!K265</f>
        <v>12.75</v>
      </c>
      <c r="L265" s="440">
        <f>'ANA-PATH 2'!K265</f>
        <v>4</v>
      </c>
      <c r="M265" s="441">
        <f>'CLINIQUE 3 '!O265</f>
        <v>0</v>
      </c>
      <c r="N265" s="441">
        <f t="shared" ref="N265:N283" si="70">SUM(D265:M265)</f>
        <v>93.125</v>
      </c>
      <c r="O265" s="441">
        <f t="shared" ref="O265:O283" si="71">N265/28</f>
        <v>3.3258928571428572</v>
      </c>
      <c r="P265" s="442" t="str">
        <f t="shared" ref="P265:P283" si="72">IF(OR(D265="exclus",E265="exclus",F265="exclus",G265="exclus",H265="exclus",I265="exclus",J265="exclus",K265="exclus",L265="exclus",M265="exclus"),"exclus",IF(AND(SUM(R265:AA265)=0,ROUND(O265,3)&gt;=10),"Admis","Ajournee"))</f>
        <v>Ajournee</v>
      </c>
      <c r="Q265" s="442" t="str">
        <f t="shared" ref="Q265:Q283" si="73">IF(COUNTIF(AB265:AK265,"=Rattrapage")&gt;0,"Rattrapage",IF(COUNTIF(AB265:AK265,"=Synthèse")&gt;0,"Synthèse","juin"))</f>
        <v>juin</v>
      </c>
      <c r="R265" s="442">
        <f t="shared" ref="R265:R283" si="74">IF(D265&lt;15,1,0)</f>
        <v>1</v>
      </c>
      <c r="S265" s="442">
        <f t="shared" ref="S265:S283" si="75">IF(E265&lt;15,1,0)</f>
        <v>1</v>
      </c>
      <c r="T265" s="442">
        <f t="shared" ref="T265:T283" si="76">IF(F265&lt;15,1,0)</f>
        <v>0</v>
      </c>
      <c r="U265" s="442">
        <f t="shared" ref="U265:U283" si="77">IF(G265&lt;15,1,0)</f>
        <v>1</v>
      </c>
      <c r="V265" s="442">
        <f t="shared" ref="V265:V283" si="78">IF(H265&lt;15,1,0)</f>
        <v>1</v>
      </c>
      <c r="W265" s="442">
        <f t="shared" ref="W265:W283" si="79">IF(I265&lt;15,1,0)</f>
        <v>0</v>
      </c>
      <c r="X265" s="442">
        <f t="shared" ref="X265:X283" si="80">IF(J265&lt;10,1,0)</f>
        <v>1</v>
      </c>
      <c r="Y265" s="442">
        <f t="shared" ref="Y265:Y283" si="81">IF(K265&lt;15,1,0)</f>
        <v>1</v>
      </c>
      <c r="Z265" s="442">
        <f t="shared" ref="Z265:Z283" si="82">IF(L265&lt;10,1,0)</f>
        <v>1</v>
      </c>
      <c r="AA265" s="442">
        <f t="shared" ref="AA265:AA283" si="83">IF(M265&lt;15,1,0)</f>
        <v>1</v>
      </c>
      <c r="AB265" s="441" t="str">
        <f>'REPRODUCTION 3'!M265</f>
        <v>Juin</v>
      </c>
      <c r="AC265" s="441" t="str">
        <f>'RUMINANTS 3'!M265</f>
        <v>Juin</v>
      </c>
      <c r="AD265" s="441" t="str">
        <f>'PARASITOLOGIE 3'!M265</f>
        <v>Juin</v>
      </c>
      <c r="AE265" s="441" t="str">
        <f>'INFECTIEUX 3'!M265</f>
        <v>Juin</v>
      </c>
      <c r="AF265" s="441" t="str">
        <f>'CARNIVORES 3'!M265</f>
        <v>Juin</v>
      </c>
      <c r="AG265" s="441" t="str">
        <f>'CHIRURGIE 3'!M265</f>
        <v>Juin</v>
      </c>
      <c r="AH265" s="441" t="str">
        <f>'BIOCHIMIE 2'!M265</f>
        <v>Juin</v>
      </c>
      <c r="AI265" s="441" t="str">
        <f>'HIDAOA 3'!M265</f>
        <v>Juin</v>
      </c>
      <c r="AJ265" s="441" t="str">
        <f>'ANA-PATH 2'!M265</f>
        <v>Juin</v>
      </c>
      <c r="AK265" s="443" t="str">
        <f>'CLINIQUE 3 '!S265</f>
        <v>Juin</v>
      </c>
    </row>
    <row r="266" spans="1:37" ht="18.75">
      <c r="A266" s="51">
        <v>259</v>
      </c>
      <c r="B266" s="308" t="s">
        <v>3252</v>
      </c>
      <c r="C266" s="366" t="s">
        <v>3253</v>
      </c>
      <c r="D266" s="440">
        <f>'REPRODUCTION 3'!K266</f>
        <v>24</v>
      </c>
      <c r="E266" s="440">
        <f>'RUMINANTS 3'!K266</f>
        <v>19.5</v>
      </c>
      <c r="F266" s="440">
        <f>'PARASITOLOGIE 3'!K266</f>
        <v>24</v>
      </c>
      <c r="G266" s="440">
        <f>'INFECTIEUX 3'!K266</f>
        <v>10.5</v>
      </c>
      <c r="H266" s="440">
        <f>'CARNIVORES 3'!K266</f>
        <v>17.25</v>
      </c>
      <c r="I266" s="440">
        <f>'CHIRURGIE 3'!K266</f>
        <v>25.875</v>
      </c>
      <c r="J266" s="440">
        <f>'BIOCHIMIE 2'!K266</f>
        <v>9.5</v>
      </c>
      <c r="K266" s="440">
        <f>'HIDAOA 3'!K266</f>
        <v>22.5</v>
      </c>
      <c r="L266" s="440">
        <f>'ANA-PATH 2'!K266</f>
        <v>7</v>
      </c>
      <c r="M266" s="441">
        <f>'CLINIQUE 3 '!O266</f>
        <v>0</v>
      </c>
      <c r="N266" s="441">
        <f t="shared" si="70"/>
        <v>160.125</v>
      </c>
      <c r="O266" s="441">
        <f t="shared" si="71"/>
        <v>5.71875</v>
      </c>
      <c r="P266" s="442" t="str">
        <f t="shared" si="72"/>
        <v>Ajournee</v>
      </c>
      <c r="Q266" s="442" t="str">
        <f t="shared" si="73"/>
        <v>juin</v>
      </c>
      <c r="R266" s="442">
        <f t="shared" si="74"/>
        <v>0</v>
      </c>
      <c r="S266" s="442">
        <f t="shared" si="75"/>
        <v>0</v>
      </c>
      <c r="T266" s="442">
        <f t="shared" si="76"/>
        <v>0</v>
      </c>
      <c r="U266" s="442">
        <f t="shared" si="77"/>
        <v>1</v>
      </c>
      <c r="V266" s="442">
        <f t="shared" si="78"/>
        <v>0</v>
      </c>
      <c r="W266" s="442">
        <f t="shared" si="79"/>
        <v>0</v>
      </c>
      <c r="X266" s="442">
        <f t="shared" si="80"/>
        <v>1</v>
      </c>
      <c r="Y266" s="442">
        <f t="shared" si="81"/>
        <v>0</v>
      </c>
      <c r="Z266" s="442">
        <f t="shared" si="82"/>
        <v>1</v>
      </c>
      <c r="AA266" s="442">
        <f t="shared" si="83"/>
        <v>1</v>
      </c>
      <c r="AB266" s="441" t="str">
        <f>'REPRODUCTION 3'!M266</f>
        <v>Juin</v>
      </c>
      <c r="AC266" s="441" t="str">
        <f>'RUMINANTS 3'!M266</f>
        <v>Juin</v>
      </c>
      <c r="AD266" s="441" t="str">
        <f>'PARASITOLOGIE 3'!M266</f>
        <v>Juin</v>
      </c>
      <c r="AE266" s="441" t="str">
        <f>'INFECTIEUX 3'!M266</f>
        <v>Juin</v>
      </c>
      <c r="AF266" s="441" t="str">
        <f>'CARNIVORES 3'!M266</f>
        <v>Juin</v>
      </c>
      <c r="AG266" s="441" t="str">
        <f>'CHIRURGIE 3'!M266</f>
        <v>Juin</v>
      </c>
      <c r="AH266" s="441" t="str">
        <f>'BIOCHIMIE 2'!M266</f>
        <v>Juin</v>
      </c>
      <c r="AI266" s="441" t="str">
        <f>'HIDAOA 3'!M266</f>
        <v>Juin</v>
      </c>
      <c r="AJ266" s="441" t="str">
        <f>'ANA-PATH 2'!M266</f>
        <v>Juin</v>
      </c>
      <c r="AK266" s="443" t="str">
        <f>'CLINIQUE 3 '!S266</f>
        <v>Juin</v>
      </c>
    </row>
    <row r="267" spans="1:37" ht="18.75">
      <c r="A267" s="51">
        <v>260</v>
      </c>
      <c r="B267" s="308" t="s">
        <v>3254</v>
      </c>
      <c r="C267" s="366" t="s">
        <v>333</v>
      </c>
      <c r="D267" s="440">
        <f>'REPRODUCTION 3'!K267</f>
        <v>15.75</v>
      </c>
      <c r="E267" s="440">
        <f>'RUMINANTS 3'!K267</f>
        <v>4.5</v>
      </c>
      <c r="F267" s="440">
        <f>'PARASITOLOGIE 3'!K267</f>
        <v>24</v>
      </c>
      <c r="G267" s="440">
        <f>'INFECTIEUX 3'!K267</f>
        <v>9</v>
      </c>
      <c r="H267" s="440">
        <f>'CARNIVORES 3'!K267</f>
        <v>18</v>
      </c>
      <c r="I267" s="440">
        <f>'CHIRURGIE 3'!K267</f>
        <v>24</v>
      </c>
      <c r="J267" s="440">
        <f>'BIOCHIMIE 2'!K267</f>
        <v>9.5</v>
      </c>
      <c r="K267" s="440">
        <f>'HIDAOA 3'!K267</f>
        <v>21</v>
      </c>
      <c r="L267" s="440">
        <f>'ANA-PATH 2'!K267</f>
        <v>9</v>
      </c>
      <c r="M267" s="441">
        <f>'CLINIQUE 3 '!O267</f>
        <v>0</v>
      </c>
      <c r="N267" s="441">
        <f t="shared" si="70"/>
        <v>134.75</v>
      </c>
      <c r="O267" s="441">
        <f t="shared" si="71"/>
        <v>4.8125</v>
      </c>
      <c r="P267" s="442" t="str">
        <f t="shared" si="72"/>
        <v>Ajournee</v>
      </c>
      <c r="Q267" s="442" t="str">
        <f t="shared" si="73"/>
        <v>juin</v>
      </c>
      <c r="R267" s="442">
        <f t="shared" si="74"/>
        <v>0</v>
      </c>
      <c r="S267" s="442">
        <f t="shared" si="75"/>
        <v>1</v>
      </c>
      <c r="T267" s="442">
        <f t="shared" si="76"/>
        <v>0</v>
      </c>
      <c r="U267" s="442">
        <f t="shared" si="77"/>
        <v>1</v>
      </c>
      <c r="V267" s="442">
        <f t="shared" si="78"/>
        <v>0</v>
      </c>
      <c r="W267" s="442">
        <f t="shared" si="79"/>
        <v>0</v>
      </c>
      <c r="X267" s="442">
        <f t="shared" si="80"/>
        <v>1</v>
      </c>
      <c r="Y267" s="442">
        <f t="shared" si="81"/>
        <v>0</v>
      </c>
      <c r="Z267" s="442">
        <f t="shared" si="82"/>
        <v>1</v>
      </c>
      <c r="AA267" s="442">
        <f t="shared" si="83"/>
        <v>1</v>
      </c>
      <c r="AB267" s="441" t="str">
        <f>'REPRODUCTION 3'!M267</f>
        <v>Juin</v>
      </c>
      <c r="AC267" s="441" t="str">
        <f>'RUMINANTS 3'!M267</f>
        <v>Juin</v>
      </c>
      <c r="AD267" s="441" t="str">
        <f>'PARASITOLOGIE 3'!M267</f>
        <v>Juin</v>
      </c>
      <c r="AE267" s="441" t="str">
        <f>'INFECTIEUX 3'!M267</f>
        <v>Juin</v>
      </c>
      <c r="AF267" s="441" t="str">
        <f>'CARNIVORES 3'!M267</f>
        <v>Juin</v>
      </c>
      <c r="AG267" s="441" t="str">
        <f>'CHIRURGIE 3'!M267</f>
        <v>Juin</v>
      </c>
      <c r="AH267" s="441" t="str">
        <f>'BIOCHIMIE 2'!M267</f>
        <v>Juin</v>
      </c>
      <c r="AI267" s="441" t="str">
        <f>'HIDAOA 3'!M267</f>
        <v>Juin</v>
      </c>
      <c r="AJ267" s="441" t="str">
        <f>'ANA-PATH 2'!M267</f>
        <v>Juin</v>
      </c>
      <c r="AK267" s="443" t="str">
        <f>'CLINIQUE 3 '!S267</f>
        <v>Juin</v>
      </c>
    </row>
    <row r="268" spans="1:37" ht="18.75">
      <c r="A268" s="51">
        <v>261</v>
      </c>
      <c r="B268" s="308" t="s">
        <v>3255</v>
      </c>
      <c r="C268" s="366" t="s">
        <v>1779</v>
      </c>
      <c r="D268" s="440">
        <f>'REPRODUCTION 3'!K268</f>
        <v>21</v>
      </c>
      <c r="E268" s="440">
        <f>'RUMINANTS 3'!K268</f>
        <v>18</v>
      </c>
      <c r="F268" s="440">
        <f>'PARASITOLOGIE 3'!K268</f>
        <v>25.5</v>
      </c>
      <c r="G268" s="440">
        <f>'INFECTIEUX 3'!K268</f>
        <v>13.5</v>
      </c>
      <c r="H268" s="440">
        <f>'CARNIVORES 3'!K268</f>
        <v>21.75</v>
      </c>
      <c r="I268" s="440">
        <f>'CHIRURGIE 3'!K268</f>
        <v>24.75</v>
      </c>
      <c r="J268" s="440">
        <f>'BIOCHIMIE 2'!K268</f>
        <v>11</v>
      </c>
      <c r="K268" s="440">
        <f>'HIDAOA 3'!K268</f>
        <v>21</v>
      </c>
      <c r="L268" s="440">
        <f>'ANA-PATH 2'!K268</f>
        <v>8</v>
      </c>
      <c r="M268" s="441">
        <f>'CLINIQUE 3 '!O268</f>
        <v>0</v>
      </c>
      <c r="N268" s="441">
        <f t="shared" si="70"/>
        <v>164.5</v>
      </c>
      <c r="O268" s="441">
        <f t="shared" si="71"/>
        <v>5.875</v>
      </c>
      <c r="P268" s="442" t="str">
        <f t="shared" si="72"/>
        <v>Ajournee</v>
      </c>
      <c r="Q268" s="442" t="str">
        <f t="shared" si="73"/>
        <v>juin</v>
      </c>
      <c r="R268" s="442">
        <f t="shared" si="74"/>
        <v>0</v>
      </c>
      <c r="S268" s="442">
        <f t="shared" si="75"/>
        <v>0</v>
      </c>
      <c r="T268" s="442">
        <f t="shared" si="76"/>
        <v>0</v>
      </c>
      <c r="U268" s="442">
        <f t="shared" si="77"/>
        <v>1</v>
      </c>
      <c r="V268" s="442">
        <f t="shared" si="78"/>
        <v>0</v>
      </c>
      <c r="W268" s="442">
        <f t="shared" si="79"/>
        <v>0</v>
      </c>
      <c r="X268" s="442">
        <f t="shared" si="80"/>
        <v>0</v>
      </c>
      <c r="Y268" s="442">
        <f t="shared" si="81"/>
        <v>0</v>
      </c>
      <c r="Z268" s="442">
        <f t="shared" si="82"/>
        <v>1</v>
      </c>
      <c r="AA268" s="442">
        <f t="shared" si="83"/>
        <v>1</v>
      </c>
      <c r="AB268" s="441" t="str">
        <f>'REPRODUCTION 3'!M268</f>
        <v>Juin</v>
      </c>
      <c r="AC268" s="441" t="str">
        <f>'RUMINANTS 3'!M268</f>
        <v>Juin</v>
      </c>
      <c r="AD268" s="441" t="str">
        <f>'PARASITOLOGIE 3'!M268</f>
        <v>Juin</v>
      </c>
      <c r="AE268" s="441" t="str">
        <f>'INFECTIEUX 3'!M268</f>
        <v>Juin</v>
      </c>
      <c r="AF268" s="441" t="str">
        <f>'CARNIVORES 3'!M268</f>
        <v>Juin</v>
      </c>
      <c r="AG268" s="441" t="str">
        <f>'CHIRURGIE 3'!M268</f>
        <v>Juin</v>
      </c>
      <c r="AH268" s="441" t="str">
        <f>'BIOCHIMIE 2'!M268</f>
        <v>Juin</v>
      </c>
      <c r="AI268" s="441" t="str">
        <f>'HIDAOA 3'!M268</f>
        <v>Juin</v>
      </c>
      <c r="AJ268" s="441" t="str">
        <f>'ANA-PATH 2'!M268</f>
        <v>Juin</v>
      </c>
      <c r="AK268" s="443" t="str">
        <f>'CLINIQUE 3 '!S268</f>
        <v>Juin</v>
      </c>
    </row>
    <row r="269" spans="1:37" ht="18.75">
      <c r="A269" s="51">
        <v>262</v>
      </c>
      <c r="B269" s="308" t="s">
        <v>3256</v>
      </c>
      <c r="C269" s="366" t="s">
        <v>1863</v>
      </c>
      <c r="D269" s="440">
        <f>'REPRODUCTION 3'!K269</f>
        <v>3</v>
      </c>
      <c r="E269" s="440">
        <f>'RUMINANTS 3'!K269</f>
        <v>4.5</v>
      </c>
      <c r="F269" s="440">
        <f>'PARASITOLOGIE 3'!K269</f>
        <v>0</v>
      </c>
      <c r="G269" s="440">
        <f>'INFECTIEUX 3'!K269</f>
        <v>9</v>
      </c>
      <c r="H269" s="440">
        <f>'CARNIVORES 3'!K269</f>
        <v>16.5</v>
      </c>
      <c r="I269" s="440">
        <f>'CHIRURGIE 3'!K269</f>
        <v>19.875</v>
      </c>
      <c r="J269" s="440">
        <f>'BIOCHIMIE 2'!K269</f>
        <v>3.5</v>
      </c>
      <c r="K269" s="440">
        <f>'HIDAOA 3'!K269</f>
        <v>7.875</v>
      </c>
      <c r="L269" s="440">
        <f>'ANA-PATH 2'!K269</f>
        <v>4</v>
      </c>
      <c r="M269" s="441">
        <f>'CLINIQUE 3 '!O269</f>
        <v>0</v>
      </c>
      <c r="N269" s="441">
        <f t="shared" si="70"/>
        <v>68.25</v>
      </c>
      <c r="O269" s="441">
        <f t="shared" si="71"/>
        <v>2.4375</v>
      </c>
      <c r="P269" s="442" t="str">
        <f t="shared" si="72"/>
        <v>Ajournee</v>
      </c>
      <c r="Q269" s="442" t="str">
        <f t="shared" si="73"/>
        <v>juin</v>
      </c>
      <c r="R269" s="442">
        <f t="shared" si="74"/>
        <v>1</v>
      </c>
      <c r="S269" s="442">
        <f t="shared" si="75"/>
        <v>1</v>
      </c>
      <c r="T269" s="442">
        <f t="shared" si="76"/>
        <v>1</v>
      </c>
      <c r="U269" s="442">
        <f t="shared" si="77"/>
        <v>1</v>
      </c>
      <c r="V269" s="442">
        <f t="shared" si="78"/>
        <v>0</v>
      </c>
      <c r="W269" s="442">
        <f t="shared" si="79"/>
        <v>0</v>
      </c>
      <c r="X269" s="442">
        <f t="shared" si="80"/>
        <v>1</v>
      </c>
      <c r="Y269" s="442">
        <f t="shared" si="81"/>
        <v>1</v>
      </c>
      <c r="Z269" s="442">
        <f t="shared" si="82"/>
        <v>1</v>
      </c>
      <c r="AA269" s="442">
        <f t="shared" si="83"/>
        <v>1</v>
      </c>
      <c r="AB269" s="441" t="str">
        <f>'REPRODUCTION 3'!M269</f>
        <v>Juin</v>
      </c>
      <c r="AC269" s="441" t="str">
        <f>'RUMINANTS 3'!M269</f>
        <v>Juin</v>
      </c>
      <c r="AD269" s="441" t="str">
        <f>'PARASITOLOGIE 3'!M269</f>
        <v>Juin</v>
      </c>
      <c r="AE269" s="441" t="str">
        <f>'INFECTIEUX 3'!M269</f>
        <v>Juin</v>
      </c>
      <c r="AF269" s="441" t="str">
        <f>'CARNIVORES 3'!M269</f>
        <v>Juin</v>
      </c>
      <c r="AG269" s="441" t="str">
        <f>'CHIRURGIE 3'!M269</f>
        <v>Juin</v>
      </c>
      <c r="AH269" s="441" t="str">
        <f>'BIOCHIMIE 2'!M269</f>
        <v>Juin</v>
      </c>
      <c r="AI269" s="441" t="str">
        <f>'HIDAOA 3'!M269</f>
        <v>Juin</v>
      </c>
      <c r="AJ269" s="441" t="str">
        <f>'ANA-PATH 2'!M269</f>
        <v>Juin</v>
      </c>
      <c r="AK269" s="443" t="str">
        <f>'CLINIQUE 3 '!S269</f>
        <v>Juin</v>
      </c>
    </row>
    <row r="270" spans="1:37" ht="18.75">
      <c r="A270" s="51">
        <v>263</v>
      </c>
      <c r="B270" s="308" t="s">
        <v>3257</v>
      </c>
      <c r="C270" s="366" t="s">
        <v>3258</v>
      </c>
      <c r="D270" s="440">
        <f>'REPRODUCTION 3'!K270</f>
        <v>6</v>
      </c>
      <c r="E270" s="440">
        <f>'RUMINANTS 3'!K270</f>
        <v>13.5</v>
      </c>
      <c r="F270" s="440">
        <f>'PARASITOLOGIE 3'!K270</f>
        <v>18</v>
      </c>
      <c r="G270" s="440">
        <f>'INFECTIEUX 3'!K270</f>
        <v>9</v>
      </c>
      <c r="H270" s="440">
        <f>'CARNIVORES 3'!K270</f>
        <v>15.75</v>
      </c>
      <c r="I270" s="440">
        <f>'CHIRURGIE 3'!K270</f>
        <v>19.875</v>
      </c>
      <c r="J270" s="440">
        <f>'BIOCHIMIE 2'!K270</f>
        <v>7.5</v>
      </c>
      <c r="K270" s="440">
        <f>'HIDAOA 3'!K270</f>
        <v>20.625</v>
      </c>
      <c r="L270" s="440">
        <f>'ANA-PATH 2'!K270</f>
        <v>8</v>
      </c>
      <c r="M270" s="441">
        <f>'CLINIQUE 3 '!O270</f>
        <v>0</v>
      </c>
      <c r="N270" s="441">
        <f t="shared" si="70"/>
        <v>118.25</v>
      </c>
      <c r="O270" s="441">
        <f t="shared" si="71"/>
        <v>4.2232142857142856</v>
      </c>
      <c r="P270" s="442" t="str">
        <f t="shared" si="72"/>
        <v>Ajournee</v>
      </c>
      <c r="Q270" s="442" t="str">
        <f t="shared" si="73"/>
        <v>juin</v>
      </c>
      <c r="R270" s="442">
        <f t="shared" si="74"/>
        <v>1</v>
      </c>
      <c r="S270" s="442">
        <f t="shared" si="75"/>
        <v>1</v>
      </c>
      <c r="T270" s="442">
        <f t="shared" si="76"/>
        <v>0</v>
      </c>
      <c r="U270" s="442">
        <f t="shared" si="77"/>
        <v>1</v>
      </c>
      <c r="V270" s="442">
        <f t="shared" si="78"/>
        <v>0</v>
      </c>
      <c r="W270" s="442">
        <f t="shared" si="79"/>
        <v>0</v>
      </c>
      <c r="X270" s="442">
        <f t="shared" si="80"/>
        <v>1</v>
      </c>
      <c r="Y270" s="442">
        <f t="shared" si="81"/>
        <v>0</v>
      </c>
      <c r="Z270" s="442">
        <f t="shared" si="82"/>
        <v>1</v>
      </c>
      <c r="AA270" s="442">
        <f t="shared" si="83"/>
        <v>1</v>
      </c>
      <c r="AB270" s="441" t="str">
        <f>'REPRODUCTION 3'!M270</f>
        <v>Juin</v>
      </c>
      <c r="AC270" s="441" t="str">
        <f>'RUMINANTS 3'!M270</f>
        <v>Juin</v>
      </c>
      <c r="AD270" s="441" t="str">
        <f>'PARASITOLOGIE 3'!M270</f>
        <v>Juin</v>
      </c>
      <c r="AE270" s="441" t="str">
        <f>'INFECTIEUX 3'!M270</f>
        <v>Juin</v>
      </c>
      <c r="AF270" s="441" t="str">
        <f>'CARNIVORES 3'!M270</f>
        <v>Juin</v>
      </c>
      <c r="AG270" s="441" t="str">
        <f>'CHIRURGIE 3'!M270</f>
        <v>Juin</v>
      </c>
      <c r="AH270" s="441" t="str">
        <f>'BIOCHIMIE 2'!M270</f>
        <v>Juin</v>
      </c>
      <c r="AI270" s="441" t="str">
        <f>'HIDAOA 3'!M270</f>
        <v>Juin</v>
      </c>
      <c r="AJ270" s="441" t="str">
        <f>'ANA-PATH 2'!M270</f>
        <v>Juin</v>
      </c>
      <c r="AK270" s="443" t="str">
        <f>'CLINIQUE 3 '!S270</f>
        <v>Juin</v>
      </c>
    </row>
    <row r="271" spans="1:37" ht="18.75">
      <c r="A271" s="51">
        <v>264</v>
      </c>
      <c r="B271" s="308" t="s">
        <v>3259</v>
      </c>
      <c r="C271" s="366" t="s">
        <v>473</v>
      </c>
      <c r="D271" s="440">
        <f>'REPRODUCTION 3'!K271</f>
        <v>12</v>
      </c>
      <c r="E271" s="440">
        <f>'RUMINANTS 3'!K271</f>
        <v>15</v>
      </c>
      <c r="F271" s="440">
        <f>'PARASITOLOGIE 3'!K271</f>
        <v>15</v>
      </c>
      <c r="G271" s="440">
        <f>'INFECTIEUX 3'!K271</f>
        <v>12</v>
      </c>
      <c r="H271" s="440">
        <f>'CARNIVORES 3'!K271</f>
        <v>13.5</v>
      </c>
      <c r="I271" s="440">
        <f>'CHIRURGIE 3'!K271</f>
        <v>19.125</v>
      </c>
      <c r="J271" s="440">
        <f>'BIOCHIMIE 2'!K271</f>
        <v>1.25</v>
      </c>
      <c r="K271" s="440">
        <f>'HIDAOA 3'!K271</f>
        <v>10.875</v>
      </c>
      <c r="L271" s="440">
        <f>'ANA-PATH 2'!K271</f>
        <v>9</v>
      </c>
      <c r="M271" s="441">
        <f>'CLINIQUE 3 '!O271</f>
        <v>0</v>
      </c>
      <c r="N271" s="441">
        <f t="shared" si="70"/>
        <v>107.75</v>
      </c>
      <c r="O271" s="441">
        <f t="shared" si="71"/>
        <v>3.8482142857142856</v>
      </c>
      <c r="P271" s="442" t="str">
        <f t="shared" si="72"/>
        <v>Ajournee</v>
      </c>
      <c r="Q271" s="442" t="str">
        <f t="shared" si="73"/>
        <v>juin</v>
      </c>
      <c r="R271" s="442">
        <f t="shared" si="74"/>
        <v>1</v>
      </c>
      <c r="S271" s="442">
        <f t="shared" si="75"/>
        <v>0</v>
      </c>
      <c r="T271" s="442">
        <f t="shared" si="76"/>
        <v>0</v>
      </c>
      <c r="U271" s="442">
        <f t="shared" si="77"/>
        <v>1</v>
      </c>
      <c r="V271" s="442">
        <f t="shared" si="78"/>
        <v>1</v>
      </c>
      <c r="W271" s="442">
        <f t="shared" si="79"/>
        <v>0</v>
      </c>
      <c r="X271" s="442">
        <f t="shared" si="80"/>
        <v>1</v>
      </c>
      <c r="Y271" s="442">
        <f t="shared" si="81"/>
        <v>1</v>
      </c>
      <c r="Z271" s="442">
        <f t="shared" si="82"/>
        <v>1</v>
      </c>
      <c r="AA271" s="442">
        <f t="shared" si="83"/>
        <v>1</v>
      </c>
      <c r="AB271" s="441" t="str">
        <f>'REPRODUCTION 3'!M271</f>
        <v>Juin</v>
      </c>
      <c r="AC271" s="441" t="str">
        <f>'RUMINANTS 3'!M271</f>
        <v>Juin</v>
      </c>
      <c r="AD271" s="441" t="str">
        <f>'PARASITOLOGIE 3'!M271</f>
        <v>Juin</v>
      </c>
      <c r="AE271" s="441" t="str">
        <f>'INFECTIEUX 3'!M271</f>
        <v>Juin</v>
      </c>
      <c r="AF271" s="441" t="str">
        <f>'CARNIVORES 3'!M271</f>
        <v>Juin</v>
      </c>
      <c r="AG271" s="441" t="str">
        <f>'CHIRURGIE 3'!M271</f>
        <v>Juin</v>
      </c>
      <c r="AH271" s="441" t="str">
        <f>'BIOCHIMIE 2'!M271</f>
        <v>Juin</v>
      </c>
      <c r="AI271" s="441" t="str">
        <f>'HIDAOA 3'!M271</f>
        <v>Juin</v>
      </c>
      <c r="AJ271" s="441" t="str">
        <f>'ANA-PATH 2'!M271</f>
        <v>Juin</v>
      </c>
      <c r="AK271" s="443" t="str">
        <f>'CLINIQUE 3 '!S271</f>
        <v>Juin</v>
      </c>
    </row>
    <row r="272" spans="1:37" ht="18.75">
      <c r="A272" s="51">
        <v>265</v>
      </c>
      <c r="B272" s="308" t="s">
        <v>3260</v>
      </c>
      <c r="C272" s="366" t="s">
        <v>2130</v>
      </c>
      <c r="D272" s="440">
        <f>'REPRODUCTION 3'!K272</f>
        <v>7.5</v>
      </c>
      <c r="E272" s="440">
        <f>'RUMINANTS 3'!K272</f>
        <v>4.5</v>
      </c>
      <c r="F272" s="440">
        <f>'PARASITOLOGIE 3'!K272</f>
        <v>18</v>
      </c>
      <c r="G272" s="440">
        <f>'INFECTIEUX 3'!K272</f>
        <v>4.5</v>
      </c>
      <c r="H272" s="440">
        <f>'CARNIVORES 3'!K272</f>
        <v>12</v>
      </c>
      <c r="I272" s="440">
        <f>'CHIRURGIE 3'!K272</f>
        <v>22.875</v>
      </c>
      <c r="J272" s="440">
        <f>'BIOCHIMIE 2'!K272</f>
        <v>6</v>
      </c>
      <c r="K272" s="440">
        <f>'HIDAOA 3'!K272</f>
        <v>20.25</v>
      </c>
      <c r="L272" s="440">
        <f>'ANA-PATH 2'!K272</f>
        <v>6</v>
      </c>
      <c r="M272" s="441">
        <f>'CLINIQUE 3 '!O272</f>
        <v>0</v>
      </c>
      <c r="N272" s="441">
        <f t="shared" si="70"/>
        <v>101.625</v>
      </c>
      <c r="O272" s="441">
        <f t="shared" si="71"/>
        <v>3.6294642857142856</v>
      </c>
      <c r="P272" s="442" t="str">
        <f t="shared" si="72"/>
        <v>Ajournee</v>
      </c>
      <c r="Q272" s="442" t="str">
        <f t="shared" si="73"/>
        <v>juin</v>
      </c>
      <c r="R272" s="442">
        <f t="shared" si="74"/>
        <v>1</v>
      </c>
      <c r="S272" s="442">
        <f t="shared" si="75"/>
        <v>1</v>
      </c>
      <c r="T272" s="442">
        <f t="shared" si="76"/>
        <v>0</v>
      </c>
      <c r="U272" s="442">
        <f t="shared" si="77"/>
        <v>1</v>
      </c>
      <c r="V272" s="442">
        <f t="shared" si="78"/>
        <v>1</v>
      </c>
      <c r="W272" s="442">
        <f t="shared" si="79"/>
        <v>0</v>
      </c>
      <c r="X272" s="442">
        <f t="shared" si="80"/>
        <v>1</v>
      </c>
      <c r="Y272" s="442">
        <f t="shared" si="81"/>
        <v>0</v>
      </c>
      <c r="Z272" s="442">
        <f t="shared" si="82"/>
        <v>1</v>
      </c>
      <c r="AA272" s="442">
        <f t="shared" si="83"/>
        <v>1</v>
      </c>
      <c r="AB272" s="441" t="str">
        <f>'REPRODUCTION 3'!M272</f>
        <v>Juin</v>
      </c>
      <c r="AC272" s="441" t="str">
        <f>'RUMINANTS 3'!M272</f>
        <v>Juin</v>
      </c>
      <c r="AD272" s="441" t="str">
        <f>'PARASITOLOGIE 3'!M272</f>
        <v>Juin</v>
      </c>
      <c r="AE272" s="441" t="str">
        <f>'INFECTIEUX 3'!M272</f>
        <v>Juin</v>
      </c>
      <c r="AF272" s="441" t="str">
        <f>'CARNIVORES 3'!M272</f>
        <v>Juin</v>
      </c>
      <c r="AG272" s="441" t="str">
        <f>'CHIRURGIE 3'!M272</f>
        <v>Juin</v>
      </c>
      <c r="AH272" s="441" t="str">
        <f>'BIOCHIMIE 2'!M272</f>
        <v>Juin</v>
      </c>
      <c r="AI272" s="441" t="str">
        <f>'HIDAOA 3'!M272</f>
        <v>Juin</v>
      </c>
      <c r="AJ272" s="441" t="str">
        <f>'ANA-PATH 2'!M272</f>
        <v>Juin</v>
      </c>
      <c r="AK272" s="443" t="str">
        <f>'CLINIQUE 3 '!S272</f>
        <v>Juin</v>
      </c>
    </row>
    <row r="273" spans="1:37" ht="18.75">
      <c r="A273" s="51">
        <v>266</v>
      </c>
      <c r="B273" s="308" t="s">
        <v>3261</v>
      </c>
      <c r="C273" s="366" t="s">
        <v>3262</v>
      </c>
      <c r="D273" s="440">
        <f>'REPRODUCTION 3'!K273</f>
        <v>17.25</v>
      </c>
      <c r="E273" s="440">
        <f>'RUMINANTS 3'!K273</f>
        <v>12</v>
      </c>
      <c r="F273" s="440">
        <f>'PARASITOLOGIE 3'!K273</f>
        <v>25.5</v>
      </c>
      <c r="G273" s="440">
        <f>'INFECTIEUX 3'!K273</f>
        <v>9</v>
      </c>
      <c r="H273" s="440">
        <f>'CARNIVORES 3'!K273</f>
        <v>15.75</v>
      </c>
      <c r="I273" s="440">
        <f>'CHIRURGIE 3'!K273</f>
        <v>24</v>
      </c>
      <c r="J273" s="440">
        <f>'BIOCHIMIE 2'!K273</f>
        <v>10</v>
      </c>
      <c r="K273" s="440">
        <f>'HIDAOA 3'!K273</f>
        <v>16.5</v>
      </c>
      <c r="L273" s="440">
        <f>'ANA-PATH 2'!K273</f>
        <v>5</v>
      </c>
      <c r="M273" s="441">
        <f>'CLINIQUE 3 '!O273</f>
        <v>0</v>
      </c>
      <c r="N273" s="441">
        <f t="shared" si="70"/>
        <v>135</v>
      </c>
      <c r="O273" s="441">
        <f t="shared" si="71"/>
        <v>4.8214285714285712</v>
      </c>
      <c r="P273" s="442" t="str">
        <f t="shared" si="72"/>
        <v>Ajournee</v>
      </c>
      <c r="Q273" s="442" t="str">
        <f t="shared" si="73"/>
        <v>juin</v>
      </c>
      <c r="R273" s="442">
        <f t="shared" si="74"/>
        <v>0</v>
      </c>
      <c r="S273" s="442">
        <f t="shared" si="75"/>
        <v>1</v>
      </c>
      <c r="T273" s="442">
        <f t="shared" si="76"/>
        <v>0</v>
      </c>
      <c r="U273" s="442">
        <f t="shared" si="77"/>
        <v>1</v>
      </c>
      <c r="V273" s="442">
        <f t="shared" si="78"/>
        <v>0</v>
      </c>
      <c r="W273" s="442">
        <f t="shared" si="79"/>
        <v>0</v>
      </c>
      <c r="X273" s="442">
        <f t="shared" si="80"/>
        <v>0</v>
      </c>
      <c r="Y273" s="442">
        <f t="shared" si="81"/>
        <v>0</v>
      </c>
      <c r="Z273" s="442">
        <f t="shared" si="82"/>
        <v>1</v>
      </c>
      <c r="AA273" s="442">
        <f t="shared" si="83"/>
        <v>1</v>
      </c>
      <c r="AB273" s="441" t="str">
        <f>'REPRODUCTION 3'!M273</f>
        <v>Juin</v>
      </c>
      <c r="AC273" s="441" t="str">
        <f>'RUMINANTS 3'!M273</f>
        <v>Juin</v>
      </c>
      <c r="AD273" s="441" t="str">
        <f>'PARASITOLOGIE 3'!M273</f>
        <v>Juin</v>
      </c>
      <c r="AE273" s="441" t="str">
        <f>'INFECTIEUX 3'!M273</f>
        <v>Juin</v>
      </c>
      <c r="AF273" s="441" t="str">
        <f>'CARNIVORES 3'!M273</f>
        <v>Juin</v>
      </c>
      <c r="AG273" s="441" t="str">
        <f>'CHIRURGIE 3'!M273</f>
        <v>Juin</v>
      </c>
      <c r="AH273" s="441" t="str">
        <f>'BIOCHIMIE 2'!M273</f>
        <v>Juin</v>
      </c>
      <c r="AI273" s="441" t="str">
        <f>'HIDAOA 3'!M273</f>
        <v>Juin</v>
      </c>
      <c r="AJ273" s="441" t="str">
        <f>'ANA-PATH 2'!M273</f>
        <v>Juin</v>
      </c>
      <c r="AK273" s="443" t="str">
        <f>'CLINIQUE 3 '!S273</f>
        <v>Juin</v>
      </c>
    </row>
    <row r="274" spans="1:37" ht="18.75">
      <c r="A274" s="51">
        <v>267</v>
      </c>
      <c r="B274" s="308" t="s">
        <v>3263</v>
      </c>
      <c r="C274" s="366" t="s">
        <v>3264</v>
      </c>
      <c r="D274" s="440">
        <f>'REPRODUCTION 3'!K274</f>
        <v>18.75</v>
      </c>
      <c r="E274" s="440">
        <f>'RUMINANTS 3'!K274</f>
        <v>13.5</v>
      </c>
      <c r="F274" s="440">
        <f>'PARASITOLOGIE 3'!K274</f>
        <v>15</v>
      </c>
      <c r="G274" s="440">
        <f>'INFECTIEUX 3'!K274</f>
        <v>7.5</v>
      </c>
      <c r="H274" s="440">
        <f>'CARNIVORES 3'!K274</f>
        <v>12.75</v>
      </c>
      <c r="I274" s="440">
        <f>'CHIRURGIE 3'!K274</f>
        <v>18.75</v>
      </c>
      <c r="J274" s="440">
        <f>'BIOCHIMIE 2'!K274</f>
        <v>6.5</v>
      </c>
      <c r="K274" s="440">
        <f>'HIDAOA 3'!K274</f>
        <v>17.625</v>
      </c>
      <c r="L274" s="440">
        <f>'ANA-PATH 2'!K274</f>
        <v>6</v>
      </c>
      <c r="M274" s="441">
        <f>'CLINIQUE 3 '!O274</f>
        <v>0</v>
      </c>
      <c r="N274" s="441">
        <f t="shared" si="70"/>
        <v>116.375</v>
      </c>
      <c r="O274" s="441">
        <f t="shared" si="71"/>
        <v>4.15625</v>
      </c>
      <c r="P274" s="442" t="str">
        <f t="shared" si="72"/>
        <v>Ajournee</v>
      </c>
      <c r="Q274" s="442" t="str">
        <f t="shared" si="73"/>
        <v>juin</v>
      </c>
      <c r="R274" s="442">
        <f t="shared" si="74"/>
        <v>0</v>
      </c>
      <c r="S274" s="442">
        <f t="shared" si="75"/>
        <v>1</v>
      </c>
      <c r="T274" s="442">
        <f t="shared" si="76"/>
        <v>0</v>
      </c>
      <c r="U274" s="442">
        <f t="shared" si="77"/>
        <v>1</v>
      </c>
      <c r="V274" s="442">
        <f t="shared" si="78"/>
        <v>1</v>
      </c>
      <c r="W274" s="442">
        <f t="shared" si="79"/>
        <v>0</v>
      </c>
      <c r="X274" s="442">
        <f t="shared" si="80"/>
        <v>1</v>
      </c>
      <c r="Y274" s="442">
        <f t="shared" si="81"/>
        <v>0</v>
      </c>
      <c r="Z274" s="442">
        <f t="shared" si="82"/>
        <v>1</v>
      </c>
      <c r="AA274" s="442">
        <f t="shared" si="83"/>
        <v>1</v>
      </c>
      <c r="AB274" s="441" t="str">
        <f>'REPRODUCTION 3'!M274</f>
        <v>Juin</v>
      </c>
      <c r="AC274" s="441" t="str">
        <f>'RUMINANTS 3'!M274</f>
        <v>Juin</v>
      </c>
      <c r="AD274" s="441" t="str">
        <f>'PARASITOLOGIE 3'!M274</f>
        <v>Juin</v>
      </c>
      <c r="AE274" s="441" t="str">
        <f>'INFECTIEUX 3'!M274</f>
        <v>Juin</v>
      </c>
      <c r="AF274" s="441" t="str">
        <f>'CARNIVORES 3'!M274</f>
        <v>Juin</v>
      </c>
      <c r="AG274" s="441" t="str">
        <f>'CHIRURGIE 3'!M274</f>
        <v>Juin</v>
      </c>
      <c r="AH274" s="441" t="str">
        <f>'BIOCHIMIE 2'!M274</f>
        <v>Juin</v>
      </c>
      <c r="AI274" s="441" t="str">
        <f>'HIDAOA 3'!M274</f>
        <v>Juin</v>
      </c>
      <c r="AJ274" s="441" t="str">
        <f>'ANA-PATH 2'!M274</f>
        <v>Juin</v>
      </c>
      <c r="AK274" s="443" t="str">
        <f>'CLINIQUE 3 '!S274</f>
        <v>Juin</v>
      </c>
    </row>
    <row r="275" spans="1:37" ht="18.75">
      <c r="A275" s="51">
        <v>268</v>
      </c>
      <c r="B275" s="308" t="s">
        <v>3265</v>
      </c>
      <c r="C275" s="366" t="s">
        <v>3194</v>
      </c>
      <c r="D275" s="440">
        <f>'REPRODUCTION 3'!K275</f>
        <v>10.5</v>
      </c>
      <c r="E275" s="440">
        <f>'RUMINANTS 3'!K275</f>
        <v>6</v>
      </c>
      <c r="F275" s="440">
        <f>'PARASITOLOGIE 3'!K275</f>
        <v>21</v>
      </c>
      <c r="G275" s="440">
        <f>'INFECTIEUX 3'!K275</f>
        <v>6</v>
      </c>
      <c r="H275" s="440">
        <f>'CARNIVORES 3'!K275</f>
        <v>9.75</v>
      </c>
      <c r="I275" s="440">
        <f>'CHIRURGIE 3'!K275</f>
        <v>22.125</v>
      </c>
      <c r="J275" s="440">
        <f>'BIOCHIMIE 2'!K275</f>
        <v>3.25</v>
      </c>
      <c r="K275" s="440">
        <f>'HIDAOA 3'!K275</f>
        <v>12.375</v>
      </c>
      <c r="L275" s="440">
        <f>'ANA-PATH 2'!K275</f>
        <v>3</v>
      </c>
      <c r="M275" s="441">
        <f>'CLINIQUE 3 '!O275</f>
        <v>0</v>
      </c>
      <c r="N275" s="441">
        <f t="shared" si="70"/>
        <v>94</v>
      </c>
      <c r="O275" s="441">
        <f t="shared" si="71"/>
        <v>3.3571428571428572</v>
      </c>
      <c r="P275" s="442" t="str">
        <f t="shared" si="72"/>
        <v>Ajournee</v>
      </c>
      <c r="Q275" s="442" t="str">
        <f t="shared" si="73"/>
        <v>juin</v>
      </c>
      <c r="R275" s="442">
        <f t="shared" si="74"/>
        <v>1</v>
      </c>
      <c r="S275" s="442">
        <f t="shared" si="75"/>
        <v>1</v>
      </c>
      <c r="T275" s="442">
        <f t="shared" si="76"/>
        <v>0</v>
      </c>
      <c r="U275" s="442">
        <f t="shared" si="77"/>
        <v>1</v>
      </c>
      <c r="V275" s="442">
        <f t="shared" si="78"/>
        <v>1</v>
      </c>
      <c r="W275" s="442">
        <f t="shared" si="79"/>
        <v>0</v>
      </c>
      <c r="X275" s="442">
        <f t="shared" si="80"/>
        <v>1</v>
      </c>
      <c r="Y275" s="442">
        <f t="shared" si="81"/>
        <v>1</v>
      </c>
      <c r="Z275" s="442">
        <f t="shared" si="82"/>
        <v>1</v>
      </c>
      <c r="AA275" s="442">
        <f t="shared" si="83"/>
        <v>1</v>
      </c>
      <c r="AB275" s="441" t="str">
        <f>'REPRODUCTION 3'!M275</f>
        <v>Juin</v>
      </c>
      <c r="AC275" s="441" t="str">
        <f>'RUMINANTS 3'!M275</f>
        <v>Juin</v>
      </c>
      <c r="AD275" s="441" t="str">
        <f>'PARASITOLOGIE 3'!M275</f>
        <v>Juin</v>
      </c>
      <c r="AE275" s="441" t="str">
        <f>'INFECTIEUX 3'!M275</f>
        <v>Juin</v>
      </c>
      <c r="AF275" s="441" t="str">
        <f>'CARNIVORES 3'!M275</f>
        <v>Juin</v>
      </c>
      <c r="AG275" s="441" t="str">
        <f>'CHIRURGIE 3'!M275</f>
        <v>Juin</v>
      </c>
      <c r="AH275" s="441" t="str">
        <f>'BIOCHIMIE 2'!M275</f>
        <v>Juin</v>
      </c>
      <c r="AI275" s="441" t="str">
        <f>'HIDAOA 3'!M275</f>
        <v>Juin</v>
      </c>
      <c r="AJ275" s="441" t="str">
        <f>'ANA-PATH 2'!M275</f>
        <v>Juin</v>
      </c>
      <c r="AK275" s="443" t="str">
        <f>'CLINIQUE 3 '!S275</f>
        <v>Juin</v>
      </c>
    </row>
    <row r="276" spans="1:37" ht="18.75">
      <c r="A276" s="51">
        <v>269</v>
      </c>
      <c r="B276" s="308" t="s">
        <v>1719</v>
      </c>
      <c r="C276" s="366" t="s">
        <v>500</v>
      </c>
      <c r="D276" s="440">
        <f>'REPRODUCTION 3'!K276</f>
        <v>4.5</v>
      </c>
      <c r="E276" s="440">
        <f>'RUMINANTS 3'!K276</f>
        <v>4.5</v>
      </c>
      <c r="F276" s="440">
        <f>'PARASITOLOGIE 3'!K276</f>
        <v>12</v>
      </c>
      <c r="G276" s="440">
        <f>'INFECTIEUX 3'!K276</f>
        <v>3</v>
      </c>
      <c r="H276" s="440">
        <f>'CARNIVORES 3'!K276</f>
        <v>8.25</v>
      </c>
      <c r="I276" s="440">
        <f>'CHIRURGIE 3'!K276</f>
        <v>18.375</v>
      </c>
      <c r="J276" s="440">
        <f>'BIOCHIMIE 2'!K276</f>
        <v>7</v>
      </c>
      <c r="K276" s="440">
        <f>'HIDAOA 3'!K276</f>
        <v>16.125</v>
      </c>
      <c r="L276" s="440">
        <f>'ANA-PATH 2'!K276</f>
        <v>4</v>
      </c>
      <c r="M276" s="441">
        <f>'CLINIQUE 3 '!O276</f>
        <v>0</v>
      </c>
      <c r="N276" s="441">
        <f t="shared" si="70"/>
        <v>77.75</v>
      </c>
      <c r="O276" s="441">
        <f t="shared" si="71"/>
        <v>2.7767857142857144</v>
      </c>
      <c r="P276" s="442" t="str">
        <f t="shared" si="72"/>
        <v>Ajournee</v>
      </c>
      <c r="Q276" s="442" t="str">
        <f t="shared" si="73"/>
        <v>juin</v>
      </c>
      <c r="R276" s="442">
        <f t="shared" si="74"/>
        <v>1</v>
      </c>
      <c r="S276" s="442">
        <f t="shared" si="75"/>
        <v>1</v>
      </c>
      <c r="T276" s="442">
        <f t="shared" si="76"/>
        <v>1</v>
      </c>
      <c r="U276" s="442">
        <f t="shared" si="77"/>
        <v>1</v>
      </c>
      <c r="V276" s="442">
        <f t="shared" si="78"/>
        <v>1</v>
      </c>
      <c r="W276" s="442">
        <f t="shared" si="79"/>
        <v>0</v>
      </c>
      <c r="X276" s="442">
        <f t="shared" si="80"/>
        <v>1</v>
      </c>
      <c r="Y276" s="442">
        <f t="shared" si="81"/>
        <v>0</v>
      </c>
      <c r="Z276" s="442">
        <f t="shared" si="82"/>
        <v>1</v>
      </c>
      <c r="AA276" s="442">
        <f t="shared" si="83"/>
        <v>1</v>
      </c>
      <c r="AB276" s="441" t="str">
        <f>'REPRODUCTION 3'!M276</f>
        <v>Juin</v>
      </c>
      <c r="AC276" s="441" t="str">
        <f>'RUMINANTS 3'!M276</f>
        <v>Juin</v>
      </c>
      <c r="AD276" s="441" t="str">
        <f>'PARASITOLOGIE 3'!M276</f>
        <v>Juin</v>
      </c>
      <c r="AE276" s="441" t="str">
        <f>'INFECTIEUX 3'!M276</f>
        <v>Juin</v>
      </c>
      <c r="AF276" s="441" t="str">
        <f>'CARNIVORES 3'!M276</f>
        <v>Juin</v>
      </c>
      <c r="AG276" s="441" t="str">
        <f>'CHIRURGIE 3'!M276</f>
        <v>Juin</v>
      </c>
      <c r="AH276" s="441" t="str">
        <f>'BIOCHIMIE 2'!M276</f>
        <v>Juin</v>
      </c>
      <c r="AI276" s="441" t="str">
        <f>'HIDAOA 3'!M276</f>
        <v>Juin</v>
      </c>
      <c r="AJ276" s="441" t="str">
        <f>'ANA-PATH 2'!M276</f>
        <v>Juin</v>
      </c>
      <c r="AK276" s="443" t="str">
        <f>'CLINIQUE 3 '!S276</f>
        <v>Juin</v>
      </c>
    </row>
    <row r="277" spans="1:37" ht="18.75">
      <c r="A277" s="51">
        <v>270</v>
      </c>
      <c r="B277" s="308" t="s">
        <v>3266</v>
      </c>
      <c r="C277" s="366" t="s">
        <v>3267</v>
      </c>
      <c r="D277" s="440">
        <f>'REPRODUCTION 3'!K277</f>
        <v>15</v>
      </c>
      <c r="E277" s="440">
        <f>'RUMINANTS 3'!K277</f>
        <v>15</v>
      </c>
      <c r="F277" s="440">
        <f>'PARASITOLOGIE 3'!K277</f>
        <v>25.5</v>
      </c>
      <c r="G277" s="440">
        <f>'INFECTIEUX 3'!K277</f>
        <v>12</v>
      </c>
      <c r="H277" s="440">
        <f>'CARNIVORES 3'!K277</f>
        <v>12</v>
      </c>
      <c r="I277" s="440">
        <f>'CHIRURGIE 3'!K277</f>
        <v>22.875</v>
      </c>
      <c r="J277" s="440">
        <f>'BIOCHIMIE 2'!K277</f>
        <v>11.5</v>
      </c>
      <c r="K277" s="440">
        <f>'HIDAOA 3'!K277</f>
        <v>19.5</v>
      </c>
      <c r="L277" s="440">
        <f>'ANA-PATH 2'!K277</f>
        <v>8</v>
      </c>
      <c r="M277" s="441">
        <f>'CLINIQUE 3 '!O277</f>
        <v>0</v>
      </c>
      <c r="N277" s="441">
        <f t="shared" si="70"/>
        <v>141.375</v>
      </c>
      <c r="O277" s="441">
        <f t="shared" si="71"/>
        <v>5.0491071428571432</v>
      </c>
      <c r="P277" s="442" t="str">
        <f t="shared" si="72"/>
        <v>Ajournee</v>
      </c>
      <c r="Q277" s="442" t="str">
        <f t="shared" si="73"/>
        <v>juin</v>
      </c>
      <c r="R277" s="442">
        <f t="shared" si="74"/>
        <v>0</v>
      </c>
      <c r="S277" s="442">
        <f t="shared" si="75"/>
        <v>0</v>
      </c>
      <c r="T277" s="442">
        <f t="shared" si="76"/>
        <v>0</v>
      </c>
      <c r="U277" s="442">
        <f t="shared" si="77"/>
        <v>1</v>
      </c>
      <c r="V277" s="442">
        <f t="shared" si="78"/>
        <v>1</v>
      </c>
      <c r="W277" s="442">
        <f t="shared" si="79"/>
        <v>0</v>
      </c>
      <c r="X277" s="442">
        <f t="shared" si="80"/>
        <v>0</v>
      </c>
      <c r="Y277" s="442">
        <f t="shared" si="81"/>
        <v>0</v>
      </c>
      <c r="Z277" s="442">
        <f t="shared" si="82"/>
        <v>1</v>
      </c>
      <c r="AA277" s="442">
        <f t="shared" si="83"/>
        <v>1</v>
      </c>
      <c r="AB277" s="441" t="str">
        <f>'REPRODUCTION 3'!M277</f>
        <v>Juin</v>
      </c>
      <c r="AC277" s="441" t="str">
        <f>'RUMINANTS 3'!M277</f>
        <v>Juin</v>
      </c>
      <c r="AD277" s="441" t="str">
        <f>'PARASITOLOGIE 3'!M277</f>
        <v>Juin</v>
      </c>
      <c r="AE277" s="441" t="str">
        <f>'INFECTIEUX 3'!M277</f>
        <v>Juin</v>
      </c>
      <c r="AF277" s="441" t="str">
        <f>'CARNIVORES 3'!M277</f>
        <v>Juin</v>
      </c>
      <c r="AG277" s="441" t="str">
        <f>'CHIRURGIE 3'!M277</f>
        <v>Juin</v>
      </c>
      <c r="AH277" s="441" t="str">
        <f>'BIOCHIMIE 2'!M277</f>
        <v>Juin</v>
      </c>
      <c r="AI277" s="441" t="str">
        <f>'HIDAOA 3'!M277</f>
        <v>Juin</v>
      </c>
      <c r="AJ277" s="441" t="str">
        <f>'ANA-PATH 2'!M277</f>
        <v>Juin</v>
      </c>
      <c r="AK277" s="443" t="str">
        <f>'CLINIQUE 3 '!S277</f>
        <v>Juin</v>
      </c>
    </row>
    <row r="278" spans="1:37" ht="18.75">
      <c r="A278" s="51">
        <v>271</v>
      </c>
      <c r="B278" s="308" t="s">
        <v>3268</v>
      </c>
      <c r="C278" s="366" t="s">
        <v>3269</v>
      </c>
      <c r="D278" s="440">
        <f>'REPRODUCTION 3'!K278</f>
        <v>15.75</v>
      </c>
      <c r="E278" s="440">
        <f>'RUMINANTS 3'!K278</f>
        <v>13.5</v>
      </c>
      <c r="F278" s="440">
        <f>'PARASITOLOGIE 3'!K278</f>
        <v>27</v>
      </c>
      <c r="G278" s="440">
        <f>'INFECTIEUX 3'!K278</f>
        <v>13.5</v>
      </c>
      <c r="H278" s="440">
        <f>'CARNIVORES 3'!K278</f>
        <v>18.75</v>
      </c>
      <c r="I278" s="440">
        <f>'CHIRURGIE 3'!K278</f>
        <v>24.375</v>
      </c>
      <c r="J278" s="440">
        <f>'BIOCHIMIE 2'!K278</f>
        <v>12.5</v>
      </c>
      <c r="K278" s="440">
        <f>'HIDAOA 3'!K278</f>
        <v>18.75</v>
      </c>
      <c r="L278" s="440">
        <f>'ANA-PATH 2'!K278</f>
        <v>6</v>
      </c>
      <c r="M278" s="441">
        <f>'CLINIQUE 3 '!O278</f>
        <v>0</v>
      </c>
      <c r="N278" s="441">
        <f t="shared" si="70"/>
        <v>150.125</v>
      </c>
      <c r="O278" s="441">
        <f t="shared" si="71"/>
        <v>5.3616071428571432</v>
      </c>
      <c r="P278" s="442" t="str">
        <f t="shared" si="72"/>
        <v>Ajournee</v>
      </c>
      <c r="Q278" s="442" t="str">
        <f t="shared" si="73"/>
        <v>juin</v>
      </c>
      <c r="R278" s="442">
        <f t="shared" si="74"/>
        <v>0</v>
      </c>
      <c r="S278" s="442">
        <f t="shared" si="75"/>
        <v>1</v>
      </c>
      <c r="T278" s="442">
        <f t="shared" si="76"/>
        <v>0</v>
      </c>
      <c r="U278" s="442">
        <f t="shared" si="77"/>
        <v>1</v>
      </c>
      <c r="V278" s="442">
        <f t="shared" si="78"/>
        <v>0</v>
      </c>
      <c r="W278" s="442">
        <f t="shared" si="79"/>
        <v>0</v>
      </c>
      <c r="X278" s="442">
        <f t="shared" si="80"/>
        <v>0</v>
      </c>
      <c r="Y278" s="442">
        <f t="shared" si="81"/>
        <v>0</v>
      </c>
      <c r="Z278" s="442">
        <f t="shared" si="82"/>
        <v>1</v>
      </c>
      <c r="AA278" s="442">
        <f t="shared" si="83"/>
        <v>1</v>
      </c>
      <c r="AB278" s="441" t="str">
        <f>'REPRODUCTION 3'!M278</f>
        <v>Juin</v>
      </c>
      <c r="AC278" s="441" t="str">
        <f>'RUMINANTS 3'!M278</f>
        <v>Juin</v>
      </c>
      <c r="AD278" s="441" t="str">
        <f>'PARASITOLOGIE 3'!M278</f>
        <v>Juin</v>
      </c>
      <c r="AE278" s="441" t="str">
        <f>'INFECTIEUX 3'!M278</f>
        <v>Juin</v>
      </c>
      <c r="AF278" s="441" t="str">
        <f>'CARNIVORES 3'!M278</f>
        <v>Juin</v>
      </c>
      <c r="AG278" s="441" t="str">
        <f>'CHIRURGIE 3'!M278</f>
        <v>Juin</v>
      </c>
      <c r="AH278" s="441" t="str">
        <f>'BIOCHIMIE 2'!M278</f>
        <v>Juin</v>
      </c>
      <c r="AI278" s="441" t="str">
        <f>'HIDAOA 3'!M278</f>
        <v>Juin</v>
      </c>
      <c r="AJ278" s="441" t="str">
        <f>'ANA-PATH 2'!M278</f>
        <v>Juin</v>
      </c>
      <c r="AK278" s="443" t="str">
        <f>'CLINIQUE 3 '!S278</f>
        <v>Juin</v>
      </c>
    </row>
    <row r="279" spans="1:37" ht="18.75">
      <c r="A279" s="51">
        <v>272</v>
      </c>
      <c r="B279" s="308" t="s">
        <v>3302</v>
      </c>
      <c r="C279" s="366" t="s">
        <v>3303</v>
      </c>
      <c r="D279" s="440">
        <f>'REPRODUCTION 3'!K279</f>
        <v>6</v>
      </c>
      <c r="E279" s="440">
        <f>'RUMINANTS 3'!K279</f>
        <v>0</v>
      </c>
      <c r="F279" s="440">
        <f>'PARASITOLOGIE 3'!K279</f>
        <v>16.5</v>
      </c>
      <c r="G279" s="440">
        <f>'INFECTIEUX 3'!K279</f>
        <v>6</v>
      </c>
      <c r="H279" s="440">
        <f>'CARNIVORES 3'!K279</f>
        <v>12.75</v>
      </c>
      <c r="I279" s="440">
        <f>'CHIRURGIE 3'!K279</f>
        <v>17.625</v>
      </c>
      <c r="J279" s="440">
        <f>'BIOCHIMIE 2'!K279</f>
        <v>1.25</v>
      </c>
      <c r="K279" s="440">
        <f>'HIDAOA 3'!K279</f>
        <v>12.375</v>
      </c>
      <c r="L279" s="440">
        <f>'ANA-PATH 2'!K279</f>
        <v>4</v>
      </c>
      <c r="M279" s="441">
        <f>'CLINIQUE 3 '!O279</f>
        <v>0</v>
      </c>
      <c r="N279" s="441">
        <f t="shared" si="70"/>
        <v>76.5</v>
      </c>
      <c r="O279" s="441">
        <f t="shared" si="71"/>
        <v>2.7321428571428572</v>
      </c>
      <c r="P279" s="442" t="str">
        <f t="shared" si="72"/>
        <v>Ajournee</v>
      </c>
      <c r="Q279" s="442" t="str">
        <f t="shared" si="73"/>
        <v>juin</v>
      </c>
      <c r="R279" s="442">
        <f t="shared" si="74"/>
        <v>1</v>
      </c>
      <c r="S279" s="442">
        <f t="shared" si="75"/>
        <v>1</v>
      </c>
      <c r="T279" s="442">
        <f t="shared" si="76"/>
        <v>0</v>
      </c>
      <c r="U279" s="442">
        <f t="shared" si="77"/>
        <v>1</v>
      </c>
      <c r="V279" s="442">
        <f t="shared" si="78"/>
        <v>1</v>
      </c>
      <c r="W279" s="442">
        <f t="shared" si="79"/>
        <v>0</v>
      </c>
      <c r="X279" s="442">
        <f t="shared" si="80"/>
        <v>1</v>
      </c>
      <c r="Y279" s="442">
        <f t="shared" si="81"/>
        <v>1</v>
      </c>
      <c r="Z279" s="442">
        <f t="shared" si="82"/>
        <v>1</v>
      </c>
      <c r="AA279" s="442">
        <f t="shared" si="83"/>
        <v>1</v>
      </c>
      <c r="AB279" s="441" t="str">
        <f>'REPRODUCTION 3'!M279</f>
        <v>Juin</v>
      </c>
      <c r="AC279" s="441" t="str">
        <f>'RUMINANTS 3'!M279</f>
        <v>Juin</v>
      </c>
      <c r="AD279" s="441" t="str">
        <f>'PARASITOLOGIE 3'!M279</f>
        <v>Juin</v>
      </c>
      <c r="AE279" s="441" t="str">
        <f>'INFECTIEUX 3'!M279</f>
        <v>Juin</v>
      </c>
      <c r="AF279" s="441" t="str">
        <f>'CARNIVORES 3'!M279</f>
        <v>Juin</v>
      </c>
      <c r="AG279" s="441" t="str">
        <f>'CHIRURGIE 3'!M279</f>
        <v>Juin</v>
      </c>
      <c r="AH279" s="441" t="str">
        <f>'BIOCHIMIE 2'!M279</f>
        <v>Juin</v>
      </c>
      <c r="AI279" s="441" t="str">
        <f>'HIDAOA 3'!M279</f>
        <v>Juin</v>
      </c>
      <c r="AJ279" s="441" t="str">
        <f>'ANA-PATH 2'!M279</f>
        <v>Juin</v>
      </c>
      <c r="AK279" s="443" t="str">
        <f>'CLINIQUE 3 '!S279</f>
        <v>Juin</v>
      </c>
    </row>
    <row r="280" spans="1:37" ht="18.75">
      <c r="A280" s="51">
        <v>273</v>
      </c>
      <c r="B280" s="308" t="s">
        <v>2188</v>
      </c>
      <c r="C280" s="366" t="s">
        <v>3270</v>
      </c>
      <c r="D280" s="440">
        <f>'REPRODUCTION 3'!K280</f>
        <v>6</v>
      </c>
      <c r="E280" s="440">
        <f>'RUMINANTS 3'!K280</f>
        <v>9</v>
      </c>
      <c r="F280" s="440">
        <f>'PARASITOLOGIE 3'!K280</f>
        <v>10.5</v>
      </c>
      <c r="G280" s="440">
        <f>'INFECTIEUX 3'!K280</f>
        <v>1.5</v>
      </c>
      <c r="H280" s="440">
        <f>'CARNIVORES 3'!K280</f>
        <v>12</v>
      </c>
      <c r="I280" s="440">
        <f>'CHIRURGIE 3'!K280</f>
        <v>17.25</v>
      </c>
      <c r="J280" s="440">
        <f>'BIOCHIMIE 2'!K280</f>
        <v>1</v>
      </c>
      <c r="K280" s="440">
        <f>'HIDAOA 3'!K280</f>
        <v>11.25</v>
      </c>
      <c r="L280" s="440">
        <f>'ANA-PATH 2'!K280</f>
        <v>3</v>
      </c>
      <c r="M280" s="441">
        <f>'CLINIQUE 3 '!O280</f>
        <v>0</v>
      </c>
      <c r="N280" s="441">
        <f t="shared" si="70"/>
        <v>71.5</v>
      </c>
      <c r="O280" s="441">
        <f t="shared" si="71"/>
        <v>2.5535714285714284</v>
      </c>
      <c r="P280" s="442" t="str">
        <f t="shared" si="72"/>
        <v>Ajournee</v>
      </c>
      <c r="Q280" s="442" t="str">
        <f t="shared" si="73"/>
        <v>juin</v>
      </c>
      <c r="R280" s="442">
        <f t="shared" si="74"/>
        <v>1</v>
      </c>
      <c r="S280" s="442">
        <f t="shared" si="75"/>
        <v>1</v>
      </c>
      <c r="T280" s="442">
        <f t="shared" si="76"/>
        <v>1</v>
      </c>
      <c r="U280" s="442">
        <f t="shared" si="77"/>
        <v>1</v>
      </c>
      <c r="V280" s="442">
        <f t="shared" si="78"/>
        <v>1</v>
      </c>
      <c r="W280" s="442">
        <f t="shared" si="79"/>
        <v>0</v>
      </c>
      <c r="X280" s="442">
        <f t="shared" si="80"/>
        <v>1</v>
      </c>
      <c r="Y280" s="442">
        <f t="shared" si="81"/>
        <v>1</v>
      </c>
      <c r="Z280" s="442">
        <f t="shared" si="82"/>
        <v>1</v>
      </c>
      <c r="AA280" s="442">
        <f t="shared" si="83"/>
        <v>1</v>
      </c>
      <c r="AB280" s="441" t="str">
        <f>'REPRODUCTION 3'!M280</f>
        <v>Juin</v>
      </c>
      <c r="AC280" s="441" t="str">
        <f>'RUMINANTS 3'!M280</f>
        <v>Juin</v>
      </c>
      <c r="AD280" s="441" t="str">
        <f>'PARASITOLOGIE 3'!M280</f>
        <v>Juin</v>
      </c>
      <c r="AE280" s="441" t="str">
        <f>'INFECTIEUX 3'!M280</f>
        <v>Juin</v>
      </c>
      <c r="AF280" s="441" t="str">
        <f>'CARNIVORES 3'!M280</f>
        <v>Juin</v>
      </c>
      <c r="AG280" s="441" t="str">
        <f>'CHIRURGIE 3'!M280</f>
        <v>Juin</v>
      </c>
      <c r="AH280" s="441" t="str">
        <f>'BIOCHIMIE 2'!M280</f>
        <v>Juin</v>
      </c>
      <c r="AI280" s="441" t="str">
        <f>'HIDAOA 3'!M280</f>
        <v>Juin</v>
      </c>
      <c r="AJ280" s="441" t="str">
        <f>'ANA-PATH 2'!M280</f>
        <v>Juin</v>
      </c>
      <c r="AK280" s="443" t="str">
        <f>'CLINIQUE 3 '!S280</f>
        <v>Juin</v>
      </c>
    </row>
    <row r="281" spans="1:37" ht="18.75">
      <c r="A281" s="51">
        <v>274</v>
      </c>
      <c r="B281" s="308" t="s">
        <v>3271</v>
      </c>
      <c r="C281" s="366" t="s">
        <v>1313</v>
      </c>
      <c r="D281" s="440">
        <f>'REPRODUCTION 3'!K281</f>
        <v>4.5</v>
      </c>
      <c r="E281" s="440">
        <f>'RUMINANTS 3'!K281</f>
        <v>4.5</v>
      </c>
      <c r="F281" s="440">
        <f>'PARASITOLOGIE 3'!K281</f>
        <v>13.5</v>
      </c>
      <c r="G281" s="440">
        <f>'INFECTIEUX 3'!K281</f>
        <v>9</v>
      </c>
      <c r="H281" s="440">
        <f>'CARNIVORES 3'!K281</f>
        <v>13.5</v>
      </c>
      <c r="I281" s="440">
        <f>'CHIRURGIE 3'!K281</f>
        <v>18</v>
      </c>
      <c r="J281" s="440">
        <f>'BIOCHIMIE 2'!K281</f>
        <v>4</v>
      </c>
      <c r="K281" s="440">
        <f>'HIDAOA 3'!K281</f>
        <v>9.75</v>
      </c>
      <c r="L281" s="440">
        <f>'ANA-PATH 2'!K281</f>
        <v>4</v>
      </c>
      <c r="M281" s="441">
        <f>'CLINIQUE 3 '!O281</f>
        <v>0</v>
      </c>
      <c r="N281" s="441">
        <f t="shared" si="70"/>
        <v>80.75</v>
      </c>
      <c r="O281" s="441">
        <f t="shared" si="71"/>
        <v>2.8839285714285716</v>
      </c>
      <c r="P281" s="442" t="str">
        <f t="shared" si="72"/>
        <v>Ajournee</v>
      </c>
      <c r="Q281" s="442" t="str">
        <f t="shared" si="73"/>
        <v>juin</v>
      </c>
      <c r="R281" s="442">
        <f t="shared" si="74"/>
        <v>1</v>
      </c>
      <c r="S281" s="442">
        <f t="shared" si="75"/>
        <v>1</v>
      </c>
      <c r="T281" s="442">
        <f t="shared" si="76"/>
        <v>1</v>
      </c>
      <c r="U281" s="442">
        <f t="shared" si="77"/>
        <v>1</v>
      </c>
      <c r="V281" s="442">
        <f t="shared" si="78"/>
        <v>1</v>
      </c>
      <c r="W281" s="442">
        <f t="shared" si="79"/>
        <v>0</v>
      </c>
      <c r="X281" s="442">
        <f t="shared" si="80"/>
        <v>1</v>
      </c>
      <c r="Y281" s="442">
        <f t="shared" si="81"/>
        <v>1</v>
      </c>
      <c r="Z281" s="442">
        <f t="shared" si="82"/>
        <v>1</v>
      </c>
      <c r="AA281" s="442">
        <f t="shared" si="83"/>
        <v>1</v>
      </c>
      <c r="AB281" s="441" t="str">
        <f>'REPRODUCTION 3'!M281</f>
        <v>Juin</v>
      </c>
      <c r="AC281" s="441" t="str">
        <f>'RUMINANTS 3'!M281</f>
        <v>Juin</v>
      </c>
      <c r="AD281" s="441" t="str">
        <f>'PARASITOLOGIE 3'!M281</f>
        <v>Juin</v>
      </c>
      <c r="AE281" s="441" t="str">
        <f>'INFECTIEUX 3'!M281</f>
        <v>Juin</v>
      </c>
      <c r="AF281" s="441" t="str">
        <f>'CARNIVORES 3'!M281</f>
        <v>Juin</v>
      </c>
      <c r="AG281" s="441" t="str">
        <f>'CHIRURGIE 3'!M281</f>
        <v>Juin</v>
      </c>
      <c r="AH281" s="441" t="str">
        <f>'BIOCHIMIE 2'!M281</f>
        <v>Juin</v>
      </c>
      <c r="AI281" s="441" t="str">
        <f>'HIDAOA 3'!M281</f>
        <v>Juin</v>
      </c>
      <c r="AJ281" s="441" t="str">
        <f>'ANA-PATH 2'!M281</f>
        <v>Juin</v>
      </c>
      <c r="AK281" s="443" t="str">
        <f>'CLINIQUE 3 '!S281</f>
        <v>Juin</v>
      </c>
    </row>
    <row r="282" spans="1:37" ht="18.75">
      <c r="A282" s="51">
        <v>275</v>
      </c>
      <c r="B282" s="308" t="s">
        <v>3272</v>
      </c>
      <c r="C282" s="366" t="s">
        <v>3273</v>
      </c>
      <c r="D282" s="440">
        <f>'REPRODUCTION 3'!K282</f>
        <v>12</v>
      </c>
      <c r="E282" s="440">
        <f>'RUMINANTS 3'!K282</f>
        <v>13.5</v>
      </c>
      <c r="F282" s="440">
        <f>'PARASITOLOGIE 3'!K282</f>
        <v>21</v>
      </c>
      <c r="G282" s="440">
        <f>'INFECTIEUX 3'!K282</f>
        <v>9</v>
      </c>
      <c r="H282" s="440">
        <f>'CARNIVORES 3'!K282</f>
        <v>15</v>
      </c>
      <c r="I282" s="440">
        <f>'CHIRURGIE 3'!K282</f>
        <v>22.5</v>
      </c>
      <c r="J282" s="440">
        <f>'BIOCHIMIE 2'!K282</f>
        <v>5.5</v>
      </c>
      <c r="K282" s="440">
        <f>'HIDAOA 3'!K282</f>
        <v>19.125</v>
      </c>
      <c r="L282" s="440">
        <f>'ANA-PATH 2'!K282</f>
        <v>12</v>
      </c>
      <c r="M282" s="441">
        <f>'CLINIQUE 3 '!O282</f>
        <v>0</v>
      </c>
      <c r="N282" s="441">
        <f t="shared" si="70"/>
        <v>129.625</v>
      </c>
      <c r="O282" s="441">
        <f t="shared" si="71"/>
        <v>4.6294642857142856</v>
      </c>
      <c r="P282" s="442" t="str">
        <f t="shared" si="72"/>
        <v>Ajournee</v>
      </c>
      <c r="Q282" s="442" t="str">
        <f t="shared" si="73"/>
        <v>juin</v>
      </c>
      <c r="R282" s="442">
        <f t="shared" si="74"/>
        <v>1</v>
      </c>
      <c r="S282" s="442">
        <f t="shared" si="75"/>
        <v>1</v>
      </c>
      <c r="T282" s="442">
        <f t="shared" si="76"/>
        <v>0</v>
      </c>
      <c r="U282" s="442">
        <f t="shared" si="77"/>
        <v>1</v>
      </c>
      <c r="V282" s="442">
        <f t="shared" si="78"/>
        <v>0</v>
      </c>
      <c r="W282" s="442">
        <f t="shared" si="79"/>
        <v>0</v>
      </c>
      <c r="X282" s="442">
        <f t="shared" si="80"/>
        <v>1</v>
      </c>
      <c r="Y282" s="442">
        <f t="shared" si="81"/>
        <v>0</v>
      </c>
      <c r="Z282" s="442">
        <f t="shared" si="82"/>
        <v>0</v>
      </c>
      <c r="AA282" s="442">
        <f t="shared" si="83"/>
        <v>1</v>
      </c>
      <c r="AB282" s="441" t="str">
        <f>'REPRODUCTION 3'!M282</f>
        <v>Juin</v>
      </c>
      <c r="AC282" s="441" t="str">
        <f>'RUMINANTS 3'!M282</f>
        <v>Juin</v>
      </c>
      <c r="AD282" s="441" t="str">
        <f>'PARASITOLOGIE 3'!M282</f>
        <v>Juin</v>
      </c>
      <c r="AE282" s="441" t="str">
        <f>'INFECTIEUX 3'!M282</f>
        <v>Juin</v>
      </c>
      <c r="AF282" s="441" t="str">
        <f>'CARNIVORES 3'!M282</f>
        <v>Juin</v>
      </c>
      <c r="AG282" s="441" t="str">
        <f>'CHIRURGIE 3'!M282</f>
        <v>Juin</v>
      </c>
      <c r="AH282" s="441" t="str">
        <f>'BIOCHIMIE 2'!M282</f>
        <v>Juin</v>
      </c>
      <c r="AI282" s="441" t="str">
        <f>'HIDAOA 3'!M282</f>
        <v>Juin</v>
      </c>
      <c r="AJ282" s="441" t="str">
        <f>'ANA-PATH 2'!M282</f>
        <v>Juin</v>
      </c>
      <c r="AK282" s="443" t="str">
        <f>'CLINIQUE 3 '!S282</f>
        <v>Juin</v>
      </c>
    </row>
    <row r="283" spans="1:37" ht="18.75">
      <c r="A283" s="51">
        <v>276</v>
      </c>
      <c r="B283" s="308" t="s">
        <v>3274</v>
      </c>
      <c r="C283" s="366" t="s">
        <v>3275</v>
      </c>
      <c r="D283" s="440">
        <f>'REPRODUCTION 3'!K283</f>
        <v>18</v>
      </c>
      <c r="E283" s="440">
        <f>'RUMINANTS 3'!K283</f>
        <v>10.5</v>
      </c>
      <c r="F283" s="440">
        <f>'PARASITOLOGIE 3'!K283</f>
        <v>24</v>
      </c>
      <c r="G283" s="440">
        <f>'INFECTIEUX 3'!K283</f>
        <v>10.5</v>
      </c>
      <c r="H283" s="440">
        <f>'CARNIVORES 3'!K283</f>
        <v>12</v>
      </c>
      <c r="I283" s="440">
        <f>'CHIRURGIE 3'!K283</f>
        <v>22.5</v>
      </c>
      <c r="J283" s="440">
        <f>'BIOCHIMIE 2'!K283</f>
        <v>5.25</v>
      </c>
      <c r="K283" s="440">
        <f>'HIDAOA 3'!K283</f>
        <v>10.5</v>
      </c>
      <c r="L283" s="440">
        <f>'ANA-PATH 2'!K283</f>
        <v>6</v>
      </c>
      <c r="M283" s="441">
        <f>'CLINIQUE 3 '!O283</f>
        <v>0</v>
      </c>
      <c r="N283" s="441">
        <f t="shared" si="70"/>
        <v>119.25</v>
      </c>
      <c r="O283" s="441">
        <f t="shared" si="71"/>
        <v>4.2589285714285712</v>
      </c>
      <c r="P283" s="442" t="str">
        <f t="shared" si="72"/>
        <v>Ajournee</v>
      </c>
      <c r="Q283" s="442" t="str">
        <f t="shared" si="73"/>
        <v>juin</v>
      </c>
      <c r="R283" s="442">
        <f t="shared" si="74"/>
        <v>0</v>
      </c>
      <c r="S283" s="442">
        <f t="shared" si="75"/>
        <v>1</v>
      </c>
      <c r="T283" s="442">
        <f t="shared" si="76"/>
        <v>0</v>
      </c>
      <c r="U283" s="442">
        <f t="shared" si="77"/>
        <v>1</v>
      </c>
      <c r="V283" s="442">
        <f t="shared" si="78"/>
        <v>1</v>
      </c>
      <c r="W283" s="442">
        <f t="shared" si="79"/>
        <v>0</v>
      </c>
      <c r="X283" s="442">
        <f t="shared" si="80"/>
        <v>1</v>
      </c>
      <c r="Y283" s="442">
        <f t="shared" si="81"/>
        <v>1</v>
      </c>
      <c r="Z283" s="442">
        <f t="shared" si="82"/>
        <v>1</v>
      </c>
      <c r="AA283" s="442">
        <f t="shared" si="83"/>
        <v>1</v>
      </c>
      <c r="AB283" s="441" t="str">
        <f>'REPRODUCTION 3'!M283</f>
        <v>Juin</v>
      </c>
      <c r="AC283" s="441" t="str">
        <f>'RUMINANTS 3'!M283</f>
        <v>Juin</v>
      </c>
      <c r="AD283" s="441" t="str">
        <f>'PARASITOLOGIE 3'!M283</f>
        <v>Juin</v>
      </c>
      <c r="AE283" s="441" t="str">
        <f>'INFECTIEUX 3'!M283</f>
        <v>Juin</v>
      </c>
      <c r="AF283" s="441" t="str">
        <f>'CARNIVORES 3'!M283</f>
        <v>Juin</v>
      </c>
      <c r="AG283" s="441" t="str">
        <f>'CHIRURGIE 3'!M283</f>
        <v>Juin</v>
      </c>
      <c r="AH283" s="441" t="str">
        <f>'BIOCHIMIE 2'!M283</f>
        <v>Juin</v>
      </c>
      <c r="AI283" s="441" t="str">
        <f>'HIDAOA 3'!M283</f>
        <v>Juin</v>
      </c>
      <c r="AJ283" s="441" t="str">
        <f>'ANA-PATH 2'!M283</f>
        <v>Juin</v>
      </c>
      <c r="AK283" s="443" t="str">
        <f>'CLINIQUE 3 '!S283</f>
        <v>Juin</v>
      </c>
    </row>
    <row r="284" spans="1:37">
      <c r="A284" s="118"/>
      <c r="B284" s="51"/>
      <c r="C284" s="51"/>
      <c r="D284" s="39"/>
      <c r="E284" s="39"/>
      <c r="F284" s="39"/>
      <c r="G284" s="39"/>
      <c r="H284" s="39"/>
      <c r="I284" s="39"/>
      <c r="J284" s="39"/>
      <c r="K284" s="39"/>
      <c r="L284" s="39"/>
      <c r="M284" s="52"/>
      <c r="N284" s="52"/>
      <c r="O284" s="52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37"/>
      <c r="AC284" s="37"/>
      <c r="AD284" s="37"/>
      <c r="AE284" s="37"/>
      <c r="AF284" s="37"/>
      <c r="AG284" s="37"/>
      <c r="AH284" s="37"/>
      <c r="AI284" s="37"/>
      <c r="AJ284" s="37"/>
      <c r="AK284" s="48"/>
    </row>
    <row r="285" spans="1:37" s="47" customFormat="1">
      <c r="D285" s="207"/>
      <c r="E285" s="207"/>
      <c r="F285" s="207"/>
      <c r="G285" s="207"/>
      <c r="H285" s="207"/>
      <c r="I285" s="207"/>
      <c r="J285" s="207"/>
      <c r="K285" s="207"/>
      <c r="L285" s="207"/>
    </row>
    <row r="286" spans="1:37" s="47" customFormat="1" ht="26.25">
      <c r="A286" s="229" t="s">
        <v>1697</v>
      </c>
      <c r="B286" s="230" t="s">
        <v>2197</v>
      </c>
      <c r="C286" s="231">
        <f>C287+C288+C289</f>
        <v>0</v>
      </c>
      <c r="D286" s="232">
        <f>C286/461</f>
        <v>0</v>
      </c>
      <c r="E286" s="207"/>
      <c r="F286" s="207"/>
      <c r="G286" s="207"/>
      <c r="H286" s="207"/>
      <c r="I286" s="207"/>
      <c r="J286" s="207"/>
      <c r="K286" s="207"/>
      <c r="L286" s="207"/>
    </row>
    <row r="287" spans="1:37" s="47" customFormat="1" ht="26.25">
      <c r="A287" s="233"/>
      <c r="B287" s="230" t="s">
        <v>2198</v>
      </c>
      <c r="C287" s="234">
        <f>COUNTIFS(P8:P283,"=admis",Q8:Q283,"=juin")</f>
        <v>0</v>
      </c>
      <c r="D287" s="235">
        <f>C287/461</f>
        <v>0</v>
      </c>
      <c r="E287" s="207"/>
      <c r="F287" s="207"/>
      <c r="G287" s="207"/>
      <c r="H287" s="207"/>
      <c r="I287" s="207"/>
      <c r="J287" s="207"/>
      <c r="K287" s="207"/>
      <c r="L287" s="207"/>
    </row>
    <row r="288" spans="1:37" s="47" customFormat="1" ht="26.25">
      <c r="A288" s="233"/>
      <c r="B288" s="230" t="s">
        <v>2199</v>
      </c>
      <c r="C288" s="234">
        <f>COUNTIFS(P8:P283,"=admis",Q8:Q283,"=Synthèse")</f>
        <v>0</v>
      </c>
      <c r="D288" s="235">
        <f>C288/276</f>
        <v>0</v>
      </c>
      <c r="E288" s="207"/>
      <c r="F288" s="207"/>
      <c r="G288" s="207"/>
      <c r="H288" s="207"/>
      <c r="I288" s="207"/>
      <c r="J288" s="207"/>
      <c r="K288" s="207"/>
      <c r="L288" s="207"/>
    </row>
    <row r="289" spans="1:12" s="47" customFormat="1" ht="26.25">
      <c r="A289" s="233"/>
      <c r="B289" s="230" t="s">
        <v>2200</v>
      </c>
      <c r="C289" s="234">
        <f>COUNTIFS(P8:P283,"=admis",Q8:Q283,"=rattrapage")</f>
        <v>0</v>
      </c>
      <c r="D289" s="236" t="e">
        <f>C289/#REF!</f>
        <v>#REF!</v>
      </c>
      <c r="E289" s="207"/>
      <c r="F289" s="207"/>
      <c r="G289" s="207"/>
      <c r="H289" s="207"/>
      <c r="I289" s="207"/>
      <c r="J289" s="207"/>
      <c r="K289" s="207"/>
      <c r="L289" s="207"/>
    </row>
    <row r="290" spans="1:12" s="47" customFormat="1" ht="26.25">
      <c r="A290" s="233"/>
      <c r="B290" s="230" t="s">
        <v>2201</v>
      </c>
      <c r="C290" s="231">
        <f>COUNTIFS(P8:P283,"=Ajournee")</f>
        <v>276</v>
      </c>
      <c r="D290" s="232">
        <f>C290/461</f>
        <v>0.59869848156182215</v>
      </c>
      <c r="E290" s="207"/>
      <c r="F290" s="207"/>
      <c r="G290" s="207"/>
      <c r="H290" s="207"/>
      <c r="I290" s="207"/>
      <c r="J290" s="207"/>
      <c r="K290" s="207"/>
      <c r="L290" s="207"/>
    </row>
    <row r="291" spans="1:12" s="47" customFormat="1">
      <c r="D291" s="207"/>
      <c r="E291" s="207"/>
      <c r="F291" s="207"/>
      <c r="G291" s="207"/>
      <c r="H291" s="207"/>
      <c r="I291" s="207"/>
      <c r="J291" s="207"/>
      <c r="K291" s="207"/>
      <c r="L291" s="207"/>
    </row>
    <row r="292" spans="1:12" s="47" customFormat="1">
      <c r="D292" s="207"/>
      <c r="E292" s="207"/>
      <c r="F292" s="207"/>
      <c r="G292" s="207"/>
      <c r="H292" s="207"/>
      <c r="I292" s="207"/>
      <c r="J292" s="207"/>
      <c r="K292" s="207"/>
      <c r="L292" s="207"/>
    </row>
    <row r="293" spans="1:12" s="47" customFormat="1">
      <c r="D293" s="207"/>
      <c r="E293" s="207"/>
      <c r="F293" s="207"/>
      <c r="G293" s="207"/>
      <c r="H293" s="207"/>
      <c r="I293" s="207"/>
      <c r="J293" s="207"/>
      <c r="K293" s="207"/>
      <c r="L293" s="207"/>
    </row>
    <row r="294" spans="1:12" s="47" customFormat="1">
      <c r="D294" s="207"/>
      <c r="E294" s="207"/>
      <c r="F294" s="207"/>
      <c r="G294" s="207"/>
      <c r="H294" s="207"/>
      <c r="I294" s="207"/>
      <c r="J294" s="207"/>
      <c r="K294" s="207"/>
      <c r="L294" s="207"/>
    </row>
    <row r="295" spans="1:12" s="47" customFormat="1">
      <c r="D295" s="207"/>
      <c r="E295" s="207"/>
      <c r="F295" s="207"/>
      <c r="G295" s="207"/>
      <c r="H295" s="207"/>
      <c r="I295" s="207"/>
      <c r="J295" s="207"/>
      <c r="K295" s="207"/>
      <c r="L295" s="207"/>
    </row>
    <row r="296" spans="1:12" s="47" customFormat="1">
      <c r="D296" s="207"/>
      <c r="E296" s="207"/>
      <c r="F296" s="207"/>
      <c r="G296" s="207"/>
      <c r="H296" s="207"/>
      <c r="I296" s="207"/>
      <c r="J296" s="207"/>
      <c r="K296" s="207"/>
      <c r="L296" s="207"/>
    </row>
    <row r="297" spans="1:12" s="47" customFormat="1">
      <c r="D297" s="207"/>
      <c r="E297" s="207"/>
      <c r="F297" s="207"/>
      <c r="G297" s="207"/>
      <c r="H297" s="207"/>
      <c r="I297" s="207"/>
      <c r="J297" s="207"/>
      <c r="K297" s="207"/>
      <c r="L297" s="207"/>
    </row>
    <row r="298" spans="1:12" s="47" customFormat="1">
      <c r="D298" s="207"/>
      <c r="E298" s="207"/>
      <c r="F298" s="207"/>
      <c r="G298" s="207"/>
      <c r="H298" s="207"/>
      <c r="I298" s="207"/>
      <c r="J298" s="207"/>
      <c r="K298" s="207"/>
      <c r="L298" s="207"/>
    </row>
    <row r="299" spans="1:12" s="47" customFormat="1">
      <c r="D299" s="207"/>
      <c r="E299" s="207"/>
      <c r="F299" s="207"/>
      <c r="G299" s="207"/>
      <c r="H299" s="207"/>
      <c r="I299" s="207"/>
      <c r="J299" s="207"/>
      <c r="K299" s="207"/>
      <c r="L299" s="207"/>
    </row>
    <row r="300" spans="1:12" s="47" customFormat="1">
      <c r="D300" s="207"/>
      <c r="E300" s="207"/>
      <c r="F300" s="207"/>
      <c r="G300" s="207"/>
      <c r="H300" s="207"/>
      <c r="I300" s="207"/>
      <c r="J300" s="207"/>
      <c r="K300" s="207"/>
      <c r="L300" s="207"/>
    </row>
    <row r="301" spans="1:12" s="47" customFormat="1">
      <c r="D301" s="207"/>
      <c r="E301" s="207"/>
      <c r="F301" s="207"/>
      <c r="G301" s="207"/>
      <c r="H301" s="207"/>
      <c r="I301" s="207"/>
      <c r="J301" s="207"/>
      <c r="K301" s="207"/>
      <c r="L301" s="207"/>
    </row>
    <row r="302" spans="1:12" s="47" customFormat="1">
      <c r="D302" s="207"/>
      <c r="E302" s="207"/>
      <c r="F302" s="207"/>
      <c r="G302" s="207"/>
      <c r="H302" s="207"/>
      <c r="I302" s="207"/>
      <c r="J302" s="207"/>
      <c r="K302" s="207"/>
      <c r="L302" s="207"/>
    </row>
    <row r="303" spans="1:12" s="47" customFormat="1">
      <c r="D303" s="207"/>
      <c r="E303" s="207"/>
      <c r="F303" s="207"/>
      <c r="G303" s="207"/>
      <c r="H303" s="207"/>
      <c r="I303" s="207"/>
      <c r="J303" s="207"/>
      <c r="K303" s="207"/>
      <c r="L303" s="207"/>
    </row>
    <row r="304" spans="1:12" s="47" customFormat="1">
      <c r="D304" s="207"/>
      <c r="E304" s="207"/>
      <c r="F304" s="207"/>
      <c r="G304" s="207"/>
      <c r="H304" s="207"/>
      <c r="I304" s="207"/>
      <c r="J304" s="207"/>
      <c r="K304" s="207"/>
      <c r="L304" s="207"/>
    </row>
    <row r="305" spans="4:12" s="47" customFormat="1">
      <c r="D305" s="207"/>
      <c r="E305" s="207"/>
      <c r="F305" s="207"/>
      <c r="G305" s="207"/>
      <c r="H305" s="207"/>
      <c r="I305" s="207"/>
      <c r="J305" s="207"/>
      <c r="K305" s="207"/>
      <c r="L305" s="207"/>
    </row>
    <row r="306" spans="4:12" s="47" customFormat="1">
      <c r="D306" s="207"/>
      <c r="E306" s="207"/>
      <c r="F306" s="207"/>
      <c r="G306" s="207"/>
      <c r="H306" s="207"/>
      <c r="I306" s="207"/>
      <c r="J306" s="207"/>
      <c r="K306" s="207"/>
      <c r="L306" s="207"/>
    </row>
    <row r="307" spans="4:12" s="47" customFormat="1">
      <c r="D307" s="207"/>
      <c r="E307" s="207"/>
      <c r="F307" s="207"/>
      <c r="G307" s="207"/>
      <c r="H307" s="207"/>
      <c r="I307" s="207"/>
      <c r="J307" s="207"/>
      <c r="K307" s="207"/>
      <c r="L307" s="207"/>
    </row>
    <row r="308" spans="4:12" s="47" customFormat="1">
      <c r="D308" s="207"/>
      <c r="E308" s="207"/>
      <c r="F308" s="207"/>
      <c r="G308" s="207"/>
      <c r="H308" s="207"/>
      <c r="I308" s="207"/>
      <c r="J308" s="207"/>
      <c r="K308" s="207"/>
      <c r="L308" s="207"/>
    </row>
    <row r="309" spans="4:12" s="47" customFormat="1">
      <c r="D309" s="207"/>
      <c r="E309" s="207"/>
      <c r="F309" s="207"/>
      <c r="G309" s="207"/>
      <c r="H309" s="207"/>
      <c r="I309" s="207"/>
      <c r="J309" s="207"/>
      <c r="K309" s="207"/>
      <c r="L309" s="207"/>
    </row>
    <row r="310" spans="4:12" s="47" customFormat="1">
      <c r="D310" s="207"/>
      <c r="E310" s="207"/>
      <c r="F310" s="207"/>
      <c r="G310" s="207"/>
      <c r="H310" s="207"/>
      <c r="I310" s="207"/>
      <c r="J310" s="207"/>
      <c r="K310" s="207"/>
      <c r="L310" s="207"/>
    </row>
    <row r="311" spans="4:12" s="47" customFormat="1">
      <c r="D311" s="207"/>
      <c r="E311" s="207"/>
      <c r="F311" s="207"/>
      <c r="G311" s="207"/>
      <c r="H311" s="207"/>
      <c r="I311" s="207"/>
      <c r="J311" s="207"/>
      <c r="K311" s="207"/>
      <c r="L311" s="207"/>
    </row>
    <row r="312" spans="4:12" s="47" customFormat="1">
      <c r="D312" s="207"/>
      <c r="E312" s="207"/>
      <c r="F312" s="207"/>
      <c r="G312" s="207"/>
      <c r="H312" s="207"/>
      <c r="I312" s="207"/>
      <c r="J312" s="207"/>
      <c r="K312" s="207"/>
      <c r="L312" s="207"/>
    </row>
    <row r="313" spans="4:12" s="47" customFormat="1">
      <c r="D313" s="207"/>
      <c r="E313" s="207"/>
      <c r="F313" s="207"/>
      <c r="G313" s="207"/>
      <c r="H313" s="207"/>
      <c r="I313" s="207"/>
      <c r="J313" s="207"/>
      <c r="K313" s="207"/>
      <c r="L313" s="207"/>
    </row>
    <row r="314" spans="4:12" s="47" customFormat="1">
      <c r="D314" s="207"/>
      <c r="E314" s="207"/>
      <c r="F314" s="207"/>
      <c r="G314" s="207"/>
      <c r="H314" s="207"/>
      <c r="I314" s="207"/>
      <c r="J314" s="207"/>
      <c r="K314" s="207"/>
      <c r="L314" s="207"/>
    </row>
    <row r="315" spans="4:12" s="47" customFormat="1">
      <c r="D315" s="207"/>
      <c r="E315" s="207"/>
      <c r="F315" s="207"/>
      <c r="G315" s="207"/>
      <c r="H315" s="207"/>
      <c r="I315" s="207"/>
      <c r="J315" s="207"/>
      <c r="K315" s="207"/>
      <c r="L315" s="207"/>
    </row>
    <row r="316" spans="4:12" s="47" customFormat="1">
      <c r="D316" s="207"/>
      <c r="E316" s="207"/>
      <c r="F316" s="207"/>
      <c r="G316" s="207"/>
      <c r="H316" s="207"/>
      <c r="I316" s="207"/>
      <c r="J316" s="207"/>
      <c r="K316" s="207"/>
      <c r="L316" s="207"/>
    </row>
  </sheetData>
  <sortState ref="B10:AK468">
    <sortCondition ref="B9:B468"/>
    <sortCondition ref="C9:C468"/>
  </sortState>
  <mergeCells count="1">
    <mergeCell ref="K4:L4"/>
  </mergeCells>
  <conditionalFormatting sqref="P7">
    <cfRule type="cellIs" dxfId="44" priority="11" operator="equal">
      <formula>"Ajourné(e)"</formula>
    </cfRule>
  </conditionalFormatting>
  <conditionalFormatting sqref="Q8:Q284">
    <cfRule type="containsText" dxfId="43" priority="6" operator="containsText" text="Rattrapage">
      <formula>NOT(ISERROR(SEARCH("Rattrapage",Q8)))</formula>
    </cfRule>
    <cfRule type="containsText" dxfId="42" priority="7" operator="containsText" text="Synthèse">
      <formula>NOT(ISERROR(SEARCH("Synthèse",Q8)))</formula>
    </cfRule>
    <cfRule type="containsText" dxfId="41" priority="8" operator="containsText" text="juin">
      <formula>NOT(ISERROR(SEARCH("juin",Q8)))</formula>
    </cfRule>
  </conditionalFormatting>
  <conditionalFormatting sqref="P8:P284">
    <cfRule type="containsText" dxfId="40" priority="5" operator="containsText" text="Admis">
      <formula>NOT(ISERROR(SEARCH("Admis",P8)))</formula>
    </cfRule>
  </conditionalFormatting>
  <conditionalFormatting sqref="AB8:AK284">
    <cfRule type="cellIs" dxfId="39" priority="2" operator="equal">
      <formula>"Synthèse"</formula>
    </cfRule>
  </conditionalFormatting>
  <conditionalFormatting sqref="P8:P284">
    <cfRule type="containsText" dxfId="38" priority="26" operator="containsText" text="Ajournee">
      <formula>NOT(ISERROR(SEARCH("Ajournee",P8)))</formula>
    </cfRule>
    <cfRule type="dataBar" priority="27">
      <dataBar>
        <cfvo type="min" val="0"/>
        <cfvo type="max" val="0"/>
        <color rgb="FF638EC6"/>
      </dataBar>
    </cfRule>
  </conditionalFormatting>
  <pageMargins left="0.19685039370078741" right="0.15748031496062992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9"/>
  <sheetViews>
    <sheetView topLeftCell="C1" workbookViewId="0">
      <selection activeCell="A3" sqref="A3:XFD4"/>
    </sheetView>
  </sheetViews>
  <sheetFormatPr baseColWidth="10" defaultRowHeight="15"/>
  <cols>
    <col min="1" max="1" width="5.7109375" style="27" bestFit="1" customWidth="1"/>
    <col min="2" max="2" width="23.85546875" customWidth="1"/>
    <col min="3" max="3" width="32.28515625" customWidth="1"/>
    <col min="4" max="4" width="7.85546875" customWidth="1"/>
    <col min="5" max="5" width="10.140625" customWidth="1"/>
    <col min="6" max="6" width="7.7109375" customWidth="1"/>
    <col min="7" max="11" width="6" bestFit="1" customWidth="1"/>
    <col min="12" max="12" width="5.5703125" customWidth="1"/>
    <col min="13" max="13" width="7.140625" bestFit="1" customWidth="1"/>
    <col min="14" max="15" width="7.140625" customWidth="1"/>
    <col min="18" max="18" width="11.42578125" style="206"/>
  </cols>
  <sheetData>
    <row r="1" spans="1:19" ht="21">
      <c r="A1" s="47"/>
      <c r="D1" s="1"/>
      <c r="E1" s="23" t="s">
        <v>1</v>
      </c>
      <c r="F1" s="3"/>
      <c r="G1" s="3"/>
      <c r="H1" s="3"/>
      <c r="I1" s="3"/>
      <c r="J1" s="3"/>
      <c r="K1" s="3"/>
      <c r="L1" s="3"/>
      <c r="P1" s="33"/>
      <c r="Q1" s="33"/>
    </row>
    <row r="2" spans="1:19" ht="21">
      <c r="A2" s="47"/>
      <c r="D2" s="1"/>
      <c r="E2" s="23" t="s">
        <v>2930</v>
      </c>
      <c r="F2" s="3"/>
      <c r="G2" s="3"/>
      <c r="H2" s="3"/>
      <c r="I2" s="3"/>
      <c r="J2" s="3"/>
      <c r="K2" s="3"/>
      <c r="L2" s="3"/>
      <c r="P2" s="33"/>
      <c r="Q2" s="33"/>
    </row>
    <row r="3" spans="1:19" ht="21">
      <c r="A3" s="47"/>
      <c r="D3" s="1"/>
      <c r="E3" s="23"/>
      <c r="F3" s="3"/>
      <c r="G3" s="3"/>
      <c r="H3" s="3"/>
      <c r="I3" s="3"/>
      <c r="J3" s="3"/>
      <c r="K3" s="3"/>
      <c r="L3" s="3"/>
      <c r="P3" s="436"/>
      <c r="Q3" s="436"/>
    </row>
    <row r="4" spans="1:19" ht="21">
      <c r="A4" s="47"/>
      <c r="D4" s="1"/>
      <c r="E4" s="23"/>
      <c r="F4" s="3"/>
      <c r="G4" s="3"/>
      <c r="H4" s="3"/>
      <c r="I4" s="3"/>
      <c r="J4" s="3"/>
      <c r="K4" s="3"/>
      <c r="L4" s="3"/>
      <c r="P4" s="436"/>
      <c r="Q4" s="436"/>
    </row>
    <row r="5" spans="1:19" ht="21">
      <c r="A5" s="47"/>
      <c r="D5" s="1"/>
      <c r="E5" s="23" t="s">
        <v>2</v>
      </c>
      <c r="F5" s="3"/>
      <c r="G5" s="3"/>
      <c r="H5" s="3"/>
      <c r="I5" s="3"/>
      <c r="J5" s="3"/>
      <c r="K5" s="3"/>
      <c r="L5" s="3"/>
      <c r="P5" s="33"/>
      <c r="Q5" s="33"/>
    </row>
    <row r="6" spans="1:19" ht="21.75" thickBot="1">
      <c r="A6" s="47"/>
      <c r="D6" s="1"/>
      <c r="E6" s="23" t="s">
        <v>26</v>
      </c>
      <c r="F6" s="3"/>
      <c r="G6" s="3"/>
      <c r="H6" s="3"/>
      <c r="I6" s="3"/>
      <c r="J6" s="3"/>
      <c r="K6" s="3"/>
      <c r="L6" s="3"/>
      <c r="P6" s="33"/>
      <c r="Q6" s="33"/>
    </row>
    <row r="7" spans="1:19" s="16" customFormat="1" ht="16.5" thickBot="1">
      <c r="A7" s="6" t="s">
        <v>5</v>
      </c>
      <c r="B7" s="121" t="s">
        <v>6</v>
      </c>
      <c r="C7" s="7" t="s">
        <v>7</v>
      </c>
      <c r="D7" s="35" t="s">
        <v>27</v>
      </c>
      <c r="E7" s="35" t="s">
        <v>28</v>
      </c>
      <c r="F7" s="35" t="s">
        <v>29</v>
      </c>
      <c r="G7" s="35" t="s">
        <v>30</v>
      </c>
      <c r="H7" s="35" t="s">
        <v>31</v>
      </c>
      <c r="I7" s="35" t="s">
        <v>32</v>
      </c>
      <c r="J7" s="35" t="s">
        <v>33</v>
      </c>
      <c r="K7" s="35" t="s">
        <v>34</v>
      </c>
      <c r="L7" s="36" t="s">
        <v>10</v>
      </c>
      <c r="M7" s="36" t="s">
        <v>11</v>
      </c>
      <c r="N7" s="11" t="s">
        <v>12</v>
      </c>
      <c r="O7" s="36" t="s">
        <v>35</v>
      </c>
      <c r="P7" s="10" t="s">
        <v>36</v>
      </c>
      <c r="Q7" s="10" t="s">
        <v>13</v>
      </c>
      <c r="R7" s="394" t="s">
        <v>14</v>
      </c>
      <c r="S7" s="15" t="s">
        <v>15</v>
      </c>
    </row>
    <row r="8" spans="1:19" ht="18.75">
      <c r="A8" s="26">
        <v>1</v>
      </c>
      <c r="B8" s="372" t="s">
        <v>2933</v>
      </c>
      <c r="C8" s="373" t="s">
        <v>2934</v>
      </c>
      <c r="D8" s="326"/>
      <c r="E8" s="330"/>
      <c r="F8" s="328"/>
      <c r="G8" s="37"/>
      <c r="H8" s="38"/>
      <c r="I8" s="37"/>
      <c r="J8" s="37"/>
      <c r="K8" s="37"/>
      <c r="L8" s="18">
        <f>IF(AND(D8=0,E8=K79,F8=0),R8/3,SUM(D8:F8)/3)</f>
        <v>0</v>
      </c>
      <c r="M8" s="25">
        <f>L8*3</f>
        <v>0</v>
      </c>
      <c r="N8" s="25"/>
      <c r="O8" s="19">
        <f t="shared" ref="O8:O71" si="0">MAX(M8,N8*3)</f>
        <v>0</v>
      </c>
      <c r="P8" s="27"/>
      <c r="Q8" s="19">
        <f t="shared" ref="Q8:Q71" si="1">MAX(O8,P8*3)</f>
        <v>0</v>
      </c>
      <c r="R8" s="331"/>
      <c r="S8" s="20" t="str">
        <f t="shared" ref="S8:S71" si="2">IF(ISBLANK(P8),IF(ISBLANK(N8),"Juin","Synthèse"),"Rattrapage")</f>
        <v>Juin</v>
      </c>
    </row>
    <row r="9" spans="1:19" ht="18.75">
      <c r="A9" s="26">
        <v>2</v>
      </c>
      <c r="B9" s="372" t="s">
        <v>2935</v>
      </c>
      <c r="C9" s="373" t="s">
        <v>2936</v>
      </c>
      <c r="D9" s="327"/>
      <c r="E9" s="330"/>
      <c r="F9" s="329"/>
      <c r="G9" s="37"/>
      <c r="H9" s="38"/>
      <c r="I9" s="37"/>
      <c r="J9" s="37"/>
      <c r="K9" s="37"/>
      <c r="L9" s="18">
        <f t="shared" ref="L9:L72" si="3">IF(AND(D9=0,E9=K80,F9=0),R9/3,SUM(D9:F9)/3)</f>
        <v>0</v>
      </c>
      <c r="M9" s="25">
        <f t="shared" ref="M9:M72" si="4">L9*3</f>
        <v>0</v>
      </c>
      <c r="N9" s="25"/>
      <c r="O9" s="19">
        <f t="shared" si="0"/>
        <v>0</v>
      </c>
      <c r="P9" s="27"/>
      <c r="Q9" s="19">
        <f t="shared" si="1"/>
        <v>0</v>
      </c>
      <c r="R9" s="331"/>
      <c r="S9" s="20" t="str">
        <f t="shared" si="2"/>
        <v>Juin</v>
      </c>
    </row>
    <row r="10" spans="1:19" ht="18.75">
      <c r="A10" s="26">
        <v>3</v>
      </c>
      <c r="B10" s="333" t="s">
        <v>2937</v>
      </c>
      <c r="C10" s="366" t="s">
        <v>518</v>
      </c>
      <c r="D10" s="327"/>
      <c r="E10" s="330"/>
      <c r="F10" s="329"/>
      <c r="G10" s="37"/>
      <c r="H10" s="38"/>
      <c r="I10" s="37"/>
      <c r="J10" s="37"/>
      <c r="K10" s="37"/>
      <c r="L10" s="18">
        <f t="shared" si="3"/>
        <v>0</v>
      </c>
      <c r="M10" s="25">
        <f t="shared" si="4"/>
        <v>0</v>
      </c>
      <c r="N10" s="25"/>
      <c r="O10" s="19">
        <f t="shared" si="0"/>
        <v>0</v>
      </c>
      <c r="P10" s="27"/>
      <c r="Q10" s="19">
        <f t="shared" si="1"/>
        <v>0</v>
      </c>
      <c r="R10" s="331"/>
      <c r="S10" s="20" t="str">
        <f t="shared" si="2"/>
        <v>Juin</v>
      </c>
    </row>
    <row r="11" spans="1:19" ht="18.75">
      <c r="A11" s="26">
        <v>4</v>
      </c>
      <c r="B11" s="308" t="s">
        <v>2938</v>
      </c>
      <c r="C11" s="366" t="s">
        <v>706</v>
      </c>
      <c r="D11" s="327"/>
      <c r="E11" s="330"/>
      <c r="F11" s="329"/>
      <c r="G11" s="37"/>
      <c r="H11" s="38"/>
      <c r="I11" s="37"/>
      <c r="J11" s="37"/>
      <c r="K11" s="37"/>
      <c r="L11" s="18">
        <f t="shared" si="3"/>
        <v>0</v>
      </c>
      <c r="M11" s="25">
        <f t="shared" si="4"/>
        <v>0</v>
      </c>
      <c r="N11" s="25"/>
      <c r="O11" s="19">
        <f t="shared" si="0"/>
        <v>0</v>
      </c>
      <c r="P11" s="27"/>
      <c r="Q11" s="19">
        <f t="shared" si="1"/>
        <v>0</v>
      </c>
      <c r="R11" s="331"/>
      <c r="S11" s="20" t="str">
        <f t="shared" si="2"/>
        <v>Juin</v>
      </c>
    </row>
    <row r="12" spans="1:19" ht="18.75">
      <c r="A12" s="26">
        <v>5</v>
      </c>
      <c r="B12" s="334" t="s">
        <v>1771</v>
      </c>
      <c r="C12" s="374" t="s">
        <v>3292</v>
      </c>
      <c r="D12" s="327"/>
      <c r="E12" s="330"/>
      <c r="F12" s="329"/>
      <c r="G12" s="37"/>
      <c r="H12" s="38"/>
      <c r="I12" s="37"/>
      <c r="J12" s="37"/>
      <c r="K12" s="37"/>
      <c r="L12" s="18">
        <f t="shared" si="3"/>
        <v>13.666666666666666</v>
      </c>
      <c r="M12" s="25">
        <f t="shared" si="4"/>
        <v>41</v>
      </c>
      <c r="N12" s="25"/>
      <c r="O12" s="19">
        <f t="shared" si="0"/>
        <v>41</v>
      </c>
      <c r="P12" s="27"/>
      <c r="Q12" s="19">
        <f t="shared" si="1"/>
        <v>41</v>
      </c>
      <c r="R12" s="39">
        <v>41</v>
      </c>
      <c r="S12" s="20" t="str">
        <f t="shared" si="2"/>
        <v>Juin</v>
      </c>
    </row>
    <row r="13" spans="1:19" ht="18.75">
      <c r="A13" s="26">
        <v>6</v>
      </c>
      <c r="B13" s="308" t="s">
        <v>2939</v>
      </c>
      <c r="C13" s="366" t="s">
        <v>2940</v>
      </c>
      <c r="D13" s="327"/>
      <c r="E13" s="330"/>
      <c r="F13" s="329"/>
      <c r="G13" s="37"/>
      <c r="H13" s="38"/>
      <c r="I13" s="37"/>
      <c r="J13" s="37"/>
      <c r="K13" s="37"/>
      <c r="L13" s="18">
        <f t="shared" si="3"/>
        <v>0</v>
      </c>
      <c r="M13" s="25">
        <f t="shared" si="4"/>
        <v>0</v>
      </c>
      <c r="N13" s="25"/>
      <c r="O13" s="19">
        <f t="shared" si="0"/>
        <v>0</v>
      </c>
      <c r="P13" s="27"/>
      <c r="Q13" s="19">
        <f t="shared" si="1"/>
        <v>0</v>
      </c>
      <c r="R13" s="331"/>
      <c r="S13" s="20" t="str">
        <f t="shared" si="2"/>
        <v>Juin</v>
      </c>
    </row>
    <row r="14" spans="1:19" ht="18.75">
      <c r="A14" s="26">
        <v>7</v>
      </c>
      <c r="B14" s="308" t="s">
        <v>2941</v>
      </c>
      <c r="C14" s="366" t="s">
        <v>2942</v>
      </c>
      <c r="D14" s="327"/>
      <c r="E14" s="330"/>
      <c r="F14" s="329"/>
      <c r="G14" s="41"/>
      <c r="H14" s="42"/>
      <c r="I14" s="41"/>
      <c r="J14" s="41"/>
      <c r="K14" s="41"/>
      <c r="L14" s="18">
        <f t="shared" si="3"/>
        <v>0</v>
      </c>
      <c r="M14" s="25">
        <f t="shared" si="4"/>
        <v>0</v>
      </c>
      <c r="N14" s="25"/>
      <c r="O14" s="19">
        <f t="shared" si="0"/>
        <v>0</v>
      </c>
      <c r="P14" s="27"/>
      <c r="Q14" s="19">
        <f t="shared" si="1"/>
        <v>0</v>
      </c>
      <c r="R14" s="331"/>
      <c r="S14" s="20" t="str">
        <f t="shared" si="2"/>
        <v>Juin</v>
      </c>
    </row>
    <row r="15" spans="1:19" ht="18.75">
      <c r="A15" s="26">
        <v>8</v>
      </c>
      <c r="B15" s="306" t="s">
        <v>2945</v>
      </c>
      <c r="C15" s="375" t="s">
        <v>492</v>
      </c>
      <c r="D15" s="327"/>
      <c r="E15" s="330"/>
      <c r="F15" s="329"/>
      <c r="G15" s="37"/>
      <c r="H15" s="38"/>
      <c r="I15" s="37"/>
      <c r="J15" s="37"/>
      <c r="K15" s="37"/>
      <c r="L15" s="18">
        <f t="shared" si="3"/>
        <v>0</v>
      </c>
      <c r="M15" s="25">
        <f t="shared" si="4"/>
        <v>0</v>
      </c>
      <c r="N15" s="25"/>
      <c r="O15" s="19">
        <f t="shared" si="0"/>
        <v>0</v>
      </c>
      <c r="P15" s="27"/>
      <c r="Q15" s="19">
        <f t="shared" si="1"/>
        <v>0</v>
      </c>
      <c r="R15" s="331"/>
      <c r="S15" s="20" t="str">
        <f t="shared" si="2"/>
        <v>Juin</v>
      </c>
    </row>
    <row r="16" spans="1:19" ht="18.75">
      <c r="A16" s="26">
        <v>9</v>
      </c>
      <c r="B16" s="308" t="s">
        <v>2943</v>
      </c>
      <c r="C16" s="366" t="s">
        <v>2944</v>
      </c>
      <c r="D16" s="327"/>
      <c r="E16" s="330"/>
      <c r="F16" s="329"/>
      <c r="G16" s="37"/>
      <c r="H16" s="38"/>
      <c r="I16" s="37"/>
      <c r="J16" s="37"/>
      <c r="K16" s="37"/>
      <c r="L16" s="18">
        <f t="shared" si="3"/>
        <v>0</v>
      </c>
      <c r="M16" s="25">
        <f t="shared" si="4"/>
        <v>0</v>
      </c>
      <c r="N16" s="25"/>
      <c r="O16" s="19">
        <f t="shared" si="0"/>
        <v>0</v>
      </c>
      <c r="P16" s="27"/>
      <c r="Q16" s="19">
        <f t="shared" si="1"/>
        <v>0</v>
      </c>
      <c r="R16" s="331"/>
      <c r="S16" s="20" t="str">
        <f t="shared" si="2"/>
        <v>Juin</v>
      </c>
    </row>
    <row r="17" spans="1:19" ht="18.75">
      <c r="A17" s="26">
        <v>10</v>
      </c>
      <c r="B17" s="308" t="s">
        <v>182</v>
      </c>
      <c r="C17" s="366" t="s">
        <v>640</v>
      </c>
      <c r="D17" s="327"/>
      <c r="E17" s="330"/>
      <c r="F17" s="329"/>
      <c r="G17" s="37"/>
      <c r="H17" s="38"/>
      <c r="I17" s="37"/>
      <c r="J17" s="37"/>
      <c r="K17" s="37"/>
      <c r="L17" s="18">
        <f t="shared" si="3"/>
        <v>0</v>
      </c>
      <c r="M17" s="25">
        <f t="shared" si="4"/>
        <v>0</v>
      </c>
      <c r="N17" s="25"/>
      <c r="O17" s="19">
        <f t="shared" si="0"/>
        <v>0</v>
      </c>
      <c r="P17" s="27"/>
      <c r="Q17" s="19">
        <f t="shared" si="1"/>
        <v>0</v>
      </c>
      <c r="R17" s="331"/>
      <c r="S17" s="20" t="str">
        <f t="shared" si="2"/>
        <v>Juin</v>
      </c>
    </row>
    <row r="18" spans="1:19" ht="18.75">
      <c r="A18" s="26">
        <v>11</v>
      </c>
      <c r="B18" s="308" t="s">
        <v>2946</v>
      </c>
      <c r="C18" s="366" t="s">
        <v>1863</v>
      </c>
      <c r="D18" s="327"/>
      <c r="E18" s="330"/>
      <c r="F18" s="329"/>
      <c r="G18" s="37"/>
      <c r="H18" s="38"/>
      <c r="I18" s="37"/>
      <c r="J18" s="37"/>
      <c r="K18" s="37"/>
      <c r="L18" s="18">
        <f t="shared" si="3"/>
        <v>0</v>
      </c>
      <c r="M18" s="25">
        <f t="shared" si="4"/>
        <v>0</v>
      </c>
      <c r="N18" s="25"/>
      <c r="O18" s="19">
        <f t="shared" si="0"/>
        <v>0</v>
      </c>
      <c r="P18" s="27"/>
      <c r="Q18" s="19">
        <f t="shared" si="1"/>
        <v>0</v>
      </c>
      <c r="R18" s="331"/>
      <c r="S18" s="20" t="str">
        <f t="shared" si="2"/>
        <v>Juin</v>
      </c>
    </row>
    <row r="19" spans="1:19" ht="18.75">
      <c r="A19" s="26">
        <v>12</v>
      </c>
      <c r="B19" s="308" t="s">
        <v>1784</v>
      </c>
      <c r="C19" s="366" t="s">
        <v>2947</v>
      </c>
      <c r="D19" s="327"/>
      <c r="E19" s="330"/>
      <c r="F19" s="329"/>
      <c r="G19" s="37"/>
      <c r="H19" s="38"/>
      <c r="I19" s="37"/>
      <c r="J19" s="37"/>
      <c r="K19" s="37"/>
      <c r="L19" s="18">
        <f t="shared" si="3"/>
        <v>0</v>
      </c>
      <c r="M19" s="25">
        <f t="shared" si="4"/>
        <v>0</v>
      </c>
      <c r="N19" s="25"/>
      <c r="O19" s="19">
        <f t="shared" si="0"/>
        <v>0</v>
      </c>
      <c r="P19" s="27"/>
      <c r="Q19" s="19">
        <f t="shared" si="1"/>
        <v>0</v>
      </c>
      <c r="R19" s="39"/>
      <c r="S19" s="20" t="str">
        <f t="shared" si="2"/>
        <v>Juin</v>
      </c>
    </row>
    <row r="20" spans="1:19" ht="18.75">
      <c r="A20" s="26">
        <v>13</v>
      </c>
      <c r="B20" s="308" t="s">
        <v>2948</v>
      </c>
      <c r="C20" s="366" t="s">
        <v>2949</v>
      </c>
      <c r="D20" s="327"/>
      <c r="E20" s="330"/>
      <c r="F20" s="329"/>
      <c r="G20" s="37"/>
      <c r="H20" s="38"/>
      <c r="I20" s="37"/>
      <c r="J20" s="37"/>
      <c r="K20" s="37"/>
      <c r="L20" s="18">
        <f t="shared" si="3"/>
        <v>0</v>
      </c>
      <c r="M20" s="25">
        <f t="shared" si="4"/>
        <v>0</v>
      </c>
      <c r="N20" s="25"/>
      <c r="O20" s="19">
        <f t="shared" si="0"/>
        <v>0</v>
      </c>
      <c r="P20" s="27"/>
      <c r="Q20" s="19">
        <f t="shared" si="1"/>
        <v>0</v>
      </c>
      <c r="R20" s="331"/>
      <c r="S20" s="20" t="str">
        <f t="shared" si="2"/>
        <v>Juin</v>
      </c>
    </row>
    <row r="21" spans="1:19" ht="18.75">
      <c r="A21" s="26">
        <v>14</v>
      </c>
      <c r="B21" s="308" t="s">
        <v>2950</v>
      </c>
      <c r="C21" s="366" t="s">
        <v>580</v>
      </c>
      <c r="D21" s="327"/>
      <c r="E21" s="330"/>
      <c r="F21" s="329"/>
      <c r="G21" s="37"/>
      <c r="H21" s="38"/>
      <c r="I21" s="37"/>
      <c r="J21" s="37"/>
      <c r="K21" s="37"/>
      <c r="L21" s="18">
        <f t="shared" si="3"/>
        <v>0</v>
      </c>
      <c r="M21" s="25">
        <f t="shared" si="4"/>
        <v>0</v>
      </c>
      <c r="N21" s="25"/>
      <c r="O21" s="19">
        <f t="shared" si="0"/>
        <v>0</v>
      </c>
      <c r="P21" s="27"/>
      <c r="Q21" s="19">
        <f t="shared" si="1"/>
        <v>0</v>
      </c>
      <c r="R21" s="331"/>
      <c r="S21" s="20" t="str">
        <f t="shared" si="2"/>
        <v>Juin</v>
      </c>
    </row>
    <row r="22" spans="1:19" ht="18.75">
      <c r="A22" s="26">
        <v>15</v>
      </c>
      <c r="B22" s="308" t="s">
        <v>2951</v>
      </c>
      <c r="C22" s="366" t="s">
        <v>2952</v>
      </c>
      <c r="D22" s="327"/>
      <c r="E22" s="330"/>
      <c r="F22" s="329"/>
      <c r="G22" s="37"/>
      <c r="H22" s="38"/>
      <c r="I22" s="37"/>
      <c r="J22" s="37"/>
      <c r="K22" s="37"/>
      <c r="L22" s="18">
        <f t="shared" si="3"/>
        <v>0</v>
      </c>
      <c r="M22" s="25">
        <f t="shared" si="4"/>
        <v>0</v>
      </c>
      <c r="N22" s="25"/>
      <c r="O22" s="19">
        <f t="shared" si="0"/>
        <v>0</v>
      </c>
      <c r="P22" s="27"/>
      <c r="Q22" s="19">
        <f t="shared" si="1"/>
        <v>0</v>
      </c>
      <c r="R22" s="331"/>
      <c r="S22" s="20" t="str">
        <f t="shared" si="2"/>
        <v>Juin</v>
      </c>
    </row>
    <row r="23" spans="1:19" ht="18.75">
      <c r="A23" s="26">
        <v>16</v>
      </c>
      <c r="B23" s="336" t="s">
        <v>2951</v>
      </c>
      <c r="C23" s="376" t="s">
        <v>2953</v>
      </c>
      <c r="D23" s="327"/>
      <c r="E23" s="330"/>
      <c r="F23" s="329"/>
      <c r="G23" s="37"/>
      <c r="H23" s="38"/>
      <c r="I23" s="37"/>
      <c r="J23" s="37"/>
      <c r="K23" s="37"/>
      <c r="L23" s="18">
        <f t="shared" si="3"/>
        <v>0</v>
      </c>
      <c r="M23" s="25">
        <f t="shared" si="4"/>
        <v>0</v>
      </c>
      <c r="N23" s="25"/>
      <c r="O23" s="19">
        <f t="shared" si="0"/>
        <v>0</v>
      </c>
      <c r="P23" s="27"/>
      <c r="Q23" s="19">
        <f t="shared" si="1"/>
        <v>0</v>
      </c>
      <c r="R23" s="331"/>
      <c r="S23" s="20" t="str">
        <f t="shared" si="2"/>
        <v>Juin</v>
      </c>
    </row>
    <row r="24" spans="1:19" ht="18.75">
      <c r="A24" s="26">
        <v>17</v>
      </c>
      <c r="B24" s="308" t="s">
        <v>2954</v>
      </c>
      <c r="C24" s="366" t="s">
        <v>2090</v>
      </c>
      <c r="D24" s="327"/>
      <c r="E24" s="330"/>
      <c r="F24" s="329"/>
      <c r="G24" s="37"/>
      <c r="H24" s="38"/>
      <c r="I24" s="37"/>
      <c r="J24" s="37"/>
      <c r="K24" s="37"/>
      <c r="L24" s="18">
        <f t="shared" si="3"/>
        <v>0</v>
      </c>
      <c r="M24" s="25">
        <f t="shared" si="4"/>
        <v>0</v>
      </c>
      <c r="N24" s="25"/>
      <c r="O24" s="19">
        <f t="shared" si="0"/>
        <v>0</v>
      </c>
      <c r="P24" s="27"/>
      <c r="Q24" s="19">
        <f t="shared" si="1"/>
        <v>0</v>
      </c>
      <c r="R24" s="331"/>
      <c r="S24" s="20" t="str">
        <f t="shared" si="2"/>
        <v>Juin</v>
      </c>
    </row>
    <row r="25" spans="1:19" ht="18.75">
      <c r="A25" s="26">
        <v>18</v>
      </c>
      <c r="B25" s="308" t="s">
        <v>220</v>
      </c>
      <c r="C25" s="366" t="s">
        <v>2955</v>
      </c>
      <c r="D25" s="327"/>
      <c r="E25" s="330"/>
      <c r="F25" s="329"/>
      <c r="G25" s="37"/>
      <c r="H25" s="38"/>
      <c r="I25" s="37"/>
      <c r="J25" s="37"/>
      <c r="K25" s="37"/>
      <c r="L25" s="18">
        <f t="shared" si="3"/>
        <v>0</v>
      </c>
      <c r="M25" s="25">
        <f t="shared" si="4"/>
        <v>0</v>
      </c>
      <c r="N25" s="25"/>
      <c r="O25" s="19">
        <f t="shared" si="0"/>
        <v>0</v>
      </c>
      <c r="P25" s="27"/>
      <c r="Q25" s="19">
        <f t="shared" si="1"/>
        <v>0</v>
      </c>
      <c r="R25" s="331"/>
      <c r="S25" s="20" t="str">
        <f t="shared" si="2"/>
        <v>Juin</v>
      </c>
    </row>
    <row r="26" spans="1:19" ht="18.75">
      <c r="A26" s="26">
        <v>19</v>
      </c>
      <c r="B26" s="308" t="s">
        <v>2956</v>
      </c>
      <c r="C26" s="366" t="s">
        <v>2957</v>
      </c>
      <c r="D26" s="327"/>
      <c r="E26" s="330"/>
      <c r="F26" s="329"/>
      <c r="G26" s="37"/>
      <c r="H26" s="38"/>
      <c r="I26" s="37"/>
      <c r="J26" s="37"/>
      <c r="K26" s="37"/>
      <c r="L26" s="18">
        <f t="shared" si="3"/>
        <v>0</v>
      </c>
      <c r="M26" s="25">
        <f t="shared" si="4"/>
        <v>0</v>
      </c>
      <c r="N26" s="25"/>
      <c r="O26" s="19">
        <f t="shared" si="0"/>
        <v>0</v>
      </c>
      <c r="P26" s="27"/>
      <c r="Q26" s="19">
        <f t="shared" si="1"/>
        <v>0</v>
      </c>
      <c r="R26" s="331"/>
      <c r="S26" s="20" t="str">
        <f t="shared" si="2"/>
        <v>Juin</v>
      </c>
    </row>
    <row r="27" spans="1:19" ht="18.75">
      <c r="A27" s="26">
        <v>20</v>
      </c>
      <c r="B27" s="308" t="s">
        <v>2958</v>
      </c>
      <c r="C27" s="366" t="s">
        <v>1795</v>
      </c>
      <c r="D27" s="327"/>
      <c r="E27" s="330"/>
      <c r="F27" s="329"/>
      <c r="G27" s="37"/>
      <c r="H27" s="38"/>
      <c r="I27" s="37"/>
      <c r="J27" s="37"/>
      <c r="K27" s="37"/>
      <c r="L27" s="18">
        <f t="shared" si="3"/>
        <v>0</v>
      </c>
      <c r="M27" s="25">
        <f t="shared" si="4"/>
        <v>0</v>
      </c>
      <c r="N27" s="25"/>
      <c r="O27" s="19">
        <f t="shared" si="0"/>
        <v>0</v>
      </c>
      <c r="P27" s="27"/>
      <c r="Q27" s="19">
        <f t="shared" si="1"/>
        <v>0</v>
      </c>
      <c r="R27" s="331"/>
      <c r="S27" s="20" t="str">
        <f t="shared" si="2"/>
        <v>Juin</v>
      </c>
    </row>
    <row r="28" spans="1:19" ht="18.75">
      <c r="A28" s="26">
        <v>21</v>
      </c>
      <c r="B28" s="308" t="s">
        <v>2959</v>
      </c>
      <c r="C28" s="366" t="s">
        <v>2960</v>
      </c>
      <c r="D28" s="327"/>
      <c r="E28" s="330"/>
      <c r="F28" s="329"/>
      <c r="G28" s="37"/>
      <c r="H28" s="38"/>
      <c r="I28" s="37"/>
      <c r="J28" s="37"/>
      <c r="K28" s="37"/>
      <c r="L28" s="18">
        <f t="shared" si="3"/>
        <v>0</v>
      </c>
      <c r="M28" s="25">
        <f t="shared" si="4"/>
        <v>0</v>
      </c>
      <c r="N28" s="25"/>
      <c r="O28" s="19">
        <f t="shared" si="0"/>
        <v>0</v>
      </c>
      <c r="P28" s="27"/>
      <c r="Q28" s="19">
        <f t="shared" si="1"/>
        <v>0</v>
      </c>
      <c r="R28" s="331"/>
      <c r="S28" s="20" t="str">
        <f t="shared" si="2"/>
        <v>Juin</v>
      </c>
    </row>
    <row r="29" spans="1:19" ht="18.75">
      <c r="A29" s="26">
        <v>22</v>
      </c>
      <c r="B29" s="308" t="s">
        <v>2961</v>
      </c>
      <c r="C29" s="366" t="s">
        <v>1943</v>
      </c>
      <c r="D29" s="326"/>
      <c r="E29" s="330"/>
      <c r="F29" s="328"/>
      <c r="G29" s="37"/>
      <c r="H29" s="38"/>
      <c r="I29" s="37"/>
      <c r="J29" s="37"/>
      <c r="K29" s="37"/>
      <c r="L29" s="18">
        <f t="shared" si="3"/>
        <v>0</v>
      </c>
      <c r="M29" s="25">
        <f t="shared" si="4"/>
        <v>0</v>
      </c>
      <c r="N29" s="25"/>
      <c r="O29" s="19">
        <f t="shared" si="0"/>
        <v>0</v>
      </c>
      <c r="P29" s="27"/>
      <c r="Q29" s="19">
        <f t="shared" si="1"/>
        <v>0</v>
      </c>
      <c r="R29" s="39"/>
      <c r="S29" s="20" t="str">
        <f t="shared" si="2"/>
        <v>Juin</v>
      </c>
    </row>
    <row r="30" spans="1:19" ht="18.75">
      <c r="A30" s="26">
        <v>23</v>
      </c>
      <c r="B30" s="308" t="s">
        <v>249</v>
      </c>
      <c r="C30" s="366" t="s">
        <v>2962</v>
      </c>
      <c r="D30" s="327"/>
      <c r="E30" s="330"/>
      <c r="F30" s="329"/>
      <c r="G30" s="37"/>
      <c r="H30" s="38"/>
      <c r="I30" s="37"/>
      <c r="J30" s="37"/>
      <c r="K30" s="37"/>
      <c r="L30" s="18">
        <f t="shared" si="3"/>
        <v>0</v>
      </c>
      <c r="M30" s="25">
        <f t="shared" si="4"/>
        <v>0</v>
      </c>
      <c r="N30" s="25"/>
      <c r="O30" s="19">
        <f t="shared" si="0"/>
        <v>0</v>
      </c>
      <c r="P30" s="27"/>
      <c r="Q30" s="19">
        <f t="shared" si="1"/>
        <v>0</v>
      </c>
      <c r="R30" s="331"/>
      <c r="S30" s="20" t="str">
        <f t="shared" si="2"/>
        <v>Juin</v>
      </c>
    </row>
    <row r="31" spans="1:19" ht="18.75">
      <c r="A31" s="26">
        <v>24</v>
      </c>
      <c r="B31" s="308" t="s">
        <v>2963</v>
      </c>
      <c r="C31" s="366" t="s">
        <v>640</v>
      </c>
      <c r="D31" s="327"/>
      <c r="E31" s="330"/>
      <c r="F31" s="329"/>
      <c r="G31" s="37"/>
      <c r="H31" s="38"/>
      <c r="I31" s="37"/>
      <c r="J31" s="37"/>
      <c r="K31" s="37"/>
      <c r="L31" s="18">
        <f t="shared" si="3"/>
        <v>0</v>
      </c>
      <c r="M31" s="25">
        <f t="shared" si="4"/>
        <v>0</v>
      </c>
      <c r="N31" s="25"/>
      <c r="O31" s="19">
        <f t="shared" si="0"/>
        <v>0</v>
      </c>
      <c r="P31" s="27"/>
      <c r="Q31" s="19">
        <f t="shared" si="1"/>
        <v>0</v>
      </c>
      <c r="R31" s="331"/>
      <c r="S31" s="20" t="str">
        <f t="shared" si="2"/>
        <v>Juin</v>
      </c>
    </row>
    <row r="32" spans="1:19" ht="18.75">
      <c r="A32" s="26">
        <v>25</v>
      </c>
      <c r="B32" s="308" t="s">
        <v>2964</v>
      </c>
      <c r="C32" s="366" t="s">
        <v>2965</v>
      </c>
      <c r="D32" s="327"/>
      <c r="E32" s="330"/>
      <c r="F32" s="329"/>
      <c r="G32" s="37"/>
      <c r="H32" s="38"/>
      <c r="I32" s="37"/>
      <c r="J32" s="37"/>
      <c r="K32" s="37"/>
      <c r="L32" s="18">
        <f t="shared" si="3"/>
        <v>0</v>
      </c>
      <c r="M32" s="25">
        <f t="shared" si="4"/>
        <v>0</v>
      </c>
      <c r="N32" s="25"/>
      <c r="O32" s="19">
        <f t="shared" si="0"/>
        <v>0</v>
      </c>
      <c r="P32" s="27"/>
      <c r="Q32" s="19">
        <f t="shared" si="1"/>
        <v>0</v>
      </c>
      <c r="R32" s="331"/>
      <c r="S32" s="20" t="str">
        <f t="shared" si="2"/>
        <v>Juin</v>
      </c>
    </row>
    <row r="33" spans="1:19" ht="18.75">
      <c r="A33" s="26">
        <v>26</v>
      </c>
      <c r="B33" s="308" t="s">
        <v>2966</v>
      </c>
      <c r="C33" s="366" t="s">
        <v>1409</v>
      </c>
      <c r="D33" s="327"/>
      <c r="E33" s="330"/>
      <c r="F33" s="329"/>
      <c r="G33" s="37"/>
      <c r="H33" s="38"/>
      <c r="I33" s="37"/>
      <c r="J33" s="37"/>
      <c r="K33" s="37"/>
      <c r="L33" s="18">
        <f t="shared" si="3"/>
        <v>0</v>
      </c>
      <c r="M33" s="25">
        <f t="shared" si="4"/>
        <v>0</v>
      </c>
      <c r="N33" s="25"/>
      <c r="O33" s="19">
        <f t="shared" si="0"/>
        <v>0</v>
      </c>
      <c r="P33" s="27"/>
      <c r="Q33" s="19">
        <f t="shared" si="1"/>
        <v>0</v>
      </c>
      <c r="R33" s="331"/>
      <c r="S33" s="20" t="str">
        <f t="shared" si="2"/>
        <v>Juin</v>
      </c>
    </row>
    <row r="34" spans="1:19" ht="18.75">
      <c r="A34" s="26">
        <v>27</v>
      </c>
      <c r="B34" s="308" t="s">
        <v>2967</v>
      </c>
      <c r="C34" s="366" t="s">
        <v>2968</v>
      </c>
      <c r="D34" s="327"/>
      <c r="E34" s="330"/>
      <c r="F34" s="329"/>
      <c r="G34" s="37"/>
      <c r="H34" s="38"/>
      <c r="I34" s="37"/>
      <c r="J34" s="37"/>
      <c r="K34" s="37"/>
      <c r="L34" s="18">
        <f t="shared" si="3"/>
        <v>0</v>
      </c>
      <c r="M34" s="25">
        <f t="shared" si="4"/>
        <v>0</v>
      </c>
      <c r="N34" s="25"/>
      <c r="O34" s="19">
        <f t="shared" si="0"/>
        <v>0</v>
      </c>
      <c r="P34" s="27"/>
      <c r="Q34" s="19">
        <f t="shared" si="1"/>
        <v>0</v>
      </c>
      <c r="R34" s="331"/>
      <c r="S34" s="20" t="str">
        <f t="shared" si="2"/>
        <v>Juin</v>
      </c>
    </row>
    <row r="35" spans="1:19" ht="18.75">
      <c r="A35" s="26">
        <v>28</v>
      </c>
      <c r="B35" s="369" t="s">
        <v>307</v>
      </c>
      <c r="C35" s="377" t="s">
        <v>2969</v>
      </c>
      <c r="D35" s="327"/>
      <c r="E35" s="330"/>
      <c r="F35" s="329"/>
      <c r="G35" s="37"/>
      <c r="H35" s="38"/>
      <c r="I35" s="37"/>
      <c r="J35" s="37"/>
      <c r="K35" s="37"/>
      <c r="L35" s="18">
        <f t="shared" si="3"/>
        <v>0</v>
      </c>
      <c r="M35" s="25">
        <f t="shared" si="4"/>
        <v>0</v>
      </c>
      <c r="N35" s="25"/>
      <c r="O35" s="19">
        <f t="shared" si="0"/>
        <v>0</v>
      </c>
      <c r="P35" s="27"/>
      <c r="Q35" s="19">
        <f t="shared" si="1"/>
        <v>0</v>
      </c>
      <c r="R35" s="331"/>
      <c r="S35" s="20" t="str">
        <f t="shared" si="2"/>
        <v>Juin</v>
      </c>
    </row>
    <row r="36" spans="1:19" ht="18.75">
      <c r="A36" s="26">
        <v>29</v>
      </c>
      <c r="B36" s="308" t="s">
        <v>3293</v>
      </c>
      <c r="C36" s="366" t="s">
        <v>2047</v>
      </c>
      <c r="D36" s="327"/>
      <c r="E36" s="330"/>
      <c r="F36" s="329"/>
      <c r="G36" s="37"/>
      <c r="H36" s="38"/>
      <c r="I36" s="37"/>
      <c r="J36" s="37"/>
      <c r="K36" s="37"/>
      <c r="L36" s="18">
        <f t="shared" si="3"/>
        <v>0</v>
      </c>
      <c r="M36" s="25">
        <f t="shared" si="4"/>
        <v>0</v>
      </c>
      <c r="N36" s="25"/>
      <c r="O36" s="19">
        <f t="shared" si="0"/>
        <v>0</v>
      </c>
      <c r="P36" s="27"/>
      <c r="Q36" s="19">
        <f t="shared" si="1"/>
        <v>0</v>
      </c>
      <c r="R36" s="331"/>
      <c r="S36" s="20" t="str">
        <f t="shared" si="2"/>
        <v>Juin</v>
      </c>
    </row>
    <row r="37" spans="1:19" ht="18.75">
      <c r="A37" s="26">
        <v>30</v>
      </c>
      <c r="B37" s="308" t="s">
        <v>2970</v>
      </c>
      <c r="C37" s="366" t="s">
        <v>2971</v>
      </c>
      <c r="D37" s="327"/>
      <c r="E37" s="330"/>
      <c r="F37" s="329"/>
      <c r="G37" s="37"/>
      <c r="H37" s="38"/>
      <c r="I37" s="37"/>
      <c r="J37" s="37"/>
      <c r="K37" s="37"/>
      <c r="L37" s="18">
        <f t="shared" si="3"/>
        <v>0</v>
      </c>
      <c r="M37" s="25">
        <f t="shared" si="4"/>
        <v>0</v>
      </c>
      <c r="N37" s="25"/>
      <c r="O37" s="19">
        <f t="shared" si="0"/>
        <v>0</v>
      </c>
      <c r="P37" s="27"/>
      <c r="Q37" s="19">
        <f t="shared" si="1"/>
        <v>0</v>
      </c>
      <c r="R37" s="331"/>
      <c r="S37" s="20" t="str">
        <f t="shared" si="2"/>
        <v>Juin</v>
      </c>
    </row>
    <row r="38" spans="1:19" ht="18.75">
      <c r="A38" s="26">
        <v>31</v>
      </c>
      <c r="B38" s="308" t="s">
        <v>347</v>
      </c>
      <c r="C38" s="366" t="s">
        <v>2248</v>
      </c>
      <c r="D38" s="327"/>
      <c r="E38" s="330"/>
      <c r="F38" s="329"/>
      <c r="G38" s="37"/>
      <c r="H38" s="38"/>
      <c r="I38" s="37"/>
      <c r="J38" s="37"/>
      <c r="K38" s="37"/>
      <c r="L38" s="18">
        <f t="shared" si="3"/>
        <v>0</v>
      </c>
      <c r="M38" s="25">
        <f t="shared" si="4"/>
        <v>0</v>
      </c>
      <c r="N38" s="25"/>
      <c r="O38" s="19">
        <f t="shared" si="0"/>
        <v>0</v>
      </c>
      <c r="P38" s="27"/>
      <c r="Q38" s="19">
        <f t="shared" si="1"/>
        <v>0</v>
      </c>
      <c r="R38" s="331"/>
      <c r="S38" s="20" t="str">
        <f t="shared" si="2"/>
        <v>Juin</v>
      </c>
    </row>
    <row r="39" spans="1:19" ht="18.75">
      <c r="A39" s="26">
        <v>32</v>
      </c>
      <c r="B39" s="308" t="s">
        <v>2972</v>
      </c>
      <c r="C39" s="366" t="s">
        <v>82</v>
      </c>
      <c r="D39" s="327"/>
      <c r="E39" s="330"/>
      <c r="F39" s="329"/>
      <c r="G39" s="37"/>
      <c r="H39" s="38"/>
      <c r="I39" s="37"/>
      <c r="J39" s="37"/>
      <c r="K39" s="37"/>
      <c r="L39" s="18">
        <f t="shared" si="3"/>
        <v>0</v>
      </c>
      <c r="M39" s="25">
        <f t="shared" si="4"/>
        <v>0</v>
      </c>
      <c r="N39" s="25"/>
      <c r="O39" s="19">
        <f t="shared" si="0"/>
        <v>0</v>
      </c>
      <c r="P39" s="27"/>
      <c r="Q39" s="19">
        <f t="shared" si="1"/>
        <v>0</v>
      </c>
      <c r="R39" s="331"/>
      <c r="S39" s="20" t="str">
        <f t="shared" si="2"/>
        <v>Juin</v>
      </c>
    </row>
    <row r="40" spans="1:19" ht="18.75">
      <c r="A40" s="26">
        <v>33</v>
      </c>
      <c r="B40" s="308" t="s">
        <v>2973</v>
      </c>
      <c r="C40" s="366" t="s">
        <v>2974</v>
      </c>
      <c r="D40" s="327"/>
      <c r="E40" s="330"/>
      <c r="F40" s="329"/>
      <c r="G40" s="37"/>
      <c r="H40" s="38"/>
      <c r="I40" s="37"/>
      <c r="J40" s="37"/>
      <c r="K40" s="37"/>
      <c r="L40" s="18">
        <f t="shared" si="3"/>
        <v>0</v>
      </c>
      <c r="M40" s="25">
        <f t="shared" si="4"/>
        <v>0</v>
      </c>
      <c r="N40" s="25"/>
      <c r="O40" s="19">
        <f t="shared" si="0"/>
        <v>0</v>
      </c>
      <c r="P40" s="27"/>
      <c r="Q40" s="19">
        <f t="shared" si="1"/>
        <v>0</v>
      </c>
      <c r="R40" s="39"/>
      <c r="S40" s="20" t="str">
        <f t="shared" si="2"/>
        <v>Juin</v>
      </c>
    </row>
    <row r="41" spans="1:19" ht="18.75">
      <c r="A41" s="26">
        <v>34</v>
      </c>
      <c r="B41" s="308" t="s">
        <v>2992</v>
      </c>
      <c r="C41" s="366" t="s">
        <v>2028</v>
      </c>
      <c r="D41" s="327"/>
      <c r="E41" s="330"/>
      <c r="F41" s="329"/>
      <c r="G41" s="37"/>
      <c r="H41" s="38"/>
      <c r="I41" s="37"/>
      <c r="J41" s="37"/>
      <c r="K41" s="37"/>
      <c r="L41" s="18">
        <f t="shared" si="3"/>
        <v>0</v>
      </c>
      <c r="M41" s="25">
        <f t="shared" si="4"/>
        <v>0</v>
      </c>
      <c r="N41" s="25"/>
      <c r="O41" s="19">
        <f t="shared" si="0"/>
        <v>0</v>
      </c>
      <c r="P41" s="27"/>
      <c r="Q41" s="19">
        <f t="shared" si="1"/>
        <v>0</v>
      </c>
      <c r="R41" s="331"/>
      <c r="S41" s="20" t="str">
        <f t="shared" si="2"/>
        <v>Juin</v>
      </c>
    </row>
    <row r="42" spans="1:19" ht="18.75">
      <c r="A42" s="26">
        <v>35</v>
      </c>
      <c r="B42" s="308" t="s">
        <v>2975</v>
      </c>
      <c r="C42" s="366" t="s">
        <v>2976</v>
      </c>
      <c r="D42" s="327"/>
      <c r="E42" s="330"/>
      <c r="F42" s="329"/>
      <c r="G42" s="37"/>
      <c r="H42" s="38"/>
      <c r="I42" s="37"/>
      <c r="J42" s="37"/>
      <c r="K42" s="37"/>
      <c r="L42" s="18">
        <f t="shared" si="3"/>
        <v>0</v>
      </c>
      <c r="M42" s="25">
        <f t="shared" si="4"/>
        <v>0</v>
      </c>
      <c r="N42" s="25"/>
      <c r="O42" s="19">
        <f t="shared" si="0"/>
        <v>0</v>
      </c>
      <c r="P42" s="27"/>
      <c r="Q42" s="19">
        <f t="shared" si="1"/>
        <v>0</v>
      </c>
      <c r="R42" s="331"/>
      <c r="S42" s="20" t="str">
        <f t="shared" si="2"/>
        <v>Juin</v>
      </c>
    </row>
    <row r="43" spans="1:19" ht="18.75">
      <c r="A43" s="26">
        <v>36</v>
      </c>
      <c r="B43" s="308" t="s">
        <v>2977</v>
      </c>
      <c r="C43" s="366" t="s">
        <v>2165</v>
      </c>
      <c r="D43" s="327"/>
      <c r="E43" s="330"/>
      <c r="F43" s="329"/>
      <c r="G43" s="37"/>
      <c r="H43" s="38"/>
      <c r="I43" s="37"/>
      <c r="J43" s="37"/>
      <c r="K43" s="37"/>
      <c r="L43" s="18">
        <f t="shared" si="3"/>
        <v>0</v>
      </c>
      <c r="M43" s="25">
        <f t="shared" si="4"/>
        <v>0</v>
      </c>
      <c r="N43" s="25"/>
      <c r="O43" s="19">
        <f t="shared" si="0"/>
        <v>0</v>
      </c>
      <c r="P43" s="27"/>
      <c r="Q43" s="19">
        <f t="shared" si="1"/>
        <v>0</v>
      </c>
      <c r="R43" s="331"/>
      <c r="S43" s="20" t="str">
        <f t="shared" si="2"/>
        <v>Juin</v>
      </c>
    </row>
    <row r="44" spans="1:19" ht="18.75">
      <c r="A44" s="26">
        <v>37</v>
      </c>
      <c r="B44" s="308" t="s">
        <v>2978</v>
      </c>
      <c r="C44" s="366" t="s">
        <v>2979</v>
      </c>
      <c r="D44" s="327"/>
      <c r="E44" s="330"/>
      <c r="F44" s="329"/>
      <c r="G44" s="37"/>
      <c r="H44" s="38"/>
      <c r="I44" s="37"/>
      <c r="J44" s="37"/>
      <c r="K44" s="37"/>
      <c r="L44" s="18">
        <f t="shared" si="3"/>
        <v>0</v>
      </c>
      <c r="M44" s="25">
        <f t="shared" si="4"/>
        <v>0</v>
      </c>
      <c r="N44" s="25"/>
      <c r="O44" s="19">
        <f t="shared" si="0"/>
        <v>0</v>
      </c>
      <c r="P44" s="27"/>
      <c r="Q44" s="19">
        <f t="shared" si="1"/>
        <v>0</v>
      </c>
      <c r="R44" s="39"/>
      <c r="S44" s="20" t="str">
        <f t="shared" si="2"/>
        <v>Juin</v>
      </c>
    </row>
    <row r="45" spans="1:19" ht="18.75">
      <c r="A45" s="26">
        <v>38</v>
      </c>
      <c r="B45" s="308" t="s">
        <v>2980</v>
      </c>
      <c r="C45" s="308" t="s">
        <v>711</v>
      </c>
      <c r="D45" s="327"/>
      <c r="E45" s="330"/>
      <c r="F45" s="329"/>
      <c r="G45" s="37"/>
      <c r="H45" s="38"/>
      <c r="I45" s="37"/>
      <c r="J45" s="37"/>
      <c r="K45" s="37"/>
      <c r="L45" s="18">
        <f t="shared" si="3"/>
        <v>0</v>
      </c>
      <c r="M45" s="25">
        <f t="shared" si="4"/>
        <v>0</v>
      </c>
      <c r="N45" s="25"/>
      <c r="O45" s="19">
        <f t="shared" si="0"/>
        <v>0</v>
      </c>
      <c r="P45" s="27"/>
      <c r="Q45" s="19">
        <f t="shared" si="1"/>
        <v>0</v>
      </c>
      <c r="R45" s="331"/>
      <c r="S45" s="20" t="str">
        <f t="shared" si="2"/>
        <v>Juin</v>
      </c>
    </row>
    <row r="46" spans="1:19" ht="18.75">
      <c r="A46" s="26">
        <v>39</v>
      </c>
      <c r="B46" s="333" t="s">
        <v>2981</v>
      </c>
      <c r="C46" s="333" t="s">
        <v>2982</v>
      </c>
      <c r="D46" s="327"/>
      <c r="E46" s="330"/>
      <c r="F46" s="329"/>
      <c r="G46" s="37"/>
      <c r="H46" s="38"/>
      <c r="I46" s="37"/>
      <c r="J46" s="37"/>
      <c r="K46" s="37"/>
      <c r="L46" s="18">
        <f t="shared" si="3"/>
        <v>0</v>
      </c>
      <c r="M46" s="25">
        <f t="shared" si="4"/>
        <v>0</v>
      </c>
      <c r="N46" s="25"/>
      <c r="O46" s="19">
        <f t="shared" si="0"/>
        <v>0</v>
      </c>
      <c r="P46" s="27"/>
      <c r="Q46" s="19">
        <f t="shared" si="1"/>
        <v>0</v>
      </c>
      <c r="R46" s="331"/>
      <c r="S46" s="20" t="str">
        <f t="shared" si="2"/>
        <v>Juin</v>
      </c>
    </row>
    <row r="47" spans="1:19" ht="18.75">
      <c r="A47" s="26">
        <v>40</v>
      </c>
      <c r="B47" s="308" t="s">
        <v>2983</v>
      </c>
      <c r="C47" s="366" t="s">
        <v>841</v>
      </c>
      <c r="D47" s="327"/>
      <c r="E47" s="330"/>
      <c r="F47" s="329"/>
      <c r="G47" s="37"/>
      <c r="H47" s="38"/>
      <c r="I47" s="37"/>
      <c r="J47" s="37"/>
      <c r="K47" s="37"/>
      <c r="L47" s="18">
        <f t="shared" si="3"/>
        <v>0</v>
      </c>
      <c r="M47" s="25">
        <f t="shared" si="4"/>
        <v>0</v>
      </c>
      <c r="N47" s="25"/>
      <c r="O47" s="19">
        <f t="shared" si="0"/>
        <v>0</v>
      </c>
      <c r="P47" s="27"/>
      <c r="Q47" s="19">
        <f t="shared" si="1"/>
        <v>0</v>
      </c>
      <c r="R47" s="331"/>
      <c r="S47" s="20" t="str">
        <f t="shared" si="2"/>
        <v>Juin</v>
      </c>
    </row>
    <row r="48" spans="1:19" ht="18.75">
      <c r="A48" s="26">
        <v>41</v>
      </c>
      <c r="B48" s="308" t="s">
        <v>2984</v>
      </c>
      <c r="C48" s="366" t="s">
        <v>1890</v>
      </c>
      <c r="D48" s="327"/>
      <c r="E48" s="330"/>
      <c r="F48" s="329"/>
      <c r="G48" s="37"/>
      <c r="H48" s="38"/>
      <c r="I48" s="37"/>
      <c r="J48" s="37"/>
      <c r="K48" s="37"/>
      <c r="L48" s="18">
        <f t="shared" si="3"/>
        <v>0</v>
      </c>
      <c r="M48" s="25">
        <f t="shared" si="4"/>
        <v>0</v>
      </c>
      <c r="N48" s="25"/>
      <c r="O48" s="19">
        <f t="shared" si="0"/>
        <v>0</v>
      </c>
      <c r="P48" s="27"/>
      <c r="Q48" s="19">
        <f t="shared" si="1"/>
        <v>0</v>
      </c>
      <c r="R48" s="331"/>
      <c r="S48" s="20" t="str">
        <f t="shared" si="2"/>
        <v>Juin</v>
      </c>
    </row>
    <row r="49" spans="1:19" ht="18.75">
      <c r="A49" s="26">
        <v>42</v>
      </c>
      <c r="B49" s="308" t="s">
        <v>2985</v>
      </c>
      <c r="C49" s="366" t="s">
        <v>2986</v>
      </c>
      <c r="D49" s="326"/>
      <c r="E49" s="330"/>
      <c r="F49" s="328"/>
      <c r="G49" s="37"/>
      <c r="H49" s="38"/>
      <c r="I49" s="37"/>
      <c r="J49" s="37"/>
      <c r="K49" s="37"/>
      <c r="L49" s="18">
        <f t="shared" si="3"/>
        <v>0</v>
      </c>
      <c r="M49" s="25">
        <f t="shared" si="4"/>
        <v>0</v>
      </c>
      <c r="N49" s="25"/>
      <c r="O49" s="19">
        <f t="shared" si="0"/>
        <v>0</v>
      </c>
      <c r="P49" s="27"/>
      <c r="Q49" s="19">
        <f t="shared" si="1"/>
        <v>0</v>
      </c>
      <c r="R49" s="331"/>
      <c r="S49" s="20" t="str">
        <f t="shared" si="2"/>
        <v>Juin</v>
      </c>
    </row>
    <row r="50" spans="1:19" ht="18.75">
      <c r="A50" s="26">
        <v>43</v>
      </c>
      <c r="B50" s="308" t="s">
        <v>2985</v>
      </c>
      <c r="C50" s="366" t="s">
        <v>2987</v>
      </c>
      <c r="D50" s="327"/>
      <c r="E50" s="330"/>
      <c r="F50" s="329"/>
      <c r="G50" s="37"/>
      <c r="H50" s="38"/>
      <c r="I50" s="37"/>
      <c r="J50" s="37"/>
      <c r="K50" s="37"/>
      <c r="L50" s="18">
        <f t="shared" si="3"/>
        <v>0</v>
      </c>
      <c r="M50" s="25">
        <f t="shared" si="4"/>
        <v>0</v>
      </c>
      <c r="N50" s="25"/>
      <c r="O50" s="19">
        <f t="shared" si="0"/>
        <v>0</v>
      </c>
      <c r="P50" s="27"/>
      <c r="Q50" s="19">
        <f t="shared" si="1"/>
        <v>0</v>
      </c>
      <c r="R50" s="331"/>
      <c r="S50" s="20" t="str">
        <f t="shared" si="2"/>
        <v>Juin</v>
      </c>
    </row>
    <row r="51" spans="1:19" ht="18.75">
      <c r="A51" s="26">
        <v>44</v>
      </c>
      <c r="B51" s="308" t="s">
        <v>2988</v>
      </c>
      <c r="C51" s="366" t="s">
        <v>2989</v>
      </c>
      <c r="D51" s="327"/>
      <c r="E51" s="330"/>
      <c r="F51" s="329"/>
      <c r="G51" s="37"/>
      <c r="H51" s="38"/>
      <c r="I51" s="37"/>
      <c r="J51" s="37"/>
      <c r="K51" s="37"/>
      <c r="L51" s="18">
        <f t="shared" si="3"/>
        <v>0</v>
      </c>
      <c r="M51" s="25">
        <f t="shared" si="4"/>
        <v>0</v>
      </c>
      <c r="N51" s="25"/>
      <c r="O51" s="19">
        <f t="shared" si="0"/>
        <v>0</v>
      </c>
      <c r="P51" s="27"/>
      <c r="Q51" s="19">
        <f t="shared" si="1"/>
        <v>0</v>
      </c>
      <c r="R51" s="331"/>
      <c r="S51" s="20" t="str">
        <f t="shared" si="2"/>
        <v>Juin</v>
      </c>
    </row>
    <row r="52" spans="1:19" ht="18.75">
      <c r="A52" s="26">
        <v>45</v>
      </c>
      <c r="B52" s="308" t="s">
        <v>2990</v>
      </c>
      <c r="C52" s="366" t="s">
        <v>2991</v>
      </c>
      <c r="D52" s="327"/>
      <c r="E52" s="330"/>
      <c r="F52" s="329"/>
      <c r="G52" s="37"/>
      <c r="H52" s="38"/>
      <c r="I52" s="37"/>
      <c r="J52" s="37"/>
      <c r="K52" s="37"/>
      <c r="L52" s="18">
        <f t="shared" si="3"/>
        <v>0</v>
      </c>
      <c r="M52" s="25">
        <f t="shared" si="4"/>
        <v>0</v>
      </c>
      <c r="N52" s="25"/>
      <c r="O52" s="19">
        <f t="shared" si="0"/>
        <v>0</v>
      </c>
      <c r="P52" s="27"/>
      <c r="Q52" s="19">
        <f t="shared" si="1"/>
        <v>0</v>
      </c>
      <c r="R52" s="331"/>
      <c r="S52" s="20" t="str">
        <f t="shared" si="2"/>
        <v>Juin</v>
      </c>
    </row>
    <row r="53" spans="1:19" ht="18.75">
      <c r="A53" s="26">
        <v>46</v>
      </c>
      <c r="B53" s="344" t="s">
        <v>2993</v>
      </c>
      <c r="C53" s="378" t="s">
        <v>2994</v>
      </c>
      <c r="D53" s="327"/>
      <c r="E53" s="330"/>
      <c r="F53" s="329"/>
      <c r="G53" s="37"/>
      <c r="H53" s="38"/>
      <c r="I53" s="37"/>
      <c r="J53" s="37"/>
      <c r="K53" s="37"/>
      <c r="L53" s="18">
        <f t="shared" si="3"/>
        <v>0</v>
      </c>
      <c r="M53" s="25">
        <f t="shared" si="4"/>
        <v>0</v>
      </c>
      <c r="N53" s="25"/>
      <c r="O53" s="19">
        <f t="shared" si="0"/>
        <v>0</v>
      </c>
      <c r="P53" s="27"/>
      <c r="Q53" s="19">
        <f t="shared" si="1"/>
        <v>0</v>
      </c>
      <c r="R53" s="331"/>
      <c r="S53" s="20" t="str">
        <f t="shared" si="2"/>
        <v>Juin</v>
      </c>
    </row>
    <row r="54" spans="1:19" ht="18.75">
      <c r="A54" s="26">
        <v>47</v>
      </c>
      <c r="B54" s="308" t="s">
        <v>2993</v>
      </c>
      <c r="C54" s="366" t="s">
        <v>2995</v>
      </c>
      <c r="D54" s="327"/>
      <c r="E54" s="330"/>
      <c r="F54" s="329"/>
      <c r="G54" s="37"/>
      <c r="H54" s="38"/>
      <c r="I54" s="37"/>
      <c r="J54" s="37"/>
      <c r="K54" s="37"/>
      <c r="L54" s="18">
        <f t="shared" si="3"/>
        <v>0</v>
      </c>
      <c r="M54" s="25">
        <f t="shared" si="4"/>
        <v>0</v>
      </c>
      <c r="N54" s="25"/>
      <c r="O54" s="19">
        <f t="shared" si="0"/>
        <v>0</v>
      </c>
      <c r="P54" s="27"/>
      <c r="Q54" s="19">
        <f t="shared" si="1"/>
        <v>0</v>
      </c>
      <c r="R54" s="331"/>
      <c r="S54" s="20" t="str">
        <f t="shared" si="2"/>
        <v>Juin</v>
      </c>
    </row>
    <row r="55" spans="1:19" ht="18.75">
      <c r="A55" s="26">
        <v>48</v>
      </c>
      <c r="B55" s="308" t="s">
        <v>2996</v>
      </c>
      <c r="C55" s="366" t="s">
        <v>2997</v>
      </c>
      <c r="D55" s="327"/>
      <c r="E55" s="330"/>
      <c r="F55" s="329"/>
      <c r="G55" s="37"/>
      <c r="H55" s="38"/>
      <c r="I55" s="37"/>
      <c r="J55" s="37"/>
      <c r="K55" s="37"/>
      <c r="L55" s="18">
        <f t="shared" si="3"/>
        <v>0</v>
      </c>
      <c r="M55" s="25">
        <f t="shared" si="4"/>
        <v>0</v>
      </c>
      <c r="N55" s="25"/>
      <c r="O55" s="19">
        <f t="shared" si="0"/>
        <v>0</v>
      </c>
      <c r="P55" s="27"/>
      <c r="Q55" s="19">
        <f t="shared" si="1"/>
        <v>0</v>
      </c>
      <c r="R55" s="331"/>
      <c r="S55" s="20" t="str">
        <f t="shared" si="2"/>
        <v>Juin</v>
      </c>
    </row>
    <row r="56" spans="1:19" ht="18.75">
      <c r="A56" s="26">
        <v>49</v>
      </c>
      <c r="B56" s="346" t="s">
        <v>3294</v>
      </c>
      <c r="C56" s="379" t="s">
        <v>2085</v>
      </c>
      <c r="D56" s="327"/>
      <c r="E56" s="330"/>
      <c r="F56" s="329"/>
      <c r="G56" s="37"/>
      <c r="H56" s="38"/>
      <c r="I56" s="37"/>
      <c r="J56" s="37"/>
      <c r="K56" s="37"/>
      <c r="L56" s="18">
        <f t="shared" si="3"/>
        <v>0</v>
      </c>
      <c r="M56" s="25">
        <f t="shared" si="4"/>
        <v>0</v>
      </c>
      <c r="N56" s="25"/>
      <c r="O56" s="19">
        <f t="shared" si="0"/>
        <v>0</v>
      </c>
      <c r="P56" s="27"/>
      <c r="Q56" s="19">
        <f t="shared" si="1"/>
        <v>0</v>
      </c>
      <c r="R56" s="331"/>
      <c r="S56" s="20" t="str">
        <f t="shared" si="2"/>
        <v>Juin</v>
      </c>
    </row>
    <row r="57" spans="1:19" ht="18.75">
      <c r="A57" s="26">
        <v>50</v>
      </c>
      <c r="B57" s="308" t="s">
        <v>2998</v>
      </c>
      <c r="C57" s="366" t="s">
        <v>2999</v>
      </c>
      <c r="D57" s="327"/>
      <c r="E57" s="330"/>
      <c r="F57" s="329"/>
      <c r="G57" s="37"/>
      <c r="H57" s="38"/>
      <c r="I57" s="37"/>
      <c r="J57" s="37"/>
      <c r="K57" s="37"/>
      <c r="L57" s="18">
        <f t="shared" si="3"/>
        <v>0</v>
      </c>
      <c r="M57" s="25">
        <f t="shared" si="4"/>
        <v>0</v>
      </c>
      <c r="N57" s="25"/>
      <c r="O57" s="19">
        <f t="shared" si="0"/>
        <v>0</v>
      </c>
      <c r="P57" s="27"/>
      <c r="Q57" s="19">
        <f t="shared" si="1"/>
        <v>0</v>
      </c>
      <c r="R57" s="331"/>
      <c r="S57" s="20" t="str">
        <f t="shared" si="2"/>
        <v>Juin</v>
      </c>
    </row>
    <row r="58" spans="1:19" ht="18.75">
      <c r="A58" s="26">
        <v>51</v>
      </c>
      <c r="B58" s="308" t="s">
        <v>3000</v>
      </c>
      <c r="C58" s="366" t="s">
        <v>2038</v>
      </c>
      <c r="D58" s="327"/>
      <c r="E58" s="330"/>
      <c r="F58" s="329"/>
      <c r="G58" s="37"/>
      <c r="H58" s="38"/>
      <c r="I58" s="37"/>
      <c r="J58" s="37"/>
      <c r="K58" s="37"/>
      <c r="L58" s="18">
        <f t="shared" si="3"/>
        <v>0</v>
      </c>
      <c r="M58" s="25">
        <f t="shared" si="4"/>
        <v>0</v>
      </c>
      <c r="N58" s="25"/>
      <c r="O58" s="19">
        <f t="shared" si="0"/>
        <v>0</v>
      </c>
      <c r="P58" s="27"/>
      <c r="Q58" s="19">
        <f t="shared" si="1"/>
        <v>0</v>
      </c>
      <c r="R58" s="331"/>
      <c r="S58" s="20" t="str">
        <f t="shared" si="2"/>
        <v>Juin</v>
      </c>
    </row>
    <row r="59" spans="1:19" ht="18.75">
      <c r="A59" s="26">
        <v>52</v>
      </c>
      <c r="B59" s="334" t="s">
        <v>1859</v>
      </c>
      <c r="C59" s="374" t="s">
        <v>3001</v>
      </c>
      <c r="D59" s="327"/>
      <c r="E59" s="330"/>
      <c r="F59" s="329"/>
      <c r="G59" s="37"/>
      <c r="H59" s="38"/>
      <c r="I59" s="37"/>
      <c r="J59" s="37"/>
      <c r="K59" s="37"/>
      <c r="L59" s="18">
        <f t="shared" si="3"/>
        <v>13.666666666666666</v>
      </c>
      <c r="M59" s="25">
        <f t="shared" si="4"/>
        <v>41</v>
      </c>
      <c r="N59" s="25"/>
      <c r="O59" s="19">
        <f t="shared" si="0"/>
        <v>41</v>
      </c>
      <c r="P59" s="27"/>
      <c r="Q59" s="19">
        <f t="shared" si="1"/>
        <v>41</v>
      </c>
      <c r="R59" s="39">
        <v>41</v>
      </c>
      <c r="S59" s="20" t="str">
        <f t="shared" si="2"/>
        <v>Juin</v>
      </c>
    </row>
    <row r="60" spans="1:19" ht="18.75">
      <c r="A60" s="26">
        <v>53</v>
      </c>
      <c r="B60" s="334" t="s">
        <v>454</v>
      </c>
      <c r="C60" s="374" t="s">
        <v>1863</v>
      </c>
      <c r="D60" s="327"/>
      <c r="E60" s="330"/>
      <c r="F60" s="329"/>
      <c r="G60" s="37"/>
      <c r="H60" s="38"/>
      <c r="I60" s="37"/>
      <c r="J60" s="37"/>
      <c r="K60" s="37"/>
      <c r="L60" s="18">
        <f t="shared" si="3"/>
        <v>13.04</v>
      </c>
      <c r="M60" s="25">
        <f t="shared" si="4"/>
        <v>39.119999999999997</v>
      </c>
      <c r="N60" s="25"/>
      <c r="O60" s="19">
        <f t="shared" si="0"/>
        <v>39.119999999999997</v>
      </c>
      <c r="P60" s="27"/>
      <c r="Q60" s="19">
        <f t="shared" si="1"/>
        <v>39.119999999999997</v>
      </c>
      <c r="R60" s="331">
        <v>39.119999999999997</v>
      </c>
      <c r="S60" s="20" t="str">
        <f t="shared" si="2"/>
        <v>Juin</v>
      </c>
    </row>
    <row r="61" spans="1:19" ht="18.75">
      <c r="A61" s="26">
        <v>54</v>
      </c>
      <c r="B61" s="308" t="s">
        <v>3002</v>
      </c>
      <c r="C61" s="366" t="s">
        <v>3003</v>
      </c>
      <c r="D61" s="327"/>
      <c r="E61" s="330"/>
      <c r="F61" s="329"/>
      <c r="G61" s="37"/>
      <c r="H61" s="38"/>
      <c r="I61" s="37"/>
      <c r="J61" s="37"/>
      <c r="K61" s="37"/>
      <c r="L61" s="18">
        <f t="shared" si="3"/>
        <v>0</v>
      </c>
      <c r="M61" s="25">
        <f t="shared" si="4"/>
        <v>0</v>
      </c>
      <c r="N61" s="25"/>
      <c r="O61" s="19">
        <f t="shared" si="0"/>
        <v>0</v>
      </c>
      <c r="P61" s="27"/>
      <c r="Q61" s="19">
        <f t="shared" si="1"/>
        <v>0</v>
      </c>
      <c r="R61" s="331"/>
      <c r="S61" s="20" t="str">
        <f t="shared" si="2"/>
        <v>Juin</v>
      </c>
    </row>
    <row r="62" spans="1:19" ht="18.75">
      <c r="A62" s="26">
        <v>55</v>
      </c>
      <c r="B62" s="308" t="s">
        <v>3004</v>
      </c>
      <c r="C62" s="366" t="s">
        <v>3005</v>
      </c>
      <c r="D62" s="327"/>
      <c r="E62" s="330"/>
      <c r="F62" s="329"/>
      <c r="G62" s="37"/>
      <c r="H62" s="38"/>
      <c r="I62" s="37"/>
      <c r="J62" s="37"/>
      <c r="K62" s="37"/>
      <c r="L62" s="18">
        <f t="shared" si="3"/>
        <v>0</v>
      </c>
      <c r="M62" s="25">
        <f t="shared" si="4"/>
        <v>0</v>
      </c>
      <c r="N62" s="25"/>
      <c r="O62" s="19">
        <f t="shared" si="0"/>
        <v>0</v>
      </c>
      <c r="P62" s="27"/>
      <c r="Q62" s="19">
        <f t="shared" si="1"/>
        <v>0</v>
      </c>
      <c r="R62" s="331"/>
      <c r="S62" s="20" t="str">
        <f t="shared" si="2"/>
        <v>Juin</v>
      </c>
    </row>
    <row r="63" spans="1:19" ht="18.75">
      <c r="A63" s="26">
        <v>56</v>
      </c>
      <c r="B63" s="308" t="s">
        <v>466</v>
      </c>
      <c r="C63" s="366" t="s">
        <v>296</v>
      </c>
      <c r="D63" s="327"/>
      <c r="E63" s="330"/>
      <c r="F63" s="329"/>
      <c r="G63" s="37"/>
      <c r="H63" s="38"/>
      <c r="I63" s="37"/>
      <c r="J63" s="37"/>
      <c r="K63" s="37"/>
      <c r="L63" s="18">
        <f t="shared" si="3"/>
        <v>0</v>
      </c>
      <c r="M63" s="25">
        <f t="shared" si="4"/>
        <v>0</v>
      </c>
      <c r="N63" s="25"/>
      <c r="O63" s="19">
        <f t="shared" si="0"/>
        <v>0</v>
      </c>
      <c r="P63" s="27"/>
      <c r="Q63" s="19">
        <f t="shared" si="1"/>
        <v>0</v>
      </c>
      <c r="R63" s="331"/>
      <c r="S63" s="20" t="str">
        <f t="shared" si="2"/>
        <v>Juin</v>
      </c>
    </row>
    <row r="64" spans="1:19" ht="18.75">
      <c r="A64" s="26">
        <v>57</v>
      </c>
      <c r="B64" s="308" t="s">
        <v>3006</v>
      </c>
      <c r="C64" s="366" t="s">
        <v>674</v>
      </c>
      <c r="D64" s="327"/>
      <c r="E64" s="330"/>
      <c r="F64" s="329"/>
      <c r="G64" s="37"/>
      <c r="H64" s="38"/>
      <c r="I64" s="37"/>
      <c r="J64" s="37"/>
      <c r="K64" s="37"/>
      <c r="L64" s="18">
        <f t="shared" si="3"/>
        <v>0</v>
      </c>
      <c r="M64" s="25">
        <f t="shared" si="4"/>
        <v>0</v>
      </c>
      <c r="N64" s="25"/>
      <c r="O64" s="19">
        <f t="shared" si="0"/>
        <v>0</v>
      </c>
      <c r="P64" s="27"/>
      <c r="Q64" s="19">
        <f t="shared" si="1"/>
        <v>0</v>
      </c>
      <c r="R64" s="331"/>
      <c r="S64" s="20" t="str">
        <f t="shared" si="2"/>
        <v>Juin</v>
      </c>
    </row>
    <row r="65" spans="1:19" ht="18.75">
      <c r="A65" s="26">
        <v>58</v>
      </c>
      <c r="B65" s="308" t="s">
        <v>1869</v>
      </c>
      <c r="C65" s="366" t="s">
        <v>3007</v>
      </c>
      <c r="D65" s="327"/>
      <c r="E65" s="330"/>
      <c r="F65" s="329"/>
      <c r="G65" s="37"/>
      <c r="H65" s="38"/>
      <c r="I65" s="37"/>
      <c r="J65" s="37"/>
      <c r="K65" s="37"/>
      <c r="L65" s="18">
        <f t="shared" si="3"/>
        <v>0</v>
      </c>
      <c r="M65" s="25">
        <f t="shared" si="4"/>
        <v>0</v>
      </c>
      <c r="N65" s="25"/>
      <c r="O65" s="19">
        <f t="shared" si="0"/>
        <v>0</v>
      </c>
      <c r="P65" s="27"/>
      <c r="Q65" s="19">
        <f t="shared" si="1"/>
        <v>0</v>
      </c>
      <c r="R65" s="331"/>
      <c r="S65" s="20" t="str">
        <f t="shared" si="2"/>
        <v>Juin</v>
      </c>
    </row>
    <row r="66" spans="1:19" ht="18.75">
      <c r="A66" s="26">
        <v>59</v>
      </c>
      <c r="B66" s="306" t="s">
        <v>475</v>
      </c>
      <c r="C66" s="375" t="s">
        <v>1872</v>
      </c>
      <c r="D66" s="327"/>
      <c r="E66" s="330"/>
      <c r="F66" s="329"/>
      <c r="G66" s="37"/>
      <c r="H66" s="38"/>
      <c r="I66" s="37"/>
      <c r="J66" s="37"/>
      <c r="K66" s="37"/>
      <c r="L66" s="18">
        <f t="shared" si="3"/>
        <v>13.833333333333334</v>
      </c>
      <c r="M66" s="25">
        <f t="shared" si="4"/>
        <v>41.5</v>
      </c>
      <c r="N66" s="25"/>
      <c r="O66" s="19">
        <f t="shared" si="0"/>
        <v>41.5</v>
      </c>
      <c r="P66" s="27"/>
      <c r="Q66" s="19">
        <f t="shared" si="1"/>
        <v>41.5</v>
      </c>
      <c r="R66" s="39">
        <v>41.5</v>
      </c>
      <c r="S66" s="20" t="str">
        <f t="shared" si="2"/>
        <v>Juin</v>
      </c>
    </row>
    <row r="67" spans="1:19" ht="18.75">
      <c r="A67" s="26">
        <v>60</v>
      </c>
      <c r="B67" s="308" t="s">
        <v>3008</v>
      </c>
      <c r="C67" s="308" t="s">
        <v>3009</v>
      </c>
      <c r="D67" s="327"/>
      <c r="E67" s="330"/>
      <c r="F67" s="329"/>
      <c r="G67" s="37"/>
      <c r="H67" s="38"/>
      <c r="I67" s="37"/>
      <c r="J67" s="37"/>
      <c r="K67" s="37"/>
      <c r="L67" s="18">
        <f t="shared" si="3"/>
        <v>0</v>
      </c>
      <c r="M67" s="25">
        <f t="shared" si="4"/>
        <v>0</v>
      </c>
      <c r="N67" s="25"/>
      <c r="O67" s="19">
        <f t="shared" si="0"/>
        <v>0</v>
      </c>
      <c r="P67" s="27"/>
      <c r="Q67" s="19">
        <f t="shared" si="1"/>
        <v>0</v>
      </c>
      <c r="R67" s="331"/>
      <c r="S67" s="20" t="str">
        <f t="shared" si="2"/>
        <v>Juin</v>
      </c>
    </row>
    <row r="68" spans="1:19" ht="18.75">
      <c r="A68" s="26">
        <v>61</v>
      </c>
      <c r="B68" s="308" t="s">
        <v>3285</v>
      </c>
      <c r="C68" s="366" t="s">
        <v>3010</v>
      </c>
      <c r="D68" s="327"/>
      <c r="E68" s="330"/>
      <c r="F68" s="329"/>
      <c r="G68" s="37"/>
      <c r="H68" s="38"/>
      <c r="I68" s="37"/>
      <c r="J68" s="37"/>
      <c r="K68" s="37"/>
      <c r="L68" s="18">
        <f t="shared" si="3"/>
        <v>0</v>
      </c>
      <c r="M68" s="25">
        <f t="shared" si="4"/>
        <v>0</v>
      </c>
      <c r="N68" s="25"/>
      <c r="O68" s="19">
        <f t="shared" si="0"/>
        <v>0</v>
      </c>
      <c r="P68" s="27"/>
      <c r="Q68" s="19">
        <f t="shared" si="1"/>
        <v>0</v>
      </c>
      <c r="R68" s="331"/>
      <c r="S68" s="20" t="str">
        <f t="shared" si="2"/>
        <v>Juin</v>
      </c>
    </row>
    <row r="69" spans="1:19" ht="18.75">
      <c r="A69" s="26">
        <v>62</v>
      </c>
      <c r="B69" s="334" t="s">
        <v>499</v>
      </c>
      <c r="C69" s="374" t="s">
        <v>500</v>
      </c>
      <c r="D69" s="327"/>
      <c r="E69" s="330"/>
      <c r="F69" s="329"/>
      <c r="G69" s="37"/>
      <c r="H69" s="38"/>
      <c r="I69" s="37"/>
      <c r="J69" s="37"/>
      <c r="K69" s="37"/>
      <c r="L69" s="18">
        <f t="shared" si="3"/>
        <v>14</v>
      </c>
      <c r="M69" s="25">
        <f t="shared" si="4"/>
        <v>42</v>
      </c>
      <c r="N69" s="25"/>
      <c r="O69" s="19">
        <f t="shared" si="0"/>
        <v>42</v>
      </c>
      <c r="P69" s="27"/>
      <c r="Q69" s="19">
        <f t="shared" si="1"/>
        <v>42</v>
      </c>
      <c r="R69" s="39">
        <v>42</v>
      </c>
      <c r="S69" s="20" t="str">
        <f t="shared" si="2"/>
        <v>Juin</v>
      </c>
    </row>
    <row r="70" spans="1:19" ht="18.75">
      <c r="A70" s="26">
        <v>63</v>
      </c>
      <c r="B70" s="308" t="s">
        <v>3011</v>
      </c>
      <c r="C70" s="366" t="s">
        <v>256</v>
      </c>
      <c r="D70" s="326"/>
      <c r="E70" s="330"/>
      <c r="F70" s="328"/>
      <c r="G70" s="37"/>
      <c r="H70" s="38"/>
      <c r="I70" s="37"/>
      <c r="J70" s="37"/>
      <c r="K70" s="37"/>
      <c r="L70" s="18">
        <f t="shared" si="3"/>
        <v>0</v>
      </c>
      <c r="M70" s="25">
        <f t="shared" si="4"/>
        <v>0</v>
      </c>
      <c r="N70" s="25"/>
      <c r="O70" s="19">
        <f t="shared" si="0"/>
        <v>0</v>
      </c>
      <c r="P70" s="27"/>
      <c r="Q70" s="19">
        <f t="shared" si="1"/>
        <v>0</v>
      </c>
      <c r="R70" s="331"/>
      <c r="S70" s="20" t="str">
        <f t="shared" si="2"/>
        <v>Juin</v>
      </c>
    </row>
    <row r="71" spans="1:19" ht="18.75">
      <c r="A71" s="26">
        <v>64</v>
      </c>
      <c r="B71" s="308" t="s">
        <v>3012</v>
      </c>
      <c r="C71" s="366" t="s">
        <v>3013</v>
      </c>
      <c r="D71" s="327"/>
      <c r="E71" s="330"/>
      <c r="F71" s="329"/>
      <c r="G71" s="37"/>
      <c r="H71" s="38"/>
      <c r="I71" s="37"/>
      <c r="J71" s="37"/>
      <c r="K71" s="37"/>
      <c r="L71" s="18">
        <f t="shared" si="3"/>
        <v>0</v>
      </c>
      <c r="M71" s="25">
        <f t="shared" si="4"/>
        <v>0</v>
      </c>
      <c r="N71" s="25"/>
      <c r="O71" s="19">
        <f t="shared" si="0"/>
        <v>0</v>
      </c>
      <c r="P71" s="27"/>
      <c r="Q71" s="19">
        <f t="shared" si="1"/>
        <v>0</v>
      </c>
      <c r="R71" s="331"/>
      <c r="S71" s="20" t="str">
        <f t="shared" si="2"/>
        <v>Juin</v>
      </c>
    </row>
    <row r="72" spans="1:19" ht="18.75">
      <c r="A72" s="26">
        <v>65</v>
      </c>
      <c r="B72" s="308" t="s">
        <v>3014</v>
      </c>
      <c r="C72" s="366" t="s">
        <v>3015</v>
      </c>
      <c r="D72" s="327"/>
      <c r="E72" s="330"/>
      <c r="F72" s="329"/>
      <c r="G72" s="37"/>
      <c r="H72" s="38"/>
      <c r="I72" s="37"/>
      <c r="J72" s="37"/>
      <c r="K72" s="37"/>
      <c r="L72" s="18">
        <f t="shared" si="3"/>
        <v>0</v>
      </c>
      <c r="M72" s="25">
        <f t="shared" si="4"/>
        <v>0</v>
      </c>
      <c r="N72" s="25"/>
      <c r="O72" s="19">
        <f t="shared" ref="O72:O135" si="5">MAX(M72,N72*3)</f>
        <v>0</v>
      </c>
      <c r="P72" s="27"/>
      <c r="Q72" s="19">
        <f t="shared" ref="Q72:Q135" si="6">MAX(O72,P72*3)</f>
        <v>0</v>
      </c>
      <c r="R72" s="331"/>
      <c r="S72" s="20" t="str">
        <f t="shared" ref="S72:S135" si="7">IF(ISBLANK(P72),IF(ISBLANK(N72),"Juin","Synthèse"),"Rattrapage")</f>
        <v>Juin</v>
      </c>
    </row>
    <row r="73" spans="1:19" ht="18.75">
      <c r="A73" s="26">
        <v>66</v>
      </c>
      <c r="B73" s="308" t="s">
        <v>3016</v>
      </c>
      <c r="C73" s="366" t="s">
        <v>1368</v>
      </c>
      <c r="D73" s="327"/>
      <c r="E73" s="330"/>
      <c r="F73" s="329"/>
      <c r="G73" s="37"/>
      <c r="H73" s="38"/>
      <c r="I73" s="37"/>
      <c r="J73" s="37"/>
      <c r="K73" s="37"/>
      <c r="L73" s="18">
        <f t="shared" ref="L73:L136" si="8">IF(AND(D73=0,E73=K144,F73=0),R73/3,SUM(D73:F73)/3)</f>
        <v>0</v>
      </c>
      <c r="M73" s="25">
        <f t="shared" ref="M73:M136" si="9">L73*3</f>
        <v>0</v>
      </c>
      <c r="N73" s="25"/>
      <c r="O73" s="19">
        <f t="shared" si="5"/>
        <v>0</v>
      </c>
      <c r="P73" s="27"/>
      <c r="Q73" s="19">
        <f t="shared" si="6"/>
        <v>0</v>
      </c>
      <c r="R73" s="331"/>
      <c r="S73" s="20" t="str">
        <f t="shared" si="7"/>
        <v>Juin</v>
      </c>
    </row>
    <row r="74" spans="1:19" ht="18.75">
      <c r="A74" s="26">
        <v>67</v>
      </c>
      <c r="B74" s="308" t="s">
        <v>3017</v>
      </c>
      <c r="C74" s="366" t="s">
        <v>1211</v>
      </c>
      <c r="D74" s="327"/>
      <c r="E74" s="330"/>
      <c r="F74" s="329"/>
      <c r="G74" s="37"/>
      <c r="H74" s="38"/>
      <c r="I74" s="37"/>
      <c r="J74" s="37"/>
      <c r="K74" s="37"/>
      <c r="L74" s="18">
        <f t="shared" si="8"/>
        <v>0</v>
      </c>
      <c r="M74" s="25">
        <f t="shared" si="9"/>
        <v>0</v>
      </c>
      <c r="N74" s="25"/>
      <c r="O74" s="19">
        <f t="shared" si="5"/>
        <v>0</v>
      </c>
      <c r="P74" s="27"/>
      <c r="Q74" s="19">
        <f t="shared" si="6"/>
        <v>0</v>
      </c>
      <c r="R74" s="331"/>
      <c r="S74" s="20" t="str">
        <f t="shared" si="7"/>
        <v>Juin</v>
      </c>
    </row>
    <row r="75" spans="1:19" ht="18.75">
      <c r="A75" s="26">
        <v>68</v>
      </c>
      <c r="B75" s="308" t="s">
        <v>3018</v>
      </c>
      <c r="C75" s="366" t="s">
        <v>1935</v>
      </c>
      <c r="D75" s="327"/>
      <c r="E75" s="330"/>
      <c r="F75" s="329"/>
      <c r="G75" s="37"/>
      <c r="H75" s="38"/>
      <c r="I75" s="37"/>
      <c r="J75" s="37"/>
      <c r="K75" s="37"/>
      <c r="L75" s="18">
        <f t="shared" si="8"/>
        <v>0</v>
      </c>
      <c r="M75" s="25">
        <f t="shared" si="9"/>
        <v>0</v>
      </c>
      <c r="N75" s="25"/>
      <c r="O75" s="19">
        <f t="shared" si="5"/>
        <v>0</v>
      </c>
      <c r="P75" s="27"/>
      <c r="Q75" s="19">
        <f t="shared" si="6"/>
        <v>0</v>
      </c>
      <c r="R75" s="331"/>
      <c r="S75" s="20" t="str">
        <f t="shared" si="7"/>
        <v>Juin</v>
      </c>
    </row>
    <row r="76" spans="1:19" ht="18.75">
      <c r="A76" s="26">
        <v>69</v>
      </c>
      <c r="B76" s="308" t="s">
        <v>3019</v>
      </c>
      <c r="C76" s="366" t="s">
        <v>2018</v>
      </c>
      <c r="D76" s="327"/>
      <c r="E76" s="330"/>
      <c r="F76" s="329"/>
      <c r="G76" s="37"/>
      <c r="H76" s="38"/>
      <c r="I76" s="37"/>
      <c r="J76" s="37"/>
      <c r="K76" s="37"/>
      <c r="L76" s="18">
        <f t="shared" si="8"/>
        <v>0</v>
      </c>
      <c r="M76" s="25">
        <f t="shared" si="9"/>
        <v>0</v>
      </c>
      <c r="N76" s="25"/>
      <c r="O76" s="19">
        <f t="shared" si="5"/>
        <v>0</v>
      </c>
      <c r="P76" s="27"/>
      <c r="Q76" s="19">
        <f t="shared" si="6"/>
        <v>0</v>
      </c>
      <c r="R76" s="331"/>
      <c r="S76" s="20" t="str">
        <f t="shared" si="7"/>
        <v>Juin</v>
      </c>
    </row>
    <row r="77" spans="1:19" ht="18.75">
      <c r="A77" s="26">
        <v>70</v>
      </c>
      <c r="B77" s="308" t="s">
        <v>3020</v>
      </c>
      <c r="C77" s="366" t="s">
        <v>3021</v>
      </c>
      <c r="D77" s="327"/>
      <c r="E77" s="330"/>
      <c r="F77" s="329"/>
      <c r="G77" s="37"/>
      <c r="H77" s="38"/>
      <c r="I77" s="37"/>
      <c r="J77" s="37"/>
      <c r="K77" s="37"/>
      <c r="L77" s="18">
        <f t="shared" si="8"/>
        <v>0</v>
      </c>
      <c r="M77" s="25">
        <f t="shared" si="9"/>
        <v>0</v>
      </c>
      <c r="N77" s="25"/>
      <c r="O77" s="19">
        <f t="shared" si="5"/>
        <v>0</v>
      </c>
      <c r="P77" s="27"/>
      <c r="Q77" s="19">
        <f t="shared" si="6"/>
        <v>0</v>
      </c>
      <c r="R77" s="331"/>
      <c r="S77" s="20" t="str">
        <f t="shared" si="7"/>
        <v>Juin</v>
      </c>
    </row>
    <row r="78" spans="1:19" ht="18.75">
      <c r="A78" s="26">
        <v>71</v>
      </c>
      <c r="B78" s="334" t="s">
        <v>3286</v>
      </c>
      <c r="C78" s="374" t="s">
        <v>1907</v>
      </c>
      <c r="D78" s="327"/>
      <c r="E78" s="330"/>
      <c r="F78" s="329"/>
      <c r="G78" s="37"/>
      <c r="H78" s="38"/>
      <c r="I78" s="37"/>
      <c r="J78" s="37"/>
      <c r="K78" s="37"/>
      <c r="L78" s="18">
        <f t="shared" si="8"/>
        <v>0</v>
      </c>
      <c r="M78" s="25">
        <f t="shared" si="9"/>
        <v>0</v>
      </c>
      <c r="N78" s="25"/>
      <c r="O78" s="19">
        <f t="shared" si="5"/>
        <v>0</v>
      </c>
      <c r="P78" s="27"/>
      <c r="Q78" s="19">
        <f t="shared" si="6"/>
        <v>0</v>
      </c>
      <c r="R78" s="331"/>
      <c r="S78" s="20" t="str">
        <f t="shared" si="7"/>
        <v>Juin</v>
      </c>
    </row>
    <row r="79" spans="1:19" ht="18.75">
      <c r="A79" s="26">
        <v>72</v>
      </c>
      <c r="B79" s="308" t="s">
        <v>3022</v>
      </c>
      <c r="C79" s="366" t="s">
        <v>971</v>
      </c>
      <c r="D79" s="327"/>
      <c r="E79" s="330"/>
      <c r="F79" s="329"/>
      <c r="G79" s="37"/>
      <c r="H79" s="38"/>
      <c r="I79" s="37"/>
      <c r="J79" s="37"/>
      <c r="K79" s="37"/>
      <c r="L79" s="18">
        <f t="shared" si="8"/>
        <v>0</v>
      </c>
      <c r="M79" s="25">
        <f t="shared" si="9"/>
        <v>0</v>
      </c>
      <c r="N79" s="25"/>
      <c r="O79" s="19">
        <f t="shared" si="5"/>
        <v>0</v>
      </c>
      <c r="P79" s="27"/>
      <c r="Q79" s="19">
        <f t="shared" si="6"/>
        <v>0</v>
      </c>
      <c r="R79" s="331"/>
      <c r="S79" s="20" t="str">
        <f t="shared" si="7"/>
        <v>Juin</v>
      </c>
    </row>
    <row r="80" spans="1:19" ht="18.75">
      <c r="A80" s="26">
        <v>73</v>
      </c>
      <c r="B80" s="308" t="s">
        <v>3023</v>
      </c>
      <c r="C80" s="366" t="s">
        <v>3024</v>
      </c>
      <c r="D80" s="327"/>
      <c r="E80" s="330"/>
      <c r="F80" s="329"/>
      <c r="G80" s="37"/>
      <c r="H80" s="38"/>
      <c r="I80" s="37"/>
      <c r="J80" s="37"/>
      <c r="K80" s="37"/>
      <c r="L80" s="18">
        <f t="shared" si="8"/>
        <v>0</v>
      </c>
      <c r="M80" s="25">
        <f t="shared" si="9"/>
        <v>0</v>
      </c>
      <c r="N80" s="25"/>
      <c r="O80" s="19">
        <f t="shared" si="5"/>
        <v>0</v>
      </c>
      <c r="P80" s="27"/>
      <c r="Q80" s="19">
        <f t="shared" si="6"/>
        <v>0</v>
      </c>
      <c r="R80" s="331"/>
      <c r="S80" s="20" t="str">
        <f t="shared" si="7"/>
        <v>Juin</v>
      </c>
    </row>
    <row r="81" spans="1:19" ht="18.75">
      <c r="A81" s="26">
        <v>74</v>
      </c>
      <c r="B81" s="308" t="s">
        <v>3025</v>
      </c>
      <c r="C81" s="366" t="s">
        <v>887</v>
      </c>
      <c r="D81" s="327"/>
      <c r="E81" s="330"/>
      <c r="F81" s="329"/>
      <c r="G81" s="37"/>
      <c r="H81" s="38"/>
      <c r="I81" s="37"/>
      <c r="J81" s="37"/>
      <c r="K81" s="37"/>
      <c r="L81" s="18">
        <f t="shared" si="8"/>
        <v>0</v>
      </c>
      <c r="M81" s="25">
        <f t="shared" si="9"/>
        <v>0</v>
      </c>
      <c r="N81" s="25"/>
      <c r="O81" s="19">
        <f t="shared" si="5"/>
        <v>0</v>
      </c>
      <c r="P81" s="27"/>
      <c r="Q81" s="19">
        <f t="shared" si="6"/>
        <v>0</v>
      </c>
      <c r="R81" s="331"/>
      <c r="S81" s="20" t="str">
        <f t="shared" si="7"/>
        <v>Juin</v>
      </c>
    </row>
    <row r="82" spans="1:19" ht="18.75">
      <c r="A82" s="26">
        <v>75</v>
      </c>
      <c r="B82" s="308" t="s">
        <v>552</v>
      </c>
      <c r="C82" s="366" t="s">
        <v>2146</v>
      </c>
      <c r="D82" s="327"/>
      <c r="E82" s="330"/>
      <c r="F82" s="329"/>
      <c r="G82" s="37"/>
      <c r="H82" s="38"/>
      <c r="I82" s="37"/>
      <c r="J82" s="37"/>
      <c r="K82" s="37"/>
      <c r="L82" s="18">
        <f t="shared" si="8"/>
        <v>0</v>
      </c>
      <c r="M82" s="25">
        <f t="shared" si="9"/>
        <v>0</v>
      </c>
      <c r="N82" s="25"/>
      <c r="O82" s="19">
        <f t="shared" si="5"/>
        <v>0</v>
      </c>
      <c r="P82" s="27"/>
      <c r="Q82" s="19">
        <f t="shared" si="6"/>
        <v>0</v>
      </c>
      <c r="R82" s="331"/>
      <c r="S82" s="20" t="str">
        <f t="shared" si="7"/>
        <v>Juin</v>
      </c>
    </row>
    <row r="83" spans="1:19" ht="18.75">
      <c r="A83" s="26">
        <v>76</v>
      </c>
      <c r="B83" s="308" t="s">
        <v>3026</v>
      </c>
      <c r="C83" s="366" t="s">
        <v>2143</v>
      </c>
      <c r="D83" s="327"/>
      <c r="E83" s="330"/>
      <c r="F83" s="329"/>
      <c r="G83" s="37"/>
      <c r="H83" s="38"/>
      <c r="I83" s="37"/>
      <c r="J83" s="37"/>
      <c r="K83" s="37"/>
      <c r="L83" s="18">
        <f t="shared" si="8"/>
        <v>0</v>
      </c>
      <c r="M83" s="25">
        <f t="shared" si="9"/>
        <v>0</v>
      </c>
      <c r="N83" s="25"/>
      <c r="O83" s="19">
        <f t="shared" si="5"/>
        <v>0</v>
      </c>
      <c r="P83" s="27"/>
      <c r="Q83" s="19">
        <f t="shared" si="6"/>
        <v>0</v>
      </c>
      <c r="R83" s="331"/>
      <c r="S83" s="20" t="str">
        <f t="shared" si="7"/>
        <v>Juin</v>
      </c>
    </row>
    <row r="84" spans="1:19" ht="18.75">
      <c r="A84" s="26">
        <v>77</v>
      </c>
      <c r="B84" s="308" t="s">
        <v>3027</v>
      </c>
      <c r="C84" s="366" t="s">
        <v>1892</v>
      </c>
      <c r="D84" s="327"/>
      <c r="E84" s="330"/>
      <c r="F84" s="329"/>
      <c r="G84" s="37"/>
      <c r="H84" s="38"/>
      <c r="I84" s="37"/>
      <c r="J84" s="37"/>
      <c r="K84" s="37"/>
      <c r="L84" s="18">
        <f t="shared" si="8"/>
        <v>0</v>
      </c>
      <c r="M84" s="25">
        <f t="shared" si="9"/>
        <v>0</v>
      </c>
      <c r="N84" s="25"/>
      <c r="O84" s="19">
        <f t="shared" si="5"/>
        <v>0</v>
      </c>
      <c r="P84" s="27"/>
      <c r="Q84" s="19">
        <f t="shared" si="6"/>
        <v>0</v>
      </c>
      <c r="R84" s="331"/>
      <c r="S84" s="20" t="str">
        <f t="shared" si="7"/>
        <v>Juin</v>
      </c>
    </row>
    <row r="85" spans="1:19" ht="18.75">
      <c r="A85" s="26">
        <v>78</v>
      </c>
      <c r="B85" s="308" t="s">
        <v>3028</v>
      </c>
      <c r="C85" s="366" t="s">
        <v>841</v>
      </c>
      <c r="D85" s="327"/>
      <c r="E85" s="330"/>
      <c r="F85" s="329"/>
      <c r="G85" s="37"/>
      <c r="H85" s="38"/>
      <c r="I85" s="37"/>
      <c r="J85" s="37"/>
      <c r="K85" s="37"/>
      <c r="L85" s="18">
        <f t="shared" si="8"/>
        <v>0</v>
      </c>
      <c r="M85" s="25">
        <f t="shared" si="9"/>
        <v>0</v>
      </c>
      <c r="N85" s="25"/>
      <c r="O85" s="19">
        <f t="shared" si="5"/>
        <v>0</v>
      </c>
      <c r="P85" s="27"/>
      <c r="Q85" s="19">
        <f t="shared" si="6"/>
        <v>0</v>
      </c>
      <c r="R85" s="331"/>
      <c r="S85" s="20" t="str">
        <f t="shared" si="7"/>
        <v>Juin</v>
      </c>
    </row>
    <row r="86" spans="1:19" ht="18.75">
      <c r="A86" s="26">
        <v>79</v>
      </c>
      <c r="B86" s="308" t="s">
        <v>3029</v>
      </c>
      <c r="C86" s="366" t="s">
        <v>1313</v>
      </c>
      <c r="D86" s="327"/>
      <c r="E86" s="330"/>
      <c r="F86" s="329"/>
      <c r="G86" s="37"/>
      <c r="H86" s="38"/>
      <c r="I86" s="37"/>
      <c r="J86" s="37"/>
      <c r="K86" s="37"/>
      <c r="L86" s="18">
        <f t="shared" si="8"/>
        <v>0</v>
      </c>
      <c r="M86" s="25">
        <f t="shared" si="9"/>
        <v>0</v>
      </c>
      <c r="N86" s="25"/>
      <c r="O86" s="19">
        <f t="shared" si="5"/>
        <v>0</v>
      </c>
      <c r="P86" s="27"/>
      <c r="Q86" s="19">
        <f t="shared" si="6"/>
        <v>0</v>
      </c>
      <c r="R86" s="331"/>
      <c r="S86" s="20" t="str">
        <f t="shared" si="7"/>
        <v>Juin</v>
      </c>
    </row>
    <row r="87" spans="1:19" ht="18.75">
      <c r="A87" s="26">
        <v>80</v>
      </c>
      <c r="B87" s="308" t="s">
        <v>3030</v>
      </c>
      <c r="C87" s="366" t="s">
        <v>1211</v>
      </c>
      <c r="D87" s="327"/>
      <c r="E87" s="330"/>
      <c r="F87" s="329"/>
      <c r="G87" s="37"/>
      <c r="H87" s="38"/>
      <c r="I87" s="37"/>
      <c r="J87" s="37"/>
      <c r="K87" s="37"/>
      <c r="L87" s="18">
        <f t="shared" si="8"/>
        <v>0</v>
      </c>
      <c r="M87" s="25">
        <f t="shared" si="9"/>
        <v>0</v>
      </c>
      <c r="N87" s="25"/>
      <c r="O87" s="19">
        <f t="shared" si="5"/>
        <v>0</v>
      </c>
      <c r="P87" s="27"/>
      <c r="Q87" s="19">
        <f t="shared" si="6"/>
        <v>0</v>
      </c>
      <c r="R87" s="331"/>
      <c r="S87" s="20" t="str">
        <f t="shared" si="7"/>
        <v>Juin</v>
      </c>
    </row>
    <row r="88" spans="1:19" ht="18.75">
      <c r="A88" s="26">
        <v>81</v>
      </c>
      <c r="B88" s="308" t="s">
        <v>3031</v>
      </c>
      <c r="C88" s="366" t="s">
        <v>2940</v>
      </c>
      <c r="D88" s="327"/>
      <c r="E88" s="330"/>
      <c r="F88" s="329"/>
      <c r="G88" s="37"/>
      <c r="H88" s="38"/>
      <c r="I88" s="37"/>
      <c r="J88" s="37"/>
      <c r="K88" s="37"/>
      <c r="L88" s="18">
        <f t="shared" si="8"/>
        <v>0</v>
      </c>
      <c r="M88" s="25">
        <f t="shared" si="9"/>
        <v>0</v>
      </c>
      <c r="N88" s="25"/>
      <c r="O88" s="19">
        <f t="shared" si="5"/>
        <v>0</v>
      </c>
      <c r="P88" s="27"/>
      <c r="Q88" s="19">
        <f t="shared" si="6"/>
        <v>0</v>
      </c>
      <c r="R88" s="331"/>
      <c r="S88" s="20" t="str">
        <f t="shared" si="7"/>
        <v>Juin</v>
      </c>
    </row>
    <row r="89" spans="1:19" ht="18.75">
      <c r="A89" s="26">
        <v>82</v>
      </c>
      <c r="B89" s="308" t="s">
        <v>3032</v>
      </c>
      <c r="C89" s="366" t="s">
        <v>3033</v>
      </c>
      <c r="D89" s="327"/>
      <c r="E89" s="330"/>
      <c r="F89" s="329"/>
      <c r="G89" s="37"/>
      <c r="H89" s="38"/>
      <c r="I89" s="37"/>
      <c r="J89" s="37"/>
      <c r="K89" s="37"/>
      <c r="L89" s="18">
        <f t="shared" si="8"/>
        <v>0</v>
      </c>
      <c r="M89" s="25">
        <f t="shared" si="9"/>
        <v>0</v>
      </c>
      <c r="N89" s="25"/>
      <c r="O89" s="19">
        <f t="shared" si="5"/>
        <v>0</v>
      </c>
      <c r="P89" s="27"/>
      <c r="Q89" s="19">
        <f t="shared" si="6"/>
        <v>0</v>
      </c>
      <c r="R89" s="331"/>
      <c r="S89" s="20" t="str">
        <f t="shared" si="7"/>
        <v>Juin</v>
      </c>
    </row>
    <row r="90" spans="1:19" ht="18.75">
      <c r="A90" s="26">
        <v>83</v>
      </c>
      <c r="B90" s="308" t="s">
        <v>3034</v>
      </c>
      <c r="C90" s="366" t="s">
        <v>2115</v>
      </c>
      <c r="D90" s="327"/>
      <c r="E90" s="330"/>
      <c r="F90" s="329"/>
      <c r="G90" s="37"/>
      <c r="H90" s="38"/>
      <c r="I90" s="37"/>
      <c r="J90" s="37"/>
      <c r="K90" s="37"/>
      <c r="L90" s="18">
        <f t="shared" si="8"/>
        <v>0</v>
      </c>
      <c r="M90" s="25">
        <f t="shared" si="9"/>
        <v>0</v>
      </c>
      <c r="N90" s="25"/>
      <c r="O90" s="19">
        <f t="shared" si="5"/>
        <v>0</v>
      </c>
      <c r="P90" s="27"/>
      <c r="Q90" s="19">
        <f t="shared" si="6"/>
        <v>0</v>
      </c>
      <c r="R90" s="331"/>
      <c r="S90" s="20" t="str">
        <f t="shared" si="7"/>
        <v>Juin</v>
      </c>
    </row>
    <row r="91" spans="1:19" ht="18.75">
      <c r="A91" s="26">
        <v>84</v>
      </c>
      <c r="B91" s="308" t="s">
        <v>3295</v>
      </c>
      <c r="C91" s="366" t="s">
        <v>1972</v>
      </c>
      <c r="D91" s="327"/>
      <c r="E91" s="330"/>
      <c r="F91" s="329"/>
      <c r="G91" s="37"/>
      <c r="H91" s="38"/>
      <c r="I91" s="37"/>
      <c r="J91" s="37"/>
      <c r="K91" s="37"/>
      <c r="L91" s="18">
        <f t="shared" si="8"/>
        <v>0</v>
      </c>
      <c r="M91" s="25">
        <f t="shared" si="9"/>
        <v>0</v>
      </c>
      <c r="N91" s="25"/>
      <c r="O91" s="19">
        <f t="shared" si="5"/>
        <v>0</v>
      </c>
      <c r="P91" s="27"/>
      <c r="Q91" s="19">
        <f t="shared" si="6"/>
        <v>0</v>
      </c>
      <c r="R91" s="392"/>
      <c r="S91" s="20" t="str">
        <f t="shared" si="7"/>
        <v>Juin</v>
      </c>
    </row>
    <row r="92" spans="1:19" ht="18.75">
      <c r="A92" s="26">
        <v>85</v>
      </c>
      <c r="B92" s="308" t="s">
        <v>3035</v>
      </c>
      <c r="C92" s="366" t="s">
        <v>891</v>
      </c>
      <c r="D92" s="326"/>
      <c r="E92" s="330"/>
      <c r="F92" s="328"/>
      <c r="G92" s="37"/>
      <c r="H92" s="38"/>
      <c r="I92" s="37"/>
      <c r="J92" s="37"/>
      <c r="K92" s="37"/>
      <c r="L92" s="18">
        <f t="shared" si="8"/>
        <v>0</v>
      </c>
      <c r="M92" s="25">
        <f t="shared" si="9"/>
        <v>0</v>
      </c>
      <c r="N92" s="25"/>
      <c r="O92" s="19">
        <f t="shared" si="5"/>
        <v>0</v>
      </c>
      <c r="P92" s="27"/>
      <c r="Q92" s="19">
        <f t="shared" si="6"/>
        <v>0</v>
      </c>
      <c r="R92" s="392"/>
      <c r="S92" s="20" t="str">
        <f t="shared" si="7"/>
        <v>Juin</v>
      </c>
    </row>
    <row r="93" spans="1:19" ht="18.75">
      <c r="A93" s="26">
        <v>86</v>
      </c>
      <c r="B93" s="308" t="s">
        <v>3036</v>
      </c>
      <c r="C93" s="366" t="s">
        <v>3037</v>
      </c>
      <c r="D93" s="327"/>
      <c r="E93" s="330"/>
      <c r="F93" s="329"/>
      <c r="G93" s="37"/>
      <c r="H93" s="38"/>
      <c r="I93" s="37"/>
      <c r="J93" s="37"/>
      <c r="K93" s="37"/>
      <c r="L93" s="18">
        <f t="shared" si="8"/>
        <v>0</v>
      </c>
      <c r="M93" s="25">
        <f t="shared" si="9"/>
        <v>0</v>
      </c>
      <c r="N93" s="25"/>
      <c r="O93" s="19">
        <f t="shared" si="5"/>
        <v>0</v>
      </c>
      <c r="P93" s="27"/>
      <c r="Q93" s="19">
        <f t="shared" si="6"/>
        <v>0</v>
      </c>
      <c r="R93" s="392"/>
      <c r="S93" s="20" t="str">
        <f t="shared" si="7"/>
        <v>Juin</v>
      </c>
    </row>
    <row r="94" spans="1:19" ht="18.75">
      <c r="A94" s="26">
        <v>87</v>
      </c>
      <c r="B94" s="308" t="s">
        <v>1919</v>
      </c>
      <c r="C94" s="366" t="s">
        <v>1943</v>
      </c>
      <c r="D94" s="327"/>
      <c r="E94" s="330"/>
      <c r="F94" s="329"/>
      <c r="G94" s="37"/>
      <c r="H94" s="38"/>
      <c r="I94" s="37"/>
      <c r="J94" s="37"/>
      <c r="K94" s="37"/>
      <c r="L94" s="18">
        <f t="shared" si="8"/>
        <v>0</v>
      </c>
      <c r="M94" s="25">
        <f t="shared" si="9"/>
        <v>0</v>
      </c>
      <c r="N94" s="25"/>
      <c r="O94" s="19">
        <f t="shared" si="5"/>
        <v>0</v>
      </c>
      <c r="P94" s="27"/>
      <c r="Q94" s="19">
        <f t="shared" si="6"/>
        <v>0</v>
      </c>
      <c r="R94" s="392"/>
      <c r="S94" s="20" t="str">
        <f t="shared" si="7"/>
        <v>Juin</v>
      </c>
    </row>
    <row r="95" spans="1:19" ht="18.75">
      <c r="A95" s="26">
        <v>88</v>
      </c>
      <c r="B95" s="308" t="s">
        <v>3038</v>
      </c>
      <c r="C95" s="366" t="s">
        <v>1999</v>
      </c>
      <c r="D95" s="327"/>
      <c r="E95" s="330"/>
      <c r="F95" s="329"/>
      <c r="G95" s="37"/>
      <c r="H95" s="38"/>
      <c r="I95" s="37"/>
      <c r="J95" s="37"/>
      <c r="K95" s="37"/>
      <c r="L95" s="18">
        <f t="shared" si="8"/>
        <v>0</v>
      </c>
      <c r="M95" s="25">
        <f t="shared" si="9"/>
        <v>0</v>
      </c>
      <c r="N95" s="25"/>
      <c r="O95" s="19">
        <f t="shared" si="5"/>
        <v>0</v>
      </c>
      <c r="P95" s="27"/>
      <c r="Q95" s="19">
        <f t="shared" si="6"/>
        <v>0</v>
      </c>
      <c r="R95" s="392"/>
      <c r="S95" s="20" t="str">
        <f t="shared" si="7"/>
        <v>Juin</v>
      </c>
    </row>
    <row r="96" spans="1:19" ht="18.75">
      <c r="A96" s="26">
        <v>89</v>
      </c>
      <c r="B96" s="308" t="s">
        <v>3039</v>
      </c>
      <c r="C96" s="366" t="s">
        <v>706</v>
      </c>
      <c r="D96" s="327"/>
      <c r="E96" s="330"/>
      <c r="F96" s="329"/>
      <c r="G96" s="37"/>
      <c r="H96" s="38"/>
      <c r="I96" s="37"/>
      <c r="J96" s="37"/>
      <c r="K96" s="37"/>
      <c r="L96" s="18">
        <f t="shared" si="8"/>
        <v>0</v>
      </c>
      <c r="M96" s="25">
        <f t="shared" si="9"/>
        <v>0</v>
      </c>
      <c r="N96" s="25"/>
      <c r="O96" s="19">
        <f t="shared" si="5"/>
        <v>0</v>
      </c>
      <c r="P96" s="27"/>
      <c r="Q96" s="19">
        <f t="shared" si="6"/>
        <v>0</v>
      </c>
      <c r="R96" s="392"/>
      <c r="S96" s="20" t="str">
        <f t="shared" si="7"/>
        <v>Juin</v>
      </c>
    </row>
    <row r="97" spans="1:19" ht="18.75">
      <c r="A97" s="26">
        <v>90</v>
      </c>
      <c r="B97" s="348" t="s">
        <v>3040</v>
      </c>
      <c r="C97" s="380" t="s">
        <v>1819</v>
      </c>
      <c r="D97" s="327"/>
      <c r="E97" s="330"/>
      <c r="F97" s="329"/>
      <c r="G97" s="37"/>
      <c r="H97" s="38"/>
      <c r="I97" s="37"/>
      <c r="J97" s="37"/>
      <c r="K97" s="37"/>
      <c r="L97" s="18">
        <f t="shared" si="8"/>
        <v>0</v>
      </c>
      <c r="M97" s="25">
        <f t="shared" si="9"/>
        <v>0</v>
      </c>
      <c r="N97" s="25"/>
      <c r="O97" s="19">
        <f t="shared" si="5"/>
        <v>0</v>
      </c>
      <c r="P97" s="27"/>
      <c r="Q97" s="19">
        <f t="shared" si="6"/>
        <v>0</v>
      </c>
      <c r="R97" s="392"/>
      <c r="S97" s="20" t="str">
        <f t="shared" si="7"/>
        <v>Juin</v>
      </c>
    </row>
    <row r="98" spans="1:19" ht="18.75">
      <c r="A98" s="26">
        <v>91</v>
      </c>
      <c r="B98" s="306" t="s">
        <v>699</v>
      </c>
      <c r="C98" s="375" t="s">
        <v>1890</v>
      </c>
      <c r="D98" s="327"/>
      <c r="E98" s="330"/>
      <c r="F98" s="329"/>
      <c r="G98" s="37"/>
      <c r="H98" s="38"/>
      <c r="I98" s="37"/>
      <c r="J98" s="37"/>
      <c r="K98" s="37"/>
      <c r="L98" s="18">
        <f t="shared" si="8"/>
        <v>13.833333333333334</v>
      </c>
      <c r="M98" s="25">
        <f t="shared" si="9"/>
        <v>41.5</v>
      </c>
      <c r="N98" s="25"/>
      <c r="O98" s="19">
        <f t="shared" si="5"/>
        <v>41.5</v>
      </c>
      <c r="P98" s="27"/>
      <c r="Q98" s="19">
        <f t="shared" si="6"/>
        <v>41.5</v>
      </c>
      <c r="R98" s="391">
        <v>41.5</v>
      </c>
      <c r="S98" s="20" t="str">
        <f t="shared" si="7"/>
        <v>Juin</v>
      </c>
    </row>
    <row r="99" spans="1:19" ht="18.75">
      <c r="A99" s="26">
        <v>92</v>
      </c>
      <c r="B99" s="308" t="s">
        <v>699</v>
      </c>
      <c r="C99" s="366" t="s">
        <v>1900</v>
      </c>
      <c r="D99" s="327"/>
      <c r="E99" s="330"/>
      <c r="F99" s="329"/>
      <c r="G99" s="37"/>
      <c r="H99" s="38"/>
      <c r="I99" s="37"/>
      <c r="J99" s="37"/>
      <c r="K99" s="37"/>
      <c r="L99" s="18">
        <f t="shared" si="8"/>
        <v>0</v>
      </c>
      <c r="M99" s="25">
        <f t="shared" si="9"/>
        <v>0</v>
      </c>
      <c r="N99" s="25"/>
      <c r="O99" s="19">
        <f t="shared" si="5"/>
        <v>0</v>
      </c>
      <c r="P99" s="27"/>
      <c r="Q99" s="19">
        <f t="shared" si="6"/>
        <v>0</v>
      </c>
      <c r="R99" s="392"/>
      <c r="S99" s="20" t="str">
        <f t="shared" si="7"/>
        <v>Juin</v>
      </c>
    </row>
    <row r="100" spans="1:19" ht="18.75">
      <c r="A100" s="26">
        <v>93</v>
      </c>
      <c r="B100" s="308" t="s">
        <v>3041</v>
      </c>
      <c r="C100" s="366" t="s">
        <v>1851</v>
      </c>
      <c r="D100" s="327"/>
      <c r="E100" s="330"/>
      <c r="F100" s="329"/>
      <c r="G100" s="37"/>
      <c r="H100" s="38"/>
      <c r="I100" s="37"/>
      <c r="J100" s="37"/>
      <c r="K100" s="37"/>
      <c r="L100" s="18">
        <f t="shared" si="8"/>
        <v>0</v>
      </c>
      <c r="M100" s="25">
        <f t="shared" si="9"/>
        <v>0</v>
      </c>
      <c r="N100" s="25"/>
      <c r="O100" s="19">
        <f t="shared" si="5"/>
        <v>0</v>
      </c>
      <c r="P100" s="27"/>
      <c r="Q100" s="19">
        <f t="shared" si="6"/>
        <v>0</v>
      </c>
      <c r="R100" s="392"/>
      <c r="S100" s="20" t="str">
        <f t="shared" si="7"/>
        <v>Juin</v>
      </c>
    </row>
    <row r="101" spans="1:19" ht="18.75">
      <c r="A101" s="26">
        <v>94</v>
      </c>
      <c r="B101" s="308" t="s">
        <v>3287</v>
      </c>
      <c r="C101" s="366" t="s">
        <v>3296</v>
      </c>
      <c r="D101" s="327"/>
      <c r="E101" s="330"/>
      <c r="F101" s="329"/>
      <c r="G101" s="37"/>
      <c r="H101" s="38"/>
      <c r="I101" s="37"/>
      <c r="J101" s="37"/>
      <c r="K101" s="37"/>
      <c r="L101" s="18">
        <f t="shared" si="8"/>
        <v>0</v>
      </c>
      <c r="M101" s="25">
        <f t="shared" si="9"/>
        <v>0</v>
      </c>
      <c r="N101" s="25"/>
      <c r="O101" s="19">
        <f t="shared" si="5"/>
        <v>0</v>
      </c>
      <c r="P101" s="27"/>
      <c r="Q101" s="19">
        <f t="shared" si="6"/>
        <v>0</v>
      </c>
      <c r="R101" s="392"/>
      <c r="S101" s="20" t="str">
        <f t="shared" si="7"/>
        <v>Juin</v>
      </c>
    </row>
    <row r="102" spans="1:19" ht="18.75">
      <c r="A102" s="26">
        <v>95</v>
      </c>
      <c r="B102" s="308" t="s">
        <v>3042</v>
      </c>
      <c r="C102" s="366" t="s">
        <v>1907</v>
      </c>
      <c r="D102" s="327"/>
      <c r="E102" s="330"/>
      <c r="F102" s="329"/>
      <c r="G102" s="37"/>
      <c r="H102" s="38"/>
      <c r="I102" s="37"/>
      <c r="J102" s="37"/>
      <c r="K102" s="37"/>
      <c r="L102" s="18">
        <f t="shared" si="8"/>
        <v>0</v>
      </c>
      <c r="M102" s="25">
        <f t="shared" si="9"/>
        <v>0</v>
      </c>
      <c r="N102" s="25"/>
      <c r="O102" s="19">
        <f t="shared" si="5"/>
        <v>0</v>
      </c>
      <c r="P102" s="27"/>
      <c r="Q102" s="19">
        <f t="shared" si="6"/>
        <v>0</v>
      </c>
      <c r="R102" s="392"/>
      <c r="S102" s="20" t="str">
        <f t="shared" si="7"/>
        <v>Juin</v>
      </c>
    </row>
    <row r="103" spans="1:19" ht="18.75">
      <c r="A103" s="26">
        <v>96</v>
      </c>
      <c r="B103" s="308" t="s">
        <v>743</v>
      </c>
      <c r="C103" s="366" t="s">
        <v>3043</v>
      </c>
      <c r="D103" s="327"/>
      <c r="E103" s="330"/>
      <c r="F103" s="329"/>
      <c r="G103" s="37"/>
      <c r="H103" s="38"/>
      <c r="I103" s="37"/>
      <c r="J103" s="37"/>
      <c r="K103" s="37"/>
      <c r="L103" s="18">
        <f t="shared" si="8"/>
        <v>0</v>
      </c>
      <c r="M103" s="25">
        <f t="shared" si="9"/>
        <v>0</v>
      </c>
      <c r="N103" s="25"/>
      <c r="O103" s="19">
        <f t="shared" si="5"/>
        <v>0</v>
      </c>
      <c r="P103" s="27"/>
      <c r="Q103" s="19">
        <f t="shared" si="6"/>
        <v>0</v>
      </c>
      <c r="R103" s="392"/>
      <c r="S103" s="20" t="str">
        <f t="shared" si="7"/>
        <v>Juin</v>
      </c>
    </row>
    <row r="104" spans="1:19" ht="18.75">
      <c r="A104" s="26">
        <v>97</v>
      </c>
      <c r="B104" s="308" t="s">
        <v>3044</v>
      </c>
      <c r="C104" s="366" t="s">
        <v>3045</v>
      </c>
      <c r="D104" s="327"/>
      <c r="E104" s="330"/>
      <c r="F104" s="329"/>
      <c r="G104" s="37"/>
      <c r="H104" s="38"/>
      <c r="I104" s="37"/>
      <c r="J104" s="37"/>
      <c r="K104" s="37"/>
      <c r="L104" s="18">
        <f t="shared" si="8"/>
        <v>0</v>
      </c>
      <c r="M104" s="25">
        <f t="shared" si="9"/>
        <v>0</v>
      </c>
      <c r="N104" s="25"/>
      <c r="O104" s="19">
        <f t="shared" si="5"/>
        <v>0</v>
      </c>
      <c r="P104" s="27"/>
      <c r="Q104" s="19">
        <f t="shared" si="6"/>
        <v>0</v>
      </c>
      <c r="R104" s="392"/>
      <c r="S104" s="20" t="str">
        <f t="shared" si="7"/>
        <v>Juin</v>
      </c>
    </row>
    <row r="105" spans="1:19" ht="18.75">
      <c r="A105" s="26">
        <v>98</v>
      </c>
      <c r="B105" s="308" t="s">
        <v>3046</v>
      </c>
      <c r="C105" s="366" t="s">
        <v>2085</v>
      </c>
      <c r="D105" s="327"/>
      <c r="E105" s="330"/>
      <c r="F105" s="329"/>
      <c r="G105" s="37"/>
      <c r="H105" s="38"/>
      <c r="I105" s="37"/>
      <c r="J105" s="37"/>
      <c r="K105" s="37"/>
      <c r="L105" s="18">
        <f t="shared" si="8"/>
        <v>0</v>
      </c>
      <c r="M105" s="25">
        <f t="shared" si="9"/>
        <v>0</v>
      </c>
      <c r="N105" s="25"/>
      <c r="O105" s="19">
        <f t="shared" si="5"/>
        <v>0</v>
      </c>
      <c r="P105" s="27"/>
      <c r="Q105" s="19">
        <f t="shared" si="6"/>
        <v>0</v>
      </c>
      <c r="R105" s="392"/>
      <c r="S105" s="20" t="str">
        <f t="shared" si="7"/>
        <v>Juin</v>
      </c>
    </row>
    <row r="106" spans="1:19" ht="18.75">
      <c r="A106" s="26">
        <v>99</v>
      </c>
      <c r="B106" s="308" t="s">
        <v>3047</v>
      </c>
      <c r="C106" s="366" t="s">
        <v>3048</v>
      </c>
      <c r="D106" s="327"/>
      <c r="E106" s="330"/>
      <c r="F106" s="329"/>
      <c r="G106" s="37"/>
      <c r="H106" s="38"/>
      <c r="I106" s="37"/>
      <c r="J106" s="37"/>
      <c r="K106" s="37"/>
      <c r="L106" s="18">
        <f t="shared" si="8"/>
        <v>0</v>
      </c>
      <c r="M106" s="25">
        <f t="shared" si="9"/>
        <v>0</v>
      </c>
      <c r="N106" s="25"/>
      <c r="O106" s="19">
        <f t="shared" si="5"/>
        <v>0</v>
      </c>
      <c r="P106" s="371"/>
      <c r="Q106" s="19">
        <f t="shared" si="6"/>
        <v>0</v>
      </c>
      <c r="R106" s="392"/>
      <c r="S106" s="20" t="str">
        <f t="shared" si="7"/>
        <v>Juin</v>
      </c>
    </row>
    <row r="107" spans="1:19" ht="18.75">
      <c r="A107" s="26">
        <v>100</v>
      </c>
      <c r="B107" s="308" t="s">
        <v>1952</v>
      </c>
      <c r="C107" s="366" t="s">
        <v>1863</v>
      </c>
      <c r="D107" s="327"/>
      <c r="E107" s="330"/>
      <c r="F107" s="329"/>
      <c r="G107" s="41"/>
      <c r="H107" s="42"/>
      <c r="I107" s="41"/>
      <c r="J107" s="41"/>
      <c r="K107" s="41"/>
      <c r="L107" s="18">
        <f t="shared" si="8"/>
        <v>0</v>
      </c>
      <c r="M107" s="25">
        <f t="shared" si="9"/>
        <v>0</v>
      </c>
      <c r="N107" s="390"/>
      <c r="O107" s="19">
        <f t="shared" si="5"/>
        <v>0</v>
      </c>
      <c r="P107" s="371"/>
      <c r="Q107" s="19">
        <f t="shared" si="6"/>
        <v>0</v>
      </c>
      <c r="R107" s="392"/>
      <c r="S107" s="20" t="str">
        <f t="shared" si="7"/>
        <v>Juin</v>
      </c>
    </row>
    <row r="108" spans="1:19" ht="18.75">
      <c r="A108" s="26">
        <v>101</v>
      </c>
      <c r="B108" s="308" t="s">
        <v>3049</v>
      </c>
      <c r="C108" s="366" t="s">
        <v>492</v>
      </c>
      <c r="D108" s="327"/>
      <c r="E108" s="330"/>
      <c r="F108" s="329"/>
      <c r="G108" s="41"/>
      <c r="H108" s="42"/>
      <c r="I108" s="41"/>
      <c r="J108" s="41"/>
      <c r="K108" s="41"/>
      <c r="L108" s="18">
        <f t="shared" si="8"/>
        <v>0</v>
      </c>
      <c r="M108" s="25">
        <f t="shared" si="9"/>
        <v>0</v>
      </c>
      <c r="N108" s="390"/>
      <c r="O108" s="19">
        <f t="shared" si="5"/>
        <v>0</v>
      </c>
      <c r="P108" s="371"/>
      <c r="Q108" s="19">
        <f t="shared" si="6"/>
        <v>0</v>
      </c>
      <c r="R108" s="392"/>
      <c r="S108" s="20" t="str">
        <f t="shared" si="7"/>
        <v>Juin</v>
      </c>
    </row>
    <row r="109" spans="1:19" ht="18.75">
      <c r="A109" s="227">
        <v>102</v>
      </c>
      <c r="B109" s="308" t="s">
        <v>3050</v>
      </c>
      <c r="C109" s="366" t="s">
        <v>2148</v>
      </c>
      <c r="D109" s="327"/>
      <c r="E109" s="330"/>
      <c r="F109" s="329"/>
      <c r="G109" s="41"/>
      <c r="H109" s="42"/>
      <c r="I109" s="41"/>
      <c r="J109" s="41"/>
      <c r="K109" s="41"/>
      <c r="L109" s="18">
        <f t="shared" si="8"/>
        <v>0</v>
      </c>
      <c r="M109" s="25">
        <f t="shared" si="9"/>
        <v>0</v>
      </c>
      <c r="N109" s="390"/>
      <c r="O109" s="19">
        <f t="shared" si="5"/>
        <v>0</v>
      </c>
      <c r="P109" s="371"/>
      <c r="Q109" s="19">
        <f t="shared" si="6"/>
        <v>0</v>
      </c>
      <c r="R109" s="391"/>
      <c r="S109" s="20" t="str">
        <f t="shared" si="7"/>
        <v>Juin</v>
      </c>
    </row>
    <row r="110" spans="1:19" ht="18.75">
      <c r="A110" s="227">
        <v>103</v>
      </c>
      <c r="B110" s="308" t="s">
        <v>3051</v>
      </c>
      <c r="C110" s="366" t="s">
        <v>3052</v>
      </c>
      <c r="D110" s="327"/>
      <c r="E110" s="330"/>
      <c r="F110" s="329"/>
      <c r="G110" s="41"/>
      <c r="H110" s="42"/>
      <c r="I110" s="41"/>
      <c r="J110" s="41"/>
      <c r="K110" s="41"/>
      <c r="L110" s="18">
        <f t="shared" si="8"/>
        <v>0</v>
      </c>
      <c r="M110" s="25">
        <f t="shared" si="9"/>
        <v>0</v>
      </c>
      <c r="N110" s="390"/>
      <c r="O110" s="19">
        <f t="shared" si="5"/>
        <v>0</v>
      </c>
      <c r="P110" s="371"/>
      <c r="Q110" s="19">
        <f t="shared" si="6"/>
        <v>0</v>
      </c>
      <c r="R110" s="392"/>
      <c r="S110" s="20" t="str">
        <f t="shared" si="7"/>
        <v>Juin</v>
      </c>
    </row>
    <row r="111" spans="1:19" s="40" customFormat="1" ht="18.75">
      <c r="A111" s="227">
        <v>104</v>
      </c>
      <c r="B111" s="308" t="s">
        <v>3053</v>
      </c>
      <c r="C111" s="366" t="s">
        <v>1946</v>
      </c>
      <c r="D111" s="327"/>
      <c r="E111" s="330"/>
      <c r="F111" s="329"/>
      <c r="G111" s="41"/>
      <c r="H111" s="42"/>
      <c r="I111" s="41"/>
      <c r="J111" s="41"/>
      <c r="K111" s="41"/>
      <c r="L111" s="18">
        <f t="shared" si="8"/>
        <v>0</v>
      </c>
      <c r="M111" s="25">
        <f t="shared" si="9"/>
        <v>0</v>
      </c>
      <c r="N111" s="390"/>
      <c r="O111" s="19">
        <f t="shared" si="5"/>
        <v>0</v>
      </c>
      <c r="P111" s="371"/>
      <c r="Q111" s="19">
        <f t="shared" si="6"/>
        <v>0</v>
      </c>
      <c r="R111" s="392"/>
      <c r="S111" s="20" t="str">
        <f t="shared" si="7"/>
        <v>Juin</v>
      </c>
    </row>
    <row r="112" spans="1:19" ht="18.75">
      <c r="A112" s="227">
        <v>105</v>
      </c>
      <c r="B112" s="308" t="s">
        <v>787</v>
      </c>
      <c r="C112" s="366" t="s">
        <v>3054</v>
      </c>
      <c r="D112" s="327"/>
      <c r="E112" s="330"/>
      <c r="F112" s="329"/>
      <c r="G112" s="41"/>
      <c r="H112" s="42"/>
      <c r="I112" s="41"/>
      <c r="J112" s="41"/>
      <c r="K112" s="41"/>
      <c r="L112" s="18">
        <f t="shared" si="8"/>
        <v>0</v>
      </c>
      <c r="M112" s="25">
        <f t="shared" si="9"/>
        <v>0</v>
      </c>
      <c r="N112" s="390"/>
      <c r="O112" s="19">
        <f t="shared" si="5"/>
        <v>0</v>
      </c>
      <c r="P112" s="371"/>
      <c r="Q112" s="19">
        <f t="shared" si="6"/>
        <v>0</v>
      </c>
      <c r="R112" s="392"/>
      <c r="S112" s="20" t="str">
        <f t="shared" si="7"/>
        <v>Juin</v>
      </c>
    </row>
    <row r="113" spans="1:19" ht="18.75">
      <c r="A113" s="227">
        <v>106</v>
      </c>
      <c r="B113" s="308" t="s">
        <v>3055</v>
      </c>
      <c r="C113" s="366" t="s">
        <v>1853</v>
      </c>
      <c r="D113" s="327"/>
      <c r="E113" s="330"/>
      <c r="F113" s="329"/>
      <c r="G113" s="41"/>
      <c r="H113" s="42"/>
      <c r="I113" s="41"/>
      <c r="J113" s="41"/>
      <c r="K113" s="41"/>
      <c r="L113" s="18">
        <f t="shared" si="8"/>
        <v>0</v>
      </c>
      <c r="M113" s="25">
        <f t="shared" si="9"/>
        <v>0</v>
      </c>
      <c r="N113" s="390"/>
      <c r="O113" s="19">
        <f t="shared" si="5"/>
        <v>0</v>
      </c>
      <c r="P113" s="371"/>
      <c r="Q113" s="19">
        <f t="shared" si="6"/>
        <v>0</v>
      </c>
      <c r="R113" s="392"/>
      <c r="S113" s="20" t="str">
        <f t="shared" si="7"/>
        <v>Juin</v>
      </c>
    </row>
    <row r="114" spans="1:19" ht="18.75">
      <c r="A114" s="227">
        <v>107</v>
      </c>
      <c r="B114" s="308" t="s">
        <v>3056</v>
      </c>
      <c r="C114" s="366" t="s">
        <v>674</v>
      </c>
      <c r="D114" s="326"/>
      <c r="E114" s="330"/>
      <c r="F114" s="328"/>
      <c r="G114" s="41"/>
      <c r="H114" s="42"/>
      <c r="I114" s="41"/>
      <c r="J114" s="41"/>
      <c r="K114" s="41"/>
      <c r="L114" s="18">
        <f t="shared" si="8"/>
        <v>0</v>
      </c>
      <c r="M114" s="25">
        <f t="shared" si="9"/>
        <v>0</v>
      </c>
      <c r="N114" s="390"/>
      <c r="O114" s="19">
        <f t="shared" si="5"/>
        <v>0</v>
      </c>
      <c r="P114" s="371"/>
      <c r="Q114" s="19">
        <f t="shared" si="6"/>
        <v>0</v>
      </c>
      <c r="R114" s="331"/>
      <c r="S114" s="20" t="str">
        <f t="shared" si="7"/>
        <v>Juin</v>
      </c>
    </row>
    <row r="115" spans="1:19" ht="18.75">
      <c r="A115" s="227">
        <v>108</v>
      </c>
      <c r="B115" s="308" t="s">
        <v>3297</v>
      </c>
      <c r="C115" s="366" t="s">
        <v>3057</v>
      </c>
      <c r="D115" s="327"/>
      <c r="E115" s="330"/>
      <c r="F115" s="329"/>
      <c r="G115" s="41"/>
      <c r="H115" s="42"/>
      <c r="I115" s="41"/>
      <c r="J115" s="41"/>
      <c r="K115" s="41"/>
      <c r="L115" s="18">
        <f t="shared" si="8"/>
        <v>0</v>
      </c>
      <c r="M115" s="25">
        <f t="shared" si="9"/>
        <v>0</v>
      </c>
      <c r="N115" s="390"/>
      <c r="O115" s="19">
        <f t="shared" si="5"/>
        <v>0</v>
      </c>
      <c r="P115" s="371"/>
      <c r="Q115" s="19">
        <f t="shared" si="6"/>
        <v>0</v>
      </c>
      <c r="R115" s="331"/>
      <c r="S115" s="20" t="str">
        <f t="shared" si="7"/>
        <v>Juin</v>
      </c>
    </row>
    <row r="116" spans="1:19" ht="18.75">
      <c r="A116" s="227">
        <v>109</v>
      </c>
      <c r="B116" s="308" t="s">
        <v>3058</v>
      </c>
      <c r="C116" s="366" t="s">
        <v>3059</v>
      </c>
      <c r="D116" s="327"/>
      <c r="E116" s="330"/>
      <c r="F116" s="329"/>
      <c r="G116" s="41"/>
      <c r="H116" s="42"/>
      <c r="I116" s="41"/>
      <c r="J116" s="41"/>
      <c r="K116" s="41"/>
      <c r="L116" s="18">
        <f t="shared" si="8"/>
        <v>0</v>
      </c>
      <c r="M116" s="25">
        <f t="shared" si="9"/>
        <v>0</v>
      </c>
      <c r="N116" s="390"/>
      <c r="O116" s="19">
        <f t="shared" si="5"/>
        <v>0</v>
      </c>
      <c r="P116" s="371"/>
      <c r="Q116" s="19">
        <f t="shared" si="6"/>
        <v>0</v>
      </c>
      <c r="R116" s="331"/>
      <c r="S116" s="20" t="str">
        <f t="shared" si="7"/>
        <v>Juin</v>
      </c>
    </row>
    <row r="117" spans="1:19" ht="18.75">
      <c r="A117" s="26">
        <v>110</v>
      </c>
      <c r="B117" s="334" t="s">
        <v>795</v>
      </c>
      <c r="C117" s="374" t="s">
        <v>3060</v>
      </c>
      <c r="D117" s="327"/>
      <c r="E117" s="330"/>
      <c r="F117" s="329"/>
      <c r="G117" s="41"/>
      <c r="H117" s="42"/>
      <c r="I117" s="41"/>
      <c r="J117" s="41"/>
      <c r="K117" s="41"/>
      <c r="L117" s="18">
        <f t="shared" si="8"/>
        <v>13.333333333333334</v>
      </c>
      <c r="M117" s="25">
        <f t="shared" si="9"/>
        <v>40</v>
      </c>
      <c r="N117" s="390"/>
      <c r="O117" s="19">
        <f t="shared" si="5"/>
        <v>40</v>
      </c>
      <c r="P117" s="27"/>
      <c r="Q117" s="19">
        <f t="shared" si="6"/>
        <v>40</v>
      </c>
      <c r="R117" s="39">
        <v>40</v>
      </c>
      <c r="S117" s="20" t="str">
        <f t="shared" si="7"/>
        <v>Juin</v>
      </c>
    </row>
    <row r="118" spans="1:19" ht="18.75">
      <c r="A118" s="26">
        <v>111</v>
      </c>
      <c r="B118" s="308" t="s">
        <v>3061</v>
      </c>
      <c r="C118" s="366" t="s">
        <v>3062</v>
      </c>
      <c r="D118" s="327"/>
      <c r="E118" s="330"/>
      <c r="F118" s="329"/>
      <c r="G118" s="37"/>
      <c r="H118" s="38"/>
      <c r="I118" s="37"/>
      <c r="J118" s="37"/>
      <c r="K118" s="37"/>
      <c r="L118" s="18">
        <f t="shared" si="8"/>
        <v>0</v>
      </c>
      <c r="M118" s="25">
        <f t="shared" si="9"/>
        <v>0</v>
      </c>
      <c r="N118" s="25"/>
      <c r="O118" s="19">
        <f t="shared" si="5"/>
        <v>0</v>
      </c>
      <c r="P118" s="27"/>
      <c r="Q118" s="19">
        <f t="shared" si="6"/>
        <v>0</v>
      </c>
      <c r="R118" s="331"/>
      <c r="S118" s="20" t="str">
        <f t="shared" si="7"/>
        <v>Juin</v>
      </c>
    </row>
    <row r="119" spans="1:19" ht="18.75">
      <c r="A119" s="26">
        <v>112</v>
      </c>
      <c r="B119" s="308" t="s">
        <v>3063</v>
      </c>
      <c r="C119" s="366" t="s">
        <v>640</v>
      </c>
      <c r="D119" s="327"/>
      <c r="E119" s="330"/>
      <c r="F119" s="329"/>
      <c r="G119" s="37"/>
      <c r="H119" s="38"/>
      <c r="I119" s="37"/>
      <c r="J119" s="37"/>
      <c r="K119" s="37"/>
      <c r="L119" s="18">
        <f t="shared" si="8"/>
        <v>0</v>
      </c>
      <c r="M119" s="25">
        <f t="shared" si="9"/>
        <v>0</v>
      </c>
      <c r="N119" s="25"/>
      <c r="O119" s="19">
        <f t="shared" si="5"/>
        <v>0</v>
      </c>
      <c r="P119" s="27"/>
      <c r="Q119" s="19">
        <f t="shared" si="6"/>
        <v>0</v>
      </c>
      <c r="R119" s="331"/>
      <c r="S119" s="20" t="str">
        <f t="shared" si="7"/>
        <v>Juin</v>
      </c>
    </row>
    <row r="120" spans="1:19" ht="18.75">
      <c r="A120" s="26">
        <v>113</v>
      </c>
      <c r="B120" s="308" t="s">
        <v>3064</v>
      </c>
      <c r="C120" s="366" t="s">
        <v>1789</v>
      </c>
      <c r="D120" s="327"/>
      <c r="E120" s="330"/>
      <c r="F120" s="329"/>
      <c r="G120" s="37"/>
      <c r="H120" s="38"/>
      <c r="I120" s="37"/>
      <c r="J120" s="37"/>
      <c r="K120" s="37"/>
      <c r="L120" s="18">
        <f t="shared" si="8"/>
        <v>0</v>
      </c>
      <c r="M120" s="25">
        <f t="shared" si="9"/>
        <v>0</v>
      </c>
      <c r="N120" s="25"/>
      <c r="O120" s="19">
        <f t="shared" si="5"/>
        <v>0</v>
      </c>
      <c r="P120" s="27"/>
      <c r="Q120" s="19">
        <f t="shared" si="6"/>
        <v>0</v>
      </c>
      <c r="R120" s="331"/>
      <c r="S120" s="20" t="str">
        <f t="shared" si="7"/>
        <v>Juin</v>
      </c>
    </row>
    <row r="121" spans="1:19" ht="18.75">
      <c r="A121" s="26">
        <v>114</v>
      </c>
      <c r="B121" s="306" t="s">
        <v>3065</v>
      </c>
      <c r="C121" s="375" t="s">
        <v>3066</v>
      </c>
      <c r="D121" s="327"/>
      <c r="E121" s="330"/>
      <c r="F121" s="329"/>
      <c r="G121" s="37"/>
      <c r="H121" s="38"/>
      <c r="I121" s="37"/>
      <c r="J121" s="37"/>
      <c r="K121" s="37"/>
      <c r="L121" s="18">
        <f t="shared" si="8"/>
        <v>0</v>
      </c>
      <c r="M121" s="25">
        <f t="shared" si="9"/>
        <v>0</v>
      </c>
      <c r="N121" s="25"/>
      <c r="O121" s="19">
        <f t="shared" si="5"/>
        <v>0</v>
      </c>
      <c r="P121" s="27"/>
      <c r="Q121" s="19">
        <f t="shared" si="6"/>
        <v>0</v>
      </c>
      <c r="R121" s="331"/>
      <c r="S121" s="20" t="str">
        <f t="shared" si="7"/>
        <v>Juin</v>
      </c>
    </row>
    <row r="122" spans="1:19" ht="18.75">
      <c r="A122" s="26">
        <v>115</v>
      </c>
      <c r="B122" s="308" t="s">
        <v>3067</v>
      </c>
      <c r="C122" s="366" t="s">
        <v>1770</v>
      </c>
      <c r="D122" s="327"/>
      <c r="E122" s="330"/>
      <c r="F122" s="329"/>
      <c r="G122" s="37"/>
      <c r="H122" s="38"/>
      <c r="I122" s="37"/>
      <c r="J122" s="37"/>
      <c r="K122" s="37"/>
      <c r="L122" s="18">
        <f t="shared" si="8"/>
        <v>0</v>
      </c>
      <c r="M122" s="25">
        <f t="shared" si="9"/>
        <v>0</v>
      </c>
      <c r="N122" s="25"/>
      <c r="O122" s="19">
        <f t="shared" si="5"/>
        <v>0</v>
      </c>
      <c r="P122" s="27"/>
      <c r="Q122" s="19">
        <f t="shared" si="6"/>
        <v>0</v>
      </c>
      <c r="R122" s="331"/>
      <c r="S122" s="20" t="str">
        <f t="shared" si="7"/>
        <v>Juin</v>
      </c>
    </row>
    <row r="123" spans="1:19" ht="18.75">
      <c r="A123" s="26">
        <v>116</v>
      </c>
      <c r="B123" s="308" t="s">
        <v>1617</v>
      </c>
      <c r="C123" s="366" t="s">
        <v>3068</v>
      </c>
      <c r="D123" s="327"/>
      <c r="E123" s="330"/>
      <c r="F123" s="329"/>
      <c r="G123" s="37"/>
      <c r="H123" s="38"/>
      <c r="I123" s="37"/>
      <c r="J123" s="37"/>
      <c r="K123" s="37"/>
      <c r="L123" s="18">
        <f t="shared" si="8"/>
        <v>0</v>
      </c>
      <c r="M123" s="25">
        <f t="shared" si="9"/>
        <v>0</v>
      </c>
      <c r="N123" s="25"/>
      <c r="O123" s="19">
        <f t="shared" si="5"/>
        <v>0</v>
      </c>
      <c r="P123" s="27"/>
      <c r="Q123" s="19">
        <f t="shared" si="6"/>
        <v>0</v>
      </c>
      <c r="R123" s="331"/>
      <c r="S123" s="20" t="str">
        <f t="shared" si="7"/>
        <v>Juin</v>
      </c>
    </row>
    <row r="124" spans="1:19" ht="18.75">
      <c r="A124" s="26">
        <v>117</v>
      </c>
      <c r="B124" s="308" t="s">
        <v>1977</v>
      </c>
      <c r="C124" s="366" t="s">
        <v>3298</v>
      </c>
      <c r="D124" s="327"/>
      <c r="E124" s="330"/>
      <c r="F124" s="329"/>
      <c r="G124" s="37"/>
      <c r="H124" s="38"/>
      <c r="I124" s="37"/>
      <c r="J124" s="37"/>
      <c r="K124" s="37"/>
      <c r="L124" s="18">
        <f t="shared" si="8"/>
        <v>0</v>
      </c>
      <c r="M124" s="25">
        <f t="shared" si="9"/>
        <v>0</v>
      </c>
      <c r="N124" s="25"/>
      <c r="O124" s="19">
        <f t="shared" si="5"/>
        <v>0</v>
      </c>
      <c r="P124" s="27"/>
      <c r="Q124" s="19">
        <f t="shared" si="6"/>
        <v>0</v>
      </c>
      <c r="R124" s="331"/>
      <c r="S124" s="20" t="str">
        <f t="shared" si="7"/>
        <v>Juin</v>
      </c>
    </row>
    <row r="125" spans="1:19" ht="18.75">
      <c r="A125" s="26">
        <v>118</v>
      </c>
      <c r="B125" s="308" t="s">
        <v>3069</v>
      </c>
      <c r="C125" s="366" t="s">
        <v>3070</v>
      </c>
      <c r="D125" s="327"/>
      <c r="E125" s="330"/>
      <c r="F125" s="329"/>
      <c r="G125" s="37"/>
      <c r="H125" s="38"/>
      <c r="I125" s="37"/>
      <c r="J125" s="37"/>
      <c r="K125" s="37"/>
      <c r="L125" s="18">
        <f t="shared" si="8"/>
        <v>0</v>
      </c>
      <c r="M125" s="25">
        <f t="shared" si="9"/>
        <v>0</v>
      </c>
      <c r="N125" s="25"/>
      <c r="O125" s="19">
        <f t="shared" si="5"/>
        <v>0</v>
      </c>
      <c r="P125" s="27"/>
      <c r="Q125" s="19">
        <f t="shared" si="6"/>
        <v>0</v>
      </c>
      <c r="R125" s="331"/>
      <c r="S125" s="20" t="str">
        <f t="shared" si="7"/>
        <v>Juin</v>
      </c>
    </row>
    <row r="126" spans="1:19" ht="18.75">
      <c r="A126" s="26">
        <v>119</v>
      </c>
      <c r="B126" s="308" t="s">
        <v>3071</v>
      </c>
      <c r="C126" s="366" t="s">
        <v>1935</v>
      </c>
      <c r="D126" s="327"/>
      <c r="E126" s="330"/>
      <c r="F126" s="329"/>
      <c r="G126" s="37"/>
      <c r="H126" s="38"/>
      <c r="I126" s="37"/>
      <c r="J126" s="37"/>
      <c r="K126" s="37"/>
      <c r="L126" s="18">
        <f t="shared" si="8"/>
        <v>0</v>
      </c>
      <c r="M126" s="25">
        <f t="shared" si="9"/>
        <v>0</v>
      </c>
      <c r="N126" s="25"/>
      <c r="O126" s="19">
        <f t="shared" si="5"/>
        <v>0</v>
      </c>
      <c r="P126" s="27"/>
      <c r="Q126" s="19">
        <f t="shared" si="6"/>
        <v>0</v>
      </c>
      <c r="R126" s="331"/>
      <c r="S126" s="20" t="str">
        <f t="shared" si="7"/>
        <v>Juin</v>
      </c>
    </row>
    <row r="127" spans="1:19" ht="18.75">
      <c r="A127" s="26">
        <v>120</v>
      </c>
      <c r="B127" s="308" t="s">
        <v>3072</v>
      </c>
      <c r="C127" s="366" t="s">
        <v>3073</v>
      </c>
      <c r="D127" s="327"/>
      <c r="E127" s="330"/>
      <c r="F127" s="329"/>
      <c r="G127" s="37"/>
      <c r="H127" s="38"/>
      <c r="I127" s="37"/>
      <c r="J127" s="37"/>
      <c r="K127" s="37"/>
      <c r="L127" s="18">
        <f t="shared" si="8"/>
        <v>0</v>
      </c>
      <c r="M127" s="25">
        <f t="shared" si="9"/>
        <v>0</v>
      </c>
      <c r="N127" s="25"/>
      <c r="O127" s="19">
        <f t="shared" si="5"/>
        <v>0</v>
      </c>
      <c r="P127" s="27"/>
      <c r="Q127" s="19">
        <f t="shared" si="6"/>
        <v>0</v>
      </c>
      <c r="R127" s="331"/>
      <c r="S127" s="20" t="str">
        <f t="shared" si="7"/>
        <v>Juin</v>
      </c>
    </row>
    <row r="128" spans="1:19" ht="18.75">
      <c r="A128" s="26">
        <v>121</v>
      </c>
      <c r="B128" s="308" t="s">
        <v>3074</v>
      </c>
      <c r="C128" s="366" t="s">
        <v>3075</v>
      </c>
      <c r="D128" s="327"/>
      <c r="E128" s="330"/>
      <c r="F128" s="329"/>
      <c r="G128" s="37"/>
      <c r="H128" s="38"/>
      <c r="I128" s="37"/>
      <c r="J128" s="37"/>
      <c r="K128" s="37"/>
      <c r="L128" s="18">
        <f t="shared" si="8"/>
        <v>0</v>
      </c>
      <c r="M128" s="25">
        <f t="shared" si="9"/>
        <v>0</v>
      </c>
      <c r="N128" s="25"/>
      <c r="O128" s="19">
        <f t="shared" si="5"/>
        <v>0</v>
      </c>
      <c r="P128" s="27"/>
      <c r="Q128" s="19">
        <f t="shared" si="6"/>
        <v>0</v>
      </c>
      <c r="R128" s="331"/>
      <c r="S128" s="20" t="str">
        <f t="shared" si="7"/>
        <v>Juin</v>
      </c>
    </row>
    <row r="129" spans="1:19" ht="18.75">
      <c r="A129" s="26">
        <v>122</v>
      </c>
      <c r="B129" s="308" t="s">
        <v>3076</v>
      </c>
      <c r="C129" s="366" t="s">
        <v>1409</v>
      </c>
      <c r="D129" s="327"/>
      <c r="E129" s="330"/>
      <c r="F129" s="329"/>
      <c r="G129" s="37"/>
      <c r="H129" s="38"/>
      <c r="I129" s="37"/>
      <c r="J129" s="37"/>
      <c r="K129" s="37"/>
      <c r="L129" s="18">
        <f t="shared" si="8"/>
        <v>0</v>
      </c>
      <c r="M129" s="25">
        <f t="shared" si="9"/>
        <v>0</v>
      </c>
      <c r="N129" s="25"/>
      <c r="O129" s="19">
        <f t="shared" si="5"/>
        <v>0</v>
      </c>
      <c r="P129" s="27"/>
      <c r="Q129" s="19">
        <f t="shared" si="6"/>
        <v>0</v>
      </c>
      <c r="R129" s="331"/>
      <c r="S129" s="20" t="str">
        <f t="shared" si="7"/>
        <v>Juin</v>
      </c>
    </row>
    <row r="130" spans="1:19" ht="18.75">
      <c r="A130" s="26">
        <v>123</v>
      </c>
      <c r="B130" s="334" t="s">
        <v>854</v>
      </c>
      <c r="C130" s="374" t="s">
        <v>1985</v>
      </c>
      <c r="D130" s="327"/>
      <c r="E130" s="330"/>
      <c r="F130" s="329"/>
      <c r="G130" s="37"/>
      <c r="H130" s="38"/>
      <c r="I130" s="37"/>
      <c r="J130" s="37"/>
      <c r="K130" s="37"/>
      <c r="L130" s="18">
        <f t="shared" si="8"/>
        <v>12.333333333333334</v>
      </c>
      <c r="M130" s="25">
        <f t="shared" si="9"/>
        <v>37</v>
      </c>
      <c r="N130" s="25"/>
      <c r="O130" s="19">
        <f t="shared" si="5"/>
        <v>37</v>
      </c>
      <c r="P130" s="27"/>
      <c r="Q130" s="19">
        <f t="shared" si="6"/>
        <v>37</v>
      </c>
      <c r="R130" s="39">
        <v>37</v>
      </c>
      <c r="S130" s="20" t="str">
        <f t="shared" si="7"/>
        <v>Juin</v>
      </c>
    </row>
    <row r="131" spans="1:19" ht="18.75">
      <c r="A131" s="26">
        <v>124</v>
      </c>
      <c r="B131" s="308" t="s">
        <v>1986</v>
      </c>
      <c r="C131" s="366" t="s">
        <v>640</v>
      </c>
      <c r="D131" s="327"/>
      <c r="E131" s="330"/>
      <c r="F131" s="329"/>
      <c r="G131" s="37"/>
      <c r="H131" s="38"/>
      <c r="I131" s="37"/>
      <c r="J131" s="37"/>
      <c r="K131" s="37"/>
      <c r="L131" s="18">
        <f t="shared" si="8"/>
        <v>0</v>
      </c>
      <c r="M131" s="25">
        <f t="shared" si="9"/>
        <v>0</v>
      </c>
      <c r="N131" s="25"/>
      <c r="O131" s="19">
        <f t="shared" si="5"/>
        <v>0</v>
      </c>
      <c r="P131" s="27"/>
      <c r="Q131" s="19">
        <f t="shared" si="6"/>
        <v>0</v>
      </c>
      <c r="R131" s="39"/>
      <c r="S131" s="20" t="str">
        <f t="shared" si="7"/>
        <v>Juin</v>
      </c>
    </row>
    <row r="132" spans="1:19" ht="18.75">
      <c r="A132" s="26">
        <v>125</v>
      </c>
      <c r="B132" s="308" t="s">
        <v>3077</v>
      </c>
      <c r="C132" s="366" t="s">
        <v>841</v>
      </c>
      <c r="D132" s="327"/>
      <c r="E132" s="330"/>
      <c r="F132" s="329"/>
      <c r="G132" s="37"/>
      <c r="H132" s="38"/>
      <c r="I132" s="37"/>
      <c r="J132" s="37"/>
      <c r="K132" s="37"/>
      <c r="L132" s="18">
        <f t="shared" si="8"/>
        <v>0</v>
      </c>
      <c r="M132" s="25">
        <f t="shared" si="9"/>
        <v>0</v>
      </c>
      <c r="N132" s="25"/>
      <c r="O132" s="19">
        <f t="shared" si="5"/>
        <v>0</v>
      </c>
      <c r="P132" s="27"/>
      <c r="Q132" s="19">
        <f t="shared" si="6"/>
        <v>0</v>
      </c>
      <c r="R132" s="331"/>
      <c r="S132" s="20" t="str">
        <f t="shared" si="7"/>
        <v>Juin</v>
      </c>
    </row>
    <row r="133" spans="1:19" ht="18.75">
      <c r="A133" s="26">
        <v>126</v>
      </c>
      <c r="B133" s="308" t="s">
        <v>3078</v>
      </c>
      <c r="C133" s="366" t="s">
        <v>841</v>
      </c>
      <c r="D133" s="327"/>
      <c r="E133" s="330"/>
      <c r="F133" s="329"/>
      <c r="G133" s="37"/>
      <c r="H133" s="38"/>
      <c r="I133" s="37"/>
      <c r="J133" s="37"/>
      <c r="K133" s="37"/>
      <c r="L133" s="18">
        <f t="shared" si="8"/>
        <v>0</v>
      </c>
      <c r="M133" s="25">
        <f t="shared" si="9"/>
        <v>0</v>
      </c>
      <c r="N133" s="25"/>
      <c r="O133" s="19">
        <f t="shared" si="5"/>
        <v>0</v>
      </c>
      <c r="P133" s="27"/>
      <c r="Q133" s="19">
        <f t="shared" si="6"/>
        <v>0</v>
      </c>
      <c r="R133" s="331"/>
      <c r="S133" s="20" t="str">
        <f t="shared" si="7"/>
        <v>Juin</v>
      </c>
    </row>
    <row r="134" spans="1:19" ht="18.75">
      <c r="A134" s="26">
        <v>127</v>
      </c>
      <c r="B134" s="308" t="s">
        <v>3079</v>
      </c>
      <c r="C134" s="366" t="s">
        <v>1409</v>
      </c>
      <c r="D134" s="327"/>
      <c r="E134" s="330"/>
      <c r="F134" s="329"/>
      <c r="G134" s="37"/>
      <c r="H134" s="38"/>
      <c r="I134" s="37"/>
      <c r="J134" s="37"/>
      <c r="K134" s="37"/>
      <c r="L134" s="18">
        <f t="shared" si="8"/>
        <v>0</v>
      </c>
      <c r="M134" s="25">
        <f t="shared" si="9"/>
        <v>0</v>
      </c>
      <c r="N134" s="25"/>
      <c r="O134" s="19">
        <f t="shared" si="5"/>
        <v>0</v>
      </c>
      <c r="P134" s="27"/>
      <c r="Q134" s="19">
        <f t="shared" si="6"/>
        <v>0</v>
      </c>
      <c r="R134" s="331"/>
      <c r="S134" s="20" t="str">
        <f t="shared" si="7"/>
        <v>Juin</v>
      </c>
    </row>
    <row r="135" spans="1:19" ht="18.75">
      <c r="A135" s="26">
        <v>128</v>
      </c>
      <c r="B135" s="308" t="s">
        <v>3080</v>
      </c>
      <c r="C135" s="366" t="s">
        <v>1792</v>
      </c>
      <c r="D135" s="327"/>
      <c r="E135" s="330"/>
      <c r="F135" s="329"/>
      <c r="G135" s="37"/>
      <c r="H135" s="38"/>
      <c r="I135" s="37"/>
      <c r="J135" s="37"/>
      <c r="K135" s="37"/>
      <c r="L135" s="18">
        <f t="shared" si="8"/>
        <v>0</v>
      </c>
      <c r="M135" s="25">
        <f t="shared" si="9"/>
        <v>0</v>
      </c>
      <c r="N135" s="25"/>
      <c r="O135" s="19">
        <f t="shared" si="5"/>
        <v>0</v>
      </c>
      <c r="P135" s="27"/>
      <c r="Q135" s="19">
        <f t="shared" si="6"/>
        <v>0</v>
      </c>
      <c r="R135" s="331"/>
      <c r="S135" s="20" t="str">
        <f t="shared" si="7"/>
        <v>Juin</v>
      </c>
    </row>
    <row r="136" spans="1:19" ht="18.75">
      <c r="A136" s="26">
        <v>129</v>
      </c>
      <c r="B136" s="308" t="s">
        <v>3081</v>
      </c>
      <c r="C136" s="366" t="s">
        <v>3082</v>
      </c>
      <c r="D136" s="326"/>
      <c r="E136" s="201"/>
      <c r="F136" s="328"/>
      <c r="G136" s="37"/>
      <c r="H136" s="38"/>
      <c r="I136" s="37"/>
      <c r="J136" s="37"/>
      <c r="K136" s="37"/>
      <c r="L136" s="18">
        <f t="shared" si="8"/>
        <v>0</v>
      </c>
      <c r="M136" s="25">
        <f t="shared" si="9"/>
        <v>0</v>
      </c>
      <c r="N136" s="25"/>
      <c r="O136" s="19">
        <f t="shared" ref="O136:O199" si="10">MAX(M136,N136*3)</f>
        <v>0</v>
      </c>
      <c r="P136" s="27"/>
      <c r="Q136" s="19">
        <f t="shared" ref="Q136:Q199" si="11">MAX(O136,P136*3)</f>
        <v>0</v>
      </c>
      <c r="R136" s="331"/>
      <c r="S136" s="20" t="str">
        <f t="shared" ref="S136:S199" si="12">IF(ISBLANK(P136),IF(ISBLANK(N136),"Juin","Synthèse"),"Rattrapage")</f>
        <v>Juin</v>
      </c>
    </row>
    <row r="137" spans="1:19" ht="18.75">
      <c r="A137" s="26">
        <v>130</v>
      </c>
      <c r="B137" s="308" t="s">
        <v>3083</v>
      </c>
      <c r="C137" s="366" t="s">
        <v>1825</v>
      </c>
      <c r="D137" s="327"/>
      <c r="E137" s="201"/>
      <c r="F137" s="329"/>
      <c r="G137" s="37"/>
      <c r="H137" s="38"/>
      <c r="I137" s="37"/>
      <c r="J137" s="37"/>
      <c r="K137" s="37"/>
      <c r="L137" s="18">
        <f t="shared" ref="L137:L200" si="13">IF(AND(D137=0,E137=K208,F137=0),R137/3,SUM(D137:F137)/3)</f>
        <v>0</v>
      </c>
      <c r="M137" s="25">
        <f t="shared" ref="M137:M200" si="14">L137*3</f>
        <v>0</v>
      </c>
      <c r="N137" s="25"/>
      <c r="O137" s="19">
        <f t="shared" si="10"/>
        <v>0</v>
      </c>
      <c r="P137" s="27"/>
      <c r="Q137" s="19">
        <f t="shared" si="11"/>
        <v>0</v>
      </c>
      <c r="R137" s="331"/>
      <c r="S137" s="20" t="str">
        <f t="shared" si="12"/>
        <v>Juin</v>
      </c>
    </row>
    <row r="138" spans="1:19" ht="18.75">
      <c r="A138" s="26">
        <v>131</v>
      </c>
      <c r="B138" s="308" t="s">
        <v>3085</v>
      </c>
      <c r="C138" s="366" t="s">
        <v>1795</v>
      </c>
      <c r="D138" s="327"/>
      <c r="E138" s="201"/>
      <c r="F138" s="329"/>
      <c r="G138" s="37"/>
      <c r="H138" s="38"/>
      <c r="I138" s="37"/>
      <c r="J138" s="37"/>
      <c r="K138" s="37"/>
      <c r="L138" s="18">
        <f t="shared" si="13"/>
        <v>0</v>
      </c>
      <c r="M138" s="25">
        <f t="shared" si="14"/>
        <v>0</v>
      </c>
      <c r="N138" s="25"/>
      <c r="O138" s="19">
        <f t="shared" si="10"/>
        <v>0</v>
      </c>
      <c r="P138" s="27"/>
      <c r="Q138" s="19">
        <f t="shared" si="11"/>
        <v>0</v>
      </c>
      <c r="R138" s="331"/>
      <c r="S138" s="20" t="str">
        <f t="shared" si="12"/>
        <v>Juin</v>
      </c>
    </row>
    <row r="139" spans="1:19" ht="18.75">
      <c r="A139" s="26">
        <v>132</v>
      </c>
      <c r="B139" s="308" t="s">
        <v>3086</v>
      </c>
      <c r="C139" s="366" t="s">
        <v>3087</v>
      </c>
      <c r="D139" s="327"/>
      <c r="E139" s="201"/>
      <c r="F139" s="329"/>
      <c r="G139" s="37"/>
      <c r="H139" s="38"/>
      <c r="I139" s="37"/>
      <c r="J139" s="37"/>
      <c r="K139" s="37"/>
      <c r="L139" s="18">
        <f t="shared" si="13"/>
        <v>0</v>
      </c>
      <c r="M139" s="25">
        <f t="shared" si="14"/>
        <v>0</v>
      </c>
      <c r="N139" s="25"/>
      <c r="O139" s="19">
        <f t="shared" si="10"/>
        <v>0</v>
      </c>
      <c r="P139" s="27"/>
      <c r="Q139" s="19">
        <f t="shared" si="11"/>
        <v>0</v>
      </c>
      <c r="R139" s="331"/>
      <c r="S139" s="20" t="str">
        <f t="shared" si="12"/>
        <v>Juin</v>
      </c>
    </row>
    <row r="140" spans="1:19" ht="18.75">
      <c r="A140" s="26">
        <v>133</v>
      </c>
      <c r="B140" s="308" t="s">
        <v>3084</v>
      </c>
      <c r="C140" s="366" t="s">
        <v>891</v>
      </c>
      <c r="D140" s="327"/>
      <c r="E140" s="201"/>
      <c r="F140" s="329"/>
      <c r="G140" s="37"/>
      <c r="H140" s="38"/>
      <c r="I140" s="37"/>
      <c r="J140" s="37"/>
      <c r="K140" s="37"/>
      <c r="L140" s="18">
        <f t="shared" si="13"/>
        <v>0</v>
      </c>
      <c r="M140" s="25">
        <f t="shared" si="14"/>
        <v>0</v>
      </c>
      <c r="N140" s="25"/>
      <c r="O140" s="19">
        <f t="shared" si="10"/>
        <v>0</v>
      </c>
      <c r="P140" s="27"/>
      <c r="Q140" s="19">
        <f t="shared" si="11"/>
        <v>0</v>
      </c>
      <c r="R140" s="331"/>
      <c r="S140" s="20" t="str">
        <f t="shared" si="12"/>
        <v>Juin</v>
      </c>
    </row>
    <row r="141" spans="1:19" ht="18.75">
      <c r="A141" s="26">
        <v>134</v>
      </c>
      <c r="B141" s="308" t="s">
        <v>908</v>
      </c>
      <c r="C141" s="366" t="s">
        <v>1907</v>
      </c>
      <c r="D141" s="327"/>
      <c r="E141" s="201"/>
      <c r="F141" s="329"/>
      <c r="G141" s="37"/>
      <c r="H141" s="38"/>
      <c r="I141" s="37"/>
      <c r="J141" s="37"/>
      <c r="K141" s="37"/>
      <c r="L141" s="18">
        <f t="shared" si="13"/>
        <v>0</v>
      </c>
      <c r="M141" s="25">
        <f t="shared" si="14"/>
        <v>0</v>
      </c>
      <c r="N141" s="25"/>
      <c r="O141" s="19">
        <f t="shared" si="10"/>
        <v>0</v>
      </c>
      <c r="P141" s="27"/>
      <c r="Q141" s="19">
        <f t="shared" si="11"/>
        <v>0</v>
      </c>
      <c r="R141" s="331"/>
      <c r="S141" s="20" t="str">
        <f t="shared" si="12"/>
        <v>Juin</v>
      </c>
    </row>
    <row r="142" spans="1:19" ht="18.75">
      <c r="A142" s="26">
        <v>135</v>
      </c>
      <c r="B142" s="308" t="s">
        <v>3088</v>
      </c>
      <c r="C142" s="366" t="s">
        <v>3089</v>
      </c>
      <c r="D142" s="327"/>
      <c r="E142" s="201"/>
      <c r="F142" s="329"/>
      <c r="G142" s="37"/>
      <c r="H142" s="38"/>
      <c r="I142" s="37"/>
      <c r="J142" s="37"/>
      <c r="K142" s="37"/>
      <c r="L142" s="18">
        <f t="shared" si="13"/>
        <v>0</v>
      </c>
      <c r="M142" s="25">
        <f t="shared" si="14"/>
        <v>0</v>
      </c>
      <c r="N142" s="25"/>
      <c r="O142" s="19">
        <f t="shared" si="10"/>
        <v>0</v>
      </c>
      <c r="P142" s="27"/>
      <c r="Q142" s="19">
        <f t="shared" si="11"/>
        <v>0</v>
      </c>
      <c r="R142" s="331"/>
      <c r="S142" s="20" t="str">
        <f t="shared" si="12"/>
        <v>Juin</v>
      </c>
    </row>
    <row r="143" spans="1:19" ht="18.75">
      <c r="A143" s="26">
        <v>136</v>
      </c>
      <c r="B143" s="308" t="s">
        <v>3291</v>
      </c>
      <c r="C143" s="366" t="s">
        <v>3290</v>
      </c>
      <c r="D143" s="327"/>
      <c r="E143" s="201"/>
      <c r="F143" s="329"/>
      <c r="G143" s="37"/>
      <c r="H143" s="38"/>
      <c r="I143" s="37"/>
      <c r="J143" s="37"/>
      <c r="K143" s="37"/>
      <c r="L143" s="18">
        <f t="shared" si="13"/>
        <v>0</v>
      </c>
      <c r="M143" s="25">
        <f t="shared" si="14"/>
        <v>0</v>
      </c>
      <c r="N143" s="25"/>
      <c r="O143" s="19">
        <f t="shared" si="10"/>
        <v>0</v>
      </c>
      <c r="P143" s="27"/>
      <c r="Q143" s="19">
        <f t="shared" si="11"/>
        <v>0</v>
      </c>
      <c r="R143" s="331"/>
      <c r="S143" s="20" t="str">
        <f t="shared" si="12"/>
        <v>Juin</v>
      </c>
    </row>
    <row r="144" spans="1:19" ht="18.75">
      <c r="A144" s="26">
        <v>137</v>
      </c>
      <c r="B144" s="308" t="s">
        <v>3090</v>
      </c>
      <c r="C144" s="366" t="s">
        <v>3091</v>
      </c>
      <c r="D144" s="327"/>
      <c r="E144" s="201"/>
      <c r="F144" s="329"/>
      <c r="G144" s="37"/>
      <c r="H144" s="38"/>
      <c r="I144" s="37"/>
      <c r="J144" s="37"/>
      <c r="K144" s="37"/>
      <c r="L144" s="18">
        <f t="shared" si="13"/>
        <v>0</v>
      </c>
      <c r="M144" s="25">
        <f t="shared" si="14"/>
        <v>0</v>
      </c>
      <c r="N144" s="25"/>
      <c r="O144" s="19">
        <f t="shared" si="10"/>
        <v>0</v>
      </c>
      <c r="P144" s="27"/>
      <c r="Q144" s="19">
        <f t="shared" si="11"/>
        <v>0</v>
      </c>
      <c r="R144" s="331"/>
      <c r="S144" s="20" t="str">
        <f t="shared" si="12"/>
        <v>Juin</v>
      </c>
    </row>
    <row r="145" spans="1:19" ht="18.75">
      <c r="A145" s="26">
        <v>138</v>
      </c>
      <c r="B145" s="308" t="s">
        <v>3092</v>
      </c>
      <c r="C145" s="366" t="s">
        <v>3093</v>
      </c>
      <c r="D145" s="327"/>
      <c r="E145" s="201"/>
      <c r="F145" s="329"/>
      <c r="G145" s="37"/>
      <c r="H145" s="38"/>
      <c r="I145" s="37"/>
      <c r="J145" s="37"/>
      <c r="K145" s="37"/>
      <c r="L145" s="18">
        <f t="shared" si="13"/>
        <v>0</v>
      </c>
      <c r="M145" s="25">
        <f t="shared" si="14"/>
        <v>0</v>
      </c>
      <c r="N145" s="25"/>
      <c r="O145" s="19">
        <f t="shared" si="10"/>
        <v>0</v>
      </c>
      <c r="P145" s="27"/>
      <c r="Q145" s="19">
        <f t="shared" si="11"/>
        <v>0</v>
      </c>
      <c r="R145" s="331"/>
      <c r="S145" s="20" t="str">
        <f t="shared" si="12"/>
        <v>Juin</v>
      </c>
    </row>
    <row r="146" spans="1:19" ht="18.75">
      <c r="A146" s="26">
        <v>139</v>
      </c>
      <c r="B146" s="308" t="s">
        <v>3094</v>
      </c>
      <c r="C146" s="366" t="s">
        <v>3095</v>
      </c>
      <c r="D146" s="327"/>
      <c r="E146" s="201"/>
      <c r="F146" s="329"/>
      <c r="G146" s="37"/>
      <c r="H146" s="38"/>
      <c r="I146" s="37"/>
      <c r="J146" s="37"/>
      <c r="K146" s="37"/>
      <c r="L146" s="18">
        <f t="shared" si="13"/>
        <v>0</v>
      </c>
      <c r="M146" s="25">
        <f t="shared" si="14"/>
        <v>0</v>
      </c>
      <c r="N146" s="25"/>
      <c r="O146" s="19">
        <f t="shared" si="10"/>
        <v>0</v>
      </c>
      <c r="P146" s="27"/>
      <c r="Q146" s="19">
        <f t="shared" si="11"/>
        <v>0</v>
      </c>
      <c r="R146" s="331"/>
      <c r="S146" s="20" t="str">
        <f t="shared" si="12"/>
        <v>Juin</v>
      </c>
    </row>
    <row r="147" spans="1:19" ht="18.75">
      <c r="A147" s="26">
        <v>140</v>
      </c>
      <c r="B147" s="308" t="s">
        <v>3096</v>
      </c>
      <c r="C147" s="366" t="s">
        <v>3097</v>
      </c>
      <c r="D147" s="327"/>
      <c r="E147" s="201"/>
      <c r="F147" s="329"/>
      <c r="G147" s="37"/>
      <c r="H147" s="38"/>
      <c r="I147" s="37"/>
      <c r="J147" s="37"/>
      <c r="K147" s="37"/>
      <c r="L147" s="18">
        <f t="shared" si="13"/>
        <v>0</v>
      </c>
      <c r="M147" s="25">
        <f t="shared" si="14"/>
        <v>0</v>
      </c>
      <c r="N147" s="25"/>
      <c r="O147" s="19">
        <f t="shared" si="10"/>
        <v>0</v>
      </c>
      <c r="P147" s="27"/>
      <c r="Q147" s="19">
        <f t="shared" si="11"/>
        <v>0</v>
      </c>
      <c r="R147" s="331"/>
      <c r="S147" s="20" t="str">
        <f t="shared" si="12"/>
        <v>Juin</v>
      </c>
    </row>
    <row r="148" spans="1:19" ht="18.75">
      <c r="A148" s="26">
        <v>141</v>
      </c>
      <c r="B148" s="308" t="s">
        <v>3098</v>
      </c>
      <c r="C148" s="366" t="s">
        <v>2025</v>
      </c>
      <c r="D148" s="327"/>
      <c r="E148" s="201"/>
      <c r="F148" s="329"/>
      <c r="G148" s="37"/>
      <c r="H148" s="38"/>
      <c r="I148" s="37"/>
      <c r="J148" s="37"/>
      <c r="K148" s="37"/>
      <c r="L148" s="18">
        <f t="shared" si="13"/>
        <v>0</v>
      </c>
      <c r="M148" s="25">
        <f t="shared" si="14"/>
        <v>0</v>
      </c>
      <c r="N148" s="25"/>
      <c r="O148" s="19">
        <f t="shared" si="10"/>
        <v>0</v>
      </c>
      <c r="P148" s="27"/>
      <c r="Q148" s="19">
        <f t="shared" si="11"/>
        <v>0</v>
      </c>
      <c r="R148" s="331"/>
      <c r="S148" s="20" t="str">
        <f t="shared" si="12"/>
        <v>Juin</v>
      </c>
    </row>
    <row r="149" spans="1:19" ht="18.75">
      <c r="A149" s="26">
        <v>142</v>
      </c>
      <c r="B149" s="350" t="s">
        <v>3099</v>
      </c>
      <c r="C149" s="381" t="s">
        <v>3100</v>
      </c>
      <c r="D149" s="327"/>
      <c r="E149" s="201"/>
      <c r="F149" s="329"/>
      <c r="G149" s="37"/>
      <c r="H149" s="38"/>
      <c r="I149" s="37"/>
      <c r="J149" s="37"/>
      <c r="K149" s="37"/>
      <c r="L149" s="18">
        <f t="shared" si="13"/>
        <v>0</v>
      </c>
      <c r="M149" s="25">
        <f t="shared" si="14"/>
        <v>0</v>
      </c>
      <c r="N149" s="25"/>
      <c r="O149" s="19">
        <f t="shared" si="10"/>
        <v>0</v>
      </c>
      <c r="P149" s="27"/>
      <c r="Q149" s="19">
        <f t="shared" si="11"/>
        <v>0</v>
      </c>
      <c r="R149" s="331"/>
      <c r="S149" s="20" t="str">
        <f t="shared" si="12"/>
        <v>Juin</v>
      </c>
    </row>
    <row r="150" spans="1:19" ht="18.75">
      <c r="A150" s="26">
        <v>143</v>
      </c>
      <c r="B150" s="308" t="s">
        <v>3101</v>
      </c>
      <c r="C150" s="366" t="s">
        <v>3102</v>
      </c>
      <c r="D150" s="327"/>
      <c r="E150" s="201"/>
      <c r="F150" s="329"/>
      <c r="G150" s="37"/>
      <c r="H150" s="38"/>
      <c r="I150" s="37"/>
      <c r="J150" s="37"/>
      <c r="K150" s="37"/>
      <c r="L150" s="18">
        <f t="shared" si="13"/>
        <v>0</v>
      </c>
      <c r="M150" s="25">
        <f t="shared" si="14"/>
        <v>0</v>
      </c>
      <c r="N150" s="25"/>
      <c r="O150" s="19">
        <f t="shared" si="10"/>
        <v>0</v>
      </c>
      <c r="P150" s="27"/>
      <c r="Q150" s="19">
        <f t="shared" si="11"/>
        <v>0</v>
      </c>
      <c r="R150" s="39"/>
      <c r="S150" s="20" t="str">
        <f t="shared" si="12"/>
        <v>Juin</v>
      </c>
    </row>
    <row r="151" spans="1:19" ht="18.75">
      <c r="A151" s="26">
        <v>144</v>
      </c>
      <c r="B151" s="308" t="s">
        <v>3103</v>
      </c>
      <c r="C151" s="366" t="s">
        <v>82</v>
      </c>
      <c r="D151" s="327"/>
      <c r="E151" s="201"/>
      <c r="F151" s="329"/>
      <c r="G151" s="37"/>
      <c r="H151" s="38"/>
      <c r="I151" s="37"/>
      <c r="J151" s="37"/>
      <c r="K151" s="37"/>
      <c r="L151" s="18">
        <f t="shared" si="13"/>
        <v>0</v>
      </c>
      <c r="M151" s="25">
        <f t="shared" si="14"/>
        <v>0</v>
      </c>
      <c r="N151" s="25"/>
      <c r="O151" s="19">
        <f t="shared" si="10"/>
        <v>0</v>
      </c>
      <c r="P151" s="27"/>
      <c r="Q151" s="19">
        <f t="shared" si="11"/>
        <v>0</v>
      </c>
      <c r="R151" s="331"/>
      <c r="S151" s="20" t="str">
        <f t="shared" si="12"/>
        <v>Juin</v>
      </c>
    </row>
    <row r="152" spans="1:19" ht="18.75">
      <c r="A152" s="26">
        <v>145</v>
      </c>
      <c r="B152" s="302" t="s">
        <v>3299</v>
      </c>
      <c r="C152" s="382" t="s">
        <v>3104</v>
      </c>
      <c r="D152" s="327"/>
      <c r="E152" s="201"/>
      <c r="F152" s="329"/>
      <c r="G152" s="37"/>
      <c r="H152" s="38"/>
      <c r="I152" s="37"/>
      <c r="J152" s="37"/>
      <c r="K152" s="37"/>
      <c r="L152" s="18">
        <f t="shared" si="13"/>
        <v>0</v>
      </c>
      <c r="M152" s="25">
        <f t="shared" si="14"/>
        <v>0</v>
      </c>
      <c r="N152" s="25"/>
      <c r="O152" s="19">
        <f t="shared" si="10"/>
        <v>0</v>
      </c>
      <c r="P152" s="27"/>
      <c r="Q152" s="19">
        <f t="shared" si="11"/>
        <v>0</v>
      </c>
      <c r="R152" s="39"/>
      <c r="S152" s="20" t="str">
        <f t="shared" si="12"/>
        <v>Juin</v>
      </c>
    </row>
    <row r="153" spans="1:19" ht="18.75">
      <c r="A153" s="26">
        <v>146</v>
      </c>
      <c r="B153" s="308" t="s">
        <v>3105</v>
      </c>
      <c r="C153" s="366" t="s">
        <v>3106</v>
      </c>
      <c r="D153" s="327"/>
      <c r="E153" s="201"/>
      <c r="F153" s="329"/>
      <c r="G153" s="37"/>
      <c r="H153" s="38"/>
      <c r="I153" s="37"/>
      <c r="J153" s="37"/>
      <c r="K153" s="37"/>
      <c r="L153" s="18">
        <f t="shared" si="13"/>
        <v>0</v>
      </c>
      <c r="M153" s="25">
        <f t="shared" si="14"/>
        <v>0</v>
      </c>
      <c r="N153" s="25"/>
      <c r="O153" s="19">
        <f t="shared" si="10"/>
        <v>0</v>
      </c>
      <c r="P153" s="27"/>
      <c r="Q153" s="19">
        <f t="shared" si="11"/>
        <v>0</v>
      </c>
      <c r="R153" s="331"/>
      <c r="S153" s="20" t="str">
        <f t="shared" si="12"/>
        <v>Juin</v>
      </c>
    </row>
    <row r="154" spans="1:19" ht="18.75">
      <c r="A154" s="26">
        <v>147</v>
      </c>
      <c r="B154" s="308" t="s">
        <v>3107</v>
      </c>
      <c r="C154" s="366" t="s">
        <v>3108</v>
      </c>
      <c r="D154" s="327"/>
      <c r="E154" s="201"/>
      <c r="F154" s="329"/>
      <c r="G154" s="37"/>
      <c r="H154" s="38"/>
      <c r="I154" s="37"/>
      <c r="J154" s="37"/>
      <c r="K154" s="37"/>
      <c r="L154" s="18">
        <f t="shared" si="13"/>
        <v>0</v>
      </c>
      <c r="M154" s="25">
        <f t="shared" si="14"/>
        <v>0</v>
      </c>
      <c r="N154" s="25"/>
      <c r="O154" s="19">
        <f t="shared" si="10"/>
        <v>0</v>
      </c>
      <c r="P154" s="27"/>
      <c r="Q154" s="19">
        <f t="shared" si="11"/>
        <v>0</v>
      </c>
      <c r="R154" s="331"/>
      <c r="S154" s="20" t="str">
        <f t="shared" si="12"/>
        <v>Juin</v>
      </c>
    </row>
    <row r="155" spans="1:19" ht="18.75">
      <c r="A155" s="26">
        <v>148</v>
      </c>
      <c r="B155" s="308" t="s">
        <v>3109</v>
      </c>
      <c r="C155" s="366" t="s">
        <v>1692</v>
      </c>
      <c r="D155" s="327"/>
      <c r="E155" s="201"/>
      <c r="F155" s="329"/>
      <c r="G155" s="37"/>
      <c r="H155" s="38"/>
      <c r="I155" s="37"/>
      <c r="J155" s="37"/>
      <c r="K155" s="37"/>
      <c r="L155" s="18">
        <f t="shared" si="13"/>
        <v>0</v>
      </c>
      <c r="M155" s="25">
        <f t="shared" si="14"/>
        <v>0</v>
      </c>
      <c r="N155" s="25"/>
      <c r="O155" s="19">
        <f t="shared" si="10"/>
        <v>0</v>
      </c>
      <c r="P155" s="27"/>
      <c r="Q155" s="19">
        <f t="shared" si="11"/>
        <v>0</v>
      </c>
      <c r="R155" s="331"/>
      <c r="S155" s="20" t="str">
        <f t="shared" si="12"/>
        <v>Juin</v>
      </c>
    </row>
    <row r="156" spans="1:19" ht="18.75">
      <c r="A156" s="26">
        <v>149</v>
      </c>
      <c r="B156" s="308" t="s">
        <v>977</v>
      </c>
      <c r="C156" s="366" t="s">
        <v>3110</v>
      </c>
      <c r="D156" s="327"/>
      <c r="E156" s="201"/>
      <c r="F156" s="329"/>
      <c r="G156" s="37"/>
      <c r="H156" s="38"/>
      <c r="I156" s="37"/>
      <c r="J156" s="37"/>
      <c r="K156" s="37"/>
      <c r="L156" s="18">
        <f t="shared" si="13"/>
        <v>0</v>
      </c>
      <c r="M156" s="25">
        <f t="shared" si="14"/>
        <v>0</v>
      </c>
      <c r="N156" s="25"/>
      <c r="O156" s="19">
        <f t="shared" si="10"/>
        <v>0</v>
      </c>
      <c r="P156" s="27"/>
      <c r="Q156" s="19">
        <f t="shared" si="11"/>
        <v>0</v>
      </c>
      <c r="R156" s="331"/>
      <c r="S156" s="20" t="str">
        <f t="shared" si="12"/>
        <v>Juin</v>
      </c>
    </row>
    <row r="157" spans="1:19" ht="18.75">
      <c r="A157" s="26">
        <v>150</v>
      </c>
      <c r="B157" s="308" t="s">
        <v>3300</v>
      </c>
      <c r="C157" s="366" t="s">
        <v>3111</v>
      </c>
      <c r="D157" s="326"/>
      <c r="E157" s="201"/>
      <c r="F157" s="328"/>
      <c r="G157" s="37"/>
      <c r="H157" s="38"/>
      <c r="I157" s="37"/>
      <c r="J157" s="37"/>
      <c r="K157" s="37"/>
      <c r="L157" s="18">
        <f t="shared" si="13"/>
        <v>0</v>
      </c>
      <c r="M157" s="25">
        <f t="shared" si="14"/>
        <v>0</v>
      </c>
      <c r="N157" s="25"/>
      <c r="O157" s="19">
        <f t="shared" si="10"/>
        <v>0</v>
      </c>
      <c r="P157" s="27"/>
      <c r="Q157" s="19">
        <f t="shared" si="11"/>
        <v>0</v>
      </c>
      <c r="R157" s="331"/>
      <c r="S157" s="20" t="str">
        <f t="shared" si="12"/>
        <v>Juin</v>
      </c>
    </row>
    <row r="158" spans="1:19" ht="18.75">
      <c r="A158" s="26">
        <v>151</v>
      </c>
      <c r="B158" s="308" t="s">
        <v>3276</v>
      </c>
      <c r="C158" s="366" t="s">
        <v>1985</v>
      </c>
      <c r="D158" s="327"/>
      <c r="E158" s="201"/>
      <c r="F158" s="329"/>
      <c r="G158" s="37"/>
      <c r="H158" s="38"/>
      <c r="I158" s="37"/>
      <c r="J158" s="37"/>
      <c r="K158" s="37"/>
      <c r="L158" s="18">
        <f t="shared" si="13"/>
        <v>0</v>
      </c>
      <c r="M158" s="25">
        <f t="shared" si="14"/>
        <v>0</v>
      </c>
      <c r="N158" s="25"/>
      <c r="O158" s="19">
        <f t="shared" si="10"/>
        <v>0</v>
      </c>
      <c r="P158" s="27"/>
      <c r="Q158" s="19">
        <f t="shared" si="11"/>
        <v>0</v>
      </c>
      <c r="R158" s="331"/>
      <c r="S158" s="20" t="str">
        <f t="shared" si="12"/>
        <v>Juin</v>
      </c>
    </row>
    <row r="159" spans="1:19" ht="18.75">
      <c r="A159" s="26">
        <v>152</v>
      </c>
      <c r="B159" s="352" t="s">
        <v>3112</v>
      </c>
      <c r="C159" s="383" t="s">
        <v>2148</v>
      </c>
      <c r="D159" s="327"/>
      <c r="E159" s="201"/>
      <c r="F159" s="329"/>
      <c r="G159" s="37"/>
      <c r="H159" s="38"/>
      <c r="I159" s="37"/>
      <c r="J159" s="37"/>
      <c r="K159" s="37"/>
      <c r="L159" s="18">
        <f t="shared" si="13"/>
        <v>0</v>
      </c>
      <c r="M159" s="25">
        <f t="shared" si="14"/>
        <v>0</v>
      </c>
      <c r="N159" s="25"/>
      <c r="O159" s="19">
        <f t="shared" si="10"/>
        <v>0</v>
      </c>
      <c r="P159" s="27"/>
      <c r="Q159" s="19">
        <f t="shared" si="11"/>
        <v>0</v>
      </c>
      <c r="R159" s="331"/>
      <c r="S159" s="20" t="str">
        <f t="shared" si="12"/>
        <v>Juin</v>
      </c>
    </row>
    <row r="160" spans="1:19" ht="18.75">
      <c r="A160" s="26">
        <v>153</v>
      </c>
      <c r="B160" s="308" t="s">
        <v>1648</v>
      </c>
      <c r="C160" s="366" t="s">
        <v>3113</v>
      </c>
      <c r="D160" s="327"/>
      <c r="E160" s="201"/>
      <c r="F160" s="329"/>
      <c r="G160" s="37"/>
      <c r="H160" s="38"/>
      <c r="I160" s="37"/>
      <c r="J160" s="37"/>
      <c r="K160" s="37"/>
      <c r="L160" s="18">
        <f t="shared" si="13"/>
        <v>0</v>
      </c>
      <c r="M160" s="25">
        <f t="shared" si="14"/>
        <v>0</v>
      </c>
      <c r="N160" s="25"/>
      <c r="O160" s="19">
        <f t="shared" si="10"/>
        <v>0</v>
      </c>
      <c r="P160" s="27"/>
      <c r="Q160" s="19">
        <f t="shared" si="11"/>
        <v>0</v>
      </c>
      <c r="R160" s="331"/>
      <c r="S160" s="20" t="str">
        <f t="shared" si="12"/>
        <v>Juin</v>
      </c>
    </row>
    <row r="161" spans="1:19" ht="18.75">
      <c r="A161" s="26">
        <v>154</v>
      </c>
      <c r="B161" s="308" t="s">
        <v>3114</v>
      </c>
      <c r="C161" s="366" t="s">
        <v>3115</v>
      </c>
      <c r="D161" s="327"/>
      <c r="E161" s="201"/>
      <c r="F161" s="329"/>
      <c r="G161" s="37"/>
      <c r="H161" s="38"/>
      <c r="I161" s="37"/>
      <c r="J161" s="37"/>
      <c r="K161" s="37"/>
      <c r="L161" s="18">
        <f t="shared" si="13"/>
        <v>0</v>
      </c>
      <c r="M161" s="25">
        <f t="shared" si="14"/>
        <v>0</v>
      </c>
      <c r="N161" s="25"/>
      <c r="O161" s="19">
        <f t="shared" si="10"/>
        <v>0</v>
      </c>
      <c r="P161" s="27"/>
      <c r="Q161" s="19">
        <f t="shared" si="11"/>
        <v>0</v>
      </c>
      <c r="R161" s="331"/>
      <c r="S161" s="20" t="str">
        <f t="shared" si="12"/>
        <v>Juin</v>
      </c>
    </row>
    <row r="162" spans="1:19" ht="18.75">
      <c r="A162" s="26">
        <v>155</v>
      </c>
      <c r="B162" s="308" t="s">
        <v>3116</v>
      </c>
      <c r="C162" s="366" t="s">
        <v>2064</v>
      </c>
      <c r="D162" s="327"/>
      <c r="E162" s="201"/>
      <c r="F162" s="329"/>
      <c r="G162" s="37"/>
      <c r="H162" s="38"/>
      <c r="I162" s="37"/>
      <c r="J162" s="37"/>
      <c r="K162" s="37"/>
      <c r="L162" s="18">
        <f t="shared" si="13"/>
        <v>0</v>
      </c>
      <c r="M162" s="25">
        <f t="shared" si="14"/>
        <v>0</v>
      </c>
      <c r="N162" s="25"/>
      <c r="O162" s="19">
        <f t="shared" si="10"/>
        <v>0</v>
      </c>
      <c r="P162" s="27"/>
      <c r="Q162" s="19">
        <f t="shared" si="11"/>
        <v>0</v>
      </c>
      <c r="R162" s="331"/>
      <c r="S162" s="20" t="str">
        <f t="shared" si="12"/>
        <v>Juin</v>
      </c>
    </row>
    <row r="163" spans="1:19" ht="18.75">
      <c r="A163" s="26">
        <v>156</v>
      </c>
      <c r="B163" s="308" t="s">
        <v>3117</v>
      </c>
      <c r="C163" s="366" t="s">
        <v>3118</v>
      </c>
      <c r="D163" s="327"/>
      <c r="E163" s="201"/>
      <c r="F163" s="329"/>
      <c r="G163" s="37"/>
      <c r="H163" s="38"/>
      <c r="I163" s="37"/>
      <c r="J163" s="37"/>
      <c r="K163" s="37"/>
      <c r="L163" s="18">
        <f t="shared" si="13"/>
        <v>0</v>
      </c>
      <c r="M163" s="25">
        <f t="shared" si="14"/>
        <v>0</v>
      </c>
      <c r="N163" s="25"/>
      <c r="O163" s="19">
        <f t="shared" si="10"/>
        <v>0</v>
      </c>
      <c r="P163" s="27"/>
      <c r="Q163" s="19">
        <f t="shared" si="11"/>
        <v>0</v>
      </c>
      <c r="R163" s="331"/>
      <c r="S163" s="20" t="str">
        <f t="shared" si="12"/>
        <v>Juin</v>
      </c>
    </row>
    <row r="164" spans="1:19" ht="18.75">
      <c r="A164" s="26">
        <v>157</v>
      </c>
      <c r="B164" s="308" t="s">
        <v>3119</v>
      </c>
      <c r="C164" s="366" t="s">
        <v>100</v>
      </c>
      <c r="D164" s="327"/>
      <c r="E164" s="201"/>
      <c r="F164" s="329"/>
      <c r="G164" s="37"/>
      <c r="H164" s="38"/>
      <c r="I164" s="37"/>
      <c r="J164" s="37"/>
      <c r="K164" s="37"/>
      <c r="L164" s="18">
        <f t="shared" si="13"/>
        <v>0</v>
      </c>
      <c r="M164" s="25">
        <f t="shared" si="14"/>
        <v>0</v>
      </c>
      <c r="N164" s="25"/>
      <c r="O164" s="19">
        <f t="shared" si="10"/>
        <v>0</v>
      </c>
      <c r="P164" s="27"/>
      <c r="Q164" s="19">
        <f t="shared" si="11"/>
        <v>0</v>
      </c>
      <c r="R164" s="39"/>
      <c r="S164" s="20" t="str">
        <f t="shared" si="12"/>
        <v>Juin</v>
      </c>
    </row>
    <row r="165" spans="1:19" ht="18.75">
      <c r="A165" s="26">
        <v>158</v>
      </c>
      <c r="B165" s="308" t="s">
        <v>3120</v>
      </c>
      <c r="C165" s="366" t="s">
        <v>3121</v>
      </c>
      <c r="D165" s="327"/>
      <c r="E165" s="201"/>
      <c r="F165" s="329"/>
      <c r="G165" s="37"/>
      <c r="H165" s="38"/>
      <c r="I165" s="37"/>
      <c r="J165" s="37"/>
      <c r="K165" s="37"/>
      <c r="L165" s="18">
        <f t="shared" si="13"/>
        <v>0</v>
      </c>
      <c r="M165" s="25">
        <f t="shared" si="14"/>
        <v>0</v>
      </c>
      <c r="N165" s="25"/>
      <c r="O165" s="19">
        <f t="shared" si="10"/>
        <v>0</v>
      </c>
      <c r="P165" s="27"/>
      <c r="Q165" s="19">
        <f t="shared" si="11"/>
        <v>0</v>
      </c>
      <c r="R165" s="331"/>
      <c r="S165" s="20" t="str">
        <f t="shared" si="12"/>
        <v>Juin</v>
      </c>
    </row>
    <row r="166" spans="1:19" ht="18.75">
      <c r="A166" s="26">
        <v>159</v>
      </c>
      <c r="B166" s="308" t="s">
        <v>3122</v>
      </c>
      <c r="C166" s="366" t="s">
        <v>3123</v>
      </c>
      <c r="D166" s="327"/>
      <c r="E166" s="201"/>
      <c r="F166" s="329"/>
      <c r="G166" s="37"/>
      <c r="H166" s="38"/>
      <c r="I166" s="37"/>
      <c r="J166" s="37"/>
      <c r="K166" s="37"/>
      <c r="L166" s="18">
        <f t="shared" si="13"/>
        <v>0</v>
      </c>
      <c r="M166" s="25">
        <f t="shared" si="14"/>
        <v>0</v>
      </c>
      <c r="N166" s="25"/>
      <c r="O166" s="19">
        <f t="shared" si="10"/>
        <v>0</v>
      </c>
      <c r="P166" s="27"/>
      <c r="Q166" s="19">
        <f t="shared" si="11"/>
        <v>0</v>
      </c>
      <c r="R166" s="331"/>
      <c r="S166" s="20" t="str">
        <f t="shared" si="12"/>
        <v>Juin</v>
      </c>
    </row>
    <row r="167" spans="1:19" ht="18.75">
      <c r="A167" s="26">
        <v>160</v>
      </c>
      <c r="B167" s="308" t="s">
        <v>3124</v>
      </c>
      <c r="C167" s="366" t="s">
        <v>3125</v>
      </c>
      <c r="D167" s="327"/>
      <c r="E167" s="201"/>
      <c r="F167" s="329"/>
      <c r="G167" s="37"/>
      <c r="H167" s="38"/>
      <c r="I167" s="37"/>
      <c r="J167" s="37"/>
      <c r="K167" s="37"/>
      <c r="L167" s="18">
        <f t="shared" si="13"/>
        <v>0</v>
      </c>
      <c r="M167" s="25">
        <f t="shared" si="14"/>
        <v>0</v>
      </c>
      <c r="N167" s="25"/>
      <c r="O167" s="19">
        <f t="shared" si="10"/>
        <v>0</v>
      </c>
      <c r="P167" s="27"/>
      <c r="Q167" s="19">
        <f t="shared" si="11"/>
        <v>0</v>
      </c>
      <c r="R167" s="331"/>
      <c r="S167" s="20" t="str">
        <f t="shared" si="12"/>
        <v>Juin</v>
      </c>
    </row>
    <row r="168" spans="1:19" ht="18.75">
      <c r="A168" s="26">
        <v>161</v>
      </c>
      <c r="B168" s="308" t="s">
        <v>2021</v>
      </c>
      <c r="C168" s="366" t="s">
        <v>3126</v>
      </c>
      <c r="D168" s="327"/>
      <c r="E168" s="201"/>
      <c r="F168" s="329"/>
      <c r="G168" s="37"/>
      <c r="H168" s="38"/>
      <c r="I168" s="37"/>
      <c r="J168" s="37"/>
      <c r="K168" s="37"/>
      <c r="L168" s="18">
        <f t="shared" si="13"/>
        <v>0</v>
      </c>
      <c r="M168" s="25">
        <f t="shared" si="14"/>
        <v>0</v>
      </c>
      <c r="N168" s="25"/>
      <c r="O168" s="19">
        <f t="shared" si="10"/>
        <v>0</v>
      </c>
      <c r="P168" s="27"/>
      <c r="Q168" s="19">
        <f t="shared" si="11"/>
        <v>0</v>
      </c>
      <c r="R168" s="331"/>
      <c r="S168" s="20" t="str">
        <f t="shared" si="12"/>
        <v>Juin</v>
      </c>
    </row>
    <row r="169" spans="1:19" ht="18.75">
      <c r="A169" s="26">
        <v>162</v>
      </c>
      <c r="B169" s="308" t="s">
        <v>3127</v>
      </c>
      <c r="C169" s="366" t="s">
        <v>3128</v>
      </c>
      <c r="D169" s="327"/>
      <c r="E169" s="201"/>
      <c r="F169" s="329"/>
      <c r="G169" s="37"/>
      <c r="H169" s="38"/>
      <c r="I169" s="37"/>
      <c r="J169" s="37"/>
      <c r="K169" s="37"/>
      <c r="L169" s="18">
        <f t="shared" si="13"/>
        <v>0</v>
      </c>
      <c r="M169" s="25">
        <f t="shared" si="14"/>
        <v>0</v>
      </c>
      <c r="N169" s="25"/>
      <c r="O169" s="19">
        <f t="shared" si="10"/>
        <v>0</v>
      </c>
      <c r="P169" s="27"/>
      <c r="Q169" s="19">
        <f t="shared" si="11"/>
        <v>0</v>
      </c>
      <c r="R169" s="331"/>
      <c r="S169" s="20" t="str">
        <f t="shared" si="12"/>
        <v>Juin</v>
      </c>
    </row>
    <row r="170" spans="1:19" ht="18.75">
      <c r="A170" s="26">
        <v>163</v>
      </c>
      <c r="B170" s="308" t="s">
        <v>3129</v>
      </c>
      <c r="C170" s="366" t="s">
        <v>1787</v>
      </c>
      <c r="D170" s="327"/>
      <c r="E170" s="201"/>
      <c r="F170" s="329"/>
      <c r="G170" s="37"/>
      <c r="H170" s="38"/>
      <c r="I170" s="37"/>
      <c r="J170" s="37"/>
      <c r="K170" s="37"/>
      <c r="L170" s="18">
        <f t="shared" si="13"/>
        <v>0</v>
      </c>
      <c r="M170" s="25">
        <f t="shared" si="14"/>
        <v>0</v>
      </c>
      <c r="N170" s="25"/>
      <c r="O170" s="19">
        <f t="shared" si="10"/>
        <v>0</v>
      </c>
      <c r="P170" s="27"/>
      <c r="Q170" s="19">
        <f t="shared" si="11"/>
        <v>0</v>
      </c>
      <c r="R170" s="331"/>
      <c r="S170" s="20" t="str">
        <f t="shared" si="12"/>
        <v>Juin</v>
      </c>
    </row>
    <row r="171" spans="1:19" ht="18.75">
      <c r="A171" s="26">
        <v>164</v>
      </c>
      <c r="B171" s="334" t="s">
        <v>3130</v>
      </c>
      <c r="C171" s="374" t="s">
        <v>303</v>
      </c>
      <c r="D171" s="327"/>
      <c r="E171" s="201"/>
      <c r="F171" s="329"/>
      <c r="G171" s="37"/>
      <c r="H171" s="38"/>
      <c r="I171" s="37"/>
      <c r="J171" s="37"/>
      <c r="K171" s="37"/>
      <c r="L171" s="18">
        <f t="shared" si="13"/>
        <v>0</v>
      </c>
      <c r="M171" s="25">
        <f t="shared" si="14"/>
        <v>0</v>
      </c>
      <c r="N171" s="25"/>
      <c r="O171" s="19">
        <f t="shared" si="10"/>
        <v>0</v>
      </c>
      <c r="P171" s="27"/>
      <c r="Q171" s="19">
        <f t="shared" si="11"/>
        <v>0</v>
      </c>
      <c r="R171" s="331"/>
      <c r="S171" s="20" t="str">
        <f t="shared" si="12"/>
        <v>Juin</v>
      </c>
    </row>
    <row r="172" spans="1:19" ht="18.75">
      <c r="A172" s="26">
        <v>165</v>
      </c>
      <c r="B172" s="308" t="s">
        <v>3131</v>
      </c>
      <c r="C172" s="366" t="s">
        <v>696</v>
      </c>
      <c r="D172" s="327"/>
      <c r="E172" s="201"/>
      <c r="F172" s="329"/>
      <c r="G172" s="37"/>
      <c r="H172" s="38"/>
      <c r="I172" s="37"/>
      <c r="J172" s="37"/>
      <c r="K172" s="37"/>
      <c r="L172" s="18">
        <f t="shared" si="13"/>
        <v>0</v>
      </c>
      <c r="M172" s="25">
        <f t="shared" si="14"/>
        <v>0</v>
      </c>
      <c r="N172" s="25"/>
      <c r="O172" s="19">
        <f t="shared" si="10"/>
        <v>0</v>
      </c>
      <c r="P172" s="27"/>
      <c r="Q172" s="19">
        <f t="shared" si="11"/>
        <v>0</v>
      </c>
      <c r="R172" s="331"/>
      <c r="S172" s="20" t="str">
        <f t="shared" si="12"/>
        <v>Juin</v>
      </c>
    </row>
    <row r="173" spans="1:19" ht="18.75">
      <c r="A173" s="26">
        <v>166</v>
      </c>
      <c r="B173" s="308" t="s">
        <v>3132</v>
      </c>
      <c r="C173" s="366" t="s">
        <v>1751</v>
      </c>
      <c r="D173" s="327"/>
      <c r="E173" s="201"/>
      <c r="F173" s="329"/>
      <c r="G173" s="37"/>
      <c r="H173" s="38"/>
      <c r="I173" s="37"/>
      <c r="J173" s="37"/>
      <c r="K173" s="37"/>
      <c r="L173" s="18">
        <f t="shared" si="13"/>
        <v>0</v>
      </c>
      <c r="M173" s="25">
        <f t="shared" si="14"/>
        <v>0</v>
      </c>
      <c r="N173" s="25"/>
      <c r="O173" s="19">
        <f t="shared" si="10"/>
        <v>0</v>
      </c>
      <c r="P173" s="27"/>
      <c r="Q173" s="19">
        <f t="shared" si="11"/>
        <v>0</v>
      </c>
      <c r="R173" s="331"/>
      <c r="S173" s="20" t="str">
        <f t="shared" si="12"/>
        <v>Juin</v>
      </c>
    </row>
    <row r="174" spans="1:19" ht="18.75">
      <c r="A174" s="26">
        <v>167</v>
      </c>
      <c r="B174" s="308" t="s">
        <v>3133</v>
      </c>
      <c r="C174" s="366" t="s">
        <v>2148</v>
      </c>
      <c r="D174" s="327"/>
      <c r="E174" s="201"/>
      <c r="F174" s="329"/>
      <c r="G174" s="37"/>
      <c r="H174" s="38"/>
      <c r="I174" s="37"/>
      <c r="J174" s="37"/>
      <c r="K174" s="37"/>
      <c r="L174" s="18">
        <f t="shared" si="13"/>
        <v>0</v>
      </c>
      <c r="M174" s="25">
        <f t="shared" si="14"/>
        <v>0</v>
      </c>
      <c r="N174" s="25"/>
      <c r="O174" s="19">
        <f t="shared" si="10"/>
        <v>0</v>
      </c>
      <c r="P174" s="27"/>
      <c r="Q174" s="19">
        <f t="shared" si="11"/>
        <v>0</v>
      </c>
      <c r="R174" s="331"/>
      <c r="S174" s="20" t="str">
        <f t="shared" si="12"/>
        <v>Juin</v>
      </c>
    </row>
    <row r="175" spans="1:19" ht="18.75">
      <c r="A175" s="26">
        <v>168</v>
      </c>
      <c r="B175" s="308" t="s">
        <v>3134</v>
      </c>
      <c r="C175" s="366" t="s">
        <v>3135</v>
      </c>
      <c r="D175" s="327"/>
      <c r="E175" s="201"/>
      <c r="F175" s="329"/>
      <c r="G175" s="37"/>
      <c r="H175" s="38"/>
      <c r="I175" s="37"/>
      <c r="J175" s="37"/>
      <c r="K175" s="37"/>
      <c r="L175" s="18">
        <f t="shared" si="13"/>
        <v>0</v>
      </c>
      <c r="M175" s="25">
        <f t="shared" si="14"/>
        <v>0</v>
      </c>
      <c r="N175" s="25"/>
      <c r="O175" s="19">
        <f t="shared" si="10"/>
        <v>0</v>
      </c>
      <c r="P175" s="27"/>
      <c r="Q175" s="19">
        <f t="shared" si="11"/>
        <v>0</v>
      </c>
      <c r="R175" s="331"/>
      <c r="S175" s="20" t="str">
        <f t="shared" si="12"/>
        <v>Juin</v>
      </c>
    </row>
    <row r="176" spans="1:19" ht="18.75">
      <c r="A176" s="26">
        <v>169</v>
      </c>
      <c r="B176" s="308" t="s">
        <v>3136</v>
      </c>
      <c r="C176" s="366" t="s">
        <v>1923</v>
      </c>
      <c r="D176" s="327"/>
      <c r="E176" s="201"/>
      <c r="F176" s="329"/>
      <c r="G176" s="37"/>
      <c r="H176" s="38"/>
      <c r="I176" s="37"/>
      <c r="J176" s="37"/>
      <c r="K176" s="37"/>
      <c r="L176" s="18">
        <f t="shared" si="13"/>
        <v>0</v>
      </c>
      <c r="M176" s="25">
        <f t="shared" si="14"/>
        <v>0</v>
      </c>
      <c r="N176" s="25"/>
      <c r="O176" s="19">
        <f t="shared" si="10"/>
        <v>0</v>
      </c>
      <c r="P176" s="27"/>
      <c r="Q176" s="19">
        <f t="shared" si="11"/>
        <v>0</v>
      </c>
      <c r="R176" s="331"/>
      <c r="S176" s="20" t="str">
        <f t="shared" si="12"/>
        <v>Juin</v>
      </c>
    </row>
    <row r="177" spans="1:19" ht="18.75">
      <c r="A177" s="26">
        <v>170</v>
      </c>
      <c r="B177" s="308" t="s">
        <v>3136</v>
      </c>
      <c r="C177" s="366" t="s">
        <v>1109</v>
      </c>
      <c r="D177" s="327"/>
      <c r="E177" s="201"/>
      <c r="F177" s="329"/>
      <c r="G177" s="37"/>
      <c r="H177" s="38"/>
      <c r="I177" s="37"/>
      <c r="J177" s="37"/>
      <c r="K177" s="37"/>
      <c r="L177" s="18">
        <f t="shared" si="13"/>
        <v>0</v>
      </c>
      <c r="M177" s="25">
        <f t="shared" si="14"/>
        <v>0</v>
      </c>
      <c r="N177" s="25"/>
      <c r="O177" s="19">
        <f t="shared" si="10"/>
        <v>0</v>
      </c>
      <c r="P177" s="27"/>
      <c r="Q177" s="19">
        <f t="shared" si="11"/>
        <v>0</v>
      </c>
      <c r="R177" s="331"/>
      <c r="S177" s="20" t="str">
        <f t="shared" si="12"/>
        <v>Juin</v>
      </c>
    </row>
    <row r="178" spans="1:19" ht="18.75">
      <c r="A178" s="26">
        <v>171</v>
      </c>
      <c r="B178" s="308" t="s">
        <v>3137</v>
      </c>
      <c r="C178" s="366" t="s">
        <v>3138</v>
      </c>
      <c r="D178" s="327"/>
      <c r="E178" s="201"/>
      <c r="F178" s="329"/>
      <c r="G178" s="37"/>
      <c r="H178" s="38"/>
      <c r="I178" s="37"/>
      <c r="J178" s="37"/>
      <c r="K178" s="37"/>
      <c r="L178" s="18">
        <f t="shared" si="13"/>
        <v>0</v>
      </c>
      <c r="M178" s="25">
        <f t="shared" si="14"/>
        <v>0</v>
      </c>
      <c r="N178" s="25"/>
      <c r="O178" s="19">
        <f t="shared" si="10"/>
        <v>0</v>
      </c>
      <c r="P178" s="27"/>
      <c r="Q178" s="19">
        <f t="shared" si="11"/>
        <v>0</v>
      </c>
      <c r="R178" s="331"/>
      <c r="S178" s="20" t="str">
        <f t="shared" si="12"/>
        <v>Juin</v>
      </c>
    </row>
    <row r="179" spans="1:19" ht="18.75">
      <c r="A179" s="26">
        <v>172</v>
      </c>
      <c r="B179" s="308" t="s">
        <v>3139</v>
      </c>
      <c r="C179" s="366" t="s">
        <v>3140</v>
      </c>
      <c r="D179" s="326"/>
      <c r="E179" s="201"/>
      <c r="F179" s="328"/>
      <c r="G179" s="37"/>
      <c r="H179" s="38"/>
      <c r="I179" s="37"/>
      <c r="J179" s="37"/>
      <c r="K179" s="37"/>
      <c r="L179" s="18">
        <f t="shared" si="13"/>
        <v>0</v>
      </c>
      <c r="M179" s="25">
        <f t="shared" si="14"/>
        <v>0</v>
      </c>
      <c r="N179" s="25"/>
      <c r="O179" s="19">
        <f t="shared" si="10"/>
        <v>0</v>
      </c>
      <c r="P179" s="27"/>
      <c r="Q179" s="19">
        <f t="shared" si="11"/>
        <v>0</v>
      </c>
      <c r="R179" s="331"/>
      <c r="S179" s="20" t="str">
        <f t="shared" si="12"/>
        <v>Juin</v>
      </c>
    </row>
    <row r="180" spans="1:19" ht="18.75">
      <c r="A180" s="26">
        <v>173</v>
      </c>
      <c r="B180" s="308" t="s">
        <v>3141</v>
      </c>
      <c r="C180" s="366" t="s">
        <v>3142</v>
      </c>
      <c r="D180" s="327"/>
      <c r="E180" s="201"/>
      <c r="F180" s="329"/>
      <c r="G180" s="37"/>
      <c r="H180" s="38"/>
      <c r="I180" s="37"/>
      <c r="J180" s="37"/>
      <c r="K180" s="37"/>
      <c r="L180" s="18">
        <f t="shared" si="13"/>
        <v>0</v>
      </c>
      <c r="M180" s="25">
        <f t="shared" si="14"/>
        <v>0</v>
      </c>
      <c r="N180" s="25"/>
      <c r="O180" s="19">
        <f t="shared" si="10"/>
        <v>0</v>
      </c>
      <c r="P180" s="27"/>
      <c r="Q180" s="19">
        <f t="shared" si="11"/>
        <v>0</v>
      </c>
      <c r="R180" s="331"/>
      <c r="S180" s="20" t="str">
        <f t="shared" si="12"/>
        <v>Juin</v>
      </c>
    </row>
    <row r="181" spans="1:19" ht="18.75">
      <c r="A181" s="26">
        <v>174</v>
      </c>
      <c r="B181" s="308" t="s">
        <v>3143</v>
      </c>
      <c r="C181" s="366" t="s">
        <v>3144</v>
      </c>
      <c r="D181" s="327"/>
      <c r="E181" s="201"/>
      <c r="F181" s="329"/>
      <c r="G181" s="37"/>
      <c r="H181" s="38"/>
      <c r="I181" s="37"/>
      <c r="J181" s="37"/>
      <c r="K181" s="37"/>
      <c r="L181" s="18">
        <f t="shared" si="13"/>
        <v>0</v>
      </c>
      <c r="M181" s="25">
        <f t="shared" si="14"/>
        <v>0</v>
      </c>
      <c r="N181" s="25"/>
      <c r="O181" s="19">
        <f t="shared" si="10"/>
        <v>0</v>
      </c>
      <c r="P181" s="27"/>
      <c r="Q181" s="19">
        <f t="shared" si="11"/>
        <v>0</v>
      </c>
      <c r="R181" s="331"/>
      <c r="S181" s="20" t="str">
        <f t="shared" si="12"/>
        <v>Juin</v>
      </c>
    </row>
    <row r="182" spans="1:19" ht="18.75">
      <c r="A182" s="26">
        <v>175</v>
      </c>
      <c r="B182" s="308" t="s">
        <v>3145</v>
      </c>
      <c r="C182" s="366" t="s">
        <v>3146</v>
      </c>
      <c r="D182" s="327"/>
      <c r="E182" s="201"/>
      <c r="F182" s="329"/>
      <c r="G182" s="37"/>
      <c r="H182" s="38"/>
      <c r="I182" s="37"/>
      <c r="J182" s="37"/>
      <c r="K182" s="37"/>
      <c r="L182" s="18">
        <f t="shared" si="13"/>
        <v>0</v>
      </c>
      <c r="M182" s="25">
        <f t="shared" si="14"/>
        <v>0</v>
      </c>
      <c r="N182" s="25"/>
      <c r="O182" s="19">
        <f t="shared" si="10"/>
        <v>0</v>
      </c>
      <c r="P182" s="27"/>
      <c r="Q182" s="19">
        <f t="shared" si="11"/>
        <v>0</v>
      </c>
      <c r="R182" s="331"/>
      <c r="S182" s="20" t="str">
        <f t="shared" si="12"/>
        <v>Juin</v>
      </c>
    </row>
    <row r="183" spans="1:19" ht="18.75">
      <c r="A183" s="26">
        <v>176</v>
      </c>
      <c r="B183" s="308" t="s">
        <v>3147</v>
      </c>
      <c r="C183" s="366" t="s">
        <v>3148</v>
      </c>
      <c r="D183" s="327"/>
      <c r="E183" s="201"/>
      <c r="F183" s="329"/>
      <c r="G183" s="37"/>
      <c r="H183" s="38"/>
      <c r="I183" s="37"/>
      <c r="J183" s="37"/>
      <c r="K183" s="37"/>
      <c r="L183" s="18">
        <f t="shared" si="13"/>
        <v>0</v>
      </c>
      <c r="M183" s="25">
        <f t="shared" si="14"/>
        <v>0</v>
      </c>
      <c r="N183" s="25"/>
      <c r="O183" s="19">
        <f t="shared" si="10"/>
        <v>0</v>
      </c>
      <c r="P183" s="27"/>
      <c r="Q183" s="19">
        <f t="shared" si="11"/>
        <v>0</v>
      </c>
      <c r="R183" s="331"/>
      <c r="S183" s="20" t="str">
        <f t="shared" si="12"/>
        <v>Juin</v>
      </c>
    </row>
    <row r="184" spans="1:19" ht="18.75">
      <c r="A184" s="26">
        <v>177</v>
      </c>
      <c r="B184" s="306" t="s">
        <v>3149</v>
      </c>
      <c r="C184" s="375" t="s">
        <v>3150</v>
      </c>
      <c r="D184" s="327"/>
      <c r="E184" s="201"/>
      <c r="F184" s="329"/>
      <c r="G184" s="37"/>
      <c r="H184" s="38"/>
      <c r="I184" s="37"/>
      <c r="J184" s="37"/>
      <c r="K184" s="37"/>
      <c r="L184" s="18">
        <f t="shared" si="13"/>
        <v>0</v>
      </c>
      <c r="M184" s="25">
        <f t="shared" si="14"/>
        <v>0</v>
      </c>
      <c r="N184" s="25"/>
      <c r="O184" s="19">
        <f t="shared" si="10"/>
        <v>0</v>
      </c>
      <c r="P184" s="27"/>
      <c r="Q184" s="19">
        <f t="shared" si="11"/>
        <v>0</v>
      </c>
      <c r="R184" s="331"/>
      <c r="S184" s="20" t="str">
        <f t="shared" si="12"/>
        <v>Juin</v>
      </c>
    </row>
    <row r="185" spans="1:19" ht="18.75">
      <c r="A185" s="26">
        <v>178</v>
      </c>
      <c r="B185" s="308" t="s">
        <v>3151</v>
      </c>
      <c r="C185" s="366" t="s">
        <v>3033</v>
      </c>
      <c r="D185" s="327"/>
      <c r="E185" s="201"/>
      <c r="F185" s="329"/>
      <c r="G185" s="37"/>
      <c r="H185" s="38"/>
      <c r="I185" s="37"/>
      <c r="J185" s="37"/>
      <c r="K185" s="37"/>
      <c r="L185" s="18">
        <f t="shared" si="13"/>
        <v>0</v>
      </c>
      <c r="M185" s="25">
        <f t="shared" si="14"/>
        <v>0</v>
      </c>
      <c r="N185" s="25"/>
      <c r="O185" s="19">
        <f t="shared" si="10"/>
        <v>0</v>
      </c>
      <c r="P185" s="27"/>
      <c r="Q185" s="19">
        <f t="shared" si="11"/>
        <v>0</v>
      </c>
      <c r="R185" s="331"/>
      <c r="S185" s="20" t="str">
        <f t="shared" si="12"/>
        <v>Juin</v>
      </c>
    </row>
    <row r="186" spans="1:19" ht="18.75">
      <c r="A186" s="26">
        <v>179</v>
      </c>
      <c r="B186" s="334" t="s">
        <v>3152</v>
      </c>
      <c r="C186" s="374" t="s">
        <v>3148</v>
      </c>
      <c r="D186" s="327"/>
      <c r="E186" s="201"/>
      <c r="F186" s="329"/>
      <c r="G186" s="37"/>
      <c r="H186" s="38"/>
      <c r="I186" s="37"/>
      <c r="J186" s="37"/>
      <c r="K186" s="37"/>
      <c r="L186" s="18">
        <f t="shared" si="13"/>
        <v>0</v>
      </c>
      <c r="M186" s="25">
        <f t="shared" si="14"/>
        <v>0</v>
      </c>
      <c r="N186" s="25"/>
      <c r="O186" s="19">
        <f t="shared" si="10"/>
        <v>0</v>
      </c>
      <c r="P186" s="27"/>
      <c r="Q186" s="19">
        <f t="shared" si="11"/>
        <v>0</v>
      </c>
      <c r="R186" s="331"/>
      <c r="S186" s="20" t="str">
        <f t="shared" si="12"/>
        <v>Juin</v>
      </c>
    </row>
    <row r="187" spans="1:19" ht="18.75">
      <c r="A187" s="26">
        <v>180</v>
      </c>
      <c r="B187" s="308" t="s">
        <v>3153</v>
      </c>
      <c r="C187" s="366" t="s">
        <v>1812</v>
      </c>
      <c r="D187" s="327"/>
      <c r="E187" s="201"/>
      <c r="F187" s="329"/>
      <c r="G187" s="37"/>
      <c r="H187" s="38"/>
      <c r="I187" s="37"/>
      <c r="J187" s="37"/>
      <c r="K187" s="37"/>
      <c r="L187" s="18">
        <f t="shared" si="13"/>
        <v>0</v>
      </c>
      <c r="M187" s="25">
        <f t="shared" si="14"/>
        <v>0</v>
      </c>
      <c r="N187" s="25"/>
      <c r="O187" s="19">
        <f t="shared" si="10"/>
        <v>0</v>
      </c>
      <c r="P187" s="27"/>
      <c r="Q187" s="19">
        <f t="shared" si="11"/>
        <v>0</v>
      </c>
      <c r="R187" s="331"/>
      <c r="S187" s="20" t="str">
        <f t="shared" si="12"/>
        <v>Juin</v>
      </c>
    </row>
    <row r="188" spans="1:19" ht="18.75">
      <c r="A188" s="26">
        <v>181</v>
      </c>
      <c r="B188" s="308" t="s">
        <v>3154</v>
      </c>
      <c r="C188" s="366" t="s">
        <v>845</v>
      </c>
      <c r="D188" s="327"/>
      <c r="E188" s="201"/>
      <c r="F188" s="329"/>
      <c r="G188" s="37"/>
      <c r="H188" s="38"/>
      <c r="I188" s="37"/>
      <c r="J188" s="37"/>
      <c r="K188" s="37"/>
      <c r="L188" s="18">
        <f t="shared" si="13"/>
        <v>0</v>
      </c>
      <c r="M188" s="25">
        <f t="shared" si="14"/>
        <v>0</v>
      </c>
      <c r="N188" s="25"/>
      <c r="O188" s="19">
        <f t="shared" si="10"/>
        <v>0</v>
      </c>
      <c r="P188" s="27"/>
      <c r="Q188" s="19">
        <f t="shared" si="11"/>
        <v>0</v>
      </c>
      <c r="R188" s="331"/>
      <c r="S188" s="20" t="str">
        <f t="shared" si="12"/>
        <v>Juin</v>
      </c>
    </row>
    <row r="189" spans="1:19" ht="18.75">
      <c r="A189" s="26">
        <v>182</v>
      </c>
      <c r="B189" s="308" t="s">
        <v>3155</v>
      </c>
      <c r="C189" s="366" t="s">
        <v>3156</v>
      </c>
      <c r="D189" s="327"/>
      <c r="E189" s="201"/>
      <c r="F189" s="329"/>
      <c r="G189" s="37"/>
      <c r="H189" s="38"/>
      <c r="I189" s="37"/>
      <c r="J189" s="37"/>
      <c r="K189" s="37"/>
      <c r="L189" s="18">
        <f t="shared" si="13"/>
        <v>0</v>
      </c>
      <c r="M189" s="25">
        <f t="shared" si="14"/>
        <v>0</v>
      </c>
      <c r="N189" s="25"/>
      <c r="O189" s="19">
        <f t="shared" si="10"/>
        <v>0</v>
      </c>
      <c r="P189" s="27"/>
      <c r="Q189" s="19">
        <f t="shared" si="11"/>
        <v>0</v>
      </c>
      <c r="R189" s="331"/>
      <c r="S189" s="20" t="str">
        <f t="shared" si="12"/>
        <v>Juin</v>
      </c>
    </row>
    <row r="190" spans="1:19" ht="18.75">
      <c r="A190" s="26">
        <v>183</v>
      </c>
      <c r="B190" s="308" t="s">
        <v>3157</v>
      </c>
      <c r="C190" s="366" t="s">
        <v>580</v>
      </c>
      <c r="D190" s="327"/>
      <c r="E190" s="201"/>
      <c r="F190" s="329"/>
      <c r="G190" s="37"/>
      <c r="H190" s="38"/>
      <c r="I190" s="37"/>
      <c r="J190" s="37"/>
      <c r="K190" s="37"/>
      <c r="L190" s="18">
        <f t="shared" si="13"/>
        <v>0</v>
      </c>
      <c r="M190" s="25">
        <f t="shared" si="14"/>
        <v>0</v>
      </c>
      <c r="N190" s="25"/>
      <c r="O190" s="19">
        <f t="shared" si="10"/>
        <v>0</v>
      </c>
      <c r="P190" s="27"/>
      <c r="Q190" s="19">
        <f t="shared" si="11"/>
        <v>0</v>
      </c>
      <c r="R190" s="331"/>
      <c r="S190" s="20" t="str">
        <f t="shared" si="12"/>
        <v>Juin</v>
      </c>
    </row>
    <row r="191" spans="1:19" ht="18.75">
      <c r="A191" s="26">
        <v>184</v>
      </c>
      <c r="B191" s="306" t="s">
        <v>3158</v>
      </c>
      <c r="C191" s="375" t="s">
        <v>3159</v>
      </c>
      <c r="D191" s="327"/>
      <c r="E191" s="201"/>
      <c r="F191" s="329"/>
      <c r="G191" s="37"/>
      <c r="H191" s="38"/>
      <c r="I191" s="37"/>
      <c r="J191" s="37"/>
      <c r="K191" s="37"/>
      <c r="L191" s="18">
        <f t="shared" si="13"/>
        <v>0</v>
      </c>
      <c r="M191" s="25">
        <f t="shared" si="14"/>
        <v>0</v>
      </c>
      <c r="N191" s="25"/>
      <c r="O191" s="19">
        <f t="shared" si="10"/>
        <v>0</v>
      </c>
      <c r="P191" s="27"/>
      <c r="Q191" s="19">
        <f t="shared" si="11"/>
        <v>0</v>
      </c>
      <c r="R191" s="331"/>
      <c r="S191" s="20" t="str">
        <f t="shared" si="12"/>
        <v>Juin</v>
      </c>
    </row>
    <row r="192" spans="1:19" ht="18.75">
      <c r="A192" s="26">
        <v>185</v>
      </c>
      <c r="B192" s="308" t="s">
        <v>2062</v>
      </c>
      <c r="C192" s="366" t="s">
        <v>3160</v>
      </c>
      <c r="D192" s="327"/>
      <c r="E192" s="201"/>
      <c r="F192" s="329"/>
      <c r="G192" s="37"/>
      <c r="H192" s="38"/>
      <c r="I192" s="37"/>
      <c r="J192" s="37"/>
      <c r="K192" s="37"/>
      <c r="L192" s="18">
        <f t="shared" si="13"/>
        <v>0</v>
      </c>
      <c r="M192" s="25">
        <f t="shared" si="14"/>
        <v>0</v>
      </c>
      <c r="N192" s="25"/>
      <c r="O192" s="19">
        <f t="shared" si="10"/>
        <v>0</v>
      </c>
      <c r="P192" s="27"/>
      <c r="Q192" s="19">
        <f t="shared" si="11"/>
        <v>0</v>
      </c>
      <c r="R192" s="331"/>
      <c r="S192" s="20" t="str">
        <f t="shared" si="12"/>
        <v>Juin</v>
      </c>
    </row>
    <row r="193" spans="1:19" ht="18.75">
      <c r="A193" s="26">
        <v>186</v>
      </c>
      <c r="B193" s="308" t="s">
        <v>2062</v>
      </c>
      <c r="C193" s="366" t="s">
        <v>3161</v>
      </c>
      <c r="D193" s="327"/>
      <c r="E193" s="201"/>
      <c r="F193" s="329"/>
      <c r="G193" s="37"/>
      <c r="H193" s="38"/>
      <c r="I193" s="37"/>
      <c r="J193" s="37"/>
      <c r="K193" s="37"/>
      <c r="L193" s="18">
        <f t="shared" si="13"/>
        <v>0</v>
      </c>
      <c r="M193" s="25">
        <f t="shared" si="14"/>
        <v>0</v>
      </c>
      <c r="N193" s="25"/>
      <c r="O193" s="19">
        <f t="shared" si="10"/>
        <v>0</v>
      </c>
      <c r="P193" s="27"/>
      <c r="Q193" s="19">
        <f t="shared" si="11"/>
        <v>0</v>
      </c>
      <c r="R193" s="331"/>
      <c r="S193" s="20" t="str">
        <f t="shared" si="12"/>
        <v>Juin</v>
      </c>
    </row>
    <row r="194" spans="1:19" ht="18.75">
      <c r="A194" s="26">
        <v>187</v>
      </c>
      <c r="B194" s="308" t="s">
        <v>2062</v>
      </c>
      <c r="C194" s="366" t="s">
        <v>3162</v>
      </c>
      <c r="D194" s="327"/>
      <c r="E194" s="201"/>
      <c r="F194" s="329"/>
      <c r="G194" s="37"/>
      <c r="H194" s="38"/>
      <c r="I194" s="37"/>
      <c r="J194" s="37"/>
      <c r="K194" s="37"/>
      <c r="L194" s="18">
        <f t="shared" si="13"/>
        <v>0</v>
      </c>
      <c r="M194" s="25">
        <f t="shared" si="14"/>
        <v>0</v>
      </c>
      <c r="N194" s="25"/>
      <c r="O194" s="19">
        <f t="shared" si="10"/>
        <v>0</v>
      </c>
      <c r="P194" s="27"/>
      <c r="Q194" s="19">
        <f t="shared" si="11"/>
        <v>0</v>
      </c>
      <c r="R194" s="39"/>
      <c r="S194" s="20" t="str">
        <f t="shared" si="12"/>
        <v>Juin</v>
      </c>
    </row>
    <row r="195" spans="1:19" ht="18.75">
      <c r="A195" s="26">
        <v>188</v>
      </c>
      <c r="B195" s="308" t="s">
        <v>3163</v>
      </c>
      <c r="C195" s="366" t="s">
        <v>580</v>
      </c>
      <c r="D195" s="327"/>
      <c r="E195" s="201"/>
      <c r="F195" s="329"/>
      <c r="G195" s="37"/>
      <c r="H195" s="38"/>
      <c r="I195" s="37"/>
      <c r="J195" s="37"/>
      <c r="K195" s="37"/>
      <c r="L195" s="18">
        <f t="shared" si="13"/>
        <v>0</v>
      </c>
      <c r="M195" s="25">
        <f t="shared" si="14"/>
        <v>0</v>
      </c>
      <c r="N195" s="25"/>
      <c r="O195" s="19">
        <f t="shared" si="10"/>
        <v>0</v>
      </c>
      <c r="P195" s="27"/>
      <c r="Q195" s="19">
        <f t="shared" si="11"/>
        <v>0</v>
      </c>
      <c r="R195" s="331"/>
      <c r="S195" s="20" t="str">
        <f t="shared" si="12"/>
        <v>Juin</v>
      </c>
    </row>
    <row r="196" spans="1:19" ht="18.75">
      <c r="A196" s="26">
        <v>189</v>
      </c>
      <c r="B196" s="354" t="s">
        <v>3164</v>
      </c>
      <c r="C196" s="384" t="s">
        <v>3165</v>
      </c>
      <c r="D196" s="327"/>
      <c r="E196" s="201"/>
      <c r="F196" s="329"/>
      <c r="G196" s="37"/>
      <c r="H196" s="38"/>
      <c r="I196" s="37"/>
      <c r="J196" s="37"/>
      <c r="K196" s="37"/>
      <c r="L196" s="18">
        <f t="shared" si="13"/>
        <v>0</v>
      </c>
      <c r="M196" s="25">
        <f t="shared" si="14"/>
        <v>0</v>
      </c>
      <c r="N196" s="25"/>
      <c r="O196" s="19">
        <f t="shared" si="10"/>
        <v>0</v>
      </c>
      <c r="P196" s="27"/>
      <c r="Q196" s="19">
        <f t="shared" si="11"/>
        <v>0</v>
      </c>
      <c r="R196" s="39"/>
      <c r="S196" s="20" t="str">
        <f t="shared" si="12"/>
        <v>Juin</v>
      </c>
    </row>
    <row r="197" spans="1:19" ht="18.75">
      <c r="A197" s="26">
        <v>190</v>
      </c>
      <c r="B197" s="308" t="s">
        <v>3167</v>
      </c>
      <c r="C197" s="366" t="s">
        <v>955</v>
      </c>
      <c r="D197" s="327"/>
      <c r="E197" s="201"/>
      <c r="F197" s="329"/>
      <c r="G197" s="37"/>
      <c r="H197" s="38"/>
      <c r="I197" s="37"/>
      <c r="J197" s="37"/>
      <c r="K197" s="37"/>
      <c r="L197" s="18">
        <f t="shared" si="13"/>
        <v>0</v>
      </c>
      <c r="M197" s="25">
        <f t="shared" si="14"/>
        <v>0</v>
      </c>
      <c r="N197" s="25"/>
      <c r="O197" s="19">
        <f t="shared" si="10"/>
        <v>0</v>
      </c>
      <c r="P197" s="27"/>
      <c r="Q197" s="19">
        <f t="shared" si="11"/>
        <v>0</v>
      </c>
      <c r="R197" s="331"/>
      <c r="S197" s="20" t="str">
        <f t="shared" si="12"/>
        <v>Juin</v>
      </c>
    </row>
    <row r="198" spans="1:19" ht="18.75">
      <c r="A198" s="26">
        <v>191</v>
      </c>
      <c r="B198" s="308" t="s">
        <v>3168</v>
      </c>
      <c r="C198" s="366" t="s">
        <v>3169</v>
      </c>
      <c r="D198" s="327"/>
      <c r="E198" s="201"/>
      <c r="F198" s="329"/>
      <c r="G198" s="37"/>
      <c r="H198" s="38"/>
      <c r="I198" s="37"/>
      <c r="J198" s="37"/>
      <c r="K198" s="37"/>
      <c r="L198" s="18">
        <f t="shared" si="13"/>
        <v>0</v>
      </c>
      <c r="M198" s="25">
        <f t="shared" si="14"/>
        <v>0</v>
      </c>
      <c r="N198" s="25"/>
      <c r="O198" s="19">
        <f t="shared" si="10"/>
        <v>0</v>
      </c>
      <c r="P198" s="27"/>
      <c r="Q198" s="19">
        <f t="shared" si="11"/>
        <v>0</v>
      </c>
      <c r="R198" s="331"/>
      <c r="S198" s="20" t="str">
        <f t="shared" si="12"/>
        <v>Juin</v>
      </c>
    </row>
    <row r="199" spans="1:19" ht="18.75">
      <c r="A199" s="26">
        <v>192</v>
      </c>
      <c r="B199" s="308" t="s">
        <v>3170</v>
      </c>
      <c r="C199" s="366" t="s">
        <v>3171</v>
      </c>
      <c r="D199" s="327"/>
      <c r="E199" s="201"/>
      <c r="F199" s="329"/>
      <c r="G199" s="37"/>
      <c r="H199" s="38"/>
      <c r="I199" s="37"/>
      <c r="J199" s="37"/>
      <c r="K199" s="37"/>
      <c r="L199" s="18">
        <f t="shared" si="13"/>
        <v>0</v>
      </c>
      <c r="M199" s="25">
        <f t="shared" si="14"/>
        <v>0</v>
      </c>
      <c r="N199" s="25"/>
      <c r="O199" s="19">
        <f t="shared" si="10"/>
        <v>0</v>
      </c>
      <c r="P199" s="27"/>
      <c r="Q199" s="19">
        <f t="shared" si="11"/>
        <v>0</v>
      </c>
      <c r="R199" s="331"/>
      <c r="S199" s="20" t="str">
        <f t="shared" si="12"/>
        <v>Juin</v>
      </c>
    </row>
    <row r="200" spans="1:19" ht="18.75">
      <c r="A200" s="26">
        <v>193</v>
      </c>
      <c r="B200" s="308" t="s">
        <v>3172</v>
      </c>
      <c r="C200" s="366" t="s">
        <v>1863</v>
      </c>
      <c r="D200" s="327"/>
      <c r="E200" s="201"/>
      <c r="F200" s="329"/>
      <c r="G200" s="37"/>
      <c r="H200" s="38"/>
      <c r="I200" s="37"/>
      <c r="J200" s="37"/>
      <c r="K200" s="37"/>
      <c r="L200" s="18">
        <f t="shared" si="13"/>
        <v>0</v>
      </c>
      <c r="M200" s="25">
        <f t="shared" si="14"/>
        <v>0</v>
      </c>
      <c r="N200" s="25"/>
      <c r="O200" s="19">
        <f t="shared" ref="O200:O263" si="15">MAX(M200,N200*3)</f>
        <v>0</v>
      </c>
      <c r="P200" s="27"/>
      <c r="Q200" s="19">
        <f t="shared" ref="Q200:Q263" si="16">MAX(O200,P200*3)</f>
        <v>0</v>
      </c>
      <c r="R200" s="331"/>
      <c r="S200" s="20" t="str">
        <f t="shared" ref="S200:S263" si="17">IF(ISBLANK(P200),IF(ISBLANK(N200),"Juin","Synthèse"),"Rattrapage")</f>
        <v>Juin</v>
      </c>
    </row>
    <row r="201" spans="1:19" ht="18.75">
      <c r="A201" s="26">
        <v>194</v>
      </c>
      <c r="B201" s="308" t="s">
        <v>2076</v>
      </c>
      <c r="C201" s="366" t="s">
        <v>3173</v>
      </c>
      <c r="D201" s="326"/>
      <c r="E201" s="201"/>
      <c r="F201" s="328"/>
      <c r="G201" s="37"/>
      <c r="H201" s="38"/>
      <c r="I201" s="37"/>
      <c r="J201" s="37"/>
      <c r="K201" s="37"/>
      <c r="L201" s="18">
        <f t="shared" ref="L201:L264" si="18">IF(AND(D201=0,E201=K272,F201=0),R201/3,SUM(D201:F201)/3)</f>
        <v>0</v>
      </c>
      <c r="M201" s="25">
        <f t="shared" ref="M201:M264" si="19">L201*3</f>
        <v>0</v>
      </c>
      <c r="N201" s="25"/>
      <c r="O201" s="19">
        <f t="shared" si="15"/>
        <v>0</v>
      </c>
      <c r="P201" s="27"/>
      <c r="Q201" s="19">
        <f t="shared" si="16"/>
        <v>0</v>
      </c>
      <c r="R201" s="331"/>
      <c r="S201" s="20" t="str">
        <f t="shared" si="17"/>
        <v>Juin</v>
      </c>
    </row>
    <row r="202" spans="1:19" ht="18.75">
      <c r="A202" s="26">
        <v>195</v>
      </c>
      <c r="B202" s="308" t="s">
        <v>3174</v>
      </c>
      <c r="C202" s="366" t="s">
        <v>1863</v>
      </c>
      <c r="D202" s="327"/>
      <c r="E202" s="201"/>
      <c r="F202" s="329"/>
      <c r="G202" s="37"/>
      <c r="H202" s="38"/>
      <c r="I202" s="37"/>
      <c r="J202" s="37"/>
      <c r="K202" s="37"/>
      <c r="L202" s="18">
        <f t="shared" si="18"/>
        <v>0</v>
      </c>
      <c r="M202" s="25">
        <f t="shared" si="19"/>
        <v>0</v>
      </c>
      <c r="N202" s="25"/>
      <c r="O202" s="19">
        <f t="shared" si="15"/>
        <v>0</v>
      </c>
      <c r="P202" s="27"/>
      <c r="Q202" s="19">
        <f t="shared" si="16"/>
        <v>0</v>
      </c>
      <c r="R202" s="331"/>
      <c r="S202" s="20" t="str">
        <f t="shared" si="17"/>
        <v>Juin</v>
      </c>
    </row>
    <row r="203" spans="1:19" ht="18.75">
      <c r="A203" s="26">
        <v>196</v>
      </c>
      <c r="B203" s="356" t="s">
        <v>3166</v>
      </c>
      <c r="C203" s="385" t="s">
        <v>2511</v>
      </c>
      <c r="D203" s="327"/>
      <c r="E203" s="201"/>
      <c r="F203" s="329"/>
      <c r="G203" s="37"/>
      <c r="H203" s="38"/>
      <c r="I203" s="37"/>
      <c r="J203" s="37"/>
      <c r="K203" s="37"/>
      <c r="L203" s="18">
        <f t="shared" si="18"/>
        <v>0</v>
      </c>
      <c r="M203" s="25">
        <f t="shared" si="19"/>
        <v>0</v>
      </c>
      <c r="N203" s="25"/>
      <c r="O203" s="19">
        <f t="shared" si="15"/>
        <v>0</v>
      </c>
      <c r="P203" s="27"/>
      <c r="Q203" s="19">
        <f t="shared" si="16"/>
        <v>0</v>
      </c>
      <c r="R203" s="331"/>
      <c r="S203" s="20" t="str">
        <f t="shared" si="17"/>
        <v>Juin</v>
      </c>
    </row>
    <row r="204" spans="1:19" ht="18.75">
      <c r="A204" s="26">
        <v>197</v>
      </c>
      <c r="B204" s="308" t="s">
        <v>3175</v>
      </c>
      <c r="C204" s="366" t="s">
        <v>3176</v>
      </c>
      <c r="D204" s="327"/>
      <c r="E204" s="201"/>
      <c r="F204" s="329"/>
      <c r="G204" s="37"/>
      <c r="H204" s="38"/>
      <c r="I204" s="37"/>
      <c r="J204" s="37"/>
      <c r="K204" s="37"/>
      <c r="L204" s="18">
        <f t="shared" si="18"/>
        <v>0</v>
      </c>
      <c r="M204" s="25">
        <f t="shared" si="19"/>
        <v>0</v>
      </c>
      <c r="N204" s="25"/>
      <c r="O204" s="19">
        <f t="shared" si="15"/>
        <v>0</v>
      </c>
      <c r="P204" s="27"/>
      <c r="Q204" s="19">
        <f t="shared" si="16"/>
        <v>0</v>
      </c>
      <c r="R204" s="331"/>
      <c r="S204" s="20" t="str">
        <f t="shared" si="17"/>
        <v>Juin</v>
      </c>
    </row>
    <row r="205" spans="1:19" ht="18.75">
      <c r="A205" s="26">
        <v>198</v>
      </c>
      <c r="B205" s="308" t="s">
        <v>3177</v>
      </c>
      <c r="C205" s="366" t="s">
        <v>2144</v>
      </c>
      <c r="D205" s="327"/>
      <c r="E205" s="201"/>
      <c r="F205" s="329"/>
      <c r="G205" s="37"/>
      <c r="H205" s="38"/>
      <c r="I205" s="37"/>
      <c r="J205" s="37"/>
      <c r="K205" s="37"/>
      <c r="L205" s="18">
        <f t="shared" si="18"/>
        <v>0</v>
      </c>
      <c r="M205" s="25">
        <f t="shared" si="19"/>
        <v>0</v>
      </c>
      <c r="N205" s="25"/>
      <c r="O205" s="19">
        <f t="shared" si="15"/>
        <v>0</v>
      </c>
      <c r="P205" s="27"/>
      <c r="Q205" s="19">
        <f t="shared" si="16"/>
        <v>0</v>
      </c>
      <c r="R205" s="331"/>
      <c r="S205" s="20" t="str">
        <f t="shared" si="17"/>
        <v>Juin</v>
      </c>
    </row>
    <row r="206" spans="1:19" ht="18.75">
      <c r="A206" s="26">
        <v>199</v>
      </c>
      <c r="B206" s="308" t="s">
        <v>3178</v>
      </c>
      <c r="C206" s="366" t="s">
        <v>3179</v>
      </c>
      <c r="D206" s="327"/>
      <c r="E206" s="201"/>
      <c r="F206" s="329"/>
      <c r="G206" s="37"/>
      <c r="H206" s="38"/>
      <c r="I206" s="37"/>
      <c r="J206" s="37"/>
      <c r="K206" s="37"/>
      <c r="L206" s="18">
        <f t="shared" si="18"/>
        <v>0</v>
      </c>
      <c r="M206" s="25">
        <f t="shared" si="19"/>
        <v>0</v>
      </c>
      <c r="N206" s="25"/>
      <c r="O206" s="19">
        <f t="shared" si="15"/>
        <v>0</v>
      </c>
      <c r="P206" s="27"/>
      <c r="Q206" s="19">
        <f t="shared" si="16"/>
        <v>0</v>
      </c>
      <c r="R206" s="331"/>
      <c r="S206" s="20" t="str">
        <f t="shared" si="17"/>
        <v>Juin</v>
      </c>
    </row>
    <row r="207" spans="1:19" ht="18.75">
      <c r="A207" s="26">
        <v>200</v>
      </c>
      <c r="B207" s="308" t="s">
        <v>3180</v>
      </c>
      <c r="C207" s="366" t="s">
        <v>3181</v>
      </c>
      <c r="D207" s="327"/>
      <c r="E207" s="201"/>
      <c r="F207" s="329"/>
      <c r="G207" s="37"/>
      <c r="H207" s="38"/>
      <c r="I207" s="37"/>
      <c r="J207" s="37"/>
      <c r="K207" s="37"/>
      <c r="L207" s="18">
        <f t="shared" si="18"/>
        <v>0</v>
      </c>
      <c r="M207" s="25">
        <f t="shared" si="19"/>
        <v>0</v>
      </c>
      <c r="N207" s="25"/>
      <c r="O207" s="19">
        <f t="shared" si="15"/>
        <v>0</v>
      </c>
      <c r="P207" s="27"/>
      <c r="Q207" s="19">
        <f t="shared" si="16"/>
        <v>0</v>
      </c>
      <c r="R207" s="331"/>
      <c r="S207" s="20" t="str">
        <f t="shared" si="17"/>
        <v>Juin</v>
      </c>
    </row>
    <row r="208" spans="1:19" ht="18.75">
      <c r="A208" s="26">
        <v>201</v>
      </c>
      <c r="B208" s="308" t="s">
        <v>3182</v>
      </c>
      <c r="C208" s="366" t="s">
        <v>3183</v>
      </c>
      <c r="D208" s="327"/>
      <c r="E208" s="201"/>
      <c r="F208" s="329"/>
      <c r="G208" s="37"/>
      <c r="H208" s="38"/>
      <c r="I208" s="37"/>
      <c r="J208" s="37"/>
      <c r="K208" s="37"/>
      <c r="L208" s="18">
        <f t="shared" si="18"/>
        <v>0</v>
      </c>
      <c r="M208" s="25">
        <f t="shared" si="19"/>
        <v>0</v>
      </c>
      <c r="N208" s="25"/>
      <c r="O208" s="19">
        <f t="shared" si="15"/>
        <v>0</v>
      </c>
      <c r="P208" s="27"/>
      <c r="Q208" s="19">
        <f t="shared" si="16"/>
        <v>0</v>
      </c>
      <c r="R208" s="331"/>
      <c r="S208" s="20" t="str">
        <f t="shared" si="17"/>
        <v>Juin</v>
      </c>
    </row>
    <row r="209" spans="1:19" ht="18.75">
      <c r="A209" s="26">
        <v>202</v>
      </c>
      <c r="B209" s="308" t="s">
        <v>3184</v>
      </c>
      <c r="C209" s="366" t="s">
        <v>3185</v>
      </c>
      <c r="D209" s="327"/>
      <c r="E209" s="201"/>
      <c r="F209" s="329"/>
      <c r="G209" s="37"/>
      <c r="H209" s="38"/>
      <c r="I209" s="37"/>
      <c r="J209" s="37"/>
      <c r="K209" s="37"/>
      <c r="L209" s="18">
        <f t="shared" si="18"/>
        <v>0</v>
      </c>
      <c r="M209" s="25">
        <f t="shared" si="19"/>
        <v>0</v>
      </c>
      <c r="N209" s="25"/>
      <c r="O209" s="19">
        <f t="shared" si="15"/>
        <v>0</v>
      </c>
      <c r="P209" s="27"/>
      <c r="Q209" s="19">
        <f t="shared" si="16"/>
        <v>0</v>
      </c>
      <c r="R209" s="331"/>
      <c r="S209" s="20" t="str">
        <f t="shared" si="17"/>
        <v>Juin</v>
      </c>
    </row>
    <row r="210" spans="1:19" ht="18.75">
      <c r="A210" s="26">
        <v>203</v>
      </c>
      <c r="B210" s="308" t="s">
        <v>2096</v>
      </c>
      <c r="C210" s="366" t="s">
        <v>3186</v>
      </c>
      <c r="D210" s="327"/>
      <c r="E210" s="201"/>
      <c r="F210" s="329"/>
      <c r="G210" s="37"/>
      <c r="H210" s="38"/>
      <c r="I210" s="37"/>
      <c r="J210" s="37"/>
      <c r="K210" s="37"/>
      <c r="L210" s="18">
        <f t="shared" si="18"/>
        <v>0</v>
      </c>
      <c r="M210" s="25">
        <f t="shared" si="19"/>
        <v>0</v>
      </c>
      <c r="N210" s="25"/>
      <c r="O210" s="19">
        <f t="shared" si="15"/>
        <v>0</v>
      </c>
      <c r="P210" s="27"/>
      <c r="Q210" s="19">
        <f t="shared" si="16"/>
        <v>0</v>
      </c>
      <c r="R210" s="331"/>
      <c r="S210" s="20" t="str">
        <f t="shared" si="17"/>
        <v>Juin</v>
      </c>
    </row>
    <row r="211" spans="1:19" ht="18.75">
      <c r="A211" s="26">
        <v>204</v>
      </c>
      <c r="B211" s="308" t="s">
        <v>3187</v>
      </c>
      <c r="C211" s="366" t="s">
        <v>2115</v>
      </c>
      <c r="D211" s="327"/>
      <c r="E211" s="201"/>
      <c r="F211" s="329"/>
      <c r="G211" s="37"/>
      <c r="H211" s="38"/>
      <c r="I211" s="37"/>
      <c r="J211" s="37"/>
      <c r="K211" s="37"/>
      <c r="L211" s="18">
        <f t="shared" si="18"/>
        <v>0</v>
      </c>
      <c r="M211" s="25">
        <f t="shared" si="19"/>
        <v>0</v>
      </c>
      <c r="N211" s="25"/>
      <c r="O211" s="19">
        <f t="shared" si="15"/>
        <v>0</v>
      </c>
      <c r="P211" s="27"/>
      <c r="Q211" s="19">
        <f t="shared" si="16"/>
        <v>0</v>
      </c>
      <c r="R211" s="331"/>
      <c r="S211" s="20" t="str">
        <f t="shared" si="17"/>
        <v>Juin</v>
      </c>
    </row>
    <row r="212" spans="1:19" ht="18.75">
      <c r="A212" s="26">
        <v>205</v>
      </c>
      <c r="B212" s="308" t="s">
        <v>3188</v>
      </c>
      <c r="C212" s="366" t="s">
        <v>640</v>
      </c>
      <c r="D212" s="327"/>
      <c r="E212" s="201"/>
      <c r="F212" s="329"/>
      <c r="G212" s="37"/>
      <c r="H212" s="38"/>
      <c r="I212" s="37"/>
      <c r="J212" s="37"/>
      <c r="K212" s="37"/>
      <c r="L212" s="18">
        <f t="shared" si="18"/>
        <v>0</v>
      </c>
      <c r="M212" s="25">
        <f t="shared" si="19"/>
        <v>0</v>
      </c>
      <c r="N212" s="25"/>
      <c r="O212" s="19">
        <f t="shared" si="15"/>
        <v>0</v>
      </c>
      <c r="P212" s="27"/>
      <c r="Q212" s="19">
        <f t="shared" si="16"/>
        <v>0</v>
      </c>
      <c r="R212" s="39"/>
      <c r="S212" s="20" t="str">
        <f t="shared" si="17"/>
        <v>Juin</v>
      </c>
    </row>
    <row r="213" spans="1:19" ht="18.75">
      <c r="A213" s="26">
        <v>206</v>
      </c>
      <c r="B213" s="308" t="s">
        <v>3188</v>
      </c>
      <c r="C213" s="366" t="s">
        <v>1999</v>
      </c>
      <c r="D213" s="327"/>
      <c r="E213" s="201"/>
      <c r="F213" s="329"/>
      <c r="G213" s="37"/>
      <c r="H213" s="38"/>
      <c r="I213" s="37"/>
      <c r="J213" s="37"/>
      <c r="K213" s="37"/>
      <c r="L213" s="18">
        <f t="shared" si="18"/>
        <v>0</v>
      </c>
      <c r="M213" s="25">
        <f t="shared" si="19"/>
        <v>0</v>
      </c>
      <c r="N213" s="25"/>
      <c r="O213" s="19">
        <f t="shared" si="15"/>
        <v>0</v>
      </c>
      <c r="P213" s="27"/>
      <c r="Q213" s="19">
        <f t="shared" si="16"/>
        <v>0</v>
      </c>
      <c r="R213" s="331"/>
      <c r="S213" s="20" t="str">
        <f t="shared" si="17"/>
        <v>Juin</v>
      </c>
    </row>
    <row r="214" spans="1:19" ht="18.75">
      <c r="A214" s="26">
        <v>207</v>
      </c>
      <c r="B214" s="308" t="s">
        <v>3277</v>
      </c>
      <c r="C214" s="366" t="s">
        <v>3278</v>
      </c>
      <c r="D214" s="327"/>
      <c r="E214" s="201"/>
      <c r="F214" s="329"/>
      <c r="G214" s="37"/>
      <c r="H214" s="38"/>
      <c r="I214" s="37"/>
      <c r="J214" s="37"/>
      <c r="K214" s="37"/>
      <c r="L214" s="18">
        <f t="shared" si="18"/>
        <v>0</v>
      </c>
      <c r="M214" s="25">
        <f t="shared" si="19"/>
        <v>0</v>
      </c>
      <c r="N214" s="25"/>
      <c r="O214" s="19">
        <f t="shared" si="15"/>
        <v>0</v>
      </c>
      <c r="P214" s="27"/>
      <c r="Q214" s="19">
        <f t="shared" si="16"/>
        <v>0</v>
      </c>
      <c r="R214" s="331"/>
      <c r="S214" s="20" t="str">
        <f t="shared" si="17"/>
        <v>Juin</v>
      </c>
    </row>
    <row r="215" spans="1:19" ht="18.75">
      <c r="A215" s="26">
        <v>208</v>
      </c>
      <c r="B215" s="308" t="s">
        <v>3189</v>
      </c>
      <c r="C215" s="366" t="s">
        <v>3279</v>
      </c>
      <c r="D215" s="327"/>
      <c r="E215" s="201"/>
      <c r="F215" s="329"/>
      <c r="G215" s="37"/>
      <c r="H215" s="38"/>
      <c r="I215" s="37"/>
      <c r="J215" s="37"/>
      <c r="K215" s="37"/>
      <c r="L215" s="18">
        <f t="shared" si="18"/>
        <v>0</v>
      </c>
      <c r="M215" s="25">
        <f t="shared" si="19"/>
        <v>0</v>
      </c>
      <c r="N215" s="25"/>
      <c r="O215" s="19">
        <f t="shared" si="15"/>
        <v>0</v>
      </c>
      <c r="P215" s="27"/>
      <c r="Q215" s="19">
        <f t="shared" si="16"/>
        <v>0</v>
      </c>
      <c r="R215" s="331"/>
      <c r="S215" s="20" t="str">
        <f t="shared" si="17"/>
        <v>Juin</v>
      </c>
    </row>
    <row r="216" spans="1:19" ht="18.75">
      <c r="A216" s="26">
        <v>209</v>
      </c>
      <c r="B216" s="308" t="s">
        <v>3190</v>
      </c>
      <c r="C216" s="366" t="s">
        <v>3191</v>
      </c>
      <c r="D216" s="327"/>
      <c r="E216" s="201"/>
      <c r="F216" s="329"/>
      <c r="G216" s="37"/>
      <c r="H216" s="38"/>
      <c r="I216" s="37"/>
      <c r="J216" s="37"/>
      <c r="K216" s="37"/>
      <c r="L216" s="18">
        <f t="shared" si="18"/>
        <v>0</v>
      </c>
      <c r="M216" s="25">
        <f t="shared" si="19"/>
        <v>0</v>
      </c>
      <c r="N216" s="25"/>
      <c r="O216" s="19">
        <f t="shared" si="15"/>
        <v>0</v>
      </c>
      <c r="P216" s="27"/>
      <c r="Q216" s="19">
        <f t="shared" si="16"/>
        <v>0</v>
      </c>
      <c r="R216" s="331"/>
      <c r="S216" s="20" t="str">
        <f t="shared" si="17"/>
        <v>Juin</v>
      </c>
    </row>
    <row r="217" spans="1:19" ht="18.75">
      <c r="A217" s="26">
        <v>210</v>
      </c>
      <c r="B217" s="308" t="s">
        <v>3280</v>
      </c>
      <c r="C217" s="366" t="s">
        <v>674</v>
      </c>
      <c r="D217" s="327"/>
      <c r="E217" s="201"/>
      <c r="F217" s="329"/>
      <c r="G217" s="37"/>
      <c r="H217" s="38"/>
      <c r="I217" s="37"/>
      <c r="J217" s="37"/>
      <c r="K217" s="37"/>
      <c r="L217" s="18">
        <f t="shared" si="18"/>
        <v>0</v>
      </c>
      <c r="M217" s="25">
        <f t="shared" si="19"/>
        <v>0</v>
      </c>
      <c r="N217" s="25"/>
      <c r="O217" s="19">
        <f t="shared" si="15"/>
        <v>0</v>
      </c>
      <c r="P217" s="27"/>
      <c r="Q217" s="19">
        <f t="shared" si="16"/>
        <v>0</v>
      </c>
      <c r="R217" s="331"/>
      <c r="S217" s="20" t="str">
        <f t="shared" si="17"/>
        <v>Juin</v>
      </c>
    </row>
    <row r="218" spans="1:19" ht="18.75">
      <c r="A218" s="26">
        <v>211</v>
      </c>
      <c r="B218" s="308" t="s">
        <v>1565</v>
      </c>
      <c r="C218" s="366" t="s">
        <v>3192</v>
      </c>
      <c r="D218" s="327"/>
      <c r="E218" s="201"/>
      <c r="F218" s="329"/>
      <c r="G218" s="37"/>
      <c r="H218" s="38"/>
      <c r="I218" s="37"/>
      <c r="J218" s="37"/>
      <c r="K218" s="37"/>
      <c r="L218" s="18">
        <f t="shared" si="18"/>
        <v>0</v>
      </c>
      <c r="M218" s="25">
        <f t="shared" si="19"/>
        <v>0</v>
      </c>
      <c r="N218" s="25"/>
      <c r="O218" s="19">
        <f t="shared" si="15"/>
        <v>0</v>
      </c>
      <c r="P218" s="27"/>
      <c r="Q218" s="19">
        <f t="shared" si="16"/>
        <v>0</v>
      </c>
      <c r="R218" s="331"/>
      <c r="S218" s="20" t="str">
        <f t="shared" si="17"/>
        <v>Juin</v>
      </c>
    </row>
    <row r="219" spans="1:19" ht="18.75">
      <c r="A219" s="26">
        <v>212</v>
      </c>
      <c r="B219" s="338" t="s">
        <v>3193</v>
      </c>
      <c r="C219" s="386" t="s">
        <v>3194</v>
      </c>
      <c r="D219" s="327"/>
      <c r="E219" s="201"/>
      <c r="F219" s="329"/>
      <c r="G219" s="37"/>
      <c r="H219" s="38"/>
      <c r="I219" s="37"/>
      <c r="J219" s="37"/>
      <c r="K219" s="37"/>
      <c r="L219" s="18">
        <f t="shared" si="18"/>
        <v>0</v>
      </c>
      <c r="M219" s="25">
        <f t="shared" si="19"/>
        <v>0</v>
      </c>
      <c r="N219" s="25"/>
      <c r="O219" s="19">
        <f t="shared" si="15"/>
        <v>0</v>
      </c>
      <c r="P219" s="27"/>
      <c r="Q219" s="19">
        <f t="shared" si="16"/>
        <v>0</v>
      </c>
      <c r="R219" s="331"/>
      <c r="S219" s="20" t="str">
        <f t="shared" si="17"/>
        <v>Juin</v>
      </c>
    </row>
    <row r="220" spans="1:19" ht="18.75">
      <c r="A220" s="26">
        <v>213</v>
      </c>
      <c r="B220" s="308" t="s">
        <v>3195</v>
      </c>
      <c r="C220" s="366" t="s">
        <v>3196</v>
      </c>
      <c r="D220" s="327"/>
      <c r="E220" s="201"/>
      <c r="F220" s="329"/>
      <c r="G220" s="37"/>
      <c r="H220" s="38"/>
      <c r="I220" s="37"/>
      <c r="J220" s="37"/>
      <c r="K220" s="37"/>
      <c r="L220" s="18">
        <f t="shared" si="18"/>
        <v>0</v>
      </c>
      <c r="M220" s="25">
        <f t="shared" si="19"/>
        <v>0</v>
      </c>
      <c r="N220" s="25"/>
      <c r="O220" s="19">
        <f t="shared" si="15"/>
        <v>0</v>
      </c>
      <c r="P220" s="27"/>
      <c r="Q220" s="19">
        <f t="shared" si="16"/>
        <v>0</v>
      </c>
      <c r="R220" s="331"/>
      <c r="S220" s="20" t="str">
        <f t="shared" si="17"/>
        <v>Juin</v>
      </c>
    </row>
    <row r="221" spans="1:19" ht="18.75">
      <c r="A221" s="26">
        <v>214</v>
      </c>
      <c r="B221" s="338" t="s">
        <v>3197</v>
      </c>
      <c r="C221" s="386" t="s">
        <v>2115</v>
      </c>
      <c r="D221" s="327"/>
      <c r="E221" s="201"/>
      <c r="F221" s="329"/>
      <c r="G221" s="37"/>
      <c r="H221" s="38"/>
      <c r="I221" s="37"/>
      <c r="J221" s="37"/>
      <c r="K221" s="37"/>
      <c r="L221" s="18">
        <f t="shared" si="18"/>
        <v>0</v>
      </c>
      <c r="M221" s="25">
        <f t="shared" si="19"/>
        <v>0</v>
      </c>
      <c r="N221" s="25"/>
      <c r="O221" s="19">
        <f t="shared" si="15"/>
        <v>0</v>
      </c>
      <c r="P221" s="27"/>
      <c r="Q221" s="19">
        <f t="shared" si="16"/>
        <v>0</v>
      </c>
      <c r="R221" s="331"/>
      <c r="S221" s="20" t="str">
        <f t="shared" si="17"/>
        <v>Juin</v>
      </c>
    </row>
    <row r="222" spans="1:19" ht="18.75">
      <c r="A222" s="26">
        <v>215</v>
      </c>
      <c r="B222" s="306" t="s">
        <v>1287</v>
      </c>
      <c r="C222" s="375" t="s">
        <v>296</v>
      </c>
      <c r="D222" s="326"/>
      <c r="E222" s="201"/>
      <c r="F222" s="328"/>
      <c r="G222" s="37"/>
      <c r="H222" s="38"/>
      <c r="I222" s="37"/>
      <c r="J222" s="37"/>
      <c r="K222" s="37"/>
      <c r="L222" s="18">
        <f t="shared" si="18"/>
        <v>13.5</v>
      </c>
      <c r="M222" s="25">
        <f t="shared" si="19"/>
        <v>40.5</v>
      </c>
      <c r="N222" s="25"/>
      <c r="O222" s="19">
        <f t="shared" si="15"/>
        <v>40.5</v>
      </c>
      <c r="P222" s="27"/>
      <c r="Q222" s="19">
        <f t="shared" si="16"/>
        <v>40.5</v>
      </c>
      <c r="R222" s="39">
        <v>40.5</v>
      </c>
      <c r="S222" s="20" t="str">
        <f t="shared" si="17"/>
        <v>Juin</v>
      </c>
    </row>
    <row r="223" spans="1:19" ht="18.75">
      <c r="A223" s="26">
        <v>216</v>
      </c>
      <c r="B223" s="308" t="s">
        <v>3198</v>
      </c>
      <c r="C223" s="366" t="s">
        <v>3199</v>
      </c>
      <c r="D223" s="327"/>
      <c r="E223" s="201"/>
      <c r="F223" s="329"/>
      <c r="G223" s="37"/>
      <c r="H223" s="38"/>
      <c r="I223" s="37"/>
      <c r="J223" s="37"/>
      <c r="K223" s="37"/>
      <c r="L223" s="18">
        <f t="shared" si="18"/>
        <v>0</v>
      </c>
      <c r="M223" s="25">
        <f t="shared" si="19"/>
        <v>0</v>
      </c>
      <c r="N223" s="25"/>
      <c r="O223" s="19">
        <f t="shared" si="15"/>
        <v>0</v>
      </c>
      <c r="P223" s="27"/>
      <c r="Q223" s="19">
        <f t="shared" si="16"/>
        <v>0</v>
      </c>
      <c r="R223" s="39"/>
      <c r="S223" s="20" t="str">
        <f t="shared" si="17"/>
        <v>Juin</v>
      </c>
    </row>
    <row r="224" spans="1:19" ht="18.75">
      <c r="A224" s="26">
        <v>217</v>
      </c>
      <c r="B224" s="358" t="s">
        <v>3200</v>
      </c>
      <c r="C224" s="387" t="s">
        <v>2148</v>
      </c>
      <c r="D224" s="327"/>
      <c r="E224" s="201"/>
      <c r="F224" s="329"/>
      <c r="G224" s="37"/>
      <c r="H224" s="38"/>
      <c r="I224" s="37"/>
      <c r="J224" s="37"/>
      <c r="K224" s="37"/>
      <c r="L224" s="18">
        <f t="shared" si="18"/>
        <v>0</v>
      </c>
      <c r="M224" s="25">
        <f t="shared" si="19"/>
        <v>0</v>
      </c>
      <c r="N224" s="25"/>
      <c r="O224" s="19">
        <f t="shared" si="15"/>
        <v>0</v>
      </c>
      <c r="P224" s="27"/>
      <c r="Q224" s="19">
        <f t="shared" si="16"/>
        <v>0</v>
      </c>
      <c r="R224" s="331"/>
      <c r="S224" s="20" t="str">
        <f t="shared" si="17"/>
        <v>Juin</v>
      </c>
    </row>
    <row r="225" spans="1:19" ht="18.75">
      <c r="A225" s="26">
        <v>218</v>
      </c>
      <c r="B225" s="308" t="s">
        <v>3201</v>
      </c>
      <c r="C225" s="366" t="s">
        <v>1795</v>
      </c>
      <c r="D225" s="327"/>
      <c r="E225" s="201"/>
      <c r="F225" s="329"/>
      <c r="G225" s="37"/>
      <c r="H225" s="38"/>
      <c r="I225" s="37"/>
      <c r="J225" s="37"/>
      <c r="K225" s="37"/>
      <c r="L225" s="18">
        <f t="shared" si="18"/>
        <v>0</v>
      </c>
      <c r="M225" s="25">
        <f t="shared" si="19"/>
        <v>0</v>
      </c>
      <c r="N225" s="25"/>
      <c r="O225" s="19">
        <f t="shared" si="15"/>
        <v>0</v>
      </c>
      <c r="P225" s="27"/>
      <c r="Q225" s="19">
        <f t="shared" si="16"/>
        <v>0</v>
      </c>
      <c r="R225" s="331"/>
      <c r="S225" s="20" t="str">
        <f t="shared" si="17"/>
        <v>Juin</v>
      </c>
    </row>
    <row r="226" spans="1:19" ht="18.75">
      <c r="A226" s="26">
        <v>219</v>
      </c>
      <c r="B226" s="308" t="s">
        <v>3202</v>
      </c>
      <c r="C226" s="366" t="s">
        <v>3203</v>
      </c>
      <c r="D226" s="327"/>
      <c r="E226" s="201"/>
      <c r="F226" s="329"/>
      <c r="G226" s="37"/>
      <c r="H226" s="38"/>
      <c r="I226" s="37"/>
      <c r="J226" s="37"/>
      <c r="K226" s="37"/>
      <c r="L226" s="18">
        <f t="shared" si="18"/>
        <v>0</v>
      </c>
      <c r="M226" s="25">
        <f t="shared" si="19"/>
        <v>0</v>
      </c>
      <c r="N226" s="25"/>
      <c r="O226" s="19">
        <f t="shared" si="15"/>
        <v>0</v>
      </c>
      <c r="P226" s="27"/>
      <c r="Q226" s="19">
        <f t="shared" si="16"/>
        <v>0</v>
      </c>
      <c r="R226" s="331"/>
      <c r="S226" s="20" t="str">
        <f t="shared" si="17"/>
        <v>Juin</v>
      </c>
    </row>
    <row r="227" spans="1:19" ht="18.75">
      <c r="A227" s="26">
        <v>220</v>
      </c>
      <c r="B227" s="308" t="s">
        <v>3288</v>
      </c>
      <c r="C227" s="366" t="s">
        <v>3204</v>
      </c>
      <c r="D227" s="327"/>
      <c r="E227" s="201"/>
      <c r="F227" s="329"/>
      <c r="G227" s="37"/>
      <c r="H227" s="38"/>
      <c r="I227" s="37"/>
      <c r="J227" s="37"/>
      <c r="K227" s="37"/>
      <c r="L227" s="18">
        <f t="shared" si="18"/>
        <v>0</v>
      </c>
      <c r="M227" s="25">
        <f t="shared" si="19"/>
        <v>0</v>
      </c>
      <c r="N227" s="25"/>
      <c r="O227" s="19">
        <f t="shared" si="15"/>
        <v>0</v>
      </c>
      <c r="P227" s="27"/>
      <c r="Q227" s="19">
        <f t="shared" si="16"/>
        <v>0</v>
      </c>
      <c r="R227" s="331"/>
      <c r="S227" s="20" t="str">
        <f t="shared" si="17"/>
        <v>Juin</v>
      </c>
    </row>
    <row r="228" spans="1:19" ht="18.75">
      <c r="A228" s="26">
        <v>221</v>
      </c>
      <c r="B228" s="308" t="s">
        <v>3205</v>
      </c>
      <c r="C228" s="366" t="s">
        <v>1819</v>
      </c>
      <c r="D228" s="327"/>
      <c r="E228" s="201"/>
      <c r="F228" s="329"/>
      <c r="G228" s="37"/>
      <c r="H228" s="38"/>
      <c r="I228" s="37"/>
      <c r="J228" s="37"/>
      <c r="K228" s="37"/>
      <c r="L228" s="18">
        <f t="shared" si="18"/>
        <v>0</v>
      </c>
      <c r="M228" s="25">
        <f t="shared" si="19"/>
        <v>0</v>
      </c>
      <c r="N228" s="25"/>
      <c r="O228" s="19">
        <f t="shared" si="15"/>
        <v>0</v>
      </c>
      <c r="P228" s="27"/>
      <c r="Q228" s="19">
        <f t="shared" si="16"/>
        <v>0</v>
      </c>
      <c r="R228" s="331"/>
      <c r="S228" s="20" t="str">
        <f t="shared" si="17"/>
        <v>Juin</v>
      </c>
    </row>
    <row r="229" spans="1:19" ht="18.75">
      <c r="A229" s="26">
        <v>222</v>
      </c>
      <c r="B229" s="308" t="s">
        <v>3289</v>
      </c>
      <c r="C229" s="366" t="s">
        <v>3206</v>
      </c>
      <c r="D229" s="327"/>
      <c r="E229" s="201"/>
      <c r="F229" s="329"/>
      <c r="G229" s="37"/>
      <c r="H229" s="38"/>
      <c r="I229" s="37"/>
      <c r="J229" s="37"/>
      <c r="K229" s="37"/>
      <c r="L229" s="18">
        <f t="shared" si="18"/>
        <v>0</v>
      </c>
      <c r="M229" s="25">
        <f t="shared" si="19"/>
        <v>0</v>
      </c>
      <c r="N229" s="25"/>
      <c r="O229" s="19">
        <f t="shared" si="15"/>
        <v>0</v>
      </c>
      <c r="P229" s="27"/>
      <c r="Q229" s="19">
        <f t="shared" si="16"/>
        <v>0</v>
      </c>
      <c r="R229" s="331"/>
      <c r="S229" s="20" t="str">
        <f t="shared" si="17"/>
        <v>Juin</v>
      </c>
    </row>
    <row r="230" spans="1:19" ht="18.75">
      <c r="A230" s="26">
        <v>223</v>
      </c>
      <c r="B230" s="308" t="s">
        <v>3207</v>
      </c>
      <c r="C230" s="366" t="s">
        <v>3208</v>
      </c>
      <c r="D230" s="327"/>
      <c r="E230" s="201"/>
      <c r="F230" s="329"/>
      <c r="G230" s="37"/>
      <c r="H230" s="38"/>
      <c r="I230" s="37"/>
      <c r="J230" s="37"/>
      <c r="K230" s="37"/>
      <c r="L230" s="18">
        <f t="shared" si="18"/>
        <v>0</v>
      </c>
      <c r="M230" s="25">
        <f t="shared" si="19"/>
        <v>0</v>
      </c>
      <c r="N230" s="25"/>
      <c r="O230" s="19">
        <f t="shared" si="15"/>
        <v>0</v>
      </c>
      <c r="P230" s="27"/>
      <c r="Q230" s="19">
        <f t="shared" si="16"/>
        <v>0</v>
      </c>
      <c r="R230" s="39"/>
      <c r="S230" s="20" t="str">
        <f t="shared" si="17"/>
        <v>Juin</v>
      </c>
    </row>
    <row r="231" spans="1:19" ht="18.75">
      <c r="A231" s="26">
        <v>224</v>
      </c>
      <c r="B231" s="360" t="s">
        <v>3301</v>
      </c>
      <c r="C231" s="388" t="s">
        <v>3183</v>
      </c>
      <c r="D231" s="327"/>
      <c r="E231" s="201"/>
      <c r="F231" s="329"/>
      <c r="G231" s="37"/>
      <c r="H231" s="38"/>
      <c r="I231" s="37"/>
      <c r="J231" s="37"/>
      <c r="K231" s="37"/>
      <c r="L231" s="18">
        <f t="shared" si="18"/>
        <v>0</v>
      </c>
      <c r="M231" s="25">
        <f t="shared" si="19"/>
        <v>0</v>
      </c>
      <c r="N231" s="25"/>
      <c r="O231" s="19">
        <f t="shared" si="15"/>
        <v>0</v>
      </c>
      <c r="P231" s="27"/>
      <c r="Q231" s="19">
        <f t="shared" si="16"/>
        <v>0</v>
      </c>
      <c r="R231" s="331"/>
      <c r="S231" s="20" t="str">
        <f t="shared" si="17"/>
        <v>Juin</v>
      </c>
    </row>
    <row r="232" spans="1:19" ht="18.75">
      <c r="A232" s="26">
        <v>225</v>
      </c>
      <c r="B232" s="308" t="s">
        <v>3209</v>
      </c>
      <c r="C232" s="366" t="s">
        <v>2115</v>
      </c>
      <c r="D232" s="327"/>
      <c r="E232" s="201"/>
      <c r="F232" s="329"/>
      <c r="G232" s="41"/>
      <c r="H232" s="42"/>
      <c r="I232" s="41"/>
      <c r="J232" s="41"/>
      <c r="K232" s="41"/>
      <c r="L232" s="18">
        <f t="shared" si="18"/>
        <v>0</v>
      </c>
      <c r="M232" s="25">
        <f t="shared" si="19"/>
        <v>0</v>
      </c>
      <c r="N232" s="390"/>
      <c r="O232" s="19">
        <f t="shared" si="15"/>
        <v>0</v>
      </c>
      <c r="P232" s="371"/>
      <c r="Q232" s="19">
        <f t="shared" si="16"/>
        <v>0</v>
      </c>
      <c r="R232" s="392"/>
      <c r="S232" s="20" t="str">
        <f t="shared" si="17"/>
        <v>Juin</v>
      </c>
    </row>
    <row r="233" spans="1:19" ht="18.75">
      <c r="A233" s="26">
        <v>226</v>
      </c>
      <c r="B233" s="308" t="s">
        <v>3210</v>
      </c>
      <c r="C233" s="366" t="s">
        <v>1819</v>
      </c>
      <c r="D233" s="327"/>
      <c r="E233" s="201"/>
      <c r="F233" s="329"/>
      <c r="G233" s="41"/>
      <c r="H233" s="42"/>
      <c r="I233" s="41"/>
      <c r="J233" s="41"/>
      <c r="K233" s="41"/>
      <c r="L233" s="18">
        <f t="shared" si="18"/>
        <v>0</v>
      </c>
      <c r="M233" s="25">
        <f t="shared" si="19"/>
        <v>0</v>
      </c>
      <c r="N233" s="390"/>
      <c r="O233" s="19">
        <f t="shared" si="15"/>
        <v>0</v>
      </c>
      <c r="P233" s="371"/>
      <c r="Q233" s="19">
        <f t="shared" si="16"/>
        <v>0</v>
      </c>
      <c r="R233" s="392"/>
      <c r="S233" s="20" t="str">
        <f t="shared" si="17"/>
        <v>Juin</v>
      </c>
    </row>
    <row r="234" spans="1:19" s="32" customFormat="1" ht="18.75">
      <c r="A234" s="227">
        <v>227</v>
      </c>
      <c r="B234" s="308" t="s">
        <v>3211</v>
      </c>
      <c r="C234" s="366" t="s">
        <v>1100</v>
      </c>
      <c r="D234" s="327"/>
      <c r="E234" s="201"/>
      <c r="F234" s="329"/>
      <c r="G234" s="41"/>
      <c r="H234" s="42"/>
      <c r="I234" s="41"/>
      <c r="J234" s="41"/>
      <c r="K234" s="41"/>
      <c r="L234" s="18">
        <f t="shared" si="18"/>
        <v>0</v>
      </c>
      <c r="M234" s="25">
        <f t="shared" si="19"/>
        <v>0</v>
      </c>
      <c r="N234" s="390"/>
      <c r="O234" s="19">
        <f t="shared" si="15"/>
        <v>0</v>
      </c>
      <c r="P234" s="371"/>
      <c r="Q234" s="19">
        <f t="shared" si="16"/>
        <v>0</v>
      </c>
      <c r="R234" s="391"/>
      <c r="S234" s="20" t="str">
        <f t="shared" si="17"/>
        <v>Juin</v>
      </c>
    </row>
    <row r="235" spans="1:19" ht="18.75">
      <c r="A235" s="227">
        <v>228</v>
      </c>
      <c r="B235" s="308" t="s">
        <v>3211</v>
      </c>
      <c r="C235" s="366" t="s">
        <v>1321</v>
      </c>
      <c r="D235" s="327"/>
      <c r="E235" s="201"/>
      <c r="F235" s="329"/>
      <c r="G235" s="41"/>
      <c r="H235" s="42"/>
      <c r="I235" s="41"/>
      <c r="J235" s="41"/>
      <c r="K235" s="41"/>
      <c r="L235" s="18">
        <f t="shared" si="18"/>
        <v>0</v>
      </c>
      <c r="M235" s="25">
        <f t="shared" si="19"/>
        <v>0</v>
      </c>
      <c r="N235" s="390"/>
      <c r="O235" s="19">
        <f t="shared" si="15"/>
        <v>0</v>
      </c>
      <c r="P235" s="371"/>
      <c r="Q235" s="19">
        <f t="shared" si="16"/>
        <v>0</v>
      </c>
      <c r="R235" s="391"/>
      <c r="S235" s="20" t="str">
        <f t="shared" si="17"/>
        <v>Juin</v>
      </c>
    </row>
    <row r="236" spans="1:19" s="40" customFormat="1" ht="18.75">
      <c r="A236" s="227">
        <v>229</v>
      </c>
      <c r="B236" s="308" t="s">
        <v>3212</v>
      </c>
      <c r="C236" s="366" t="s">
        <v>3003</v>
      </c>
      <c r="D236" s="327"/>
      <c r="E236" s="201"/>
      <c r="F236" s="329"/>
      <c r="G236" s="41"/>
      <c r="H236" s="42"/>
      <c r="I236" s="41"/>
      <c r="J236" s="41"/>
      <c r="K236" s="41"/>
      <c r="L236" s="18">
        <f t="shared" si="18"/>
        <v>0</v>
      </c>
      <c r="M236" s="25">
        <f t="shared" si="19"/>
        <v>0</v>
      </c>
      <c r="N236" s="390"/>
      <c r="O236" s="19">
        <f t="shared" si="15"/>
        <v>0</v>
      </c>
      <c r="P236" s="371"/>
      <c r="Q236" s="19">
        <f t="shared" si="16"/>
        <v>0</v>
      </c>
      <c r="R236" s="392"/>
      <c r="S236" s="20" t="str">
        <f t="shared" si="17"/>
        <v>Juin</v>
      </c>
    </row>
    <row r="237" spans="1:19" ht="18.75">
      <c r="A237" s="227">
        <v>230</v>
      </c>
      <c r="B237" s="308" t="s">
        <v>3213</v>
      </c>
      <c r="C237" s="366" t="s">
        <v>3214</v>
      </c>
      <c r="D237" s="201"/>
      <c r="E237" s="201"/>
      <c r="F237" s="201"/>
      <c r="G237" s="41"/>
      <c r="H237" s="42"/>
      <c r="I237" s="41"/>
      <c r="J237" s="41"/>
      <c r="K237" s="41"/>
      <c r="L237" s="18">
        <f t="shared" si="18"/>
        <v>0</v>
      </c>
      <c r="M237" s="25">
        <f t="shared" si="19"/>
        <v>0</v>
      </c>
      <c r="N237" s="390"/>
      <c r="O237" s="19">
        <f t="shared" si="15"/>
        <v>0</v>
      </c>
      <c r="P237" s="371"/>
      <c r="Q237" s="19">
        <f t="shared" si="16"/>
        <v>0</v>
      </c>
      <c r="R237" s="392"/>
      <c r="S237" s="20" t="str">
        <f t="shared" si="17"/>
        <v>Juin</v>
      </c>
    </row>
    <row r="238" spans="1:19" ht="18.75">
      <c r="A238" s="227">
        <v>231</v>
      </c>
      <c r="B238" s="308" t="s">
        <v>3215</v>
      </c>
      <c r="C238" s="366" t="s">
        <v>3216</v>
      </c>
      <c r="D238" s="201"/>
      <c r="E238" s="201"/>
      <c r="F238" s="201"/>
      <c r="G238" s="41"/>
      <c r="H238" s="42"/>
      <c r="I238" s="41"/>
      <c r="J238" s="41"/>
      <c r="K238" s="41"/>
      <c r="L238" s="18">
        <f t="shared" si="18"/>
        <v>0</v>
      </c>
      <c r="M238" s="25">
        <f t="shared" si="19"/>
        <v>0</v>
      </c>
      <c r="N238" s="390"/>
      <c r="O238" s="19">
        <f t="shared" si="15"/>
        <v>0</v>
      </c>
      <c r="P238" s="371"/>
      <c r="Q238" s="19">
        <f t="shared" si="16"/>
        <v>0</v>
      </c>
      <c r="R238" s="331"/>
      <c r="S238" s="20" t="str">
        <f t="shared" si="17"/>
        <v>Juin</v>
      </c>
    </row>
    <row r="239" spans="1:19" ht="18.75">
      <c r="A239" s="227">
        <v>232</v>
      </c>
      <c r="B239" s="334" t="s">
        <v>1323</v>
      </c>
      <c r="C239" s="374" t="s">
        <v>1324</v>
      </c>
      <c r="D239" s="201"/>
      <c r="E239" s="201"/>
      <c r="F239" s="201"/>
      <c r="G239" s="41"/>
      <c r="H239" s="42"/>
      <c r="I239" s="41"/>
      <c r="J239" s="41"/>
      <c r="K239" s="41"/>
      <c r="L239" s="18">
        <f t="shared" si="18"/>
        <v>13</v>
      </c>
      <c r="M239" s="25">
        <f t="shared" si="19"/>
        <v>39</v>
      </c>
      <c r="N239" s="390"/>
      <c r="O239" s="19">
        <f t="shared" si="15"/>
        <v>39</v>
      </c>
      <c r="P239" s="371"/>
      <c r="Q239" s="19">
        <f t="shared" si="16"/>
        <v>39</v>
      </c>
      <c r="R239" s="39">
        <v>39</v>
      </c>
      <c r="S239" s="20" t="str">
        <f t="shared" si="17"/>
        <v>Juin</v>
      </c>
    </row>
    <row r="240" spans="1:19" ht="18.75">
      <c r="A240" s="227">
        <v>233</v>
      </c>
      <c r="B240" s="308" t="s">
        <v>1696</v>
      </c>
      <c r="C240" s="366" t="s">
        <v>3217</v>
      </c>
      <c r="D240" s="201"/>
      <c r="E240" s="201"/>
      <c r="F240" s="201"/>
      <c r="G240" s="41"/>
      <c r="H240" s="42"/>
      <c r="I240" s="41"/>
      <c r="J240" s="41"/>
      <c r="K240" s="41"/>
      <c r="L240" s="18">
        <f t="shared" si="18"/>
        <v>0</v>
      </c>
      <c r="M240" s="25">
        <f t="shared" si="19"/>
        <v>0</v>
      </c>
      <c r="N240" s="390"/>
      <c r="O240" s="19">
        <f t="shared" si="15"/>
        <v>0</v>
      </c>
      <c r="P240" s="371"/>
      <c r="Q240" s="19">
        <f t="shared" si="16"/>
        <v>0</v>
      </c>
      <c r="R240" s="39"/>
      <c r="S240" s="20" t="str">
        <f t="shared" si="17"/>
        <v>Juin</v>
      </c>
    </row>
    <row r="241" spans="1:19" ht="18.75">
      <c r="A241" s="227">
        <v>234</v>
      </c>
      <c r="B241" s="308" t="s">
        <v>3218</v>
      </c>
      <c r="C241" s="366" t="s">
        <v>3219</v>
      </c>
      <c r="D241" s="201"/>
      <c r="E241" s="201"/>
      <c r="F241" s="201"/>
      <c r="G241" s="41"/>
      <c r="H241" s="42"/>
      <c r="I241" s="41"/>
      <c r="J241" s="41"/>
      <c r="K241" s="41"/>
      <c r="L241" s="18">
        <f t="shared" si="18"/>
        <v>0</v>
      </c>
      <c r="M241" s="25">
        <f t="shared" si="19"/>
        <v>0</v>
      </c>
      <c r="N241" s="390"/>
      <c r="O241" s="19">
        <f t="shared" si="15"/>
        <v>0</v>
      </c>
      <c r="P241" s="371"/>
      <c r="Q241" s="19">
        <f t="shared" si="16"/>
        <v>0</v>
      </c>
      <c r="R241" s="39"/>
      <c r="S241" s="20" t="str">
        <f t="shared" si="17"/>
        <v>Juin</v>
      </c>
    </row>
    <row r="242" spans="1:19" ht="18.75">
      <c r="A242" s="26">
        <v>235</v>
      </c>
      <c r="B242" s="308" t="s">
        <v>3220</v>
      </c>
      <c r="C242" s="366" t="s">
        <v>1900</v>
      </c>
      <c r="D242" s="201"/>
      <c r="E242" s="201"/>
      <c r="F242" s="201"/>
      <c r="G242" s="37"/>
      <c r="H242" s="38"/>
      <c r="I242" s="37"/>
      <c r="J242" s="37"/>
      <c r="K242" s="37"/>
      <c r="L242" s="18">
        <f t="shared" si="18"/>
        <v>0</v>
      </c>
      <c r="M242" s="25">
        <f t="shared" si="19"/>
        <v>0</v>
      </c>
      <c r="N242" s="25"/>
      <c r="O242" s="19">
        <f t="shared" si="15"/>
        <v>0</v>
      </c>
      <c r="P242" s="371"/>
      <c r="Q242" s="19">
        <f t="shared" si="16"/>
        <v>0</v>
      </c>
      <c r="R242" s="39"/>
      <c r="S242" s="20" t="str">
        <f t="shared" si="17"/>
        <v>Juin</v>
      </c>
    </row>
    <row r="243" spans="1:19" ht="18.75">
      <c r="A243" s="26">
        <v>236</v>
      </c>
      <c r="B243" s="308" t="s">
        <v>3221</v>
      </c>
      <c r="C243" s="366" t="s">
        <v>3222</v>
      </c>
      <c r="D243" s="201"/>
      <c r="E243" s="201"/>
      <c r="F243" s="201"/>
      <c r="G243" s="37"/>
      <c r="H243" s="38"/>
      <c r="I243" s="37"/>
      <c r="J243" s="37"/>
      <c r="K243" s="37"/>
      <c r="L243" s="18">
        <f t="shared" si="18"/>
        <v>0</v>
      </c>
      <c r="M243" s="25">
        <f t="shared" si="19"/>
        <v>0</v>
      </c>
      <c r="N243" s="25"/>
      <c r="O243" s="19">
        <f t="shared" si="15"/>
        <v>0</v>
      </c>
      <c r="P243" s="27"/>
      <c r="Q243" s="19">
        <f t="shared" si="16"/>
        <v>0</v>
      </c>
      <c r="R243" s="39"/>
      <c r="S243" s="20" t="str">
        <f t="shared" si="17"/>
        <v>Juin</v>
      </c>
    </row>
    <row r="244" spans="1:19" ht="18.75">
      <c r="A244" s="26">
        <v>237</v>
      </c>
      <c r="B244" s="308" t="s">
        <v>3223</v>
      </c>
      <c r="C244" s="366" t="s">
        <v>422</v>
      </c>
      <c r="D244" s="201"/>
      <c r="E244" s="201"/>
      <c r="F244" s="201"/>
      <c r="G244" s="37"/>
      <c r="H244" s="38"/>
      <c r="I244" s="37"/>
      <c r="J244" s="37"/>
      <c r="K244" s="37"/>
      <c r="L244" s="18">
        <f t="shared" si="18"/>
        <v>0</v>
      </c>
      <c r="M244" s="25">
        <f t="shared" si="19"/>
        <v>0</v>
      </c>
      <c r="N244" s="25"/>
      <c r="O244" s="19">
        <f t="shared" si="15"/>
        <v>0</v>
      </c>
      <c r="P244" s="27"/>
      <c r="Q244" s="19">
        <f t="shared" si="16"/>
        <v>0</v>
      </c>
      <c r="R244" s="39"/>
      <c r="S244" s="20" t="str">
        <f t="shared" si="17"/>
        <v>Juin</v>
      </c>
    </row>
    <row r="245" spans="1:19" ht="18.75">
      <c r="A245" s="26">
        <v>238</v>
      </c>
      <c r="B245" s="308" t="s">
        <v>3224</v>
      </c>
      <c r="C245" s="366" t="s">
        <v>3225</v>
      </c>
      <c r="D245" s="201"/>
      <c r="E245" s="201"/>
      <c r="F245" s="201"/>
      <c r="G245" s="37"/>
      <c r="H245" s="38"/>
      <c r="I245" s="37"/>
      <c r="J245" s="37"/>
      <c r="K245" s="37"/>
      <c r="L245" s="18">
        <f t="shared" si="18"/>
        <v>0</v>
      </c>
      <c r="M245" s="25">
        <f t="shared" si="19"/>
        <v>0</v>
      </c>
      <c r="N245" s="25"/>
      <c r="O245" s="19">
        <f t="shared" si="15"/>
        <v>0</v>
      </c>
      <c r="P245" s="27"/>
      <c r="Q245" s="19">
        <f t="shared" si="16"/>
        <v>0</v>
      </c>
      <c r="R245" s="331"/>
      <c r="S245" s="20" t="str">
        <f t="shared" si="17"/>
        <v>Juin</v>
      </c>
    </row>
    <row r="246" spans="1:19" ht="18.75">
      <c r="A246" s="26">
        <v>239</v>
      </c>
      <c r="B246" s="362" t="s">
        <v>3226</v>
      </c>
      <c r="C246" s="389" t="s">
        <v>3227</v>
      </c>
      <c r="D246" s="201"/>
      <c r="E246" s="201"/>
      <c r="F246" s="201"/>
      <c r="G246" s="37"/>
      <c r="H246" s="38"/>
      <c r="I246" s="37"/>
      <c r="J246" s="37"/>
      <c r="K246" s="37"/>
      <c r="L246" s="18">
        <f t="shared" si="18"/>
        <v>0</v>
      </c>
      <c r="M246" s="25">
        <f t="shared" si="19"/>
        <v>0</v>
      </c>
      <c r="N246" s="25"/>
      <c r="O246" s="19">
        <f t="shared" si="15"/>
        <v>0</v>
      </c>
      <c r="P246" s="27"/>
      <c r="Q246" s="19">
        <f t="shared" si="16"/>
        <v>0</v>
      </c>
      <c r="R246" s="331"/>
      <c r="S246" s="20" t="str">
        <f t="shared" si="17"/>
        <v>Juin</v>
      </c>
    </row>
    <row r="247" spans="1:19" ht="18.75">
      <c r="A247" s="26">
        <v>240</v>
      </c>
      <c r="B247" s="308" t="s">
        <v>2140</v>
      </c>
      <c r="C247" s="366" t="s">
        <v>845</v>
      </c>
      <c r="D247" s="201"/>
      <c r="E247" s="201"/>
      <c r="F247" s="201"/>
      <c r="G247" s="37"/>
      <c r="H247" s="38"/>
      <c r="I247" s="37"/>
      <c r="J247" s="37"/>
      <c r="K247" s="37"/>
      <c r="L247" s="18">
        <f t="shared" si="18"/>
        <v>0</v>
      </c>
      <c r="M247" s="25">
        <f t="shared" si="19"/>
        <v>0</v>
      </c>
      <c r="N247" s="25"/>
      <c r="O247" s="19">
        <f t="shared" si="15"/>
        <v>0</v>
      </c>
      <c r="P247" s="27"/>
      <c r="Q247" s="19">
        <f t="shared" si="16"/>
        <v>0</v>
      </c>
      <c r="R247" s="331"/>
      <c r="S247" s="20" t="str">
        <f t="shared" si="17"/>
        <v>Juin</v>
      </c>
    </row>
    <row r="248" spans="1:19" ht="18.75">
      <c r="A248" s="26">
        <v>241</v>
      </c>
      <c r="B248" s="308" t="s">
        <v>3228</v>
      </c>
      <c r="C248" s="366" t="s">
        <v>333</v>
      </c>
      <c r="D248" s="201"/>
      <c r="E248" s="201"/>
      <c r="F248" s="201"/>
      <c r="G248" s="37"/>
      <c r="H248" s="38"/>
      <c r="I248" s="37"/>
      <c r="J248" s="37"/>
      <c r="K248" s="37"/>
      <c r="L248" s="18">
        <f t="shared" si="18"/>
        <v>0</v>
      </c>
      <c r="M248" s="25">
        <f t="shared" si="19"/>
        <v>0</v>
      </c>
      <c r="N248" s="25"/>
      <c r="O248" s="19">
        <f t="shared" si="15"/>
        <v>0</v>
      </c>
      <c r="P248" s="27"/>
      <c r="Q248" s="19">
        <f t="shared" si="16"/>
        <v>0</v>
      </c>
      <c r="R248" s="331"/>
      <c r="S248" s="20" t="str">
        <f t="shared" si="17"/>
        <v>Juin</v>
      </c>
    </row>
    <row r="249" spans="1:19" ht="18.75">
      <c r="A249" s="26">
        <v>242</v>
      </c>
      <c r="B249" s="308" t="s">
        <v>3229</v>
      </c>
      <c r="C249" s="366" t="s">
        <v>3230</v>
      </c>
      <c r="D249" s="201"/>
      <c r="E249" s="201"/>
      <c r="F249" s="201"/>
      <c r="G249" s="37"/>
      <c r="H249" s="38"/>
      <c r="I249" s="37"/>
      <c r="J249" s="37"/>
      <c r="K249" s="37"/>
      <c r="L249" s="18">
        <f t="shared" si="18"/>
        <v>0</v>
      </c>
      <c r="M249" s="25">
        <f t="shared" si="19"/>
        <v>0</v>
      </c>
      <c r="N249" s="25"/>
      <c r="O249" s="19">
        <f t="shared" si="15"/>
        <v>0</v>
      </c>
      <c r="P249" s="27"/>
      <c r="Q249" s="19">
        <f t="shared" si="16"/>
        <v>0</v>
      </c>
      <c r="R249" s="331"/>
      <c r="S249" s="20" t="str">
        <f t="shared" si="17"/>
        <v>Juin</v>
      </c>
    </row>
    <row r="250" spans="1:19" ht="18.75">
      <c r="A250" s="26">
        <v>243</v>
      </c>
      <c r="B250" s="308" t="s">
        <v>3231</v>
      </c>
      <c r="C250" s="366" t="s">
        <v>2960</v>
      </c>
      <c r="D250" s="201"/>
      <c r="E250" s="201"/>
      <c r="F250" s="201"/>
      <c r="G250" s="37"/>
      <c r="H250" s="38"/>
      <c r="I250" s="37"/>
      <c r="J250" s="37"/>
      <c r="K250" s="37"/>
      <c r="L250" s="18">
        <f t="shared" si="18"/>
        <v>0</v>
      </c>
      <c r="M250" s="25">
        <f t="shared" si="19"/>
        <v>0</v>
      </c>
      <c r="N250" s="25"/>
      <c r="O250" s="19">
        <f t="shared" si="15"/>
        <v>0</v>
      </c>
      <c r="P250" s="27"/>
      <c r="Q250" s="19">
        <f t="shared" si="16"/>
        <v>0</v>
      </c>
      <c r="R250" s="331"/>
      <c r="S250" s="20" t="str">
        <f t="shared" si="17"/>
        <v>Juin</v>
      </c>
    </row>
    <row r="251" spans="1:19" ht="18.75">
      <c r="A251" s="26">
        <v>244</v>
      </c>
      <c r="B251" s="308" t="s">
        <v>3232</v>
      </c>
      <c r="C251" s="366" t="s">
        <v>3233</v>
      </c>
      <c r="D251" s="327"/>
      <c r="E251" s="201"/>
      <c r="F251" s="329"/>
      <c r="G251" s="37"/>
      <c r="H251" s="38"/>
      <c r="I251" s="37"/>
      <c r="J251" s="37"/>
      <c r="K251" s="37"/>
      <c r="L251" s="18">
        <f t="shared" si="18"/>
        <v>0</v>
      </c>
      <c r="M251" s="25">
        <f t="shared" si="19"/>
        <v>0</v>
      </c>
      <c r="N251" s="25"/>
      <c r="O251" s="19">
        <f t="shared" si="15"/>
        <v>0</v>
      </c>
      <c r="P251" s="27"/>
      <c r="Q251" s="19">
        <f t="shared" si="16"/>
        <v>0</v>
      </c>
      <c r="R251" s="331"/>
      <c r="S251" s="20" t="str">
        <f t="shared" si="17"/>
        <v>Juin</v>
      </c>
    </row>
    <row r="252" spans="1:19" ht="18.75">
      <c r="A252" s="26">
        <v>245</v>
      </c>
      <c r="B252" s="308" t="s">
        <v>3234</v>
      </c>
      <c r="C252" s="366" t="s">
        <v>887</v>
      </c>
      <c r="D252" s="327"/>
      <c r="E252" s="201"/>
      <c r="F252" s="329"/>
      <c r="G252" s="37"/>
      <c r="H252" s="38"/>
      <c r="I252" s="37"/>
      <c r="J252" s="37"/>
      <c r="K252" s="37"/>
      <c r="L252" s="18">
        <f t="shared" si="18"/>
        <v>0</v>
      </c>
      <c r="M252" s="25">
        <f t="shared" si="19"/>
        <v>0</v>
      </c>
      <c r="N252" s="25"/>
      <c r="O252" s="19">
        <f t="shared" si="15"/>
        <v>0</v>
      </c>
      <c r="P252" s="27"/>
      <c r="Q252" s="19">
        <f t="shared" si="16"/>
        <v>0</v>
      </c>
      <c r="R252" s="331"/>
      <c r="S252" s="20" t="str">
        <f t="shared" si="17"/>
        <v>Juin</v>
      </c>
    </row>
    <row r="253" spans="1:19" ht="18.75">
      <c r="A253" s="26">
        <v>246</v>
      </c>
      <c r="B253" s="308" t="s">
        <v>3235</v>
      </c>
      <c r="C253" s="366" t="s">
        <v>2160</v>
      </c>
      <c r="D253" s="327"/>
      <c r="E253" s="201"/>
      <c r="F253" s="329"/>
      <c r="G253" s="37"/>
      <c r="H253" s="38"/>
      <c r="I253" s="37"/>
      <c r="J253" s="37"/>
      <c r="K253" s="37"/>
      <c r="L253" s="18">
        <f t="shared" si="18"/>
        <v>0</v>
      </c>
      <c r="M253" s="25">
        <f t="shared" si="19"/>
        <v>0</v>
      </c>
      <c r="N253" s="25"/>
      <c r="O253" s="19">
        <f t="shared" si="15"/>
        <v>0</v>
      </c>
      <c r="P253" s="27"/>
      <c r="Q253" s="19">
        <f t="shared" si="16"/>
        <v>0</v>
      </c>
      <c r="R253" s="331"/>
      <c r="S253" s="20" t="str">
        <f t="shared" si="17"/>
        <v>Juin</v>
      </c>
    </row>
    <row r="254" spans="1:19" ht="18.75">
      <c r="A254" s="26">
        <v>247</v>
      </c>
      <c r="B254" s="308" t="s">
        <v>3236</v>
      </c>
      <c r="C254" s="366" t="s">
        <v>3237</v>
      </c>
      <c r="D254" s="327"/>
      <c r="E254" s="201"/>
      <c r="F254" s="329"/>
      <c r="G254" s="37"/>
      <c r="H254" s="38"/>
      <c r="I254" s="37"/>
      <c r="J254" s="37"/>
      <c r="K254" s="37"/>
      <c r="L254" s="18">
        <f t="shared" si="18"/>
        <v>0</v>
      </c>
      <c r="M254" s="25">
        <f t="shared" si="19"/>
        <v>0</v>
      </c>
      <c r="N254" s="25"/>
      <c r="O254" s="19">
        <f t="shared" si="15"/>
        <v>0</v>
      </c>
      <c r="P254" s="27"/>
      <c r="Q254" s="19">
        <f t="shared" si="16"/>
        <v>0</v>
      </c>
      <c r="R254" s="331"/>
      <c r="S254" s="20" t="str">
        <f t="shared" si="17"/>
        <v>Juin</v>
      </c>
    </row>
    <row r="255" spans="1:19" ht="18.75">
      <c r="A255" s="26">
        <v>248</v>
      </c>
      <c r="B255" s="308" t="s">
        <v>3238</v>
      </c>
      <c r="C255" s="366" t="s">
        <v>116</v>
      </c>
      <c r="D255" s="327"/>
      <c r="E255" s="201"/>
      <c r="F255" s="329"/>
      <c r="G255" s="37"/>
      <c r="H255" s="38"/>
      <c r="I255" s="37"/>
      <c r="J255" s="37"/>
      <c r="K255" s="37"/>
      <c r="L255" s="18">
        <f t="shared" si="18"/>
        <v>0</v>
      </c>
      <c r="M255" s="25">
        <f t="shared" si="19"/>
        <v>0</v>
      </c>
      <c r="N255" s="25"/>
      <c r="O255" s="19">
        <f t="shared" si="15"/>
        <v>0</v>
      </c>
      <c r="P255" s="27"/>
      <c r="Q255" s="19">
        <f t="shared" si="16"/>
        <v>0</v>
      </c>
      <c r="R255" s="331"/>
      <c r="S255" s="20" t="str">
        <f t="shared" si="17"/>
        <v>Juin</v>
      </c>
    </row>
    <row r="256" spans="1:19" ht="18.75">
      <c r="A256" s="26">
        <v>249</v>
      </c>
      <c r="B256" s="308" t="s">
        <v>3239</v>
      </c>
      <c r="C256" s="366" t="s">
        <v>3240</v>
      </c>
      <c r="D256" s="327"/>
      <c r="E256" s="201"/>
      <c r="F256" s="329"/>
      <c r="G256" s="37"/>
      <c r="H256" s="38"/>
      <c r="I256" s="37"/>
      <c r="J256" s="37"/>
      <c r="K256" s="37"/>
      <c r="L256" s="18">
        <f t="shared" si="18"/>
        <v>0</v>
      </c>
      <c r="M256" s="25">
        <f t="shared" si="19"/>
        <v>0</v>
      </c>
      <c r="N256" s="25"/>
      <c r="O256" s="19">
        <f t="shared" si="15"/>
        <v>0</v>
      </c>
      <c r="P256" s="27"/>
      <c r="Q256" s="19">
        <f t="shared" si="16"/>
        <v>0</v>
      </c>
      <c r="R256" s="331"/>
      <c r="S256" s="20" t="str">
        <f t="shared" si="17"/>
        <v>Juin</v>
      </c>
    </row>
    <row r="257" spans="1:19" ht="18.75">
      <c r="A257" s="26">
        <v>250</v>
      </c>
      <c r="B257" s="308" t="s">
        <v>3241</v>
      </c>
      <c r="C257" s="366" t="s">
        <v>3242</v>
      </c>
      <c r="D257" s="327"/>
      <c r="E257" s="201"/>
      <c r="F257" s="329"/>
      <c r="G257" s="37"/>
      <c r="H257" s="38"/>
      <c r="I257" s="37"/>
      <c r="J257" s="37"/>
      <c r="K257" s="37"/>
      <c r="L257" s="18">
        <f t="shared" si="18"/>
        <v>0</v>
      </c>
      <c r="M257" s="25">
        <f t="shared" si="19"/>
        <v>0</v>
      </c>
      <c r="N257" s="25"/>
      <c r="O257" s="19">
        <f t="shared" si="15"/>
        <v>0</v>
      </c>
      <c r="P257" s="27"/>
      <c r="Q257" s="19">
        <f t="shared" si="16"/>
        <v>0</v>
      </c>
      <c r="R257" s="331"/>
      <c r="S257" s="20" t="str">
        <f t="shared" si="17"/>
        <v>Juin</v>
      </c>
    </row>
    <row r="258" spans="1:19" ht="18.75">
      <c r="A258" s="26">
        <v>251</v>
      </c>
      <c r="B258" s="308" t="s">
        <v>3243</v>
      </c>
      <c r="C258" s="366" t="s">
        <v>363</v>
      </c>
      <c r="D258" s="327"/>
      <c r="E258" s="201"/>
      <c r="F258" s="329"/>
      <c r="G258" s="37"/>
      <c r="H258" s="38"/>
      <c r="I258" s="37"/>
      <c r="J258" s="37"/>
      <c r="K258" s="37"/>
      <c r="L258" s="18">
        <f t="shared" si="18"/>
        <v>0</v>
      </c>
      <c r="M258" s="25">
        <f t="shared" si="19"/>
        <v>0</v>
      </c>
      <c r="N258" s="25"/>
      <c r="O258" s="19">
        <f t="shared" si="15"/>
        <v>0</v>
      </c>
      <c r="P258" s="27"/>
      <c r="Q258" s="19">
        <f t="shared" si="16"/>
        <v>0</v>
      </c>
      <c r="R258" s="331"/>
      <c r="S258" s="20" t="str">
        <f t="shared" si="17"/>
        <v>Juin</v>
      </c>
    </row>
    <row r="259" spans="1:19" ht="18.75">
      <c r="A259" s="26">
        <v>252</v>
      </c>
      <c r="B259" s="308" t="s">
        <v>3244</v>
      </c>
      <c r="C259" s="366" t="s">
        <v>2077</v>
      </c>
      <c r="D259" s="201"/>
      <c r="E259" s="201"/>
      <c r="F259" s="201"/>
      <c r="G259" s="37"/>
      <c r="H259" s="38"/>
      <c r="I259" s="37"/>
      <c r="J259" s="37"/>
      <c r="K259" s="37"/>
      <c r="L259" s="18">
        <f t="shared" si="18"/>
        <v>0</v>
      </c>
      <c r="M259" s="25">
        <f t="shared" si="19"/>
        <v>0</v>
      </c>
      <c r="N259" s="25"/>
      <c r="O259" s="19">
        <f t="shared" si="15"/>
        <v>0</v>
      </c>
      <c r="P259" s="27"/>
      <c r="Q259" s="19">
        <f t="shared" si="16"/>
        <v>0</v>
      </c>
      <c r="R259" s="331"/>
      <c r="S259" s="20" t="str">
        <f t="shared" si="17"/>
        <v>Juin</v>
      </c>
    </row>
    <row r="260" spans="1:19" ht="18.75">
      <c r="A260" s="26">
        <v>253</v>
      </c>
      <c r="B260" s="308" t="s">
        <v>3245</v>
      </c>
      <c r="C260" s="366" t="s">
        <v>2066</v>
      </c>
      <c r="D260" s="201"/>
      <c r="E260" s="201"/>
      <c r="F260" s="201"/>
      <c r="G260" s="37"/>
      <c r="H260" s="38"/>
      <c r="I260" s="37"/>
      <c r="J260" s="37"/>
      <c r="K260" s="37"/>
      <c r="L260" s="18">
        <f t="shared" si="18"/>
        <v>0</v>
      </c>
      <c r="M260" s="25">
        <f t="shared" si="19"/>
        <v>0</v>
      </c>
      <c r="N260" s="25"/>
      <c r="O260" s="19">
        <f t="shared" si="15"/>
        <v>0</v>
      </c>
      <c r="P260" s="27"/>
      <c r="Q260" s="19">
        <f t="shared" si="16"/>
        <v>0</v>
      </c>
      <c r="R260" s="331"/>
      <c r="S260" s="20" t="str">
        <f t="shared" si="17"/>
        <v>Juin</v>
      </c>
    </row>
    <row r="261" spans="1:19" ht="18.75">
      <c r="A261" s="26">
        <v>254</v>
      </c>
      <c r="B261" s="308" t="s">
        <v>3246</v>
      </c>
      <c r="C261" s="366" t="s">
        <v>1900</v>
      </c>
      <c r="D261" s="201"/>
      <c r="E261" s="201"/>
      <c r="F261" s="201"/>
      <c r="G261" s="37"/>
      <c r="H261" s="38"/>
      <c r="I261" s="37"/>
      <c r="J261" s="37"/>
      <c r="K261" s="37"/>
      <c r="L261" s="18">
        <f t="shared" si="18"/>
        <v>0</v>
      </c>
      <c r="M261" s="25">
        <f t="shared" si="19"/>
        <v>0</v>
      </c>
      <c r="N261" s="25"/>
      <c r="O261" s="19">
        <f t="shared" si="15"/>
        <v>0</v>
      </c>
      <c r="P261" s="27"/>
      <c r="Q261" s="19">
        <f t="shared" si="16"/>
        <v>0</v>
      </c>
      <c r="R261" s="331"/>
      <c r="S261" s="20" t="str">
        <f t="shared" si="17"/>
        <v>Juin</v>
      </c>
    </row>
    <row r="262" spans="1:19" ht="18.75">
      <c r="A262" s="26">
        <v>255</v>
      </c>
      <c r="B262" s="308" t="s">
        <v>3247</v>
      </c>
      <c r="C262" s="366" t="s">
        <v>2077</v>
      </c>
      <c r="D262" s="201"/>
      <c r="E262" s="201"/>
      <c r="F262" s="201"/>
      <c r="G262" s="37"/>
      <c r="H262" s="38"/>
      <c r="I262" s="37"/>
      <c r="J262" s="37"/>
      <c r="K262" s="37"/>
      <c r="L262" s="18">
        <f t="shared" si="18"/>
        <v>0</v>
      </c>
      <c r="M262" s="25">
        <f t="shared" si="19"/>
        <v>0</v>
      </c>
      <c r="N262" s="25"/>
      <c r="O262" s="19">
        <f t="shared" si="15"/>
        <v>0</v>
      </c>
      <c r="P262" s="27"/>
      <c r="Q262" s="19">
        <f t="shared" si="16"/>
        <v>0</v>
      </c>
      <c r="R262" s="331"/>
      <c r="S262" s="20" t="str">
        <f t="shared" si="17"/>
        <v>Juin</v>
      </c>
    </row>
    <row r="263" spans="1:19" ht="18.75">
      <c r="A263" s="26">
        <v>256</v>
      </c>
      <c r="B263" s="308" t="s">
        <v>3248</v>
      </c>
      <c r="C263" s="366" t="s">
        <v>1825</v>
      </c>
      <c r="D263" s="201"/>
      <c r="E263" s="201"/>
      <c r="F263" s="201"/>
      <c r="G263" s="37"/>
      <c r="H263" s="38"/>
      <c r="I263" s="37"/>
      <c r="J263" s="37"/>
      <c r="K263" s="37"/>
      <c r="L263" s="18">
        <f t="shared" si="18"/>
        <v>0</v>
      </c>
      <c r="M263" s="25">
        <f t="shared" si="19"/>
        <v>0</v>
      </c>
      <c r="N263" s="25"/>
      <c r="O263" s="19">
        <f t="shared" si="15"/>
        <v>0</v>
      </c>
      <c r="P263" s="27"/>
      <c r="Q263" s="19">
        <f t="shared" si="16"/>
        <v>0</v>
      </c>
      <c r="R263" s="331"/>
      <c r="S263" s="20" t="str">
        <f t="shared" si="17"/>
        <v>Juin</v>
      </c>
    </row>
    <row r="264" spans="1:19" ht="18.75">
      <c r="A264" s="26">
        <v>257</v>
      </c>
      <c r="B264" s="308" t="s">
        <v>3249</v>
      </c>
      <c r="C264" s="366" t="s">
        <v>1872</v>
      </c>
      <c r="D264" s="201"/>
      <c r="E264" s="201"/>
      <c r="F264" s="201"/>
      <c r="G264" s="37"/>
      <c r="H264" s="38"/>
      <c r="I264" s="37"/>
      <c r="J264" s="37"/>
      <c r="K264" s="37"/>
      <c r="L264" s="18">
        <f t="shared" si="18"/>
        <v>0</v>
      </c>
      <c r="M264" s="25">
        <f t="shared" si="19"/>
        <v>0</v>
      </c>
      <c r="N264" s="25"/>
      <c r="O264" s="19">
        <f t="shared" ref="O264:O283" si="20">MAX(M264,N264*3)</f>
        <v>0</v>
      </c>
      <c r="P264" s="27"/>
      <c r="Q264" s="19">
        <f t="shared" ref="Q264:Q283" si="21">MAX(O264,P264*3)</f>
        <v>0</v>
      </c>
      <c r="R264" s="39"/>
      <c r="S264" s="20" t="str">
        <f t="shared" ref="S264:S283" si="22">IF(ISBLANK(P264),IF(ISBLANK(N264),"Juin","Synthèse"),"Rattrapage")</f>
        <v>Juin</v>
      </c>
    </row>
    <row r="265" spans="1:19" ht="18.75">
      <c r="A265" s="26">
        <v>258</v>
      </c>
      <c r="B265" s="308" t="s">
        <v>3250</v>
      </c>
      <c r="C265" s="366" t="s">
        <v>3251</v>
      </c>
      <c r="D265" s="201"/>
      <c r="E265" s="201"/>
      <c r="F265" s="201"/>
      <c r="G265" s="37"/>
      <c r="H265" s="38"/>
      <c r="I265" s="37"/>
      <c r="J265" s="37"/>
      <c r="K265" s="37"/>
      <c r="L265" s="18">
        <f t="shared" ref="L265:L283" si="23">IF(AND(D265=0,E265=K336,F265=0),R265/3,SUM(D265:F265)/3)</f>
        <v>0</v>
      </c>
      <c r="M265" s="25">
        <f t="shared" ref="M265:M283" si="24">L265*3</f>
        <v>0</v>
      </c>
      <c r="N265" s="25"/>
      <c r="O265" s="19">
        <f t="shared" si="20"/>
        <v>0</v>
      </c>
      <c r="P265" s="27"/>
      <c r="Q265" s="19">
        <f t="shared" si="21"/>
        <v>0</v>
      </c>
      <c r="R265" s="331"/>
      <c r="S265" s="20" t="str">
        <f t="shared" si="22"/>
        <v>Juin</v>
      </c>
    </row>
    <row r="266" spans="1:19" ht="18.75">
      <c r="A266" s="26">
        <v>259</v>
      </c>
      <c r="B266" s="308" t="s">
        <v>3252</v>
      </c>
      <c r="C266" s="366" t="s">
        <v>3253</v>
      </c>
      <c r="D266" s="201"/>
      <c r="E266" s="201"/>
      <c r="F266" s="201"/>
      <c r="G266" s="37"/>
      <c r="H266" s="38"/>
      <c r="I266" s="37"/>
      <c r="J266" s="37"/>
      <c r="K266" s="37"/>
      <c r="L266" s="18">
        <f t="shared" si="23"/>
        <v>0</v>
      </c>
      <c r="M266" s="25">
        <f t="shared" si="24"/>
        <v>0</v>
      </c>
      <c r="N266" s="25"/>
      <c r="O266" s="19">
        <f t="shared" si="20"/>
        <v>0</v>
      </c>
      <c r="P266" s="27"/>
      <c r="Q266" s="19">
        <f t="shared" si="21"/>
        <v>0</v>
      </c>
      <c r="R266" s="331"/>
      <c r="S266" s="20" t="str">
        <f t="shared" si="22"/>
        <v>Juin</v>
      </c>
    </row>
    <row r="267" spans="1:19" ht="18.75">
      <c r="A267" s="26">
        <v>260</v>
      </c>
      <c r="B267" s="308" t="s">
        <v>3254</v>
      </c>
      <c r="C267" s="366" t="s">
        <v>333</v>
      </c>
      <c r="D267" s="201"/>
      <c r="E267" s="201"/>
      <c r="F267" s="201"/>
      <c r="G267" s="37"/>
      <c r="H267" s="38"/>
      <c r="I267" s="37"/>
      <c r="J267" s="37"/>
      <c r="K267" s="37"/>
      <c r="L267" s="18">
        <f t="shared" si="23"/>
        <v>0</v>
      </c>
      <c r="M267" s="25">
        <f t="shared" si="24"/>
        <v>0</v>
      </c>
      <c r="N267" s="25"/>
      <c r="O267" s="19">
        <f t="shared" si="20"/>
        <v>0</v>
      </c>
      <c r="P267" s="27"/>
      <c r="Q267" s="19">
        <f t="shared" si="21"/>
        <v>0</v>
      </c>
      <c r="R267" s="331"/>
      <c r="S267" s="20" t="str">
        <f t="shared" si="22"/>
        <v>Juin</v>
      </c>
    </row>
    <row r="268" spans="1:19" ht="18.75">
      <c r="A268" s="26">
        <v>261</v>
      </c>
      <c r="B268" s="308" t="s">
        <v>3255</v>
      </c>
      <c r="C268" s="366" t="s">
        <v>1779</v>
      </c>
      <c r="D268" s="201"/>
      <c r="E268" s="201"/>
      <c r="F268" s="201"/>
      <c r="G268" s="37"/>
      <c r="H268" s="38"/>
      <c r="I268" s="37"/>
      <c r="J268" s="37"/>
      <c r="K268" s="37"/>
      <c r="L268" s="18">
        <f t="shared" si="23"/>
        <v>0</v>
      </c>
      <c r="M268" s="25">
        <f t="shared" si="24"/>
        <v>0</v>
      </c>
      <c r="N268" s="25"/>
      <c r="O268" s="19">
        <f t="shared" si="20"/>
        <v>0</v>
      </c>
      <c r="P268" s="27"/>
      <c r="Q268" s="19">
        <f t="shared" si="21"/>
        <v>0</v>
      </c>
      <c r="R268" s="331"/>
      <c r="S268" s="20" t="str">
        <f t="shared" si="22"/>
        <v>Juin</v>
      </c>
    </row>
    <row r="269" spans="1:19" ht="18.75">
      <c r="A269" s="26">
        <v>262</v>
      </c>
      <c r="B269" s="308" t="s">
        <v>3256</v>
      </c>
      <c r="C269" s="366" t="s">
        <v>1863</v>
      </c>
      <c r="D269" s="201"/>
      <c r="E269" s="201"/>
      <c r="F269" s="201"/>
      <c r="G269" s="37"/>
      <c r="H269" s="38"/>
      <c r="I269" s="37"/>
      <c r="J269" s="37"/>
      <c r="K269" s="37"/>
      <c r="L269" s="18">
        <f t="shared" si="23"/>
        <v>0</v>
      </c>
      <c r="M269" s="25">
        <f t="shared" si="24"/>
        <v>0</v>
      </c>
      <c r="N269" s="25"/>
      <c r="O269" s="19">
        <f t="shared" si="20"/>
        <v>0</v>
      </c>
      <c r="P269" s="27"/>
      <c r="Q269" s="19">
        <f t="shared" si="21"/>
        <v>0</v>
      </c>
      <c r="R269" s="331"/>
      <c r="S269" s="20" t="str">
        <f t="shared" si="22"/>
        <v>Juin</v>
      </c>
    </row>
    <row r="270" spans="1:19" ht="18.75">
      <c r="A270" s="26">
        <v>263</v>
      </c>
      <c r="B270" s="308" t="s">
        <v>3257</v>
      </c>
      <c r="C270" s="366" t="s">
        <v>3258</v>
      </c>
      <c r="D270" s="201"/>
      <c r="E270" s="201"/>
      <c r="F270" s="201"/>
      <c r="G270" s="37"/>
      <c r="H270" s="38"/>
      <c r="I270" s="37"/>
      <c r="J270" s="37"/>
      <c r="K270" s="37"/>
      <c r="L270" s="18">
        <f t="shared" si="23"/>
        <v>0</v>
      </c>
      <c r="M270" s="25">
        <f t="shared" si="24"/>
        <v>0</v>
      </c>
      <c r="N270" s="25"/>
      <c r="O270" s="19">
        <f t="shared" si="20"/>
        <v>0</v>
      </c>
      <c r="P270" s="27"/>
      <c r="Q270" s="19">
        <f t="shared" si="21"/>
        <v>0</v>
      </c>
      <c r="R270" s="331"/>
      <c r="S270" s="20" t="str">
        <f t="shared" si="22"/>
        <v>Juin</v>
      </c>
    </row>
    <row r="271" spans="1:19" ht="18.75">
      <c r="A271" s="26">
        <v>264</v>
      </c>
      <c r="B271" s="308" t="s">
        <v>3259</v>
      </c>
      <c r="C271" s="366" t="s">
        <v>473</v>
      </c>
      <c r="D271" s="201"/>
      <c r="E271" s="201"/>
      <c r="F271" s="201"/>
      <c r="G271" s="37"/>
      <c r="H271" s="38"/>
      <c r="I271" s="37"/>
      <c r="J271" s="37"/>
      <c r="K271" s="37"/>
      <c r="L271" s="18">
        <f t="shared" si="23"/>
        <v>0</v>
      </c>
      <c r="M271" s="25">
        <f t="shared" si="24"/>
        <v>0</v>
      </c>
      <c r="N271" s="25"/>
      <c r="O271" s="19">
        <f t="shared" si="20"/>
        <v>0</v>
      </c>
      <c r="P271" s="27"/>
      <c r="Q271" s="19">
        <f t="shared" si="21"/>
        <v>0</v>
      </c>
      <c r="R271" s="331"/>
      <c r="S271" s="20" t="str">
        <f t="shared" si="22"/>
        <v>Juin</v>
      </c>
    </row>
    <row r="272" spans="1:19" ht="18.75">
      <c r="A272" s="26">
        <v>265</v>
      </c>
      <c r="B272" s="308" t="s">
        <v>3260</v>
      </c>
      <c r="C272" s="366" t="s">
        <v>2130</v>
      </c>
      <c r="D272" s="201"/>
      <c r="E272" s="201"/>
      <c r="F272" s="201"/>
      <c r="G272" s="37"/>
      <c r="H272" s="38"/>
      <c r="I272" s="37"/>
      <c r="J272" s="37"/>
      <c r="K272" s="37"/>
      <c r="L272" s="18">
        <f t="shared" si="23"/>
        <v>0</v>
      </c>
      <c r="M272" s="25">
        <f t="shared" si="24"/>
        <v>0</v>
      </c>
      <c r="N272" s="25"/>
      <c r="O272" s="19">
        <f t="shared" si="20"/>
        <v>0</v>
      </c>
      <c r="P272" s="27"/>
      <c r="Q272" s="19">
        <f t="shared" si="21"/>
        <v>0</v>
      </c>
      <c r="R272" s="331"/>
      <c r="S272" s="20" t="str">
        <f t="shared" si="22"/>
        <v>Juin</v>
      </c>
    </row>
    <row r="273" spans="1:19" ht="18.75">
      <c r="A273" s="26">
        <v>266</v>
      </c>
      <c r="B273" s="308" t="s">
        <v>3261</v>
      </c>
      <c r="C273" s="366" t="s">
        <v>3262</v>
      </c>
      <c r="D273" s="201"/>
      <c r="E273" s="201"/>
      <c r="F273" s="201"/>
      <c r="G273" s="37"/>
      <c r="H273" s="38"/>
      <c r="I273" s="37"/>
      <c r="J273" s="37"/>
      <c r="K273" s="37"/>
      <c r="L273" s="18">
        <f t="shared" si="23"/>
        <v>0</v>
      </c>
      <c r="M273" s="25">
        <f t="shared" si="24"/>
        <v>0</v>
      </c>
      <c r="N273" s="25"/>
      <c r="O273" s="19">
        <f t="shared" si="20"/>
        <v>0</v>
      </c>
      <c r="P273" s="27"/>
      <c r="Q273" s="19">
        <f t="shared" si="21"/>
        <v>0</v>
      </c>
      <c r="R273" s="331"/>
      <c r="S273" s="20" t="str">
        <f t="shared" si="22"/>
        <v>Juin</v>
      </c>
    </row>
    <row r="274" spans="1:19" ht="18.75">
      <c r="A274" s="26">
        <v>267</v>
      </c>
      <c r="B274" s="308" t="s">
        <v>3263</v>
      </c>
      <c r="C274" s="366" t="s">
        <v>3264</v>
      </c>
      <c r="D274" s="201"/>
      <c r="E274" s="201"/>
      <c r="F274" s="201"/>
      <c r="G274" s="37"/>
      <c r="H274" s="38"/>
      <c r="I274" s="37"/>
      <c r="J274" s="37"/>
      <c r="K274" s="37"/>
      <c r="L274" s="18">
        <f t="shared" si="23"/>
        <v>0</v>
      </c>
      <c r="M274" s="25">
        <f t="shared" si="24"/>
        <v>0</v>
      </c>
      <c r="N274" s="25"/>
      <c r="O274" s="19">
        <f t="shared" si="20"/>
        <v>0</v>
      </c>
      <c r="P274" s="27"/>
      <c r="Q274" s="19">
        <f t="shared" si="21"/>
        <v>0</v>
      </c>
      <c r="R274" s="331"/>
      <c r="S274" s="20" t="str">
        <f t="shared" si="22"/>
        <v>Juin</v>
      </c>
    </row>
    <row r="275" spans="1:19" ht="18.75">
      <c r="A275" s="26">
        <v>268</v>
      </c>
      <c r="B275" s="308" t="s">
        <v>3265</v>
      </c>
      <c r="C275" s="366" t="s">
        <v>3194</v>
      </c>
      <c r="D275" s="201"/>
      <c r="E275" s="201"/>
      <c r="F275" s="201"/>
      <c r="G275" s="37"/>
      <c r="H275" s="38"/>
      <c r="I275" s="37"/>
      <c r="J275" s="37"/>
      <c r="K275" s="37"/>
      <c r="L275" s="18">
        <f t="shared" si="23"/>
        <v>0</v>
      </c>
      <c r="M275" s="25">
        <f t="shared" si="24"/>
        <v>0</v>
      </c>
      <c r="N275" s="25"/>
      <c r="O275" s="19">
        <f t="shared" si="20"/>
        <v>0</v>
      </c>
      <c r="P275" s="27"/>
      <c r="Q275" s="19">
        <f t="shared" si="21"/>
        <v>0</v>
      </c>
      <c r="R275" s="39"/>
      <c r="S275" s="20" t="str">
        <f t="shared" si="22"/>
        <v>Juin</v>
      </c>
    </row>
    <row r="276" spans="1:19" ht="18.75">
      <c r="A276" s="26">
        <v>269</v>
      </c>
      <c r="B276" s="308" t="s">
        <v>1719</v>
      </c>
      <c r="C276" s="366" t="s">
        <v>500</v>
      </c>
      <c r="D276" s="201"/>
      <c r="E276" s="201"/>
      <c r="F276" s="201"/>
      <c r="G276" s="37"/>
      <c r="H276" s="38"/>
      <c r="I276" s="37"/>
      <c r="J276" s="37"/>
      <c r="K276" s="37"/>
      <c r="L276" s="18">
        <f t="shared" si="23"/>
        <v>0</v>
      </c>
      <c r="M276" s="25">
        <f t="shared" si="24"/>
        <v>0</v>
      </c>
      <c r="N276" s="25"/>
      <c r="O276" s="19">
        <f t="shared" si="20"/>
        <v>0</v>
      </c>
      <c r="P276" s="27"/>
      <c r="Q276" s="19">
        <f t="shared" si="21"/>
        <v>0</v>
      </c>
      <c r="R276" s="331"/>
      <c r="S276" s="20" t="str">
        <f t="shared" si="22"/>
        <v>Juin</v>
      </c>
    </row>
    <row r="277" spans="1:19" ht="18.75">
      <c r="A277" s="26">
        <v>270</v>
      </c>
      <c r="B277" s="308" t="s">
        <v>3266</v>
      </c>
      <c r="C277" s="366" t="s">
        <v>3267</v>
      </c>
      <c r="D277" s="201"/>
      <c r="E277" s="201"/>
      <c r="F277" s="201"/>
      <c r="G277" s="37"/>
      <c r="H277" s="38"/>
      <c r="I277" s="37"/>
      <c r="J277" s="37"/>
      <c r="K277" s="37"/>
      <c r="L277" s="18">
        <f t="shared" si="23"/>
        <v>0</v>
      </c>
      <c r="M277" s="25">
        <f t="shared" si="24"/>
        <v>0</v>
      </c>
      <c r="N277" s="25"/>
      <c r="O277" s="19">
        <f t="shared" si="20"/>
        <v>0</v>
      </c>
      <c r="P277" s="27"/>
      <c r="Q277" s="19">
        <f t="shared" si="21"/>
        <v>0</v>
      </c>
      <c r="R277" s="39"/>
      <c r="S277" s="20" t="str">
        <f t="shared" si="22"/>
        <v>Juin</v>
      </c>
    </row>
    <row r="278" spans="1:19" ht="18.75">
      <c r="A278" s="26">
        <v>271</v>
      </c>
      <c r="B278" s="308" t="s">
        <v>3268</v>
      </c>
      <c r="C278" s="366" t="s">
        <v>3269</v>
      </c>
      <c r="D278" s="327"/>
      <c r="E278" s="201"/>
      <c r="F278" s="329"/>
      <c r="G278" s="37"/>
      <c r="H278" s="38"/>
      <c r="I278" s="37"/>
      <c r="J278" s="37"/>
      <c r="K278" s="37"/>
      <c r="L278" s="18">
        <f t="shared" si="23"/>
        <v>0</v>
      </c>
      <c r="M278" s="25">
        <f t="shared" si="24"/>
        <v>0</v>
      </c>
      <c r="N278" s="25"/>
      <c r="O278" s="19">
        <f t="shared" si="20"/>
        <v>0</v>
      </c>
      <c r="P278" s="27"/>
      <c r="Q278" s="19">
        <f t="shared" si="21"/>
        <v>0</v>
      </c>
      <c r="R278" s="331"/>
      <c r="S278" s="20" t="str">
        <f t="shared" si="22"/>
        <v>Juin</v>
      </c>
    </row>
    <row r="279" spans="1:19" ht="18.75">
      <c r="A279" s="26">
        <v>272</v>
      </c>
      <c r="B279" s="308" t="s">
        <v>3302</v>
      </c>
      <c r="C279" s="366" t="s">
        <v>3303</v>
      </c>
      <c r="D279" s="327"/>
      <c r="E279" s="201"/>
      <c r="F279" s="329"/>
      <c r="G279" s="37"/>
      <c r="H279" s="38"/>
      <c r="I279" s="37"/>
      <c r="J279" s="37"/>
      <c r="K279" s="37"/>
      <c r="L279" s="18">
        <f t="shared" si="23"/>
        <v>0</v>
      </c>
      <c r="M279" s="25">
        <f t="shared" si="24"/>
        <v>0</v>
      </c>
      <c r="N279" s="25"/>
      <c r="O279" s="19">
        <f t="shared" si="20"/>
        <v>0</v>
      </c>
      <c r="P279" s="27"/>
      <c r="Q279" s="19">
        <f t="shared" si="21"/>
        <v>0</v>
      </c>
      <c r="R279" s="331"/>
      <c r="S279" s="20" t="str">
        <f t="shared" si="22"/>
        <v>Juin</v>
      </c>
    </row>
    <row r="280" spans="1:19" ht="18.75">
      <c r="A280" s="26">
        <v>273</v>
      </c>
      <c r="B280" s="308" t="s">
        <v>2188</v>
      </c>
      <c r="C280" s="366" t="s">
        <v>3270</v>
      </c>
      <c r="D280" s="327"/>
      <c r="E280" s="201"/>
      <c r="F280" s="329"/>
      <c r="G280" s="37"/>
      <c r="H280" s="38"/>
      <c r="I280" s="37"/>
      <c r="J280" s="37"/>
      <c r="K280" s="37"/>
      <c r="L280" s="18">
        <f t="shared" si="23"/>
        <v>0</v>
      </c>
      <c r="M280" s="25">
        <f t="shared" si="24"/>
        <v>0</v>
      </c>
      <c r="N280" s="25"/>
      <c r="O280" s="19">
        <f t="shared" si="20"/>
        <v>0</v>
      </c>
      <c r="P280" s="27"/>
      <c r="Q280" s="19">
        <f t="shared" si="21"/>
        <v>0</v>
      </c>
      <c r="R280" s="331"/>
      <c r="S280" s="20" t="str">
        <f t="shared" si="22"/>
        <v>Juin</v>
      </c>
    </row>
    <row r="281" spans="1:19" ht="18.75">
      <c r="A281" s="26">
        <v>274</v>
      </c>
      <c r="B281" s="308" t="s">
        <v>3271</v>
      </c>
      <c r="C281" s="366" t="s">
        <v>1313</v>
      </c>
      <c r="D281" s="327"/>
      <c r="E281" s="201"/>
      <c r="F281" s="329"/>
      <c r="G281" s="37"/>
      <c r="H281" s="38"/>
      <c r="I281" s="37"/>
      <c r="J281" s="37"/>
      <c r="K281" s="37"/>
      <c r="L281" s="18">
        <f t="shared" si="23"/>
        <v>0</v>
      </c>
      <c r="M281" s="25">
        <f t="shared" si="24"/>
        <v>0</v>
      </c>
      <c r="N281" s="25"/>
      <c r="O281" s="19">
        <f t="shared" si="20"/>
        <v>0</v>
      </c>
      <c r="P281" s="27"/>
      <c r="Q281" s="19">
        <f t="shared" si="21"/>
        <v>0</v>
      </c>
      <c r="R281" s="39"/>
      <c r="S281" s="20" t="str">
        <f t="shared" si="22"/>
        <v>Juin</v>
      </c>
    </row>
    <row r="282" spans="1:19" ht="18.75">
      <c r="A282" s="26">
        <v>275</v>
      </c>
      <c r="B282" s="308" t="s">
        <v>3272</v>
      </c>
      <c r="C282" s="366" t="s">
        <v>3273</v>
      </c>
      <c r="D282" s="327"/>
      <c r="E282" s="201"/>
      <c r="F282" s="329"/>
      <c r="G282" s="37"/>
      <c r="H282" s="38"/>
      <c r="I282" s="37"/>
      <c r="J282" s="37"/>
      <c r="K282" s="37"/>
      <c r="L282" s="18">
        <f t="shared" si="23"/>
        <v>0</v>
      </c>
      <c r="M282" s="25">
        <f t="shared" si="24"/>
        <v>0</v>
      </c>
      <c r="N282" s="25"/>
      <c r="O282" s="19">
        <f t="shared" si="20"/>
        <v>0</v>
      </c>
      <c r="P282" s="27"/>
      <c r="Q282" s="19">
        <f t="shared" si="21"/>
        <v>0</v>
      </c>
      <c r="R282" s="331"/>
      <c r="S282" s="20" t="str">
        <f t="shared" si="22"/>
        <v>Juin</v>
      </c>
    </row>
    <row r="283" spans="1:19" ht="18.75">
      <c r="A283" s="26">
        <v>276</v>
      </c>
      <c r="B283" s="308" t="s">
        <v>3274</v>
      </c>
      <c r="C283" s="366" t="s">
        <v>3275</v>
      </c>
      <c r="D283" s="327"/>
      <c r="E283" s="201"/>
      <c r="F283" s="329"/>
      <c r="G283" s="37"/>
      <c r="H283" s="38"/>
      <c r="I283" s="37"/>
      <c r="J283" s="37"/>
      <c r="K283" s="37"/>
      <c r="L283" s="18">
        <f t="shared" si="23"/>
        <v>0</v>
      </c>
      <c r="M283" s="25">
        <f t="shared" si="24"/>
        <v>0</v>
      </c>
      <c r="N283" s="25"/>
      <c r="O283" s="19">
        <f t="shared" si="20"/>
        <v>0</v>
      </c>
      <c r="P283" s="27"/>
      <c r="Q283" s="19">
        <f t="shared" si="21"/>
        <v>0</v>
      </c>
      <c r="R283" s="331"/>
      <c r="S283" s="20" t="str">
        <f t="shared" si="22"/>
        <v>Juin</v>
      </c>
    </row>
    <row r="284" spans="1:19">
      <c r="A284" s="47"/>
    </row>
    <row r="285" spans="1:19">
      <c r="A285" s="47"/>
    </row>
    <row r="286" spans="1:19">
      <c r="A286" s="47"/>
    </row>
    <row r="287" spans="1:19">
      <c r="A287" s="47"/>
    </row>
    <row r="288" spans="1:19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393"/>
    </row>
  </sheetData>
  <conditionalFormatting sqref="S7:S283">
    <cfRule type="cellIs" dxfId="37" priority="8" operator="equal">
      <formula>"Rattrapage"</formula>
    </cfRule>
    <cfRule type="cellIs" dxfId="36" priority="9" operator="equal">
      <formula>"Synthèse"</formula>
    </cfRule>
    <cfRule type="cellIs" dxfId="35" priority="10" operator="equal">
      <formula>"Juin"</formula>
    </cfRule>
  </conditionalFormatting>
  <conditionalFormatting sqref="S8:S283">
    <cfRule type="cellIs" dxfId="34" priority="7" operator="equal">
      <formula>"non"</formula>
    </cfRule>
  </conditionalFormatting>
  <conditionalFormatting sqref="D8:D283">
    <cfRule type="cellIs" dxfId="33" priority="3" operator="equal">
      <formula>"NON"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14"/>
  <sheetViews>
    <sheetView topLeftCell="A4" zoomScale="110" zoomScaleNormal="110" workbookViewId="0">
      <pane xSplit="3" ySplit="4" topLeftCell="AE8" activePane="bottomRight" state="frozen"/>
      <selection activeCell="A4" sqref="A4"/>
      <selection pane="topRight" activeCell="D4" sqref="D4"/>
      <selection pane="bottomLeft" activeCell="A7" sqref="A7"/>
      <selection pane="bottomRight" activeCell="D8" sqref="D8:AK283"/>
    </sheetView>
  </sheetViews>
  <sheetFormatPr baseColWidth="10" defaultRowHeight="15"/>
  <cols>
    <col min="1" max="1" width="5" customWidth="1"/>
    <col min="2" max="2" width="25.140625" customWidth="1"/>
    <col min="3" max="3" width="31" customWidth="1"/>
    <col min="4" max="4" width="10.5703125" customWidth="1"/>
    <col min="5" max="5" width="5.7109375" customWidth="1"/>
    <col min="6" max="6" width="6.140625" customWidth="1"/>
    <col min="8" max="8" width="12.85546875" customWidth="1"/>
    <col min="14" max="14" width="8.5703125" customWidth="1"/>
    <col min="17" max="17" width="10.28515625" customWidth="1"/>
    <col min="18" max="18" width="4.42578125" customWidth="1"/>
    <col min="19" max="19" width="4" customWidth="1"/>
    <col min="20" max="20" width="4.28515625" customWidth="1"/>
    <col min="21" max="21" width="3.42578125" customWidth="1"/>
    <col min="22" max="22" width="4" customWidth="1"/>
    <col min="23" max="23" width="3.42578125" customWidth="1"/>
    <col min="24" max="24" width="4.140625" customWidth="1"/>
    <col min="25" max="25" width="4.42578125" customWidth="1"/>
    <col min="26" max="26" width="4.28515625" customWidth="1"/>
    <col min="27" max="27" width="5.5703125" customWidth="1"/>
    <col min="28" max="28" width="9.7109375" customWidth="1"/>
    <col min="38" max="38" width="11.42578125" style="49"/>
  </cols>
  <sheetData>
    <row r="1" spans="1:38" ht="20.25">
      <c r="I1" s="29"/>
      <c r="J1" s="29" t="s">
        <v>0</v>
      </c>
      <c r="K1" s="29"/>
      <c r="L1" s="34"/>
      <c r="M1" s="34"/>
    </row>
    <row r="2" spans="1:38" ht="20.25">
      <c r="I2" s="29"/>
      <c r="J2" s="29" t="s">
        <v>1</v>
      </c>
      <c r="K2" s="29"/>
      <c r="L2" s="34"/>
      <c r="M2" s="34"/>
    </row>
    <row r="3" spans="1:38" ht="20.25">
      <c r="I3" s="29"/>
      <c r="J3" s="29" t="s">
        <v>37</v>
      </c>
      <c r="K3" s="29"/>
      <c r="L3" s="34"/>
      <c r="M3" s="34"/>
    </row>
    <row r="4" spans="1:38" ht="20.25">
      <c r="I4" s="29"/>
      <c r="J4" s="29"/>
      <c r="K4" s="29"/>
      <c r="L4" s="34"/>
      <c r="M4" s="34"/>
    </row>
    <row r="5" spans="1:38" ht="20.25">
      <c r="I5" s="29"/>
      <c r="J5" s="29"/>
      <c r="K5" s="29"/>
      <c r="L5" s="34"/>
      <c r="M5" s="34"/>
    </row>
    <row r="6" spans="1:38" ht="21" thickBot="1">
      <c r="I6" s="29"/>
      <c r="J6" s="29" t="s">
        <v>2</v>
      </c>
      <c r="K6" s="29"/>
      <c r="L6" s="34"/>
      <c r="M6" s="34"/>
    </row>
    <row r="7" spans="1:38" s="45" customFormat="1" ht="53.25" customHeight="1">
      <c r="A7" s="46" t="s">
        <v>5</v>
      </c>
      <c r="B7" s="217" t="s">
        <v>6</v>
      </c>
      <c r="C7" s="217" t="s">
        <v>7</v>
      </c>
      <c r="D7" s="218" t="s">
        <v>38</v>
      </c>
      <c r="E7" s="218" t="s">
        <v>39</v>
      </c>
      <c r="F7" s="218" t="s">
        <v>40</v>
      </c>
      <c r="G7" s="218" t="s">
        <v>41</v>
      </c>
      <c r="H7" s="218" t="s">
        <v>42</v>
      </c>
      <c r="I7" s="218" t="s">
        <v>43</v>
      </c>
      <c r="J7" s="218" t="s">
        <v>44</v>
      </c>
      <c r="K7" s="218" t="s">
        <v>45</v>
      </c>
      <c r="L7" s="218" t="s">
        <v>46</v>
      </c>
      <c r="M7" s="218" t="s">
        <v>2194</v>
      </c>
      <c r="N7" s="219" t="s">
        <v>48</v>
      </c>
      <c r="O7" s="220" t="s">
        <v>49</v>
      </c>
      <c r="P7" s="221" t="s">
        <v>50</v>
      </c>
      <c r="Q7" s="221" t="s">
        <v>51</v>
      </c>
      <c r="R7" s="222" t="s">
        <v>38</v>
      </c>
      <c r="S7" s="222" t="s">
        <v>39</v>
      </c>
      <c r="T7" s="222" t="s">
        <v>40</v>
      </c>
      <c r="U7" s="222" t="s">
        <v>41</v>
      </c>
      <c r="V7" s="222" t="s">
        <v>42</v>
      </c>
      <c r="W7" s="222" t="s">
        <v>43</v>
      </c>
      <c r="X7" s="222" t="s">
        <v>44</v>
      </c>
      <c r="Y7" s="222" t="s">
        <v>45</v>
      </c>
      <c r="Z7" s="222" t="s">
        <v>46</v>
      </c>
      <c r="AA7" s="222" t="s">
        <v>2195</v>
      </c>
      <c r="AB7" s="223" t="s">
        <v>38</v>
      </c>
      <c r="AC7" s="223" t="s">
        <v>39</v>
      </c>
      <c r="AD7" s="223" t="s">
        <v>40</v>
      </c>
      <c r="AE7" s="223" t="s">
        <v>41</v>
      </c>
      <c r="AF7" s="223" t="s">
        <v>42</v>
      </c>
      <c r="AG7" s="223" t="s">
        <v>43</v>
      </c>
      <c r="AH7" s="223" t="s">
        <v>44</v>
      </c>
      <c r="AI7" s="223" t="s">
        <v>45</v>
      </c>
      <c r="AJ7" s="223" t="s">
        <v>46</v>
      </c>
      <c r="AK7" s="223" t="s">
        <v>2195</v>
      </c>
      <c r="AL7" s="50"/>
    </row>
    <row r="8" spans="1:38" ht="18.75">
      <c r="A8" s="27">
        <v>1</v>
      </c>
      <c r="B8" s="372" t="s">
        <v>2933</v>
      </c>
      <c r="C8" s="373" t="s">
        <v>2934</v>
      </c>
      <c r="D8" s="37">
        <f>'REPRODUCTION 3'!G8</f>
        <v>17.25</v>
      </c>
      <c r="E8" s="37">
        <f>'RUMINANTS 3'!G8</f>
        <v>15</v>
      </c>
      <c r="F8" s="37">
        <f>'PARASITOLOGIE 3'!G8</f>
        <v>25.5</v>
      </c>
      <c r="G8" s="37">
        <f>'INFECTIEUX 3'!G8</f>
        <v>19.5</v>
      </c>
      <c r="H8" s="37">
        <f>'CARNIVORES 3'!G8</f>
        <v>21.75</v>
      </c>
      <c r="I8" s="37">
        <f>'CHIRURGIE 3'!G8</f>
        <v>21.75</v>
      </c>
      <c r="J8" s="37">
        <f>'BIOCHIMIE 2'!G8</f>
        <v>12.5</v>
      </c>
      <c r="K8" s="37">
        <f>'HIDAOA 3'!G8</f>
        <v>23.25</v>
      </c>
      <c r="L8" s="37">
        <f>'ANA-PATH 2'!G8</f>
        <v>9</v>
      </c>
      <c r="M8" s="37">
        <f>'CLINIQUE 3 '!M8</f>
        <v>0</v>
      </c>
      <c r="N8" s="37">
        <f t="shared" ref="N8" si="0">SUM(D8:M8)</f>
        <v>165.5</v>
      </c>
      <c r="O8" s="37">
        <f t="shared" ref="O8" si="1">N8/28</f>
        <v>5.9107142857142856</v>
      </c>
      <c r="P8" s="27" t="str">
        <f t="shared" ref="P8" si="2">IF(OR(D8="exclus",E8="exclus",F8="exclus",G8="exclus",H8="exclus",I8="exclus",J8="exclus",K8="exclus",L8="exclus",M8="exclus"),"exclus",IF(AND(SUM(R8:AA8)=0,ROUND(O8,3)&gt;=10),"Admis","Ajournee"))</f>
        <v>Ajournee</v>
      </c>
      <c r="Q8" s="27" t="str">
        <f t="shared" ref="Q8" si="3">IF(COUNTIF(AB8:AK8,"=Rattrapage")&gt;0,"Rattrapage",IF(COUNTIF(AB8:AK8,"=Synthèse")&gt;0,"Synthèse","juin"))</f>
        <v>juin</v>
      </c>
      <c r="R8" s="27">
        <f t="shared" ref="R8" si="4">IF(D8&lt;15,1,0)</f>
        <v>0</v>
      </c>
      <c r="S8" s="27">
        <f t="shared" ref="S8" si="5">IF(E8&lt;15,1,0)</f>
        <v>0</v>
      </c>
      <c r="T8" s="27">
        <f t="shared" ref="T8" si="6">IF(F8&lt;15,1,0)</f>
        <v>0</v>
      </c>
      <c r="U8" s="27">
        <f t="shared" ref="U8" si="7">IF(G8&lt;15,1,0)</f>
        <v>0</v>
      </c>
      <c r="V8" s="27">
        <f t="shared" ref="V8" si="8">IF(H8&lt;15,1,0)</f>
        <v>0</v>
      </c>
      <c r="W8" s="27">
        <f t="shared" ref="W8" si="9">IF(I8&lt;15,1,0)</f>
        <v>0</v>
      </c>
      <c r="X8" s="27">
        <f t="shared" ref="X8" si="10">IF(J8&lt;10,1,0)</f>
        <v>0</v>
      </c>
      <c r="Y8" s="27">
        <f t="shared" ref="Y8" si="11">IF(K8&lt;15,1,0)</f>
        <v>0</v>
      </c>
      <c r="Z8" s="27">
        <f t="shared" ref="Z8" si="12">IF(L8&lt;10,1,0)</f>
        <v>1</v>
      </c>
      <c r="AA8" s="27">
        <f t="shared" ref="AA8" si="13">IF(M8&lt;15,1,0)</f>
        <v>1</v>
      </c>
      <c r="AB8" s="37" t="str">
        <f>'REPRODUCTION 3'!M8</f>
        <v>Juin</v>
      </c>
      <c r="AC8" s="37" t="str">
        <f>'RUMINANTS 3'!M8</f>
        <v>Juin</v>
      </c>
      <c r="AD8" s="37" t="str">
        <f>'PARASITOLOGIE 3'!M8</f>
        <v>Juin</v>
      </c>
      <c r="AE8" s="37" t="str">
        <f>'INFECTIEUX 3'!M8</f>
        <v>Juin</v>
      </c>
      <c r="AF8" s="37" t="str">
        <f>'CARNIVORES 3'!M8</f>
        <v>Juin</v>
      </c>
      <c r="AG8" s="37" t="str">
        <f>'CHIRURGIE 3'!M8</f>
        <v>Juin</v>
      </c>
      <c r="AH8" s="37" t="str">
        <f>'BIOCHIMIE 2'!M8</f>
        <v>Juin</v>
      </c>
      <c r="AI8" s="37" t="str">
        <f>'HIDAOA 3'!M8</f>
        <v>Juin</v>
      </c>
      <c r="AJ8" s="37" t="str">
        <f>'ANA-PATH 2'!M8</f>
        <v>Juin</v>
      </c>
      <c r="AK8" s="37" t="str">
        <f>'CLINIQUE 3 '!S8</f>
        <v>Juin</v>
      </c>
    </row>
    <row r="9" spans="1:38" ht="18.75">
      <c r="A9" s="27">
        <v>2</v>
      </c>
      <c r="B9" s="372" t="s">
        <v>2935</v>
      </c>
      <c r="C9" s="373" t="s">
        <v>2936</v>
      </c>
      <c r="D9" s="37">
        <f>'REPRODUCTION 3'!G9</f>
        <v>12.75</v>
      </c>
      <c r="E9" s="37">
        <f>'RUMINANTS 3'!G9</f>
        <v>12</v>
      </c>
      <c r="F9" s="37">
        <f>'PARASITOLOGIE 3'!G9</f>
        <v>28.5</v>
      </c>
      <c r="G9" s="37">
        <f>'INFECTIEUX 3'!G9</f>
        <v>9</v>
      </c>
      <c r="H9" s="37">
        <f>'CARNIVORES 3'!G9</f>
        <v>12.75</v>
      </c>
      <c r="I9" s="37">
        <f>'CHIRURGIE 3'!G9</f>
        <v>22.5</v>
      </c>
      <c r="J9" s="37">
        <f>'BIOCHIMIE 2'!G9</f>
        <v>5</v>
      </c>
      <c r="K9" s="37">
        <f>'HIDAOA 3'!G9</f>
        <v>23.25</v>
      </c>
      <c r="L9" s="37">
        <f>'ANA-PATH 2'!G9</f>
        <v>11</v>
      </c>
      <c r="M9" s="37">
        <f>'CLINIQUE 3 '!M9</f>
        <v>0</v>
      </c>
      <c r="N9" s="37">
        <f t="shared" ref="N9:N72" si="14">SUM(D9:M9)</f>
        <v>136.75</v>
      </c>
      <c r="O9" s="37">
        <f t="shared" ref="O9:O72" si="15">N9/28</f>
        <v>4.8839285714285712</v>
      </c>
      <c r="P9" s="27" t="str">
        <f t="shared" ref="P9:P72" si="16">IF(OR(D9="exclus",E9="exclus",F9="exclus",G9="exclus",H9="exclus",I9="exclus",J9="exclus",K9="exclus",L9="exclus",M9="exclus"),"exclus",IF(AND(SUM(R9:AA9)=0,ROUND(O9,3)&gt;=10),"Admis","Ajournee"))</f>
        <v>Ajournee</v>
      </c>
      <c r="Q9" s="27" t="str">
        <f t="shared" ref="Q9:Q72" si="17">IF(COUNTIF(AB9:AK9,"=Rattrapage")&gt;0,"Rattrapage",IF(COUNTIF(AB9:AK9,"=Synthèse")&gt;0,"Synthèse","juin"))</f>
        <v>juin</v>
      </c>
      <c r="R9" s="27">
        <f t="shared" ref="R9:R72" si="18">IF(D9&lt;15,1,0)</f>
        <v>1</v>
      </c>
      <c r="S9" s="27">
        <f t="shared" ref="S9:S72" si="19">IF(E9&lt;15,1,0)</f>
        <v>1</v>
      </c>
      <c r="T9" s="27">
        <f t="shared" ref="T9:T72" si="20">IF(F9&lt;15,1,0)</f>
        <v>0</v>
      </c>
      <c r="U9" s="27">
        <f t="shared" ref="U9:U72" si="21">IF(G9&lt;15,1,0)</f>
        <v>1</v>
      </c>
      <c r="V9" s="27">
        <f t="shared" ref="V9:V72" si="22">IF(H9&lt;15,1,0)</f>
        <v>1</v>
      </c>
      <c r="W9" s="27">
        <f t="shared" ref="W9:W72" si="23">IF(I9&lt;15,1,0)</f>
        <v>0</v>
      </c>
      <c r="X9" s="27">
        <f t="shared" ref="X9:X72" si="24">IF(J9&lt;10,1,0)</f>
        <v>1</v>
      </c>
      <c r="Y9" s="27">
        <f t="shared" ref="Y9:Y72" si="25">IF(K9&lt;15,1,0)</f>
        <v>0</v>
      </c>
      <c r="Z9" s="27">
        <f t="shared" ref="Z9:Z72" si="26">IF(L9&lt;10,1,0)</f>
        <v>0</v>
      </c>
      <c r="AA9" s="27">
        <f t="shared" ref="AA9:AA72" si="27">IF(M9&lt;15,1,0)</f>
        <v>1</v>
      </c>
      <c r="AB9" s="37" t="str">
        <f>'REPRODUCTION 3'!M9</f>
        <v>Juin</v>
      </c>
      <c r="AC9" s="37" t="str">
        <f>'RUMINANTS 3'!M9</f>
        <v>Juin</v>
      </c>
      <c r="AD9" s="37" t="str">
        <f>'PARASITOLOGIE 3'!M9</f>
        <v>Juin</v>
      </c>
      <c r="AE9" s="37" t="str">
        <f>'INFECTIEUX 3'!M9</f>
        <v>Juin</v>
      </c>
      <c r="AF9" s="37" t="str">
        <f>'CARNIVORES 3'!M9</f>
        <v>Juin</v>
      </c>
      <c r="AG9" s="37" t="str">
        <f>'CHIRURGIE 3'!M9</f>
        <v>Juin</v>
      </c>
      <c r="AH9" s="37" t="str">
        <f>'BIOCHIMIE 2'!M9</f>
        <v>Juin</v>
      </c>
      <c r="AI9" s="37" t="str">
        <f>'HIDAOA 3'!M9</f>
        <v>Juin</v>
      </c>
      <c r="AJ9" s="37" t="str">
        <f>'ANA-PATH 2'!M9</f>
        <v>Juin</v>
      </c>
      <c r="AK9" s="37" t="str">
        <f>'CLINIQUE 3 '!S9</f>
        <v>Juin</v>
      </c>
    </row>
    <row r="10" spans="1:38" ht="18.75">
      <c r="A10" s="27">
        <v>3</v>
      </c>
      <c r="B10" s="333" t="s">
        <v>2937</v>
      </c>
      <c r="C10" s="366" t="s">
        <v>518</v>
      </c>
      <c r="D10" s="37">
        <f>'REPRODUCTION 3'!G10</f>
        <v>16.5</v>
      </c>
      <c r="E10" s="37">
        <f>'RUMINANTS 3'!G10</f>
        <v>18</v>
      </c>
      <c r="F10" s="37">
        <f>'PARASITOLOGIE 3'!G10</f>
        <v>21</v>
      </c>
      <c r="G10" s="37">
        <f>'INFECTIEUX 3'!G10</f>
        <v>9</v>
      </c>
      <c r="H10" s="37">
        <f>'CARNIVORES 3'!G10</f>
        <v>7.5</v>
      </c>
      <c r="I10" s="37">
        <f>'CHIRURGIE 3'!G10</f>
        <v>20.25</v>
      </c>
      <c r="J10" s="37">
        <f>'BIOCHIMIE 2'!G10</f>
        <v>10.5</v>
      </c>
      <c r="K10" s="37">
        <f>'HIDAOA 3'!G10</f>
        <v>24.375</v>
      </c>
      <c r="L10" s="37">
        <f>'ANA-PATH 2'!G10</f>
        <v>5</v>
      </c>
      <c r="M10" s="37">
        <f>'CLINIQUE 3 '!M10</f>
        <v>0</v>
      </c>
      <c r="N10" s="37">
        <f t="shared" si="14"/>
        <v>132.125</v>
      </c>
      <c r="O10" s="37">
        <f t="shared" si="15"/>
        <v>4.71875</v>
      </c>
      <c r="P10" s="27" t="str">
        <f t="shared" si="16"/>
        <v>Ajournee</v>
      </c>
      <c r="Q10" s="27" t="str">
        <f t="shared" si="17"/>
        <v>juin</v>
      </c>
      <c r="R10" s="27">
        <f t="shared" si="18"/>
        <v>0</v>
      </c>
      <c r="S10" s="27">
        <f t="shared" si="19"/>
        <v>0</v>
      </c>
      <c r="T10" s="27">
        <f t="shared" si="20"/>
        <v>0</v>
      </c>
      <c r="U10" s="27">
        <f t="shared" si="21"/>
        <v>1</v>
      </c>
      <c r="V10" s="27">
        <f t="shared" si="22"/>
        <v>1</v>
      </c>
      <c r="W10" s="27">
        <f t="shared" si="23"/>
        <v>0</v>
      </c>
      <c r="X10" s="27">
        <f t="shared" si="24"/>
        <v>0</v>
      </c>
      <c r="Y10" s="27">
        <f t="shared" si="25"/>
        <v>0</v>
      </c>
      <c r="Z10" s="27">
        <f t="shared" si="26"/>
        <v>1</v>
      </c>
      <c r="AA10" s="27">
        <f t="shared" si="27"/>
        <v>1</v>
      </c>
      <c r="AB10" s="37" t="str">
        <f>'REPRODUCTION 3'!M10</f>
        <v>Juin</v>
      </c>
      <c r="AC10" s="37" t="str">
        <f>'RUMINANTS 3'!M10</f>
        <v>Juin</v>
      </c>
      <c r="AD10" s="37" t="str">
        <f>'PARASITOLOGIE 3'!M10</f>
        <v>Juin</v>
      </c>
      <c r="AE10" s="37" t="str">
        <f>'INFECTIEUX 3'!M10</f>
        <v>Juin</v>
      </c>
      <c r="AF10" s="37" t="str">
        <f>'CARNIVORES 3'!M10</f>
        <v>Juin</v>
      </c>
      <c r="AG10" s="37" t="str">
        <f>'CHIRURGIE 3'!M10</f>
        <v>Juin</v>
      </c>
      <c r="AH10" s="37" t="str">
        <f>'BIOCHIMIE 2'!M10</f>
        <v>Juin</v>
      </c>
      <c r="AI10" s="37" t="str">
        <f>'HIDAOA 3'!M10</f>
        <v>Juin</v>
      </c>
      <c r="AJ10" s="37" t="str">
        <f>'ANA-PATH 2'!M10</f>
        <v>Juin</v>
      </c>
      <c r="AK10" s="37" t="str">
        <f>'CLINIQUE 3 '!S10</f>
        <v>Juin</v>
      </c>
    </row>
    <row r="11" spans="1:38" ht="21" customHeight="1">
      <c r="A11" s="27">
        <v>4</v>
      </c>
      <c r="B11" s="308" t="s">
        <v>2938</v>
      </c>
      <c r="C11" s="366" t="s">
        <v>706</v>
      </c>
      <c r="D11" s="37">
        <f>'REPRODUCTION 3'!G11</f>
        <v>18</v>
      </c>
      <c r="E11" s="37">
        <f>'RUMINANTS 3'!G11</f>
        <v>10.5</v>
      </c>
      <c r="F11" s="37">
        <f>'PARASITOLOGIE 3'!G11</f>
        <v>27</v>
      </c>
      <c r="G11" s="37">
        <f>'INFECTIEUX 3'!G11</f>
        <v>7.5</v>
      </c>
      <c r="H11" s="37">
        <f>'CARNIVORES 3'!G11</f>
        <v>15.75</v>
      </c>
      <c r="I11" s="37">
        <f>'CHIRURGIE 3'!G11</f>
        <v>24</v>
      </c>
      <c r="J11" s="37">
        <f>'BIOCHIMIE 2'!G11</f>
        <v>8.5</v>
      </c>
      <c r="K11" s="37">
        <f>'HIDAOA 3'!G11</f>
        <v>19.875</v>
      </c>
      <c r="L11" s="37">
        <f>'ANA-PATH 2'!G11</f>
        <v>5</v>
      </c>
      <c r="M11" s="37">
        <f>'CLINIQUE 3 '!M11</f>
        <v>0</v>
      </c>
      <c r="N11" s="37">
        <f t="shared" si="14"/>
        <v>136.125</v>
      </c>
      <c r="O11" s="37">
        <f t="shared" si="15"/>
        <v>4.8616071428571432</v>
      </c>
      <c r="P11" s="27" t="str">
        <f t="shared" si="16"/>
        <v>Ajournee</v>
      </c>
      <c r="Q11" s="27" t="str">
        <f t="shared" si="17"/>
        <v>juin</v>
      </c>
      <c r="R11" s="27">
        <f t="shared" si="18"/>
        <v>0</v>
      </c>
      <c r="S11" s="27">
        <f t="shared" si="19"/>
        <v>1</v>
      </c>
      <c r="T11" s="27">
        <f t="shared" si="20"/>
        <v>0</v>
      </c>
      <c r="U11" s="27">
        <f t="shared" si="21"/>
        <v>1</v>
      </c>
      <c r="V11" s="27">
        <f t="shared" si="22"/>
        <v>0</v>
      </c>
      <c r="W11" s="27">
        <f t="shared" si="23"/>
        <v>0</v>
      </c>
      <c r="X11" s="27">
        <f t="shared" si="24"/>
        <v>1</v>
      </c>
      <c r="Y11" s="27">
        <f t="shared" si="25"/>
        <v>0</v>
      </c>
      <c r="Z11" s="27">
        <f t="shared" si="26"/>
        <v>1</v>
      </c>
      <c r="AA11" s="27">
        <f t="shared" si="27"/>
        <v>1</v>
      </c>
      <c r="AB11" s="37" t="str">
        <f>'REPRODUCTION 3'!M11</f>
        <v>Juin</v>
      </c>
      <c r="AC11" s="37" t="str">
        <f>'RUMINANTS 3'!M11</f>
        <v>Juin</v>
      </c>
      <c r="AD11" s="37" t="str">
        <f>'PARASITOLOGIE 3'!M11</f>
        <v>Juin</v>
      </c>
      <c r="AE11" s="37" t="str">
        <f>'INFECTIEUX 3'!M11</f>
        <v>Juin</v>
      </c>
      <c r="AF11" s="37" t="str">
        <f>'CARNIVORES 3'!M11</f>
        <v>Juin</v>
      </c>
      <c r="AG11" s="37" t="str">
        <f>'CHIRURGIE 3'!M11</f>
        <v>Juin</v>
      </c>
      <c r="AH11" s="37" t="str">
        <f>'BIOCHIMIE 2'!M11</f>
        <v>Juin</v>
      </c>
      <c r="AI11" s="37" t="str">
        <f>'HIDAOA 3'!M11</f>
        <v>Juin</v>
      </c>
      <c r="AJ11" s="37" t="str">
        <f>'ANA-PATH 2'!M11</f>
        <v>Juin</v>
      </c>
      <c r="AK11" s="37" t="str">
        <f>'CLINIQUE 3 '!S11</f>
        <v>Juin</v>
      </c>
    </row>
    <row r="12" spans="1:38" ht="18.75">
      <c r="A12" s="27">
        <v>5</v>
      </c>
      <c r="B12" s="334" t="s">
        <v>1771</v>
      </c>
      <c r="C12" s="374" t="s">
        <v>3292</v>
      </c>
      <c r="D12" s="37">
        <f>'REPRODUCTION 3'!G12</f>
        <v>7.5</v>
      </c>
      <c r="E12" s="37">
        <f>'RUMINANTS 3'!G12</f>
        <v>33</v>
      </c>
      <c r="F12" s="37">
        <f>'PARASITOLOGIE 3'!G12</f>
        <v>7.5</v>
      </c>
      <c r="G12" s="37">
        <f>'INFECTIEUX 3'!G12</f>
        <v>1.5</v>
      </c>
      <c r="H12" s="37">
        <f>'CARNIVORES 3'!G12</f>
        <v>45</v>
      </c>
      <c r="I12" s="37">
        <f>'CHIRURGIE 3'!G12</f>
        <v>21.375</v>
      </c>
      <c r="J12" s="37">
        <f>'BIOCHIMIE 2'!G12</f>
        <v>2</v>
      </c>
      <c r="K12" s="37">
        <f>'HIDAOA 3'!G12</f>
        <v>11.625</v>
      </c>
      <c r="L12" s="37">
        <f>'ANA-PATH 2'!G12</f>
        <v>3</v>
      </c>
      <c r="M12" s="37">
        <f>'CLINIQUE 3 '!M12</f>
        <v>41</v>
      </c>
      <c r="N12" s="37">
        <f t="shared" si="14"/>
        <v>173.5</v>
      </c>
      <c r="O12" s="37">
        <f t="shared" si="15"/>
        <v>6.1964285714285712</v>
      </c>
      <c r="P12" s="27" t="str">
        <f t="shared" si="16"/>
        <v>Ajournee</v>
      </c>
      <c r="Q12" s="27" t="str">
        <f t="shared" si="17"/>
        <v>juin</v>
      </c>
      <c r="R12" s="27">
        <f t="shared" si="18"/>
        <v>1</v>
      </c>
      <c r="S12" s="27">
        <f t="shared" si="19"/>
        <v>0</v>
      </c>
      <c r="T12" s="27">
        <f t="shared" si="20"/>
        <v>1</v>
      </c>
      <c r="U12" s="27">
        <f t="shared" si="21"/>
        <v>1</v>
      </c>
      <c r="V12" s="27">
        <f t="shared" si="22"/>
        <v>0</v>
      </c>
      <c r="W12" s="27">
        <f t="shared" si="23"/>
        <v>0</v>
      </c>
      <c r="X12" s="27">
        <f t="shared" si="24"/>
        <v>1</v>
      </c>
      <c r="Y12" s="27">
        <f t="shared" si="25"/>
        <v>1</v>
      </c>
      <c r="Z12" s="27">
        <f t="shared" si="26"/>
        <v>1</v>
      </c>
      <c r="AA12" s="27">
        <f t="shared" si="27"/>
        <v>0</v>
      </c>
      <c r="AB12" s="37" t="str">
        <f>'REPRODUCTION 3'!M12</f>
        <v>Juin</v>
      </c>
      <c r="AC12" s="37" t="str">
        <f>'RUMINANTS 3'!M12</f>
        <v>Juin</v>
      </c>
      <c r="AD12" s="37" t="str">
        <f>'PARASITOLOGIE 3'!M12</f>
        <v>Juin</v>
      </c>
      <c r="AE12" s="37" t="str">
        <f>'INFECTIEUX 3'!M12</f>
        <v>Juin</v>
      </c>
      <c r="AF12" s="37" t="str">
        <f>'CARNIVORES 3'!M12</f>
        <v>Juin</v>
      </c>
      <c r="AG12" s="37" t="str">
        <f>'CHIRURGIE 3'!M12</f>
        <v>Juin</v>
      </c>
      <c r="AH12" s="37" t="str">
        <f>'BIOCHIMIE 2'!M12</f>
        <v>Juin</v>
      </c>
      <c r="AI12" s="37" t="str">
        <f>'HIDAOA 3'!M12</f>
        <v>Juin</v>
      </c>
      <c r="AJ12" s="37" t="str">
        <f>'ANA-PATH 2'!M12</f>
        <v>Juin</v>
      </c>
      <c r="AK12" s="37" t="str">
        <f>'CLINIQUE 3 '!S12</f>
        <v>Juin</v>
      </c>
    </row>
    <row r="13" spans="1:38" ht="18.75">
      <c r="A13" s="27">
        <v>6</v>
      </c>
      <c r="B13" s="308" t="s">
        <v>2939</v>
      </c>
      <c r="C13" s="366" t="s">
        <v>2940</v>
      </c>
      <c r="D13" s="37">
        <f>'REPRODUCTION 3'!G13</f>
        <v>4.5</v>
      </c>
      <c r="E13" s="37">
        <f>'RUMINANTS 3'!G13</f>
        <v>6</v>
      </c>
      <c r="F13" s="37">
        <f>'PARASITOLOGIE 3'!G13</f>
        <v>13.5</v>
      </c>
      <c r="G13" s="37">
        <f>'INFECTIEUX 3'!G13</f>
        <v>6</v>
      </c>
      <c r="H13" s="37">
        <f>'CARNIVORES 3'!G13</f>
        <v>10.5</v>
      </c>
      <c r="I13" s="37">
        <f>'CHIRURGIE 3'!G13</f>
        <v>17.625</v>
      </c>
      <c r="J13" s="37">
        <f>'BIOCHIMIE 2'!G13</f>
        <v>4.5</v>
      </c>
      <c r="K13" s="37">
        <f>'HIDAOA 3'!G13</f>
        <v>15.75</v>
      </c>
      <c r="L13" s="37">
        <f>'ANA-PATH 2'!G13</f>
        <v>4</v>
      </c>
      <c r="M13" s="37">
        <f>'CLINIQUE 3 '!M13</f>
        <v>0</v>
      </c>
      <c r="N13" s="37">
        <f t="shared" si="14"/>
        <v>82.375</v>
      </c>
      <c r="O13" s="37">
        <f t="shared" si="15"/>
        <v>2.9419642857142856</v>
      </c>
      <c r="P13" s="27" t="str">
        <f t="shared" si="16"/>
        <v>Ajournee</v>
      </c>
      <c r="Q13" s="27" t="str">
        <f t="shared" si="17"/>
        <v>juin</v>
      </c>
      <c r="R13" s="27">
        <f t="shared" si="18"/>
        <v>1</v>
      </c>
      <c r="S13" s="27">
        <f t="shared" si="19"/>
        <v>1</v>
      </c>
      <c r="T13" s="27">
        <f t="shared" si="20"/>
        <v>1</v>
      </c>
      <c r="U13" s="27">
        <f t="shared" si="21"/>
        <v>1</v>
      </c>
      <c r="V13" s="27">
        <f t="shared" si="22"/>
        <v>1</v>
      </c>
      <c r="W13" s="27">
        <f t="shared" si="23"/>
        <v>0</v>
      </c>
      <c r="X13" s="27">
        <f t="shared" si="24"/>
        <v>1</v>
      </c>
      <c r="Y13" s="27">
        <f t="shared" si="25"/>
        <v>0</v>
      </c>
      <c r="Z13" s="27">
        <f t="shared" si="26"/>
        <v>1</v>
      </c>
      <c r="AA13" s="27">
        <f t="shared" si="27"/>
        <v>1</v>
      </c>
      <c r="AB13" s="37" t="str">
        <f>'REPRODUCTION 3'!M13</f>
        <v>Juin</v>
      </c>
      <c r="AC13" s="37" t="str">
        <f>'RUMINANTS 3'!M13</f>
        <v>Juin</v>
      </c>
      <c r="AD13" s="37" t="str">
        <f>'PARASITOLOGIE 3'!M13</f>
        <v>Juin</v>
      </c>
      <c r="AE13" s="37" t="str">
        <f>'INFECTIEUX 3'!M13</f>
        <v>Juin</v>
      </c>
      <c r="AF13" s="37" t="str">
        <f>'CARNIVORES 3'!M13</f>
        <v>Juin</v>
      </c>
      <c r="AG13" s="37" t="str">
        <f>'CHIRURGIE 3'!M13</f>
        <v>Juin</v>
      </c>
      <c r="AH13" s="37" t="str">
        <f>'BIOCHIMIE 2'!M13</f>
        <v>Juin</v>
      </c>
      <c r="AI13" s="37" t="str">
        <f>'HIDAOA 3'!M13</f>
        <v>Juin</v>
      </c>
      <c r="AJ13" s="37" t="str">
        <f>'ANA-PATH 2'!M13</f>
        <v>Juin</v>
      </c>
      <c r="AK13" s="37" t="str">
        <f>'CLINIQUE 3 '!S13</f>
        <v>Juin</v>
      </c>
    </row>
    <row r="14" spans="1:38" ht="18.75">
      <c r="A14" s="27">
        <v>7</v>
      </c>
      <c r="B14" s="308" t="s">
        <v>2941</v>
      </c>
      <c r="C14" s="366" t="s">
        <v>2942</v>
      </c>
      <c r="D14" s="37">
        <f>'REPRODUCTION 3'!G14</f>
        <v>16.5</v>
      </c>
      <c r="E14" s="37">
        <f>'RUMINANTS 3'!G14</f>
        <v>9</v>
      </c>
      <c r="F14" s="37">
        <f>'PARASITOLOGIE 3'!G14</f>
        <v>24</v>
      </c>
      <c r="G14" s="37">
        <f>'INFECTIEUX 3'!G14</f>
        <v>7.5</v>
      </c>
      <c r="H14" s="37">
        <f>'CARNIVORES 3'!G14</f>
        <v>15</v>
      </c>
      <c r="I14" s="37">
        <f>'CHIRURGIE 3'!G14</f>
        <v>20.25</v>
      </c>
      <c r="J14" s="37">
        <f>'BIOCHIMIE 2'!G14</f>
        <v>11.5</v>
      </c>
      <c r="K14" s="37">
        <f>'HIDAOA 3'!G14</f>
        <v>20.25</v>
      </c>
      <c r="L14" s="37">
        <f>'ANA-PATH 2'!G14</f>
        <v>7</v>
      </c>
      <c r="M14" s="37">
        <f>'CLINIQUE 3 '!M14</f>
        <v>0</v>
      </c>
      <c r="N14" s="37">
        <f t="shared" si="14"/>
        <v>131</v>
      </c>
      <c r="O14" s="37">
        <f t="shared" si="15"/>
        <v>4.6785714285714288</v>
      </c>
      <c r="P14" s="27" t="str">
        <f t="shared" si="16"/>
        <v>Ajournee</v>
      </c>
      <c r="Q14" s="27" t="str">
        <f t="shared" si="17"/>
        <v>juin</v>
      </c>
      <c r="R14" s="27">
        <f t="shared" si="18"/>
        <v>0</v>
      </c>
      <c r="S14" s="27">
        <f t="shared" si="19"/>
        <v>1</v>
      </c>
      <c r="T14" s="27">
        <f t="shared" si="20"/>
        <v>0</v>
      </c>
      <c r="U14" s="27">
        <f t="shared" si="21"/>
        <v>1</v>
      </c>
      <c r="V14" s="27">
        <f t="shared" si="22"/>
        <v>0</v>
      </c>
      <c r="W14" s="27">
        <f t="shared" si="23"/>
        <v>0</v>
      </c>
      <c r="X14" s="27">
        <f t="shared" si="24"/>
        <v>0</v>
      </c>
      <c r="Y14" s="27">
        <f t="shared" si="25"/>
        <v>0</v>
      </c>
      <c r="Z14" s="27">
        <f t="shared" si="26"/>
        <v>1</v>
      </c>
      <c r="AA14" s="27">
        <f t="shared" si="27"/>
        <v>1</v>
      </c>
      <c r="AB14" s="37" t="str">
        <f>'REPRODUCTION 3'!M14</f>
        <v>Juin</v>
      </c>
      <c r="AC14" s="37" t="str">
        <f>'RUMINANTS 3'!M14</f>
        <v>Juin</v>
      </c>
      <c r="AD14" s="37" t="str">
        <f>'PARASITOLOGIE 3'!M14</f>
        <v>Juin</v>
      </c>
      <c r="AE14" s="37" t="str">
        <f>'INFECTIEUX 3'!M14</f>
        <v>Juin</v>
      </c>
      <c r="AF14" s="37" t="str">
        <f>'CARNIVORES 3'!M14</f>
        <v>Juin</v>
      </c>
      <c r="AG14" s="37" t="str">
        <f>'CHIRURGIE 3'!M14</f>
        <v>Juin</v>
      </c>
      <c r="AH14" s="37" t="str">
        <f>'BIOCHIMIE 2'!M14</f>
        <v>Juin</v>
      </c>
      <c r="AI14" s="37" t="str">
        <f>'HIDAOA 3'!M14</f>
        <v>Juin</v>
      </c>
      <c r="AJ14" s="37" t="str">
        <f>'ANA-PATH 2'!M14</f>
        <v>Juin</v>
      </c>
      <c r="AK14" s="37" t="str">
        <f>'CLINIQUE 3 '!S14</f>
        <v>Juin</v>
      </c>
    </row>
    <row r="15" spans="1:38" ht="18" customHeight="1">
      <c r="A15" s="27">
        <v>8</v>
      </c>
      <c r="B15" s="306" t="s">
        <v>2945</v>
      </c>
      <c r="C15" s="375" t="s">
        <v>492</v>
      </c>
      <c r="D15" s="37">
        <f>'REPRODUCTION 3'!G15</f>
        <v>1.5</v>
      </c>
      <c r="E15" s="37">
        <f>'RUMINANTS 3'!G15</f>
        <v>3</v>
      </c>
      <c r="F15" s="37">
        <f>'PARASITOLOGIE 3'!G15</f>
        <v>19.5</v>
      </c>
      <c r="G15" s="37">
        <f>'INFECTIEUX 3'!G15</f>
        <v>4.5</v>
      </c>
      <c r="H15" s="37">
        <f>'CARNIVORES 3'!G15</f>
        <v>12</v>
      </c>
      <c r="I15" s="37">
        <f>'CHIRURGIE 3'!G15</f>
        <v>15.75</v>
      </c>
      <c r="J15" s="37">
        <f>'BIOCHIMIE 2'!G15</f>
        <v>1</v>
      </c>
      <c r="K15" s="37">
        <f>'HIDAOA 3'!G15</f>
        <v>11.625</v>
      </c>
      <c r="L15" s="37">
        <f>'ANA-PATH 2'!G15</f>
        <v>4</v>
      </c>
      <c r="M15" s="37">
        <f>'CLINIQUE 3 '!M15</f>
        <v>0</v>
      </c>
      <c r="N15" s="37">
        <f t="shared" si="14"/>
        <v>72.875</v>
      </c>
      <c r="O15" s="37">
        <f t="shared" si="15"/>
        <v>2.6026785714285716</v>
      </c>
      <c r="P15" s="27" t="str">
        <f t="shared" si="16"/>
        <v>Ajournee</v>
      </c>
      <c r="Q15" s="27" t="str">
        <f t="shared" si="17"/>
        <v>juin</v>
      </c>
      <c r="R15" s="27">
        <f t="shared" si="18"/>
        <v>1</v>
      </c>
      <c r="S15" s="27">
        <f t="shared" si="19"/>
        <v>1</v>
      </c>
      <c r="T15" s="27">
        <f t="shared" si="20"/>
        <v>0</v>
      </c>
      <c r="U15" s="27">
        <f t="shared" si="21"/>
        <v>1</v>
      </c>
      <c r="V15" s="27">
        <f t="shared" si="22"/>
        <v>1</v>
      </c>
      <c r="W15" s="27">
        <f t="shared" si="23"/>
        <v>0</v>
      </c>
      <c r="X15" s="27">
        <f t="shared" si="24"/>
        <v>1</v>
      </c>
      <c r="Y15" s="27">
        <f t="shared" si="25"/>
        <v>1</v>
      </c>
      <c r="Z15" s="27">
        <f t="shared" si="26"/>
        <v>1</v>
      </c>
      <c r="AA15" s="27">
        <f t="shared" si="27"/>
        <v>1</v>
      </c>
      <c r="AB15" s="37" t="str">
        <f>'REPRODUCTION 3'!M15</f>
        <v>Juin</v>
      </c>
      <c r="AC15" s="37" t="str">
        <f>'RUMINANTS 3'!M15</f>
        <v>Juin</v>
      </c>
      <c r="AD15" s="37" t="str">
        <f>'PARASITOLOGIE 3'!M15</f>
        <v>Juin</v>
      </c>
      <c r="AE15" s="37" t="str">
        <f>'INFECTIEUX 3'!M15</f>
        <v>Juin</v>
      </c>
      <c r="AF15" s="37" t="str">
        <f>'CARNIVORES 3'!M15</f>
        <v>Juin</v>
      </c>
      <c r="AG15" s="37" t="str">
        <f>'CHIRURGIE 3'!M15</f>
        <v>Juin</v>
      </c>
      <c r="AH15" s="37" t="str">
        <f>'BIOCHIMIE 2'!M15</f>
        <v>Juin</v>
      </c>
      <c r="AI15" s="37" t="str">
        <f>'HIDAOA 3'!M15</f>
        <v>Juin</v>
      </c>
      <c r="AJ15" s="37" t="str">
        <f>'ANA-PATH 2'!M15</f>
        <v>Juin</v>
      </c>
      <c r="AK15" s="37" t="str">
        <f>'CLINIQUE 3 '!S15</f>
        <v>Juin</v>
      </c>
    </row>
    <row r="16" spans="1:38" ht="18.75">
      <c r="A16" s="27">
        <v>9</v>
      </c>
      <c r="B16" s="308" t="s">
        <v>2943</v>
      </c>
      <c r="C16" s="366" t="s">
        <v>2944</v>
      </c>
      <c r="D16" s="37">
        <f>'REPRODUCTION 3'!G16</f>
        <v>9</v>
      </c>
      <c r="E16" s="37">
        <f>'RUMINANTS 3'!G16</f>
        <v>6</v>
      </c>
      <c r="F16" s="37">
        <f>'PARASITOLOGIE 3'!G16</f>
        <v>13.5</v>
      </c>
      <c r="G16" s="37">
        <f>'INFECTIEUX 3'!G16</f>
        <v>4.5</v>
      </c>
      <c r="H16" s="37">
        <f>'CARNIVORES 3'!G16</f>
        <v>15.75</v>
      </c>
      <c r="I16" s="37">
        <f>'CHIRURGIE 3'!G16</f>
        <v>18</v>
      </c>
      <c r="J16" s="37">
        <f>'BIOCHIMIE 2'!G16</f>
        <v>2.5</v>
      </c>
      <c r="K16" s="37">
        <f>'HIDAOA 3'!G16</f>
        <v>15.75</v>
      </c>
      <c r="L16" s="37">
        <f>'ANA-PATH 2'!G16</f>
        <v>4</v>
      </c>
      <c r="M16" s="37">
        <f>'CLINIQUE 3 '!M16</f>
        <v>0</v>
      </c>
      <c r="N16" s="37">
        <f t="shared" si="14"/>
        <v>89</v>
      </c>
      <c r="O16" s="37">
        <f t="shared" si="15"/>
        <v>3.1785714285714284</v>
      </c>
      <c r="P16" s="27" t="str">
        <f t="shared" si="16"/>
        <v>Ajournee</v>
      </c>
      <c r="Q16" s="27" t="str">
        <f t="shared" si="17"/>
        <v>juin</v>
      </c>
      <c r="R16" s="27">
        <f t="shared" si="18"/>
        <v>1</v>
      </c>
      <c r="S16" s="27">
        <f t="shared" si="19"/>
        <v>1</v>
      </c>
      <c r="T16" s="27">
        <f t="shared" si="20"/>
        <v>1</v>
      </c>
      <c r="U16" s="27">
        <f t="shared" si="21"/>
        <v>1</v>
      </c>
      <c r="V16" s="27">
        <f t="shared" si="22"/>
        <v>0</v>
      </c>
      <c r="W16" s="27">
        <f t="shared" si="23"/>
        <v>0</v>
      </c>
      <c r="X16" s="27">
        <f t="shared" si="24"/>
        <v>1</v>
      </c>
      <c r="Y16" s="27">
        <f t="shared" si="25"/>
        <v>0</v>
      </c>
      <c r="Z16" s="27">
        <f t="shared" si="26"/>
        <v>1</v>
      </c>
      <c r="AA16" s="27">
        <f t="shared" si="27"/>
        <v>1</v>
      </c>
      <c r="AB16" s="37" t="str">
        <f>'REPRODUCTION 3'!M16</f>
        <v>Juin</v>
      </c>
      <c r="AC16" s="37" t="str">
        <f>'RUMINANTS 3'!M16</f>
        <v>Juin</v>
      </c>
      <c r="AD16" s="37" t="str">
        <f>'PARASITOLOGIE 3'!M16</f>
        <v>Juin</v>
      </c>
      <c r="AE16" s="37" t="str">
        <f>'INFECTIEUX 3'!M16</f>
        <v>Juin</v>
      </c>
      <c r="AF16" s="37" t="str">
        <f>'CARNIVORES 3'!M16</f>
        <v>Juin</v>
      </c>
      <c r="AG16" s="37" t="str">
        <f>'CHIRURGIE 3'!M16</f>
        <v>Juin</v>
      </c>
      <c r="AH16" s="37" t="str">
        <f>'BIOCHIMIE 2'!M16</f>
        <v>Juin</v>
      </c>
      <c r="AI16" s="37" t="str">
        <f>'HIDAOA 3'!M16</f>
        <v>Juin</v>
      </c>
      <c r="AJ16" s="37" t="str">
        <f>'ANA-PATH 2'!M16</f>
        <v>Juin</v>
      </c>
      <c r="AK16" s="37" t="str">
        <f>'CLINIQUE 3 '!S16</f>
        <v>Juin</v>
      </c>
    </row>
    <row r="17" spans="1:37" ht="18.75">
      <c r="A17" s="27">
        <v>10</v>
      </c>
      <c r="B17" s="308" t="s">
        <v>182</v>
      </c>
      <c r="C17" s="366" t="s">
        <v>640</v>
      </c>
      <c r="D17" s="37">
        <f>'REPRODUCTION 3'!G17</f>
        <v>19.5</v>
      </c>
      <c r="E17" s="37">
        <f>'RUMINANTS 3'!G17</f>
        <v>16.5</v>
      </c>
      <c r="F17" s="37">
        <f>'PARASITOLOGIE 3'!G17</f>
        <v>24</v>
      </c>
      <c r="G17" s="37">
        <f>'INFECTIEUX 3'!G17</f>
        <v>13.5</v>
      </c>
      <c r="H17" s="37">
        <f>'CARNIVORES 3'!G17</f>
        <v>17.25</v>
      </c>
      <c r="I17" s="37">
        <f>'CHIRURGIE 3'!G17</f>
        <v>24.375</v>
      </c>
      <c r="J17" s="37">
        <f>'BIOCHIMIE 2'!G17</f>
        <v>8.75</v>
      </c>
      <c r="K17" s="37">
        <f>'HIDAOA 3'!G17</f>
        <v>25.5</v>
      </c>
      <c r="L17" s="37">
        <f>'ANA-PATH 2'!G17</f>
        <v>11</v>
      </c>
      <c r="M17" s="37">
        <f>'CLINIQUE 3 '!M17</f>
        <v>0</v>
      </c>
      <c r="N17" s="37">
        <f t="shared" si="14"/>
        <v>160.375</v>
      </c>
      <c r="O17" s="37">
        <f t="shared" si="15"/>
        <v>5.7276785714285712</v>
      </c>
      <c r="P17" s="27" t="str">
        <f t="shared" si="16"/>
        <v>Ajournee</v>
      </c>
      <c r="Q17" s="27" t="str">
        <f t="shared" si="17"/>
        <v>juin</v>
      </c>
      <c r="R17" s="27">
        <f t="shared" si="18"/>
        <v>0</v>
      </c>
      <c r="S17" s="27">
        <f t="shared" si="19"/>
        <v>0</v>
      </c>
      <c r="T17" s="27">
        <f t="shared" si="20"/>
        <v>0</v>
      </c>
      <c r="U17" s="27">
        <f t="shared" si="21"/>
        <v>1</v>
      </c>
      <c r="V17" s="27">
        <f t="shared" si="22"/>
        <v>0</v>
      </c>
      <c r="W17" s="27">
        <f t="shared" si="23"/>
        <v>0</v>
      </c>
      <c r="X17" s="27">
        <f t="shared" si="24"/>
        <v>1</v>
      </c>
      <c r="Y17" s="27">
        <f t="shared" si="25"/>
        <v>0</v>
      </c>
      <c r="Z17" s="27">
        <f t="shared" si="26"/>
        <v>0</v>
      </c>
      <c r="AA17" s="27">
        <f t="shared" si="27"/>
        <v>1</v>
      </c>
      <c r="AB17" s="37" t="str">
        <f>'REPRODUCTION 3'!M17</f>
        <v>Juin</v>
      </c>
      <c r="AC17" s="37" t="str">
        <f>'RUMINANTS 3'!M17</f>
        <v>Juin</v>
      </c>
      <c r="AD17" s="37" t="str">
        <f>'PARASITOLOGIE 3'!M17</f>
        <v>Juin</v>
      </c>
      <c r="AE17" s="37" t="str">
        <f>'INFECTIEUX 3'!M17</f>
        <v>Juin</v>
      </c>
      <c r="AF17" s="37" t="str">
        <f>'CARNIVORES 3'!M17</f>
        <v>Juin</v>
      </c>
      <c r="AG17" s="37" t="str">
        <f>'CHIRURGIE 3'!M17</f>
        <v>Juin</v>
      </c>
      <c r="AH17" s="37" t="str">
        <f>'BIOCHIMIE 2'!M17</f>
        <v>Juin</v>
      </c>
      <c r="AI17" s="37" t="str">
        <f>'HIDAOA 3'!M17</f>
        <v>Juin</v>
      </c>
      <c r="AJ17" s="37" t="str">
        <f>'ANA-PATH 2'!M17</f>
        <v>Juin</v>
      </c>
      <c r="AK17" s="37" t="str">
        <f>'CLINIQUE 3 '!S17</f>
        <v>Juin</v>
      </c>
    </row>
    <row r="18" spans="1:37" ht="18.75">
      <c r="A18" s="27">
        <v>11</v>
      </c>
      <c r="B18" s="308" t="s">
        <v>2946</v>
      </c>
      <c r="C18" s="366" t="s">
        <v>1863</v>
      </c>
      <c r="D18" s="37">
        <f>'REPRODUCTION 3'!G18</f>
        <v>6</v>
      </c>
      <c r="E18" s="37">
        <f>'RUMINANTS 3'!G18</f>
        <v>6</v>
      </c>
      <c r="F18" s="37">
        <f>'PARASITOLOGIE 3'!G18</f>
        <v>12</v>
      </c>
      <c r="G18" s="37">
        <f>'INFECTIEUX 3'!G18</f>
        <v>1.5</v>
      </c>
      <c r="H18" s="37">
        <f>'CARNIVORES 3'!G18</f>
        <v>15</v>
      </c>
      <c r="I18" s="37">
        <f>'CHIRURGIE 3'!G18</f>
        <v>22.125</v>
      </c>
      <c r="J18" s="37">
        <f>'BIOCHIMIE 2'!G18</f>
        <v>3.5</v>
      </c>
      <c r="K18" s="37">
        <f>'HIDAOA 3'!G18</f>
        <v>17.625</v>
      </c>
      <c r="L18" s="37">
        <f>'ANA-PATH 2'!G18</f>
        <v>3</v>
      </c>
      <c r="M18" s="37">
        <f>'CLINIQUE 3 '!M18</f>
        <v>0</v>
      </c>
      <c r="N18" s="37">
        <f t="shared" si="14"/>
        <v>86.75</v>
      </c>
      <c r="O18" s="37">
        <f t="shared" si="15"/>
        <v>3.0982142857142856</v>
      </c>
      <c r="P18" s="27" t="str">
        <f t="shared" si="16"/>
        <v>Ajournee</v>
      </c>
      <c r="Q18" s="27" t="str">
        <f t="shared" si="17"/>
        <v>juin</v>
      </c>
      <c r="R18" s="27">
        <f t="shared" si="18"/>
        <v>1</v>
      </c>
      <c r="S18" s="27">
        <f t="shared" si="19"/>
        <v>1</v>
      </c>
      <c r="T18" s="27">
        <f t="shared" si="20"/>
        <v>1</v>
      </c>
      <c r="U18" s="27">
        <f t="shared" si="21"/>
        <v>1</v>
      </c>
      <c r="V18" s="27">
        <f t="shared" si="22"/>
        <v>0</v>
      </c>
      <c r="W18" s="27">
        <f t="shared" si="23"/>
        <v>0</v>
      </c>
      <c r="X18" s="27">
        <f t="shared" si="24"/>
        <v>1</v>
      </c>
      <c r="Y18" s="27">
        <f t="shared" si="25"/>
        <v>0</v>
      </c>
      <c r="Z18" s="27">
        <f t="shared" si="26"/>
        <v>1</v>
      </c>
      <c r="AA18" s="27">
        <f t="shared" si="27"/>
        <v>1</v>
      </c>
      <c r="AB18" s="37" t="str">
        <f>'REPRODUCTION 3'!M18</f>
        <v>Juin</v>
      </c>
      <c r="AC18" s="37" t="str">
        <f>'RUMINANTS 3'!M18</f>
        <v>Juin</v>
      </c>
      <c r="AD18" s="37" t="str">
        <f>'PARASITOLOGIE 3'!M18</f>
        <v>Juin</v>
      </c>
      <c r="AE18" s="37" t="str">
        <f>'INFECTIEUX 3'!M18</f>
        <v>Juin</v>
      </c>
      <c r="AF18" s="37" t="str">
        <f>'CARNIVORES 3'!M18</f>
        <v>Juin</v>
      </c>
      <c r="AG18" s="37" t="str">
        <f>'CHIRURGIE 3'!M18</f>
        <v>Juin</v>
      </c>
      <c r="AH18" s="37" t="str">
        <f>'BIOCHIMIE 2'!M18</f>
        <v>Juin</v>
      </c>
      <c r="AI18" s="37" t="str">
        <f>'HIDAOA 3'!M18</f>
        <v>Juin</v>
      </c>
      <c r="AJ18" s="37" t="str">
        <f>'ANA-PATH 2'!M18</f>
        <v>Juin</v>
      </c>
      <c r="AK18" s="37" t="str">
        <f>'CLINIQUE 3 '!S18</f>
        <v>Juin</v>
      </c>
    </row>
    <row r="19" spans="1:37" ht="18.75">
      <c r="A19" s="27">
        <v>12</v>
      </c>
      <c r="B19" s="308" t="s">
        <v>1784</v>
      </c>
      <c r="C19" s="366" t="s">
        <v>2947</v>
      </c>
      <c r="D19" s="37">
        <f>'REPRODUCTION 3'!G19</f>
        <v>10.5</v>
      </c>
      <c r="E19" s="37">
        <f>'RUMINANTS 3'!G19</f>
        <v>9</v>
      </c>
      <c r="F19" s="37">
        <f>'PARASITOLOGIE 3'!G19</f>
        <v>15</v>
      </c>
      <c r="G19" s="37">
        <f>'INFECTIEUX 3'!G19</f>
        <v>4.5</v>
      </c>
      <c r="H19" s="37">
        <f>'CARNIVORES 3'!G19</f>
        <v>13.5</v>
      </c>
      <c r="I19" s="37">
        <f>'CHIRURGIE 3'!G19</f>
        <v>22.125</v>
      </c>
      <c r="J19" s="37">
        <f>'BIOCHIMIE 2'!G19</f>
        <v>6.75</v>
      </c>
      <c r="K19" s="37">
        <f>'HIDAOA 3'!G19</f>
        <v>13.875</v>
      </c>
      <c r="L19" s="37">
        <f>'ANA-PATH 2'!G19</f>
        <v>4</v>
      </c>
      <c r="M19" s="37">
        <f>'CLINIQUE 3 '!M19</f>
        <v>0</v>
      </c>
      <c r="N19" s="37">
        <f t="shared" si="14"/>
        <v>99.25</v>
      </c>
      <c r="O19" s="37">
        <f t="shared" si="15"/>
        <v>3.5446428571428572</v>
      </c>
      <c r="P19" s="27" t="str">
        <f t="shared" si="16"/>
        <v>Ajournee</v>
      </c>
      <c r="Q19" s="27" t="str">
        <f t="shared" si="17"/>
        <v>juin</v>
      </c>
      <c r="R19" s="27">
        <f t="shared" si="18"/>
        <v>1</v>
      </c>
      <c r="S19" s="27">
        <f t="shared" si="19"/>
        <v>1</v>
      </c>
      <c r="T19" s="27">
        <f t="shared" si="20"/>
        <v>0</v>
      </c>
      <c r="U19" s="27">
        <f t="shared" si="21"/>
        <v>1</v>
      </c>
      <c r="V19" s="27">
        <f t="shared" si="22"/>
        <v>1</v>
      </c>
      <c r="W19" s="27">
        <f t="shared" si="23"/>
        <v>0</v>
      </c>
      <c r="X19" s="27">
        <f t="shared" si="24"/>
        <v>1</v>
      </c>
      <c r="Y19" s="27">
        <f t="shared" si="25"/>
        <v>1</v>
      </c>
      <c r="Z19" s="27">
        <f t="shared" si="26"/>
        <v>1</v>
      </c>
      <c r="AA19" s="27">
        <f t="shared" si="27"/>
        <v>1</v>
      </c>
      <c r="AB19" s="37" t="str">
        <f>'REPRODUCTION 3'!M19</f>
        <v>Juin</v>
      </c>
      <c r="AC19" s="37" t="str">
        <f>'RUMINANTS 3'!M19</f>
        <v>Juin</v>
      </c>
      <c r="AD19" s="37" t="str">
        <f>'PARASITOLOGIE 3'!M19</f>
        <v>Juin</v>
      </c>
      <c r="AE19" s="37" t="str">
        <f>'INFECTIEUX 3'!M19</f>
        <v>Juin</v>
      </c>
      <c r="AF19" s="37" t="str">
        <f>'CARNIVORES 3'!M19</f>
        <v>Juin</v>
      </c>
      <c r="AG19" s="37" t="str">
        <f>'CHIRURGIE 3'!M19</f>
        <v>Juin</v>
      </c>
      <c r="AH19" s="37" t="str">
        <f>'BIOCHIMIE 2'!M19</f>
        <v>Juin</v>
      </c>
      <c r="AI19" s="37" t="str">
        <f>'HIDAOA 3'!M19</f>
        <v>Juin</v>
      </c>
      <c r="AJ19" s="37" t="str">
        <f>'ANA-PATH 2'!M19</f>
        <v>Juin</v>
      </c>
      <c r="AK19" s="37" t="str">
        <f>'CLINIQUE 3 '!S19</f>
        <v>Juin</v>
      </c>
    </row>
    <row r="20" spans="1:37" ht="18.75">
      <c r="A20" s="27">
        <v>13</v>
      </c>
      <c r="B20" s="308" t="s">
        <v>2948</v>
      </c>
      <c r="C20" s="366" t="s">
        <v>2949</v>
      </c>
      <c r="D20" s="37">
        <f>'REPRODUCTION 3'!G20</f>
        <v>15</v>
      </c>
      <c r="E20" s="37">
        <f>'RUMINANTS 3'!G20</f>
        <v>9</v>
      </c>
      <c r="F20" s="37">
        <f>'PARASITOLOGIE 3'!G20</f>
        <v>18</v>
      </c>
      <c r="G20" s="37">
        <f>'INFECTIEUX 3'!G20</f>
        <v>9</v>
      </c>
      <c r="H20" s="37">
        <f>'CARNIVORES 3'!G20</f>
        <v>15</v>
      </c>
      <c r="I20" s="37">
        <f>'CHIRURGIE 3'!G20</f>
        <v>19.875</v>
      </c>
      <c r="J20" s="37">
        <f>'BIOCHIMIE 2'!G20</f>
        <v>10</v>
      </c>
      <c r="K20" s="37">
        <f>'HIDAOA 3'!G20</f>
        <v>17.25</v>
      </c>
      <c r="L20" s="37">
        <f>'ANA-PATH 2'!G20</f>
        <v>4</v>
      </c>
      <c r="M20" s="37">
        <f>'CLINIQUE 3 '!M20</f>
        <v>0</v>
      </c>
      <c r="N20" s="37">
        <f t="shared" si="14"/>
        <v>117.125</v>
      </c>
      <c r="O20" s="37">
        <f t="shared" si="15"/>
        <v>4.1830357142857144</v>
      </c>
      <c r="P20" s="27" t="str">
        <f t="shared" si="16"/>
        <v>Ajournee</v>
      </c>
      <c r="Q20" s="27" t="str">
        <f t="shared" si="17"/>
        <v>juin</v>
      </c>
      <c r="R20" s="27">
        <f t="shared" si="18"/>
        <v>0</v>
      </c>
      <c r="S20" s="27">
        <f t="shared" si="19"/>
        <v>1</v>
      </c>
      <c r="T20" s="27">
        <f t="shared" si="20"/>
        <v>0</v>
      </c>
      <c r="U20" s="27">
        <f t="shared" si="21"/>
        <v>1</v>
      </c>
      <c r="V20" s="27">
        <f t="shared" si="22"/>
        <v>0</v>
      </c>
      <c r="W20" s="27">
        <f t="shared" si="23"/>
        <v>0</v>
      </c>
      <c r="X20" s="27">
        <f t="shared" si="24"/>
        <v>0</v>
      </c>
      <c r="Y20" s="27">
        <f t="shared" si="25"/>
        <v>0</v>
      </c>
      <c r="Z20" s="27">
        <f t="shared" si="26"/>
        <v>1</v>
      </c>
      <c r="AA20" s="27">
        <f t="shared" si="27"/>
        <v>1</v>
      </c>
      <c r="AB20" s="37" t="str">
        <f>'REPRODUCTION 3'!M20</f>
        <v>Juin</v>
      </c>
      <c r="AC20" s="37" t="str">
        <f>'RUMINANTS 3'!M20</f>
        <v>Juin</v>
      </c>
      <c r="AD20" s="37" t="str">
        <f>'PARASITOLOGIE 3'!M20</f>
        <v>Juin</v>
      </c>
      <c r="AE20" s="37" t="str">
        <f>'INFECTIEUX 3'!M20</f>
        <v>Juin</v>
      </c>
      <c r="AF20" s="37" t="str">
        <f>'CARNIVORES 3'!M20</f>
        <v>Juin</v>
      </c>
      <c r="AG20" s="37" t="str">
        <f>'CHIRURGIE 3'!M20</f>
        <v>Juin</v>
      </c>
      <c r="AH20" s="37" t="str">
        <f>'BIOCHIMIE 2'!M20</f>
        <v>Juin</v>
      </c>
      <c r="AI20" s="37" t="str">
        <f>'HIDAOA 3'!M20</f>
        <v>Juin</v>
      </c>
      <c r="AJ20" s="37" t="str">
        <f>'ANA-PATH 2'!M20</f>
        <v>Juin</v>
      </c>
      <c r="AK20" s="37" t="str">
        <f>'CLINIQUE 3 '!S20</f>
        <v>Juin</v>
      </c>
    </row>
    <row r="21" spans="1:37" ht="18.75">
      <c r="A21" s="27">
        <v>14</v>
      </c>
      <c r="B21" s="308" t="s">
        <v>2950</v>
      </c>
      <c r="C21" s="366" t="s">
        <v>580</v>
      </c>
      <c r="D21" s="37">
        <f>'REPRODUCTION 3'!G21</f>
        <v>18</v>
      </c>
      <c r="E21" s="37">
        <f>'RUMINANTS 3'!G21</f>
        <v>18</v>
      </c>
      <c r="F21" s="37">
        <f>'PARASITOLOGIE 3'!G21</f>
        <v>27</v>
      </c>
      <c r="G21" s="37">
        <f>'INFECTIEUX 3'!G21</f>
        <v>18</v>
      </c>
      <c r="H21" s="37">
        <f>'CARNIVORES 3'!G21</f>
        <v>18</v>
      </c>
      <c r="I21" s="37">
        <f>'CHIRURGIE 3'!G21</f>
        <v>24.375</v>
      </c>
      <c r="J21" s="37">
        <f>'BIOCHIMIE 2'!G21</f>
        <v>13</v>
      </c>
      <c r="K21" s="37">
        <f>'HIDAOA 3'!G21</f>
        <v>25.125</v>
      </c>
      <c r="L21" s="37">
        <f>'ANA-PATH 2'!G21</f>
        <v>16</v>
      </c>
      <c r="M21" s="37">
        <f>'CLINIQUE 3 '!M21</f>
        <v>0</v>
      </c>
      <c r="N21" s="37">
        <f t="shared" si="14"/>
        <v>177.5</v>
      </c>
      <c r="O21" s="37">
        <f t="shared" si="15"/>
        <v>6.3392857142857144</v>
      </c>
      <c r="P21" s="27" t="str">
        <f t="shared" si="16"/>
        <v>Ajournee</v>
      </c>
      <c r="Q21" s="27" t="str">
        <f t="shared" si="17"/>
        <v>juin</v>
      </c>
      <c r="R21" s="27">
        <f t="shared" si="18"/>
        <v>0</v>
      </c>
      <c r="S21" s="27">
        <f t="shared" si="19"/>
        <v>0</v>
      </c>
      <c r="T21" s="27">
        <f t="shared" si="20"/>
        <v>0</v>
      </c>
      <c r="U21" s="27">
        <f t="shared" si="21"/>
        <v>0</v>
      </c>
      <c r="V21" s="27">
        <f t="shared" si="22"/>
        <v>0</v>
      </c>
      <c r="W21" s="27">
        <f t="shared" si="23"/>
        <v>0</v>
      </c>
      <c r="X21" s="27">
        <f t="shared" si="24"/>
        <v>0</v>
      </c>
      <c r="Y21" s="27">
        <f t="shared" si="25"/>
        <v>0</v>
      </c>
      <c r="Z21" s="27">
        <f t="shared" si="26"/>
        <v>0</v>
      </c>
      <c r="AA21" s="27">
        <f t="shared" si="27"/>
        <v>1</v>
      </c>
      <c r="AB21" s="37" t="str">
        <f>'REPRODUCTION 3'!M21</f>
        <v>Juin</v>
      </c>
      <c r="AC21" s="37" t="str">
        <f>'RUMINANTS 3'!M21</f>
        <v>Juin</v>
      </c>
      <c r="AD21" s="37" t="str">
        <f>'PARASITOLOGIE 3'!M21</f>
        <v>Juin</v>
      </c>
      <c r="AE21" s="37" t="str">
        <f>'INFECTIEUX 3'!M21</f>
        <v>Juin</v>
      </c>
      <c r="AF21" s="37" t="str">
        <f>'CARNIVORES 3'!M21</f>
        <v>Juin</v>
      </c>
      <c r="AG21" s="37" t="str">
        <f>'CHIRURGIE 3'!M21</f>
        <v>Juin</v>
      </c>
      <c r="AH21" s="37" t="str">
        <f>'BIOCHIMIE 2'!M21</f>
        <v>Juin</v>
      </c>
      <c r="AI21" s="37" t="str">
        <f>'HIDAOA 3'!M21</f>
        <v>Juin</v>
      </c>
      <c r="AJ21" s="37" t="str">
        <f>'ANA-PATH 2'!M21</f>
        <v>Juin</v>
      </c>
      <c r="AK21" s="37" t="str">
        <f>'CLINIQUE 3 '!S21</f>
        <v>Juin</v>
      </c>
    </row>
    <row r="22" spans="1:37" ht="18.75">
      <c r="A22" s="27">
        <v>15</v>
      </c>
      <c r="B22" s="308" t="s">
        <v>2951</v>
      </c>
      <c r="C22" s="366" t="s">
        <v>2952</v>
      </c>
      <c r="D22" s="37">
        <f>'REPRODUCTION 3'!G22</f>
        <v>10.5</v>
      </c>
      <c r="E22" s="37">
        <f>'RUMINANTS 3'!G22</f>
        <v>10.5</v>
      </c>
      <c r="F22" s="37">
        <f>'PARASITOLOGIE 3'!G22</f>
        <v>12</v>
      </c>
      <c r="G22" s="37">
        <f>'INFECTIEUX 3'!G22</f>
        <v>6</v>
      </c>
      <c r="H22" s="37">
        <f>'CARNIVORES 3'!G22</f>
        <v>12</v>
      </c>
      <c r="I22" s="37">
        <f>'CHIRURGIE 3'!G22</f>
        <v>17.625</v>
      </c>
      <c r="J22" s="37">
        <f>'BIOCHIMIE 2'!G22</f>
        <v>3</v>
      </c>
      <c r="K22" s="37">
        <f>'HIDAOA 3'!G22</f>
        <v>6.75</v>
      </c>
      <c r="L22" s="37">
        <f>'ANA-PATH 2'!G22</f>
        <v>5</v>
      </c>
      <c r="M22" s="37">
        <f>'CLINIQUE 3 '!M22</f>
        <v>0</v>
      </c>
      <c r="N22" s="37">
        <f t="shared" si="14"/>
        <v>83.375</v>
      </c>
      <c r="O22" s="37">
        <f t="shared" si="15"/>
        <v>2.9776785714285716</v>
      </c>
      <c r="P22" s="27" t="str">
        <f t="shared" si="16"/>
        <v>Ajournee</v>
      </c>
      <c r="Q22" s="27" t="str">
        <f t="shared" si="17"/>
        <v>juin</v>
      </c>
      <c r="R22" s="27">
        <f t="shared" si="18"/>
        <v>1</v>
      </c>
      <c r="S22" s="27">
        <f t="shared" si="19"/>
        <v>1</v>
      </c>
      <c r="T22" s="27">
        <f t="shared" si="20"/>
        <v>1</v>
      </c>
      <c r="U22" s="27">
        <f t="shared" si="21"/>
        <v>1</v>
      </c>
      <c r="V22" s="27">
        <f t="shared" si="22"/>
        <v>1</v>
      </c>
      <c r="W22" s="27">
        <f t="shared" si="23"/>
        <v>0</v>
      </c>
      <c r="X22" s="27">
        <f t="shared" si="24"/>
        <v>1</v>
      </c>
      <c r="Y22" s="27">
        <f t="shared" si="25"/>
        <v>1</v>
      </c>
      <c r="Z22" s="27">
        <f t="shared" si="26"/>
        <v>1</v>
      </c>
      <c r="AA22" s="27">
        <f t="shared" si="27"/>
        <v>1</v>
      </c>
      <c r="AB22" s="37" t="str">
        <f>'REPRODUCTION 3'!M22</f>
        <v>Juin</v>
      </c>
      <c r="AC22" s="37" t="str">
        <f>'RUMINANTS 3'!M22</f>
        <v>Juin</v>
      </c>
      <c r="AD22" s="37" t="str">
        <f>'PARASITOLOGIE 3'!M22</f>
        <v>Juin</v>
      </c>
      <c r="AE22" s="37" t="str">
        <f>'INFECTIEUX 3'!M22</f>
        <v>Juin</v>
      </c>
      <c r="AF22" s="37" t="str">
        <f>'CARNIVORES 3'!M22</f>
        <v>Juin</v>
      </c>
      <c r="AG22" s="37" t="str">
        <f>'CHIRURGIE 3'!M22</f>
        <v>Juin</v>
      </c>
      <c r="AH22" s="37" t="str">
        <f>'BIOCHIMIE 2'!M22</f>
        <v>Juin</v>
      </c>
      <c r="AI22" s="37" t="str">
        <f>'HIDAOA 3'!M22</f>
        <v>Juin</v>
      </c>
      <c r="AJ22" s="37" t="str">
        <f>'ANA-PATH 2'!M22</f>
        <v>Juin</v>
      </c>
      <c r="AK22" s="37" t="str">
        <f>'CLINIQUE 3 '!S22</f>
        <v>Juin</v>
      </c>
    </row>
    <row r="23" spans="1:37" ht="18.75">
      <c r="A23" s="27">
        <v>16</v>
      </c>
      <c r="B23" s="336" t="s">
        <v>2951</v>
      </c>
      <c r="C23" s="376" t="s">
        <v>2953</v>
      </c>
      <c r="D23" s="37">
        <f>'REPRODUCTION 3'!G23</f>
        <v>9</v>
      </c>
      <c r="E23" s="37">
        <f>'RUMINANTS 3'!G23</f>
        <v>7.5</v>
      </c>
      <c r="F23" s="37">
        <f>'PARASITOLOGIE 3'!G23</f>
        <v>12</v>
      </c>
      <c r="G23" s="37">
        <f>'INFECTIEUX 3'!G23</f>
        <v>6</v>
      </c>
      <c r="H23" s="37">
        <f>'CARNIVORES 3'!G23</f>
        <v>12.75</v>
      </c>
      <c r="I23" s="37">
        <f>'CHIRURGIE 3'!G23</f>
        <v>16.875</v>
      </c>
      <c r="J23" s="37">
        <f>'BIOCHIMIE 2'!G23</f>
        <v>4</v>
      </c>
      <c r="K23" s="37">
        <f>'HIDAOA 3'!G23</f>
        <v>10.5</v>
      </c>
      <c r="L23" s="37">
        <f>'ANA-PATH 2'!G23</f>
        <v>3</v>
      </c>
      <c r="M23" s="37">
        <f>'CLINIQUE 3 '!M23</f>
        <v>0</v>
      </c>
      <c r="N23" s="37">
        <f t="shared" si="14"/>
        <v>81.625</v>
      </c>
      <c r="O23" s="37">
        <f t="shared" si="15"/>
        <v>2.9151785714285716</v>
      </c>
      <c r="P23" s="27" t="str">
        <f t="shared" si="16"/>
        <v>Ajournee</v>
      </c>
      <c r="Q23" s="27" t="str">
        <f t="shared" si="17"/>
        <v>juin</v>
      </c>
      <c r="R23" s="27">
        <f t="shared" si="18"/>
        <v>1</v>
      </c>
      <c r="S23" s="27">
        <f t="shared" si="19"/>
        <v>1</v>
      </c>
      <c r="T23" s="27">
        <f t="shared" si="20"/>
        <v>1</v>
      </c>
      <c r="U23" s="27">
        <f t="shared" si="21"/>
        <v>1</v>
      </c>
      <c r="V23" s="27">
        <f t="shared" si="22"/>
        <v>1</v>
      </c>
      <c r="W23" s="27">
        <f t="shared" si="23"/>
        <v>0</v>
      </c>
      <c r="X23" s="27">
        <f t="shared" si="24"/>
        <v>1</v>
      </c>
      <c r="Y23" s="27">
        <f t="shared" si="25"/>
        <v>1</v>
      </c>
      <c r="Z23" s="27">
        <f t="shared" si="26"/>
        <v>1</v>
      </c>
      <c r="AA23" s="27">
        <f t="shared" si="27"/>
        <v>1</v>
      </c>
      <c r="AB23" s="37" t="str">
        <f>'REPRODUCTION 3'!M23</f>
        <v>Juin</v>
      </c>
      <c r="AC23" s="37" t="str">
        <f>'RUMINANTS 3'!M23</f>
        <v>Juin</v>
      </c>
      <c r="AD23" s="37" t="str">
        <f>'PARASITOLOGIE 3'!M23</f>
        <v>Juin</v>
      </c>
      <c r="AE23" s="37" t="str">
        <f>'INFECTIEUX 3'!M23</f>
        <v>Juin</v>
      </c>
      <c r="AF23" s="37" t="str">
        <f>'CARNIVORES 3'!M23</f>
        <v>Juin</v>
      </c>
      <c r="AG23" s="37" t="str">
        <f>'CHIRURGIE 3'!M23</f>
        <v>Juin</v>
      </c>
      <c r="AH23" s="37" t="str">
        <f>'BIOCHIMIE 2'!M23</f>
        <v>Juin</v>
      </c>
      <c r="AI23" s="37" t="str">
        <f>'HIDAOA 3'!M23</f>
        <v>Juin</v>
      </c>
      <c r="AJ23" s="37" t="str">
        <f>'ANA-PATH 2'!M23</f>
        <v>Juin</v>
      </c>
      <c r="AK23" s="37" t="str">
        <f>'CLINIQUE 3 '!S23</f>
        <v>Juin</v>
      </c>
    </row>
    <row r="24" spans="1:37" ht="18.75">
      <c r="A24" s="27">
        <v>17</v>
      </c>
      <c r="B24" s="308" t="s">
        <v>2954</v>
      </c>
      <c r="C24" s="366" t="s">
        <v>2090</v>
      </c>
      <c r="D24" s="37">
        <f>'REPRODUCTION 3'!G24</f>
        <v>16.5</v>
      </c>
      <c r="E24" s="37">
        <f>'RUMINANTS 3'!G24</f>
        <v>13.5</v>
      </c>
      <c r="F24" s="37">
        <f>'PARASITOLOGIE 3'!G24</f>
        <v>25.5</v>
      </c>
      <c r="G24" s="37">
        <f>'INFECTIEUX 3'!G24</f>
        <v>7.5</v>
      </c>
      <c r="H24" s="37">
        <f>'CARNIVORES 3'!G24</f>
        <v>13.5</v>
      </c>
      <c r="I24" s="37">
        <f>'CHIRURGIE 3'!G24</f>
        <v>20.25</v>
      </c>
      <c r="J24" s="37">
        <f>'BIOCHIMIE 2'!G24</f>
        <v>6.75</v>
      </c>
      <c r="K24" s="37">
        <f>'HIDAOA 3'!G24</f>
        <v>17.625</v>
      </c>
      <c r="L24" s="37">
        <f>'ANA-PATH 2'!G24</f>
        <v>6</v>
      </c>
      <c r="M24" s="37">
        <f>'CLINIQUE 3 '!M24</f>
        <v>0</v>
      </c>
      <c r="N24" s="37">
        <f t="shared" si="14"/>
        <v>127.125</v>
      </c>
      <c r="O24" s="37">
        <f t="shared" si="15"/>
        <v>4.5401785714285712</v>
      </c>
      <c r="P24" s="27" t="str">
        <f t="shared" si="16"/>
        <v>Ajournee</v>
      </c>
      <c r="Q24" s="27" t="str">
        <f t="shared" si="17"/>
        <v>juin</v>
      </c>
      <c r="R24" s="27">
        <f t="shared" si="18"/>
        <v>0</v>
      </c>
      <c r="S24" s="27">
        <f t="shared" si="19"/>
        <v>1</v>
      </c>
      <c r="T24" s="27">
        <f t="shared" si="20"/>
        <v>0</v>
      </c>
      <c r="U24" s="27">
        <f t="shared" si="21"/>
        <v>1</v>
      </c>
      <c r="V24" s="27">
        <f t="shared" si="22"/>
        <v>1</v>
      </c>
      <c r="W24" s="27">
        <f t="shared" si="23"/>
        <v>0</v>
      </c>
      <c r="X24" s="27">
        <f t="shared" si="24"/>
        <v>1</v>
      </c>
      <c r="Y24" s="27">
        <f t="shared" si="25"/>
        <v>0</v>
      </c>
      <c r="Z24" s="27">
        <f t="shared" si="26"/>
        <v>1</v>
      </c>
      <c r="AA24" s="27">
        <f t="shared" si="27"/>
        <v>1</v>
      </c>
      <c r="AB24" s="37" t="str">
        <f>'REPRODUCTION 3'!M24</f>
        <v>Juin</v>
      </c>
      <c r="AC24" s="37" t="str">
        <f>'RUMINANTS 3'!M24</f>
        <v>Juin</v>
      </c>
      <c r="AD24" s="37" t="str">
        <f>'PARASITOLOGIE 3'!M24</f>
        <v>Juin</v>
      </c>
      <c r="AE24" s="37" t="str">
        <f>'INFECTIEUX 3'!M24</f>
        <v>Juin</v>
      </c>
      <c r="AF24" s="37" t="str">
        <f>'CARNIVORES 3'!M24</f>
        <v>Juin</v>
      </c>
      <c r="AG24" s="37" t="str">
        <f>'CHIRURGIE 3'!M24</f>
        <v>Juin</v>
      </c>
      <c r="AH24" s="37" t="str">
        <f>'BIOCHIMIE 2'!M24</f>
        <v>Juin</v>
      </c>
      <c r="AI24" s="37" t="str">
        <f>'HIDAOA 3'!M24</f>
        <v>Juin</v>
      </c>
      <c r="AJ24" s="37" t="str">
        <f>'ANA-PATH 2'!M24</f>
        <v>Juin</v>
      </c>
      <c r="AK24" s="37" t="str">
        <f>'CLINIQUE 3 '!S24</f>
        <v>Juin</v>
      </c>
    </row>
    <row r="25" spans="1:37" ht="18.75">
      <c r="A25" s="27">
        <v>18</v>
      </c>
      <c r="B25" s="308" t="s">
        <v>220</v>
      </c>
      <c r="C25" s="366" t="s">
        <v>2955</v>
      </c>
      <c r="D25" s="37">
        <f>'REPRODUCTION 3'!G25</f>
        <v>3</v>
      </c>
      <c r="E25" s="37">
        <f>'RUMINANTS 3'!G25</f>
        <v>7.5</v>
      </c>
      <c r="F25" s="37">
        <f>'PARASITOLOGIE 3'!G25</f>
        <v>19.5</v>
      </c>
      <c r="G25" s="37">
        <f>'INFECTIEUX 3'!G25</f>
        <v>7.5</v>
      </c>
      <c r="H25" s="37">
        <f>'CARNIVORES 3'!G25</f>
        <v>10.5</v>
      </c>
      <c r="I25" s="37">
        <f>'CHIRURGIE 3'!G25</f>
        <v>20.25</v>
      </c>
      <c r="J25" s="37">
        <f>'BIOCHIMIE 2'!G25</f>
        <v>1</v>
      </c>
      <c r="K25" s="37">
        <f>'HIDAOA 3'!G25</f>
        <v>14.25</v>
      </c>
      <c r="L25" s="37">
        <f>'ANA-PATH 2'!G25</f>
        <v>4</v>
      </c>
      <c r="M25" s="37">
        <f>'CLINIQUE 3 '!M25</f>
        <v>0</v>
      </c>
      <c r="N25" s="37">
        <f t="shared" si="14"/>
        <v>87.5</v>
      </c>
      <c r="O25" s="37">
        <f t="shared" si="15"/>
        <v>3.125</v>
      </c>
      <c r="P25" s="27" t="str">
        <f t="shared" si="16"/>
        <v>Ajournee</v>
      </c>
      <c r="Q25" s="27" t="str">
        <f t="shared" si="17"/>
        <v>juin</v>
      </c>
      <c r="R25" s="27">
        <f t="shared" si="18"/>
        <v>1</v>
      </c>
      <c r="S25" s="27">
        <f t="shared" si="19"/>
        <v>1</v>
      </c>
      <c r="T25" s="27">
        <f t="shared" si="20"/>
        <v>0</v>
      </c>
      <c r="U25" s="27">
        <f t="shared" si="21"/>
        <v>1</v>
      </c>
      <c r="V25" s="27">
        <f t="shared" si="22"/>
        <v>1</v>
      </c>
      <c r="W25" s="27">
        <f t="shared" si="23"/>
        <v>0</v>
      </c>
      <c r="X25" s="27">
        <f t="shared" si="24"/>
        <v>1</v>
      </c>
      <c r="Y25" s="27">
        <f t="shared" si="25"/>
        <v>1</v>
      </c>
      <c r="Z25" s="27">
        <f t="shared" si="26"/>
        <v>1</v>
      </c>
      <c r="AA25" s="27">
        <f t="shared" si="27"/>
        <v>1</v>
      </c>
      <c r="AB25" s="37" t="str">
        <f>'REPRODUCTION 3'!M25</f>
        <v>Juin</v>
      </c>
      <c r="AC25" s="37" t="str">
        <f>'RUMINANTS 3'!M25</f>
        <v>Juin</v>
      </c>
      <c r="AD25" s="37" t="str">
        <f>'PARASITOLOGIE 3'!M25</f>
        <v>Juin</v>
      </c>
      <c r="AE25" s="37" t="str">
        <f>'INFECTIEUX 3'!M25</f>
        <v>Juin</v>
      </c>
      <c r="AF25" s="37" t="str">
        <f>'CARNIVORES 3'!M25</f>
        <v>Juin</v>
      </c>
      <c r="AG25" s="37" t="str">
        <f>'CHIRURGIE 3'!M25</f>
        <v>Juin</v>
      </c>
      <c r="AH25" s="37" t="str">
        <f>'BIOCHIMIE 2'!M25</f>
        <v>Juin</v>
      </c>
      <c r="AI25" s="37" t="str">
        <f>'HIDAOA 3'!M25</f>
        <v>Juin</v>
      </c>
      <c r="AJ25" s="37" t="str">
        <f>'ANA-PATH 2'!M25</f>
        <v>Juin</v>
      </c>
      <c r="AK25" s="37" t="str">
        <f>'CLINIQUE 3 '!S25</f>
        <v>Juin</v>
      </c>
    </row>
    <row r="26" spans="1:37" ht="18.75">
      <c r="A26" s="27">
        <v>19</v>
      </c>
      <c r="B26" s="308" t="s">
        <v>2956</v>
      </c>
      <c r="C26" s="366" t="s">
        <v>2957</v>
      </c>
      <c r="D26" s="37">
        <f>'REPRODUCTION 3'!G26</f>
        <v>9</v>
      </c>
      <c r="E26" s="37">
        <f>'RUMINANTS 3'!G26</f>
        <v>6</v>
      </c>
      <c r="F26" s="37">
        <f>'PARASITOLOGIE 3'!G26</f>
        <v>27</v>
      </c>
      <c r="G26" s="37">
        <f>'INFECTIEUX 3'!G26</f>
        <v>10.5</v>
      </c>
      <c r="H26" s="37">
        <f>'CARNIVORES 3'!G26</f>
        <v>18.75</v>
      </c>
      <c r="I26" s="37">
        <f>'CHIRURGIE 3'!G26</f>
        <v>21</v>
      </c>
      <c r="J26" s="37">
        <f>'BIOCHIMIE 2'!G26</f>
        <v>7.5</v>
      </c>
      <c r="K26" s="37">
        <f>'HIDAOA 3'!G26</f>
        <v>23.625</v>
      </c>
      <c r="L26" s="37">
        <f>'ANA-PATH 2'!G26</f>
        <v>6</v>
      </c>
      <c r="M26" s="37">
        <f>'CLINIQUE 3 '!M26</f>
        <v>0</v>
      </c>
      <c r="N26" s="37">
        <f t="shared" si="14"/>
        <v>129.375</v>
      </c>
      <c r="O26" s="37">
        <f t="shared" si="15"/>
        <v>4.6205357142857144</v>
      </c>
      <c r="P26" s="27" t="str">
        <f t="shared" si="16"/>
        <v>Ajournee</v>
      </c>
      <c r="Q26" s="27" t="str">
        <f t="shared" si="17"/>
        <v>juin</v>
      </c>
      <c r="R26" s="27">
        <f t="shared" si="18"/>
        <v>1</v>
      </c>
      <c r="S26" s="27">
        <f t="shared" si="19"/>
        <v>1</v>
      </c>
      <c r="T26" s="27">
        <f t="shared" si="20"/>
        <v>0</v>
      </c>
      <c r="U26" s="27">
        <f t="shared" si="21"/>
        <v>1</v>
      </c>
      <c r="V26" s="27">
        <f t="shared" si="22"/>
        <v>0</v>
      </c>
      <c r="W26" s="27">
        <f t="shared" si="23"/>
        <v>0</v>
      </c>
      <c r="X26" s="27">
        <f t="shared" si="24"/>
        <v>1</v>
      </c>
      <c r="Y26" s="27">
        <f t="shared" si="25"/>
        <v>0</v>
      </c>
      <c r="Z26" s="27">
        <f t="shared" si="26"/>
        <v>1</v>
      </c>
      <c r="AA26" s="27">
        <f t="shared" si="27"/>
        <v>1</v>
      </c>
      <c r="AB26" s="37" t="str">
        <f>'REPRODUCTION 3'!M26</f>
        <v>Juin</v>
      </c>
      <c r="AC26" s="37" t="str">
        <f>'RUMINANTS 3'!M26</f>
        <v>Juin</v>
      </c>
      <c r="AD26" s="37" t="str">
        <f>'PARASITOLOGIE 3'!M26</f>
        <v>Juin</v>
      </c>
      <c r="AE26" s="37" t="str">
        <f>'INFECTIEUX 3'!M26</f>
        <v>Juin</v>
      </c>
      <c r="AF26" s="37" t="str">
        <f>'CARNIVORES 3'!M26</f>
        <v>Juin</v>
      </c>
      <c r="AG26" s="37" t="str">
        <f>'CHIRURGIE 3'!M26</f>
        <v>Juin</v>
      </c>
      <c r="AH26" s="37" t="str">
        <f>'BIOCHIMIE 2'!M26</f>
        <v>Juin</v>
      </c>
      <c r="AI26" s="37" t="str">
        <f>'HIDAOA 3'!M26</f>
        <v>Juin</v>
      </c>
      <c r="AJ26" s="37" t="str">
        <f>'ANA-PATH 2'!M26</f>
        <v>Juin</v>
      </c>
      <c r="AK26" s="37" t="str">
        <f>'CLINIQUE 3 '!S26</f>
        <v>Juin</v>
      </c>
    </row>
    <row r="27" spans="1:37" ht="18.75">
      <c r="A27" s="27">
        <v>20</v>
      </c>
      <c r="B27" s="308" t="s">
        <v>2958</v>
      </c>
      <c r="C27" s="366" t="s">
        <v>1795</v>
      </c>
      <c r="D27" s="37">
        <f>'REPRODUCTION 3'!G27</f>
        <v>18</v>
      </c>
      <c r="E27" s="37">
        <f>'RUMINANTS 3'!G27</f>
        <v>12</v>
      </c>
      <c r="F27" s="37">
        <f>'PARASITOLOGIE 3'!G27</f>
        <v>28.5</v>
      </c>
      <c r="G27" s="37">
        <f>'INFECTIEUX 3'!G27</f>
        <v>12</v>
      </c>
      <c r="H27" s="37">
        <f>'CARNIVORES 3'!G27</f>
        <v>15</v>
      </c>
      <c r="I27" s="37">
        <f>'CHIRURGIE 3'!G27</f>
        <v>24.375</v>
      </c>
      <c r="J27" s="37">
        <f>'BIOCHIMIE 2'!G27</f>
        <v>10.5</v>
      </c>
      <c r="K27" s="37">
        <f>'HIDAOA 3'!G27</f>
        <v>12.75</v>
      </c>
      <c r="L27" s="37">
        <f>'ANA-PATH 2'!G27</f>
        <v>9.5</v>
      </c>
      <c r="M27" s="37">
        <f>'CLINIQUE 3 '!M27</f>
        <v>0</v>
      </c>
      <c r="N27" s="37">
        <f t="shared" si="14"/>
        <v>142.625</v>
      </c>
      <c r="O27" s="37">
        <f t="shared" si="15"/>
        <v>5.09375</v>
      </c>
      <c r="P27" s="27" t="str">
        <f t="shared" si="16"/>
        <v>Ajournee</v>
      </c>
      <c r="Q27" s="27" t="str">
        <f t="shared" si="17"/>
        <v>juin</v>
      </c>
      <c r="R27" s="27">
        <f t="shared" si="18"/>
        <v>0</v>
      </c>
      <c r="S27" s="27">
        <f t="shared" si="19"/>
        <v>1</v>
      </c>
      <c r="T27" s="27">
        <f t="shared" si="20"/>
        <v>0</v>
      </c>
      <c r="U27" s="27">
        <f t="shared" si="21"/>
        <v>1</v>
      </c>
      <c r="V27" s="27">
        <f t="shared" si="22"/>
        <v>0</v>
      </c>
      <c r="W27" s="27">
        <f t="shared" si="23"/>
        <v>0</v>
      </c>
      <c r="X27" s="27">
        <f t="shared" si="24"/>
        <v>0</v>
      </c>
      <c r="Y27" s="27">
        <f t="shared" si="25"/>
        <v>1</v>
      </c>
      <c r="Z27" s="27">
        <f t="shared" si="26"/>
        <v>1</v>
      </c>
      <c r="AA27" s="27">
        <f t="shared" si="27"/>
        <v>1</v>
      </c>
      <c r="AB27" s="37" t="str">
        <f>'REPRODUCTION 3'!M27</f>
        <v>Juin</v>
      </c>
      <c r="AC27" s="37" t="str">
        <f>'RUMINANTS 3'!M27</f>
        <v>Juin</v>
      </c>
      <c r="AD27" s="37" t="str">
        <f>'PARASITOLOGIE 3'!M27</f>
        <v>Juin</v>
      </c>
      <c r="AE27" s="37" t="str">
        <f>'INFECTIEUX 3'!M27</f>
        <v>Juin</v>
      </c>
      <c r="AF27" s="37" t="str">
        <f>'CARNIVORES 3'!M27</f>
        <v>Juin</v>
      </c>
      <c r="AG27" s="37" t="str">
        <f>'CHIRURGIE 3'!M27</f>
        <v>Juin</v>
      </c>
      <c r="AH27" s="37" t="str">
        <f>'BIOCHIMIE 2'!M27</f>
        <v>Juin</v>
      </c>
      <c r="AI27" s="37" t="str">
        <f>'HIDAOA 3'!M27</f>
        <v>Juin</v>
      </c>
      <c r="AJ27" s="37" t="str">
        <f>'ANA-PATH 2'!M27</f>
        <v>Juin</v>
      </c>
      <c r="AK27" s="37" t="str">
        <f>'CLINIQUE 3 '!S27</f>
        <v>Juin</v>
      </c>
    </row>
    <row r="28" spans="1:37" ht="18.75">
      <c r="A28" s="27">
        <v>21</v>
      </c>
      <c r="B28" s="308" t="s">
        <v>2959</v>
      </c>
      <c r="C28" s="366" t="s">
        <v>2960</v>
      </c>
      <c r="D28" s="37">
        <f>'REPRODUCTION 3'!G28</f>
        <v>10.5</v>
      </c>
      <c r="E28" s="37">
        <f>'RUMINANTS 3'!G28</f>
        <v>7.5</v>
      </c>
      <c r="F28" s="37">
        <f>'PARASITOLOGIE 3'!G28</f>
        <v>19.5</v>
      </c>
      <c r="G28" s="37">
        <f>'INFECTIEUX 3'!G28</f>
        <v>6</v>
      </c>
      <c r="H28" s="37">
        <f>'CARNIVORES 3'!G28</f>
        <v>12.75</v>
      </c>
      <c r="I28" s="37">
        <f>'CHIRURGIE 3'!G28</f>
        <v>16.125</v>
      </c>
      <c r="J28" s="37">
        <f>'BIOCHIMIE 2'!G28</f>
        <v>5</v>
      </c>
      <c r="K28" s="37">
        <f>'HIDAOA 3'!G28</f>
        <v>12.375</v>
      </c>
      <c r="L28" s="37">
        <f>'ANA-PATH 2'!G28</f>
        <v>5</v>
      </c>
      <c r="M28" s="37">
        <f>'CLINIQUE 3 '!M28</f>
        <v>0</v>
      </c>
      <c r="N28" s="37">
        <f t="shared" si="14"/>
        <v>94.75</v>
      </c>
      <c r="O28" s="37">
        <f t="shared" si="15"/>
        <v>3.3839285714285716</v>
      </c>
      <c r="P28" s="27" t="str">
        <f t="shared" si="16"/>
        <v>Ajournee</v>
      </c>
      <c r="Q28" s="27" t="str">
        <f t="shared" si="17"/>
        <v>juin</v>
      </c>
      <c r="R28" s="27">
        <f t="shared" si="18"/>
        <v>1</v>
      </c>
      <c r="S28" s="27">
        <f t="shared" si="19"/>
        <v>1</v>
      </c>
      <c r="T28" s="27">
        <f t="shared" si="20"/>
        <v>0</v>
      </c>
      <c r="U28" s="27">
        <f t="shared" si="21"/>
        <v>1</v>
      </c>
      <c r="V28" s="27">
        <f t="shared" si="22"/>
        <v>1</v>
      </c>
      <c r="W28" s="27">
        <f t="shared" si="23"/>
        <v>0</v>
      </c>
      <c r="X28" s="27">
        <f t="shared" si="24"/>
        <v>1</v>
      </c>
      <c r="Y28" s="27">
        <f t="shared" si="25"/>
        <v>1</v>
      </c>
      <c r="Z28" s="27">
        <f t="shared" si="26"/>
        <v>1</v>
      </c>
      <c r="AA28" s="27">
        <f t="shared" si="27"/>
        <v>1</v>
      </c>
      <c r="AB28" s="37" t="str">
        <f>'REPRODUCTION 3'!M28</f>
        <v>Juin</v>
      </c>
      <c r="AC28" s="37" t="str">
        <f>'RUMINANTS 3'!M28</f>
        <v>Juin</v>
      </c>
      <c r="AD28" s="37" t="str">
        <f>'PARASITOLOGIE 3'!M28</f>
        <v>Juin</v>
      </c>
      <c r="AE28" s="37" t="str">
        <f>'INFECTIEUX 3'!M28</f>
        <v>Juin</v>
      </c>
      <c r="AF28" s="37" t="str">
        <f>'CARNIVORES 3'!M28</f>
        <v>Juin</v>
      </c>
      <c r="AG28" s="37" t="str">
        <f>'CHIRURGIE 3'!M28</f>
        <v>Juin</v>
      </c>
      <c r="AH28" s="37" t="str">
        <f>'BIOCHIMIE 2'!M28</f>
        <v>Juin</v>
      </c>
      <c r="AI28" s="37" t="str">
        <f>'HIDAOA 3'!M28</f>
        <v>Juin</v>
      </c>
      <c r="AJ28" s="37" t="str">
        <f>'ANA-PATH 2'!M28</f>
        <v>Juin</v>
      </c>
      <c r="AK28" s="37" t="str">
        <f>'CLINIQUE 3 '!S28</f>
        <v>Juin</v>
      </c>
    </row>
    <row r="29" spans="1:37" ht="18.75">
      <c r="A29" s="27">
        <v>22</v>
      </c>
      <c r="B29" s="308" t="s">
        <v>2961</v>
      </c>
      <c r="C29" s="366" t="s">
        <v>1943</v>
      </c>
      <c r="D29" s="37">
        <f>'REPRODUCTION 3'!G29</f>
        <v>13.5</v>
      </c>
      <c r="E29" s="37">
        <f>'RUMINANTS 3'!G29</f>
        <v>15</v>
      </c>
      <c r="F29" s="37">
        <f>'PARASITOLOGIE 3'!G29</f>
        <v>24</v>
      </c>
      <c r="G29" s="37">
        <f>'INFECTIEUX 3'!G29</f>
        <v>10.5</v>
      </c>
      <c r="H29" s="37">
        <f>'CARNIVORES 3'!G29</f>
        <v>14.25</v>
      </c>
      <c r="I29" s="37">
        <f>'CHIRURGIE 3'!G29</f>
        <v>25.875</v>
      </c>
      <c r="J29" s="37">
        <f>'BIOCHIMIE 2'!G29</f>
        <v>12</v>
      </c>
      <c r="K29" s="37">
        <f>'HIDAOA 3'!G29</f>
        <v>24</v>
      </c>
      <c r="L29" s="37">
        <f>'ANA-PATH 2'!G29</f>
        <v>10</v>
      </c>
      <c r="M29" s="37">
        <f>'CLINIQUE 3 '!M29</f>
        <v>0</v>
      </c>
      <c r="N29" s="37">
        <f t="shared" si="14"/>
        <v>149.125</v>
      </c>
      <c r="O29" s="37">
        <f t="shared" si="15"/>
        <v>5.3258928571428568</v>
      </c>
      <c r="P29" s="27" t="str">
        <f t="shared" si="16"/>
        <v>Ajournee</v>
      </c>
      <c r="Q29" s="27" t="str">
        <f t="shared" si="17"/>
        <v>juin</v>
      </c>
      <c r="R29" s="27">
        <f t="shared" si="18"/>
        <v>1</v>
      </c>
      <c r="S29" s="27">
        <f t="shared" si="19"/>
        <v>0</v>
      </c>
      <c r="T29" s="27">
        <f t="shared" si="20"/>
        <v>0</v>
      </c>
      <c r="U29" s="27">
        <f t="shared" si="21"/>
        <v>1</v>
      </c>
      <c r="V29" s="27">
        <f t="shared" si="22"/>
        <v>1</v>
      </c>
      <c r="W29" s="27">
        <f t="shared" si="23"/>
        <v>0</v>
      </c>
      <c r="X29" s="27">
        <f t="shared" si="24"/>
        <v>0</v>
      </c>
      <c r="Y29" s="27">
        <f t="shared" si="25"/>
        <v>0</v>
      </c>
      <c r="Z29" s="27">
        <f t="shared" si="26"/>
        <v>0</v>
      </c>
      <c r="AA29" s="27">
        <f t="shared" si="27"/>
        <v>1</v>
      </c>
      <c r="AB29" s="37" t="str">
        <f>'REPRODUCTION 3'!M29</f>
        <v>Juin</v>
      </c>
      <c r="AC29" s="37" t="str">
        <f>'RUMINANTS 3'!M29</f>
        <v>Juin</v>
      </c>
      <c r="AD29" s="37" t="str">
        <f>'PARASITOLOGIE 3'!M29</f>
        <v>Juin</v>
      </c>
      <c r="AE29" s="37" t="str">
        <f>'INFECTIEUX 3'!M29</f>
        <v>Juin</v>
      </c>
      <c r="AF29" s="37" t="str">
        <f>'CARNIVORES 3'!M29</f>
        <v>Juin</v>
      </c>
      <c r="AG29" s="37" t="str">
        <f>'CHIRURGIE 3'!M29</f>
        <v>Juin</v>
      </c>
      <c r="AH29" s="37" t="str">
        <f>'BIOCHIMIE 2'!M29</f>
        <v>Juin</v>
      </c>
      <c r="AI29" s="37" t="str">
        <f>'HIDAOA 3'!M29</f>
        <v>Juin</v>
      </c>
      <c r="AJ29" s="37" t="str">
        <f>'ANA-PATH 2'!M29</f>
        <v>Juin</v>
      </c>
      <c r="AK29" s="37" t="str">
        <f>'CLINIQUE 3 '!S29</f>
        <v>Juin</v>
      </c>
    </row>
    <row r="30" spans="1:37" ht="18.75">
      <c r="A30" s="27">
        <v>23</v>
      </c>
      <c r="B30" s="308" t="s">
        <v>249</v>
      </c>
      <c r="C30" s="366" t="s">
        <v>2962</v>
      </c>
      <c r="D30" s="37">
        <f>'REPRODUCTION 3'!G30</f>
        <v>15</v>
      </c>
      <c r="E30" s="37">
        <f>'RUMINANTS 3'!G30</f>
        <v>15</v>
      </c>
      <c r="F30" s="37">
        <f>'PARASITOLOGIE 3'!G30</f>
        <v>15</v>
      </c>
      <c r="G30" s="37">
        <f>'INFECTIEUX 3'!G30</f>
        <v>12</v>
      </c>
      <c r="H30" s="37">
        <f>'CARNIVORES 3'!G30</f>
        <v>16.5</v>
      </c>
      <c r="I30" s="37">
        <f>'CHIRURGIE 3'!G30</f>
        <v>24.375</v>
      </c>
      <c r="J30" s="37">
        <f>'BIOCHIMIE 2'!G30</f>
        <v>4.5</v>
      </c>
      <c r="K30" s="37">
        <f>'HIDAOA 3'!G30</f>
        <v>18</v>
      </c>
      <c r="L30" s="37">
        <f>'ANA-PATH 2'!G30</f>
        <v>9</v>
      </c>
      <c r="M30" s="37">
        <f>'CLINIQUE 3 '!M30</f>
        <v>0</v>
      </c>
      <c r="N30" s="37">
        <f t="shared" si="14"/>
        <v>129.375</v>
      </c>
      <c r="O30" s="37">
        <f t="shared" si="15"/>
        <v>4.6205357142857144</v>
      </c>
      <c r="P30" s="27" t="str">
        <f t="shared" si="16"/>
        <v>Ajournee</v>
      </c>
      <c r="Q30" s="27" t="str">
        <f t="shared" si="17"/>
        <v>juin</v>
      </c>
      <c r="R30" s="27">
        <f t="shared" si="18"/>
        <v>0</v>
      </c>
      <c r="S30" s="27">
        <f t="shared" si="19"/>
        <v>0</v>
      </c>
      <c r="T30" s="27">
        <f t="shared" si="20"/>
        <v>0</v>
      </c>
      <c r="U30" s="27">
        <f t="shared" si="21"/>
        <v>1</v>
      </c>
      <c r="V30" s="27">
        <f t="shared" si="22"/>
        <v>0</v>
      </c>
      <c r="W30" s="27">
        <f t="shared" si="23"/>
        <v>0</v>
      </c>
      <c r="X30" s="27">
        <f t="shared" si="24"/>
        <v>1</v>
      </c>
      <c r="Y30" s="27">
        <f t="shared" si="25"/>
        <v>0</v>
      </c>
      <c r="Z30" s="27">
        <f t="shared" si="26"/>
        <v>1</v>
      </c>
      <c r="AA30" s="27">
        <f t="shared" si="27"/>
        <v>1</v>
      </c>
      <c r="AB30" s="37" t="str">
        <f>'REPRODUCTION 3'!M30</f>
        <v>Juin</v>
      </c>
      <c r="AC30" s="37" t="str">
        <f>'RUMINANTS 3'!M30</f>
        <v>Juin</v>
      </c>
      <c r="AD30" s="37" t="str">
        <f>'PARASITOLOGIE 3'!M30</f>
        <v>Juin</v>
      </c>
      <c r="AE30" s="37" t="str">
        <f>'INFECTIEUX 3'!M30</f>
        <v>Juin</v>
      </c>
      <c r="AF30" s="37" t="str">
        <f>'CARNIVORES 3'!M30</f>
        <v>Juin</v>
      </c>
      <c r="AG30" s="37" t="str">
        <f>'CHIRURGIE 3'!M30</f>
        <v>Juin</v>
      </c>
      <c r="AH30" s="37" t="str">
        <f>'BIOCHIMIE 2'!M30</f>
        <v>Juin</v>
      </c>
      <c r="AI30" s="37" t="str">
        <f>'HIDAOA 3'!M30</f>
        <v>Juin</v>
      </c>
      <c r="AJ30" s="37" t="str">
        <f>'ANA-PATH 2'!M30</f>
        <v>Juin</v>
      </c>
      <c r="AK30" s="37" t="str">
        <f>'CLINIQUE 3 '!S30</f>
        <v>Juin</v>
      </c>
    </row>
    <row r="31" spans="1:37" ht="18.75">
      <c r="A31" s="27">
        <v>24</v>
      </c>
      <c r="B31" s="308" t="s">
        <v>2963</v>
      </c>
      <c r="C31" s="366" t="s">
        <v>640</v>
      </c>
      <c r="D31" s="37">
        <f>'REPRODUCTION 3'!G31</f>
        <v>10.5</v>
      </c>
      <c r="E31" s="37">
        <f>'RUMINANTS 3'!G31</f>
        <v>6</v>
      </c>
      <c r="F31" s="37">
        <f>'PARASITOLOGIE 3'!G31</f>
        <v>22.5</v>
      </c>
      <c r="G31" s="37">
        <f>'INFECTIEUX 3'!G31</f>
        <v>19.5</v>
      </c>
      <c r="H31" s="37">
        <f>'CARNIVORES 3'!G31</f>
        <v>13.5</v>
      </c>
      <c r="I31" s="37">
        <f>'CHIRURGIE 3'!G31</f>
        <v>20.625</v>
      </c>
      <c r="J31" s="37">
        <f>'BIOCHIMIE 2'!G31</f>
        <v>8.5</v>
      </c>
      <c r="K31" s="37">
        <f>'HIDAOA 3'!G31</f>
        <v>18</v>
      </c>
      <c r="L31" s="37">
        <f>'ANA-PATH 2'!G31</f>
        <v>4</v>
      </c>
      <c r="M31" s="37">
        <f>'CLINIQUE 3 '!M31</f>
        <v>0</v>
      </c>
      <c r="N31" s="37">
        <f t="shared" si="14"/>
        <v>123.125</v>
      </c>
      <c r="O31" s="37">
        <f t="shared" si="15"/>
        <v>4.3973214285714288</v>
      </c>
      <c r="P31" s="27" t="str">
        <f t="shared" si="16"/>
        <v>Ajournee</v>
      </c>
      <c r="Q31" s="27" t="str">
        <f t="shared" si="17"/>
        <v>juin</v>
      </c>
      <c r="R31" s="27">
        <f t="shared" si="18"/>
        <v>1</v>
      </c>
      <c r="S31" s="27">
        <f t="shared" si="19"/>
        <v>1</v>
      </c>
      <c r="T31" s="27">
        <f t="shared" si="20"/>
        <v>0</v>
      </c>
      <c r="U31" s="27">
        <f t="shared" si="21"/>
        <v>0</v>
      </c>
      <c r="V31" s="27">
        <f t="shared" si="22"/>
        <v>1</v>
      </c>
      <c r="W31" s="27">
        <f t="shared" si="23"/>
        <v>0</v>
      </c>
      <c r="X31" s="27">
        <f t="shared" si="24"/>
        <v>1</v>
      </c>
      <c r="Y31" s="27">
        <f t="shared" si="25"/>
        <v>0</v>
      </c>
      <c r="Z31" s="27">
        <f t="shared" si="26"/>
        <v>1</v>
      </c>
      <c r="AA31" s="27">
        <f t="shared" si="27"/>
        <v>1</v>
      </c>
      <c r="AB31" s="37" t="str">
        <f>'REPRODUCTION 3'!M31</f>
        <v>Juin</v>
      </c>
      <c r="AC31" s="37" t="str">
        <f>'RUMINANTS 3'!M31</f>
        <v>Juin</v>
      </c>
      <c r="AD31" s="37" t="str">
        <f>'PARASITOLOGIE 3'!M31</f>
        <v>Juin</v>
      </c>
      <c r="AE31" s="37" t="str">
        <f>'INFECTIEUX 3'!M31</f>
        <v>Juin</v>
      </c>
      <c r="AF31" s="37" t="str">
        <f>'CARNIVORES 3'!M31</f>
        <v>Juin</v>
      </c>
      <c r="AG31" s="37" t="str">
        <f>'CHIRURGIE 3'!M31</f>
        <v>Juin</v>
      </c>
      <c r="AH31" s="37" t="str">
        <f>'BIOCHIMIE 2'!M31</f>
        <v>Juin</v>
      </c>
      <c r="AI31" s="37" t="str">
        <f>'HIDAOA 3'!M31</f>
        <v>Juin</v>
      </c>
      <c r="AJ31" s="37" t="str">
        <f>'ANA-PATH 2'!M31</f>
        <v>Juin</v>
      </c>
      <c r="AK31" s="37" t="str">
        <f>'CLINIQUE 3 '!S31</f>
        <v>Juin</v>
      </c>
    </row>
    <row r="32" spans="1:37" ht="18.75">
      <c r="A32" s="27">
        <v>25</v>
      </c>
      <c r="B32" s="308" t="s">
        <v>2964</v>
      </c>
      <c r="C32" s="366" t="s">
        <v>2965</v>
      </c>
      <c r="D32" s="37">
        <f>'REPRODUCTION 3'!G32</f>
        <v>15</v>
      </c>
      <c r="E32" s="37">
        <f>'RUMINANTS 3'!G32</f>
        <v>9</v>
      </c>
      <c r="F32" s="37">
        <f>'PARASITOLOGIE 3'!G32</f>
        <v>18</v>
      </c>
      <c r="G32" s="37">
        <f>'INFECTIEUX 3'!G32</f>
        <v>9</v>
      </c>
      <c r="H32" s="37">
        <f>'CARNIVORES 3'!G32</f>
        <v>12</v>
      </c>
      <c r="I32" s="37">
        <f>'CHIRURGIE 3'!G32</f>
        <v>20.625</v>
      </c>
      <c r="J32" s="37">
        <f>'BIOCHIMIE 2'!G32</f>
        <v>9.5</v>
      </c>
      <c r="K32" s="37">
        <f>'HIDAOA 3'!G32</f>
        <v>16.125</v>
      </c>
      <c r="L32" s="37">
        <f>'ANA-PATH 2'!G32</f>
        <v>6</v>
      </c>
      <c r="M32" s="37">
        <f>'CLINIQUE 3 '!M32</f>
        <v>0</v>
      </c>
      <c r="N32" s="37">
        <f t="shared" si="14"/>
        <v>115.25</v>
      </c>
      <c r="O32" s="37">
        <f t="shared" si="15"/>
        <v>4.1160714285714288</v>
      </c>
      <c r="P32" s="27" t="str">
        <f t="shared" si="16"/>
        <v>Ajournee</v>
      </c>
      <c r="Q32" s="27" t="str">
        <f t="shared" si="17"/>
        <v>juin</v>
      </c>
      <c r="R32" s="27">
        <f t="shared" si="18"/>
        <v>0</v>
      </c>
      <c r="S32" s="27">
        <f t="shared" si="19"/>
        <v>1</v>
      </c>
      <c r="T32" s="27">
        <f t="shared" si="20"/>
        <v>0</v>
      </c>
      <c r="U32" s="27">
        <f t="shared" si="21"/>
        <v>1</v>
      </c>
      <c r="V32" s="27">
        <f t="shared" si="22"/>
        <v>1</v>
      </c>
      <c r="W32" s="27">
        <f t="shared" si="23"/>
        <v>0</v>
      </c>
      <c r="X32" s="27">
        <f t="shared" si="24"/>
        <v>1</v>
      </c>
      <c r="Y32" s="27">
        <f t="shared" si="25"/>
        <v>0</v>
      </c>
      <c r="Z32" s="27">
        <f t="shared" si="26"/>
        <v>1</v>
      </c>
      <c r="AA32" s="27">
        <f t="shared" si="27"/>
        <v>1</v>
      </c>
      <c r="AB32" s="37" t="str">
        <f>'REPRODUCTION 3'!M32</f>
        <v>Juin</v>
      </c>
      <c r="AC32" s="37" t="str">
        <f>'RUMINANTS 3'!M32</f>
        <v>Juin</v>
      </c>
      <c r="AD32" s="37" t="str">
        <f>'PARASITOLOGIE 3'!M32</f>
        <v>Juin</v>
      </c>
      <c r="AE32" s="37" t="str">
        <f>'INFECTIEUX 3'!M32</f>
        <v>Juin</v>
      </c>
      <c r="AF32" s="37" t="str">
        <f>'CARNIVORES 3'!M32</f>
        <v>Juin</v>
      </c>
      <c r="AG32" s="37" t="str">
        <f>'CHIRURGIE 3'!M32</f>
        <v>Juin</v>
      </c>
      <c r="AH32" s="37" t="str">
        <f>'BIOCHIMIE 2'!M32</f>
        <v>Juin</v>
      </c>
      <c r="AI32" s="37" t="str">
        <f>'HIDAOA 3'!M32</f>
        <v>Juin</v>
      </c>
      <c r="AJ32" s="37" t="str">
        <f>'ANA-PATH 2'!M32</f>
        <v>Juin</v>
      </c>
      <c r="AK32" s="37" t="str">
        <f>'CLINIQUE 3 '!S32</f>
        <v>Juin</v>
      </c>
    </row>
    <row r="33" spans="1:37" ht="18.75">
      <c r="A33" s="27">
        <v>26</v>
      </c>
      <c r="B33" s="308" t="s">
        <v>2966</v>
      </c>
      <c r="C33" s="366" t="s">
        <v>1409</v>
      </c>
      <c r="D33" s="37">
        <f>'REPRODUCTION 3'!G33</f>
        <v>7.5</v>
      </c>
      <c r="E33" s="37">
        <f>'RUMINANTS 3'!G33</f>
        <v>7.5</v>
      </c>
      <c r="F33" s="37">
        <f>'PARASITOLOGIE 3'!G33</f>
        <v>12</v>
      </c>
      <c r="G33" s="37">
        <f>'INFECTIEUX 3'!G33</f>
        <v>7.5</v>
      </c>
      <c r="H33" s="37">
        <f>'CARNIVORES 3'!G33</f>
        <v>6</v>
      </c>
      <c r="I33" s="37">
        <f>'CHIRURGIE 3'!G33</f>
        <v>14.625</v>
      </c>
      <c r="J33" s="37">
        <f>'BIOCHIMIE 2'!G33</f>
        <v>4</v>
      </c>
      <c r="K33" s="37">
        <f>'HIDAOA 3'!G33</f>
        <v>16.5</v>
      </c>
      <c r="L33" s="37">
        <f>'ANA-PATH 2'!G33</f>
        <v>5</v>
      </c>
      <c r="M33" s="37">
        <f>'CLINIQUE 3 '!M33</f>
        <v>0</v>
      </c>
      <c r="N33" s="37">
        <f t="shared" si="14"/>
        <v>80.625</v>
      </c>
      <c r="O33" s="37">
        <f t="shared" si="15"/>
        <v>2.8794642857142856</v>
      </c>
      <c r="P33" s="27" t="str">
        <f t="shared" si="16"/>
        <v>Ajournee</v>
      </c>
      <c r="Q33" s="27" t="str">
        <f t="shared" si="17"/>
        <v>juin</v>
      </c>
      <c r="R33" s="27">
        <f t="shared" si="18"/>
        <v>1</v>
      </c>
      <c r="S33" s="27">
        <f t="shared" si="19"/>
        <v>1</v>
      </c>
      <c r="T33" s="27">
        <f t="shared" si="20"/>
        <v>1</v>
      </c>
      <c r="U33" s="27">
        <f t="shared" si="21"/>
        <v>1</v>
      </c>
      <c r="V33" s="27">
        <f t="shared" si="22"/>
        <v>1</v>
      </c>
      <c r="W33" s="27">
        <f t="shared" si="23"/>
        <v>1</v>
      </c>
      <c r="X33" s="27">
        <f t="shared" si="24"/>
        <v>1</v>
      </c>
      <c r="Y33" s="27">
        <f t="shared" si="25"/>
        <v>0</v>
      </c>
      <c r="Z33" s="27">
        <f t="shared" si="26"/>
        <v>1</v>
      </c>
      <c r="AA33" s="27">
        <f t="shared" si="27"/>
        <v>1</v>
      </c>
      <c r="AB33" s="37" t="str">
        <f>'REPRODUCTION 3'!M33</f>
        <v>Juin</v>
      </c>
      <c r="AC33" s="37" t="str">
        <f>'RUMINANTS 3'!M33</f>
        <v>Juin</v>
      </c>
      <c r="AD33" s="37" t="str">
        <f>'PARASITOLOGIE 3'!M33</f>
        <v>Juin</v>
      </c>
      <c r="AE33" s="37" t="str">
        <f>'INFECTIEUX 3'!M33</f>
        <v>Juin</v>
      </c>
      <c r="AF33" s="37" t="str">
        <f>'CARNIVORES 3'!M33</f>
        <v>Juin</v>
      </c>
      <c r="AG33" s="37" t="str">
        <f>'CHIRURGIE 3'!M33</f>
        <v>Juin</v>
      </c>
      <c r="AH33" s="37" t="str">
        <f>'BIOCHIMIE 2'!M33</f>
        <v>Juin</v>
      </c>
      <c r="AI33" s="37" t="str">
        <f>'HIDAOA 3'!M33</f>
        <v>Juin</v>
      </c>
      <c r="AJ33" s="37" t="str">
        <f>'ANA-PATH 2'!M33</f>
        <v>Juin</v>
      </c>
      <c r="AK33" s="37" t="str">
        <f>'CLINIQUE 3 '!S33</f>
        <v>Juin</v>
      </c>
    </row>
    <row r="34" spans="1:37" ht="18.75">
      <c r="A34" s="27">
        <v>27</v>
      </c>
      <c r="B34" s="308" t="s">
        <v>2967</v>
      </c>
      <c r="C34" s="366" t="s">
        <v>2968</v>
      </c>
      <c r="D34" s="37">
        <f>'REPRODUCTION 3'!G34</f>
        <v>17.625</v>
      </c>
      <c r="E34" s="37">
        <f>'RUMINANTS 3'!G34</f>
        <v>16.5</v>
      </c>
      <c r="F34" s="37">
        <f>'PARASITOLOGIE 3'!G34</f>
        <v>28.5</v>
      </c>
      <c r="G34" s="37">
        <f>'INFECTIEUX 3'!G34</f>
        <v>24</v>
      </c>
      <c r="H34" s="37">
        <f>'CARNIVORES 3'!G34</f>
        <v>19.5</v>
      </c>
      <c r="I34" s="37">
        <f>'CHIRURGIE 3'!G34</f>
        <v>24.75</v>
      </c>
      <c r="J34" s="37">
        <f>'BIOCHIMIE 2'!G34</f>
        <v>15</v>
      </c>
      <c r="K34" s="37">
        <f>'HIDAOA 3'!G34</f>
        <v>27</v>
      </c>
      <c r="L34" s="37">
        <f>'ANA-PATH 2'!G34</f>
        <v>13</v>
      </c>
      <c r="M34" s="37">
        <f>'CLINIQUE 3 '!M34</f>
        <v>0</v>
      </c>
      <c r="N34" s="37">
        <f t="shared" si="14"/>
        <v>185.875</v>
      </c>
      <c r="O34" s="37">
        <f t="shared" si="15"/>
        <v>6.6383928571428568</v>
      </c>
      <c r="P34" s="27" t="str">
        <f t="shared" si="16"/>
        <v>Ajournee</v>
      </c>
      <c r="Q34" s="27" t="str">
        <f t="shared" si="17"/>
        <v>juin</v>
      </c>
      <c r="R34" s="27">
        <f t="shared" si="18"/>
        <v>0</v>
      </c>
      <c r="S34" s="27">
        <f t="shared" si="19"/>
        <v>0</v>
      </c>
      <c r="T34" s="27">
        <f t="shared" si="20"/>
        <v>0</v>
      </c>
      <c r="U34" s="27">
        <f t="shared" si="21"/>
        <v>0</v>
      </c>
      <c r="V34" s="27">
        <f t="shared" si="22"/>
        <v>0</v>
      </c>
      <c r="W34" s="27">
        <f t="shared" si="23"/>
        <v>0</v>
      </c>
      <c r="X34" s="27">
        <f t="shared" si="24"/>
        <v>0</v>
      </c>
      <c r="Y34" s="27">
        <f t="shared" si="25"/>
        <v>0</v>
      </c>
      <c r="Z34" s="27">
        <f t="shared" si="26"/>
        <v>0</v>
      </c>
      <c r="AA34" s="27">
        <f t="shared" si="27"/>
        <v>1</v>
      </c>
      <c r="AB34" s="37" t="str">
        <f>'REPRODUCTION 3'!M34</f>
        <v>Juin</v>
      </c>
      <c r="AC34" s="37" t="str">
        <f>'RUMINANTS 3'!M34</f>
        <v>Juin</v>
      </c>
      <c r="AD34" s="37" t="str">
        <f>'PARASITOLOGIE 3'!M34</f>
        <v>Juin</v>
      </c>
      <c r="AE34" s="37" t="str">
        <f>'INFECTIEUX 3'!M34</f>
        <v>Juin</v>
      </c>
      <c r="AF34" s="37" t="str">
        <f>'CARNIVORES 3'!M34</f>
        <v>Juin</v>
      </c>
      <c r="AG34" s="37" t="str">
        <f>'CHIRURGIE 3'!M34</f>
        <v>Juin</v>
      </c>
      <c r="AH34" s="37" t="str">
        <f>'BIOCHIMIE 2'!M34</f>
        <v>Juin</v>
      </c>
      <c r="AI34" s="37" t="str">
        <f>'HIDAOA 3'!M34</f>
        <v>Juin</v>
      </c>
      <c r="AJ34" s="37" t="str">
        <f>'ANA-PATH 2'!M34</f>
        <v>Juin</v>
      </c>
      <c r="AK34" s="37" t="str">
        <f>'CLINIQUE 3 '!S34</f>
        <v>Juin</v>
      </c>
    </row>
    <row r="35" spans="1:37" ht="18.75">
      <c r="A35" s="27">
        <v>28</v>
      </c>
      <c r="B35" s="369" t="s">
        <v>307</v>
      </c>
      <c r="C35" s="377" t="s">
        <v>2969</v>
      </c>
      <c r="D35" s="37">
        <f>'REPRODUCTION 3'!G35</f>
        <v>18.75</v>
      </c>
      <c r="E35" s="37">
        <f>'RUMINANTS 3'!G35</f>
        <v>10.5</v>
      </c>
      <c r="F35" s="37">
        <f>'PARASITOLOGIE 3'!G35</f>
        <v>21</v>
      </c>
      <c r="G35" s="37">
        <f>'INFECTIEUX 3'!G35</f>
        <v>3</v>
      </c>
      <c r="H35" s="37">
        <f>'CARNIVORES 3'!G35</f>
        <v>14.25</v>
      </c>
      <c r="I35" s="37">
        <f>'CHIRURGIE 3'!G35</f>
        <v>20.25</v>
      </c>
      <c r="J35" s="37">
        <f>'BIOCHIMIE 2'!G35</f>
        <v>11</v>
      </c>
      <c r="K35" s="37">
        <f>'HIDAOA 3'!G35</f>
        <v>15.375</v>
      </c>
      <c r="L35" s="37">
        <f>'ANA-PATH 2'!G35</f>
        <v>11</v>
      </c>
      <c r="M35" s="37">
        <f>'CLINIQUE 3 '!M35</f>
        <v>0</v>
      </c>
      <c r="N35" s="37">
        <f t="shared" si="14"/>
        <v>125.125</v>
      </c>
      <c r="O35" s="37">
        <f t="shared" si="15"/>
        <v>4.46875</v>
      </c>
      <c r="P35" s="27" t="str">
        <f t="shared" si="16"/>
        <v>Ajournee</v>
      </c>
      <c r="Q35" s="27" t="str">
        <f t="shared" si="17"/>
        <v>juin</v>
      </c>
      <c r="R35" s="27">
        <f t="shared" si="18"/>
        <v>0</v>
      </c>
      <c r="S35" s="27">
        <f t="shared" si="19"/>
        <v>1</v>
      </c>
      <c r="T35" s="27">
        <f t="shared" si="20"/>
        <v>0</v>
      </c>
      <c r="U35" s="27">
        <f t="shared" si="21"/>
        <v>1</v>
      </c>
      <c r="V35" s="27">
        <f t="shared" si="22"/>
        <v>1</v>
      </c>
      <c r="W35" s="27">
        <f t="shared" si="23"/>
        <v>0</v>
      </c>
      <c r="X35" s="27">
        <f t="shared" si="24"/>
        <v>0</v>
      </c>
      <c r="Y35" s="27">
        <f t="shared" si="25"/>
        <v>0</v>
      </c>
      <c r="Z35" s="27">
        <f t="shared" si="26"/>
        <v>0</v>
      </c>
      <c r="AA35" s="27">
        <f t="shared" si="27"/>
        <v>1</v>
      </c>
      <c r="AB35" s="37" t="str">
        <f>'REPRODUCTION 3'!M35</f>
        <v>Juin</v>
      </c>
      <c r="AC35" s="37" t="str">
        <f>'RUMINANTS 3'!M35</f>
        <v>Juin</v>
      </c>
      <c r="AD35" s="37" t="str">
        <f>'PARASITOLOGIE 3'!M35</f>
        <v>Juin</v>
      </c>
      <c r="AE35" s="37" t="str">
        <f>'INFECTIEUX 3'!M35</f>
        <v>Juin</v>
      </c>
      <c r="AF35" s="37" t="str">
        <f>'CARNIVORES 3'!M35</f>
        <v>Juin</v>
      </c>
      <c r="AG35" s="37" t="str">
        <f>'CHIRURGIE 3'!M35</f>
        <v>Juin</v>
      </c>
      <c r="AH35" s="37" t="str">
        <f>'BIOCHIMIE 2'!M35</f>
        <v>Juin</v>
      </c>
      <c r="AI35" s="37" t="str">
        <f>'HIDAOA 3'!M35</f>
        <v>Juin</v>
      </c>
      <c r="AJ35" s="37" t="str">
        <f>'ANA-PATH 2'!M35</f>
        <v>Juin</v>
      </c>
      <c r="AK35" s="37" t="str">
        <f>'CLINIQUE 3 '!S35</f>
        <v>Juin</v>
      </c>
    </row>
    <row r="36" spans="1:37" ht="18.75">
      <c r="A36" s="27">
        <v>29</v>
      </c>
      <c r="B36" s="308" t="s">
        <v>3293</v>
      </c>
      <c r="C36" s="366" t="s">
        <v>2047</v>
      </c>
      <c r="D36" s="37">
        <f>'REPRODUCTION 3'!G36</f>
        <v>24</v>
      </c>
      <c r="E36" s="37">
        <f>'RUMINANTS 3'!G36</f>
        <v>18</v>
      </c>
      <c r="F36" s="37">
        <f>'PARASITOLOGIE 3'!G36</f>
        <v>28.5</v>
      </c>
      <c r="G36" s="37">
        <f>'INFECTIEUX 3'!G36</f>
        <v>24</v>
      </c>
      <c r="H36" s="37">
        <f>'CARNIVORES 3'!G36</f>
        <v>15</v>
      </c>
      <c r="I36" s="37">
        <f>'CHIRURGIE 3'!G36</f>
        <v>22.5</v>
      </c>
      <c r="J36" s="37">
        <f>'BIOCHIMIE 2'!G36</f>
        <v>16.5</v>
      </c>
      <c r="K36" s="37">
        <f>'HIDAOA 3'!G36</f>
        <v>17.625</v>
      </c>
      <c r="L36" s="37">
        <f>'ANA-PATH 2'!G36</f>
        <v>9</v>
      </c>
      <c r="M36" s="37">
        <f>'CLINIQUE 3 '!M36</f>
        <v>0</v>
      </c>
      <c r="N36" s="37">
        <f t="shared" si="14"/>
        <v>175.125</v>
      </c>
      <c r="O36" s="37">
        <f t="shared" si="15"/>
        <v>6.2544642857142856</v>
      </c>
      <c r="P36" s="27" t="str">
        <f t="shared" si="16"/>
        <v>Ajournee</v>
      </c>
      <c r="Q36" s="27" t="str">
        <f t="shared" si="17"/>
        <v>juin</v>
      </c>
      <c r="R36" s="27">
        <f t="shared" si="18"/>
        <v>0</v>
      </c>
      <c r="S36" s="27">
        <f t="shared" si="19"/>
        <v>0</v>
      </c>
      <c r="T36" s="27">
        <f t="shared" si="20"/>
        <v>0</v>
      </c>
      <c r="U36" s="27">
        <f t="shared" si="21"/>
        <v>0</v>
      </c>
      <c r="V36" s="27">
        <f t="shared" si="22"/>
        <v>0</v>
      </c>
      <c r="W36" s="27">
        <f t="shared" si="23"/>
        <v>0</v>
      </c>
      <c r="X36" s="27">
        <f t="shared" si="24"/>
        <v>0</v>
      </c>
      <c r="Y36" s="27">
        <f t="shared" si="25"/>
        <v>0</v>
      </c>
      <c r="Z36" s="27">
        <f t="shared" si="26"/>
        <v>1</v>
      </c>
      <c r="AA36" s="27">
        <f t="shared" si="27"/>
        <v>1</v>
      </c>
      <c r="AB36" s="37" t="str">
        <f>'REPRODUCTION 3'!M36</f>
        <v>Juin</v>
      </c>
      <c r="AC36" s="37" t="str">
        <f>'RUMINANTS 3'!M36</f>
        <v>Juin</v>
      </c>
      <c r="AD36" s="37" t="str">
        <f>'PARASITOLOGIE 3'!M36</f>
        <v>Juin</v>
      </c>
      <c r="AE36" s="37" t="str">
        <f>'INFECTIEUX 3'!M36</f>
        <v>Juin</v>
      </c>
      <c r="AF36" s="37" t="str">
        <f>'CARNIVORES 3'!M36</f>
        <v>Juin</v>
      </c>
      <c r="AG36" s="37" t="str">
        <f>'CHIRURGIE 3'!M36</f>
        <v>Juin</v>
      </c>
      <c r="AH36" s="37" t="str">
        <f>'BIOCHIMIE 2'!M36</f>
        <v>Juin</v>
      </c>
      <c r="AI36" s="37" t="str">
        <f>'HIDAOA 3'!M36</f>
        <v>Juin</v>
      </c>
      <c r="AJ36" s="37" t="str">
        <f>'ANA-PATH 2'!M36</f>
        <v>Juin</v>
      </c>
      <c r="AK36" s="37" t="str">
        <f>'CLINIQUE 3 '!S36</f>
        <v>Juin</v>
      </c>
    </row>
    <row r="37" spans="1:37" ht="18.75">
      <c r="A37" s="27">
        <v>30</v>
      </c>
      <c r="B37" s="308" t="s">
        <v>2970</v>
      </c>
      <c r="C37" s="366" t="s">
        <v>2971</v>
      </c>
      <c r="D37" s="37">
        <f>'REPRODUCTION 3'!G37</f>
        <v>24</v>
      </c>
      <c r="E37" s="37">
        <f>'RUMINANTS 3'!G37</f>
        <v>22.5</v>
      </c>
      <c r="F37" s="37">
        <f>'PARASITOLOGIE 3'!G37</f>
        <v>22.5</v>
      </c>
      <c r="G37" s="37">
        <f>'INFECTIEUX 3'!G37</f>
        <v>18</v>
      </c>
      <c r="H37" s="37">
        <f>'CARNIVORES 3'!G37</f>
        <v>15.75</v>
      </c>
      <c r="I37" s="37">
        <f>'CHIRURGIE 3'!G37</f>
        <v>25.125</v>
      </c>
      <c r="J37" s="37">
        <f>'BIOCHIMIE 2'!G37</f>
        <v>13.5</v>
      </c>
      <c r="K37" s="37">
        <f>'HIDAOA 3'!G37</f>
        <v>16.875</v>
      </c>
      <c r="L37" s="37">
        <f>'ANA-PATH 2'!G37</f>
        <v>8</v>
      </c>
      <c r="M37" s="37">
        <f>'CLINIQUE 3 '!M37</f>
        <v>0</v>
      </c>
      <c r="N37" s="37">
        <f t="shared" si="14"/>
        <v>166.25</v>
      </c>
      <c r="O37" s="37">
        <f t="shared" si="15"/>
        <v>5.9375</v>
      </c>
      <c r="P37" s="27" t="str">
        <f t="shared" si="16"/>
        <v>Ajournee</v>
      </c>
      <c r="Q37" s="27" t="str">
        <f t="shared" si="17"/>
        <v>juin</v>
      </c>
      <c r="R37" s="27">
        <f t="shared" si="18"/>
        <v>0</v>
      </c>
      <c r="S37" s="27">
        <f t="shared" si="19"/>
        <v>0</v>
      </c>
      <c r="T37" s="27">
        <f t="shared" si="20"/>
        <v>0</v>
      </c>
      <c r="U37" s="27">
        <f t="shared" si="21"/>
        <v>0</v>
      </c>
      <c r="V37" s="27">
        <f t="shared" si="22"/>
        <v>0</v>
      </c>
      <c r="W37" s="27">
        <f t="shared" si="23"/>
        <v>0</v>
      </c>
      <c r="X37" s="27">
        <f t="shared" si="24"/>
        <v>0</v>
      </c>
      <c r="Y37" s="27">
        <f t="shared" si="25"/>
        <v>0</v>
      </c>
      <c r="Z37" s="27">
        <f t="shared" si="26"/>
        <v>1</v>
      </c>
      <c r="AA37" s="27">
        <f t="shared" si="27"/>
        <v>1</v>
      </c>
      <c r="AB37" s="37" t="str">
        <f>'REPRODUCTION 3'!M37</f>
        <v>Juin</v>
      </c>
      <c r="AC37" s="37" t="str">
        <f>'RUMINANTS 3'!M37</f>
        <v>Juin</v>
      </c>
      <c r="AD37" s="37" t="str">
        <f>'PARASITOLOGIE 3'!M37</f>
        <v>Juin</v>
      </c>
      <c r="AE37" s="37" t="str">
        <f>'INFECTIEUX 3'!M37</f>
        <v>Juin</v>
      </c>
      <c r="AF37" s="37" t="str">
        <f>'CARNIVORES 3'!M37</f>
        <v>Juin</v>
      </c>
      <c r="AG37" s="37" t="str">
        <f>'CHIRURGIE 3'!M37</f>
        <v>Juin</v>
      </c>
      <c r="AH37" s="37" t="str">
        <f>'BIOCHIMIE 2'!M37</f>
        <v>Juin</v>
      </c>
      <c r="AI37" s="37" t="str">
        <f>'HIDAOA 3'!M37</f>
        <v>Juin</v>
      </c>
      <c r="AJ37" s="37" t="str">
        <f>'ANA-PATH 2'!M37</f>
        <v>Juin</v>
      </c>
      <c r="AK37" s="37" t="str">
        <f>'CLINIQUE 3 '!S37</f>
        <v>Juin</v>
      </c>
    </row>
    <row r="38" spans="1:37" ht="18.75">
      <c r="A38" s="27">
        <v>31</v>
      </c>
      <c r="B38" s="308" t="s">
        <v>347</v>
      </c>
      <c r="C38" s="366" t="s">
        <v>2248</v>
      </c>
      <c r="D38" s="37">
        <f>'REPRODUCTION 3'!G38</f>
        <v>12</v>
      </c>
      <c r="E38" s="37">
        <f>'RUMINANTS 3'!G38</f>
        <v>12</v>
      </c>
      <c r="F38" s="37">
        <f>'PARASITOLOGIE 3'!G38</f>
        <v>16.5</v>
      </c>
      <c r="G38" s="37">
        <f>'INFECTIEUX 3'!G38</f>
        <v>12</v>
      </c>
      <c r="H38" s="37">
        <f>'CARNIVORES 3'!G38</f>
        <v>18</v>
      </c>
      <c r="I38" s="37">
        <f>'CHIRURGIE 3'!G38</f>
        <v>19.125</v>
      </c>
      <c r="J38" s="37">
        <f>'BIOCHIMIE 2'!G38</f>
        <v>4.25</v>
      </c>
      <c r="K38" s="37">
        <f>'HIDAOA 3'!G38</f>
        <v>19.125</v>
      </c>
      <c r="L38" s="37">
        <f>'ANA-PATH 2'!G38</f>
        <v>4</v>
      </c>
      <c r="M38" s="37">
        <f>'CLINIQUE 3 '!M38</f>
        <v>0</v>
      </c>
      <c r="N38" s="37">
        <f t="shared" si="14"/>
        <v>117</v>
      </c>
      <c r="O38" s="37">
        <f t="shared" si="15"/>
        <v>4.1785714285714288</v>
      </c>
      <c r="P38" s="27" t="str">
        <f t="shared" si="16"/>
        <v>Ajournee</v>
      </c>
      <c r="Q38" s="27" t="str">
        <f t="shared" si="17"/>
        <v>juin</v>
      </c>
      <c r="R38" s="27">
        <f t="shared" si="18"/>
        <v>1</v>
      </c>
      <c r="S38" s="27">
        <f t="shared" si="19"/>
        <v>1</v>
      </c>
      <c r="T38" s="27">
        <f t="shared" si="20"/>
        <v>0</v>
      </c>
      <c r="U38" s="27">
        <f t="shared" si="21"/>
        <v>1</v>
      </c>
      <c r="V38" s="27">
        <f t="shared" si="22"/>
        <v>0</v>
      </c>
      <c r="W38" s="27">
        <f t="shared" si="23"/>
        <v>0</v>
      </c>
      <c r="X38" s="27">
        <f t="shared" si="24"/>
        <v>1</v>
      </c>
      <c r="Y38" s="27">
        <f t="shared" si="25"/>
        <v>0</v>
      </c>
      <c r="Z38" s="27">
        <f t="shared" si="26"/>
        <v>1</v>
      </c>
      <c r="AA38" s="27">
        <f t="shared" si="27"/>
        <v>1</v>
      </c>
      <c r="AB38" s="37" t="str">
        <f>'REPRODUCTION 3'!M38</f>
        <v>Juin</v>
      </c>
      <c r="AC38" s="37" t="str">
        <f>'RUMINANTS 3'!M38</f>
        <v>Juin</v>
      </c>
      <c r="AD38" s="37" t="str">
        <f>'PARASITOLOGIE 3'!M38</f>
        <v>Juin</v>
      </c>
      <c r="AE38" s="37" t="str">
        <f>'INFECTIEUX 3'!M38</f>
        <v>Juin</v>
      </c>
      <c r="AF38" s="37" t="str">
        <f>'CARNIVORES 3'!M38</f>
        <v>Juin</v>
      </c>
      <c r="AG38" s="37" t="str">
        <f>'CHIRURGIE 3'!M38</f>
        <v>Juin</v>
      </c>
      <c r="AH38" s="37" t="str">
        <f>'BIOCHIMIE 2'!M38</f>
        <v>Juin</v>
      </c>
      <c r="AI38" s="37" t="str">
        <f>'HIDAOA 3'!M38</f>
        <v>Juin</v>
      </c>
      <c r="AJ38" s="37" t="str">
        <f>'ANA-PATH 2'!M38</f>
        <v>Juin</v>
      </c>
      <c r="AK38" s="37" t="str">
        <f>'CLINIQUE 3 '!S38</f>
        <v>Juin</v>
      </c>
    </row>
    <row r="39" spans="1:37" ht="18.75">
      <c r="A39" s="27">
        <v>32</v>
      </c>
      <c r="B39" s="308" t="s">
        <v>2972</v>
      </c>
      <c r="C39" s="366" t="s">
        <v>82</v>
      </c>
      <c r="D39" s="37">
        <f>'REPRODUCTION 3'!G39</f>
        <v>24.75</v>
      </c>
      <c r="E39" s="37">
        <f>'RUMINANTS 3'!G39</f>
        <v>19.5</v>
      </c>
      <c r="F39" s="37">
        <f>'PARASITOLOGIE 3'!G39</f>
        <v>24</v>
      </c>
      <c r="G39" s="37">
        <f>'INFECTIEUX 3'!G39</f>
        <v>18</v>
      </c>
      <c r="H39" s="37">
        <f>'CARNIVORES 3'!G39</f>
        <v>20.25</v>
      </c>
      <c r="I39" s="37">
        <f>'CHIRURGIE 3'!G39</f>
        <v>25.5</v>
      </c>
      <c r="J39" s="37">
        <f>'BIOCHIMIE 2'!G39</f>
        <v>11.5</v>
      </c>
      <c r="K39" s="37">
        <f>'HIDAOA 3'!G39</f>
        <v>25.125</v>
      </c>
      <c r="L39" s="37">
        <f>'ANA-PATH 2'!G39</f>
        <v>13</v>
      </c>
      <c r="M39" s="37">
        <f>'CLINIQUE 3 '!M39</f>
        <v>0</v>
      </c>
      <c r="N39" s="37">
        <f t="shared" si="14"/>
        <v>181.625</v>
      </c>
      <c r="O39" s="37">
        <f t="shared" si="15"/>
        <v>6.4866071428571432</v>
      </c>
      <c r="P39" s="27" t="str">
        <f t="shared" si="16"/>
        <v>Ajournee</v>
      </c>
      <c r="Q39" s="27" t="str">
        <f t="shared" si="17"/>
        <v>juin</v>
      </c>
      <c r="R39" s="27">
        <f t="shared" si="18"/>
        <v>0</v>
      </c>
      <c r="S39" s="27">
        <f t="shared" si="19"/>
        <v>0</v>
      </c>
      <c r="T39" s="27">
        <f t="shared" si="20"/>
        <v>0</v>
      </c>
      <c r="U39" s="27">
        <f t="shared" si="21"/>
        <v>0</v>
      </c>
      <c r="V39" s="27">
        <f t="shared" si="22"/>
        <v>0</v>
      </c>
      <c r="W39" s="27">
        <f t="shared" si="23"/>
        <v>0</v>
      </c>
      <c r="X39" s="27">
        <f t="shared" si="24"/>
        <v>0</v>
      </c>
      <c r="Y39" s="27">
        <f t="shared" si="25"/>
        <v>0</v>
      </c>
      <c r="Z39" s="27">
        <f t="shared" si="26"/>
        <v>0</v>
      </c>
      <c r="AA39" s="27">
        <f t="shared" si="27"/>
        <v>1</v>
      </c>
      <c r="AB39" s="37" t="str">
        <f>'REPRODUCTION 3'!M39</f>
        <v>Juin</v>
      </c>
      <c r="AC39" s="37" t="str">
        <f>'RUMINANTS 3'!M39</f>
        <v>Juin</v>
      </c>
      <c r="AD39" s="37" t="str">
        <f>'PARASITOLOGIE 3'!M39</f>
        <v>Juin</v>
      </c>
      <c r="AE39" s="37" t="str">
        <f>'INFECTIEUX 3'!M39</f>
        <v>Juin</v>
      </c>
      <c r="AF39" s="37" t="str">
        <f>'CARNIVORES 3'!M39</f>
        <v>Juin</v>
      </c>
      <c r="AG39" s="37" t="str">
        <f>'CHIRURGIE 3'!M39</f>
        <v>Juin</v>
      </c>
      <c r="AH39" s="37" t="str">
        <f>'BIOCHIMIE 2'!M39</f>
        <v>Juin</v>
      </c>
      <c r="AI39" s="37" t="str">
        <f>'HIDAOA 3'!M39</f>
        <v>Juin</v>
      </c>
      <c r="AJ39" s="37" t="str">
        <f>'ANA-PATH 2'!M39</f>
        <v>Juin</v>
      </c>
      <c r="AK39" s="37" t="str">
        <f>'CLINIQUE 3 '!S39</f>
        <v>Juin</v>
      </c>
    </row>
    <row r="40" spans="1:37" ht="18.75">
      <c r="A40" s="27">
        <v>33</v>
      </c>
      <c r="B40" s="308" t="s">
        <v>2973</v>
      </c>
      <c r="C40" s="366" t="s">
        <v>2974</v>
      </c>
      <c r="D40" s="37">
        <f>'REPRODUCTION 3'!G40</f>
        <v>15</v>
      </c>
      <c r="E40" s="37">
        <f>'RUMINANTS 3'!G40</f>
        <v>13.5</v>
      </c>
      <c r="F40" s="37">
        <f>'PARASITOLOGIE 3'!G40</f>
        <v>24</v>
      </c>
      <c r="G40" s="37">
        <f>'INFECTIEUX 3'!G40</f>
        <v>15</v>
      </c>
      <c r="H40" s="37">
        <f>'CARNIVORES 3'!G40</f>
        <v>18</v>
      </c>
      <c r="I40" s="37">
        <f>'CHIRURGIE 3'!G40</f>
        <v>21</v>
      </c>
      <c r="J40" s="37">
        <f>'BIOCHIMIE 2'!G40</f>
        <v>7.5</v>
      </c>
      <c r="K40" s="37">
        <f>'HIDAOA 3'!G40</f>
        <v>16.875</v>
      </c>
      <c r="L40" s="37">
        <f>'ANA-PATH 2'!G40</f>
        <v>5</v>
      </c>
      <c r="M40" s="37">
        <f>'CLINIQUE 3 '!M40</f>
        <v>0</v>
      </c>
      <c r="N40" s="37">
        <f t="shared" si="14"/>
        <v>135.875</v>
      </c>
      <c r="O40" s="37">
        <f t="shared" si="15"/>
        <v>4.8526785714285712</v>
      </c>
      <c r="P40" s="27" t="str">
        <f t="shared" si="16"/>
        <v>Ajournee</v>
      </c>
      <c r="Q40" s="27" t="str">
        <f t="shared" si="17"/>
        <v>juin</v>
      </c>
      <c r="R40" s="27">
        <f t="shared" si="18"/>
        <v>0</v>
      </c>
      <c r="S40" s="27">
        <f t="shared" si="19"/>
        <v>1</v>
      </c>
      <c r="T40" s="27">
        <f t="shared" si="20"/>
        <v>0</v>
      </c>
      <c r="U40" s="27">
        <f t="shared" si="21"/>
        <v>0</v>
      </c>
      <c r="V40" s="27">
        <f t="shared" si="22"/>
        <v>0</v>
      </c>
      <c r="W40" s="27">
        <f t="shared" si="23"/>
        <v>0</v>
      </c>
      <c r="X40" s="27">
        <f t="shared" si="24"/>
        <v>1</v>
      </c>
      <c r="Y40" s="27">
        <f t="shared" si="25"/>
        <v>0</v>
      </c>
      <c r="Z40" s="27">
        <f t="shared" si="26"/>
        <v>1</v>
      </c>
      <c r="AA40" s="27">
        <f t="shared" si="27"/>
        <v>1</v>
      </c>
      <c r="AB40" s="37" t="str">
        <f>'REPRODUCTION 3'!M40</f>
        <v>Juin</v>
      </c>
      <c r="AC40" s="37" t="str">
        <f>'RUMINANTS 3'!M40</f>
        <v>Juin</v>
      </c>
      <c r="AD40" s="37" t="str">
        <f>'PARASITOLOGIE 3'!M40</f>
        <v>Juin</v>
      </c>
      <c r="AE40" s="37" t="str">
        <f>'INFECTIEUX 3'!M40</f>
        <v>Juin</v>
      </c>
      <c r="AF40" s="37" t="str">
        <f>'CARNIVORES 3'!M40</f>
        <v>Juin</v>
      </c>
      <c r="AG40" s="37" t="str">
        <f>'CHIRURGIE 3'!M40</f>
        <v>Juin</v>
      </c>
      <c r="AH40" s="37" t="str">
        <f>'BIOCHIMIE 2'!M40</f>
        <v>Juin</v>
      </c>
      <c r="AI40" s="37" t="str">
        <f>'HIDAOA 3'!M40</f>
        <v>Juin</v>
      </c>
      <c r="AJ40" s="37" t="str">
        <f>'ANA-PATH 2'!M40</f>
        <v>Juin</v>
      </c>
      <c r="AK40" s="37" t="str">
        <f>'CLINIQUE 3 '!S40</f>
        <v>Juin</v>
      </c>
    </row>
    <row r="41" spans="1:37" ht="18.75">
      <c r="A41" s="27">
        <v>34</v>
      </c>
      <c r="B41" s="308" t="s">
        <v>2992</v>
      </c>
      <c r="C41" s="366" t="s">
        <v>2028</v>
      </c>
      <c r="D41" s="37">
        <f>'REPRODUCTION 3'!G41</f>
        <v>3</v>
      </c>
      <c r="E41" s="37">
        <f>'RUMINANTS 3'!G41</f>
        <v>6</v>
      </c>
      <c r="F41" s="37">
        <f>'PARASITOLOGIE 3'!G41</f>
        <v>13.5</v>
      </c>
      <c r="G41" s="37">
        <f>'INFECTIEUX 3'!G41</f>
        <v>9</v>
      </c>
      <c r="H41" s="37">
        <f>'CARNIVORES 3'!G41</f>
        <v>12</v>
      </c>
      <c r="I41" s="37">
        <f>'CHIRURGIE 3'!G41</f>
        <v>18.375</v>
      </c>
      <c r="J41" s="37">
        <f>'BIOCHIMIE 2'!G41</f>
        <v>0.5</v>
      </c>
      <c r="K41" s="37">
        <f>'HIDAOA 3'!G41</f>
        <v>12</v>
      </c>
      <c r="L41" s="37">
        <f>'ANA-PATH 2'!G41</f>
        <v>5</v>
      </c>
      <c r="M41" s="37">
        <f>'CLINIQUE 3 '!M41</f>
        <v>0</v>
      </c>
      <c r="N41" s="37">
        <f t="shared" si="14"/>
        <v>79.375</v>
      </c>
      <c r="O41" s="37">
        <f t="shared" si="15"/>
        <v>2.8348214285714284</v>
      </c>
      <c r="P41" s="27" t="str">
        <f t="shared" si="16"/>
        <v>Ajournee</v>
      </c>
      <c r="Q41" s="27" t="str">
        <f t="shared" si="17"/>
        <v>juin</v>
      </c>
      <c r="R41" s="27">
        <f t="shared" si="18"/>
        <v>1</v>
      </c>
      <c r="S41" s="27">
        <f t="shared" si="19"/>
        <v>1</v>
      </c>
      <c r="T41" s="27">
        <f t="shared" si="20"/>
        <v>1</v>
      </c>
      <c r="U41" s="27">
        <f t="shared" si="21"/>
        <v>1</v>
      </c>
      <c r="V41" s="27">
        <f t="shared" si="22"/>
        <v>1</v>
      </c>
      <c r="W41" s="27">
        <f t="shared" si="23"/>
        <v>0</v>
      </c>
      <c r="X41" s="27">
        <f t="shared" si="24"/>
        <v>1</v>
      </c>
      <c r="Y41" s="27">
        <f t="shared" si="25"/>
        <v>1</v>
      </c>
      <c r="Z41" s="27">
        <f t="shared" si="26"/>
        <v>1</v>
      </c>
      <c r="AA41" s="27">
        <f t="shared" si="27"/>
        <v>1</v>
      </c>
      <c r="AB41" s="37" t="str">
        <f>'REPRODUCTION 3'!M41</f>
        <v>Juin</v>
      </c>
      <c r="AC41" s="37" t="str">
        <f>'RUMINANTS 3'!M41</f>
        <v>Juin</v>
      </c>
      <c r="AD41" s="37" t="str">
        <f>'PARASITOLOGIE 3'!M41</f>
        <v>Juin</v>
      </c>
      <c r="AE41" s="37" t="str">
        <f>'INFECTIEUX 3'!M41</f>
        <v>Juin</v>
      </c>
      <c r="AF41" s="37" t="str">
        <f>'CARNIVORES 3'!M41</f>
        <v>Juin</v>
      </c>
      <c r="AG41" s="37" t="str">
        <f>'CHIRURGIE 3'!M41</f>
        <v>Juin</v>
      </c>
      <c r="AH41" s="37" t="str">
        <f>'BIOCHIMIE 2'!M41</f>
        <v>Juin</v>
      </c>
      <c r="AI41" s="37" t="str">
        <f>'HIDAOA 3'!M41</f>
        <v>Juin</v>
      </c>
      <c r="AJ41" s="37" t="str">
        <f>'ANA-PATH 2'!M41</f>
        <v>Juin</v>
      </c>
      <c r="AK41" s="37" t="str">
        <f>'CLINIQUE 3 '!S41</f>
        <v>Juin</v>
      </c>
    </row>
    <row r="42" spans="1:37" ht="18.75">
      <c r="A42" s="27">
        <v>35</v>
      </c>
      <c r="B42" s="308" t="s">
        <v>2975</v>
      </c>
      <c r="C42" s="366" t="s">
        <v>2976</v>
      </c>
      <c r="D42" s="37">
        <f>'REPRODUCTION 3'!G42</f>
        <v>23.25</v>
      </c>
      <c r="E42" s="37">
        <f>'RUMINANTS 3'!G42</f>
        <v>18</v>
      </c>
      <c r="F42" s="37">
        <f>'PARASITOLOGIE 3'!G42</f>
        <v>24</v>
      </c>
      <c r="G42" s="37">
        <f>'INFECTIEUX 3'!G42</f>
        <v>19.5</v>
      </c>
      <c r="H42" s="37">
        <f>'CARNIVORES 3'!G42</f>
        <v>15</v>
      </c>
      <c r="I42" s="37">
        <f>'CHIRURGIE 3'!G42</f>
        <v>21.75</v>
      </c>
      <c r="J42" s="37">
        <f>'BIOCHIMIE 2'!G42</f>
        <v>12</v>
      </c>
      <c r="K42" s="37">
        <f>'HIDAOA 3'!G42</f>
        <v>20.625</v>
      </c>
      <c r="L42" s="37">
        <f>'ANA-PATH 2'!G42</f>
        <v>8</v>
      </c>
      <c r="M42" s="37">
        <f>'CLINIQUE 3 '!M42</f>
        <v>0</v>
      </c>
      <c r="N42" s="37">
        <f t="shared" si="14"/>
        <v>162.125</v>
      </c>
      <c r="O42" s="37">
        <f t="shared" si="15"/>
        <v>5.7901785714285712</v>
      </c>
      <c r="P42" s="27" t="str">
        <f t="shared" si="16"/>
        <v>Ajournee</v>
      </c>
      <c r="Q42" s="27" t="str">
        <f t="shared" si="17"/>
        <v>juin</v>
      </c>
      <c r="R42" s="27">
        <f t="shared" si="18"/>
        <v>0</v>
      </c>
      <c r="S42" s="27">
        <f t="shared" si="19"/>
        <v>0</v>
      </c>
      <c r="T42" s="27">
        <f t="shared" si="20"/>
        <v>0</v>
      </c>
      <c r="U42" s="27">
        <f t="shared" si="21"/>
        <v>0</v>
      </c>
      <c r="V42" s="27">
        <f t="shared" si="22"/>
        <v>0</v>
      </c>
      <c r="W42" s="27">
        <f t="shared" si="23"/>
        <v>0</v>
      </c>
      <c r="X42" s="27">
        <f t="shared" si="24"/>
        <v>0</v>
      </c>
      <c r="Y42" s="27">
        <f t="shared" si="25"/>
        <v>0</v>
      </c>
      <c r="Z42" s="27">
        <f t="shared" si="26"/>
        <v>1</v>
      </c>
      <c r="AA42" s="27">
        <f t="shared" si="27"/>
        <v>1</v>
      </c>
      <c r="AB42" s="37" t="str">
        <f>'REPRODUCTION 3'!M42</f>
        <v>Juin</v>
      </c>
      <c r="AC42" s="37" t="str">
        <f>'RUMINANTS 3'!M42</f>
        <v>Juin</v>
      </c>
      <c r="AD42" s="37" t="str">
        <f>'PARASITOLOGIE 3'!M42</f>
        <v>Juin</v>
      </c>
      <c r="AE42" s="37" t="str">
        <f>'INFECTIEUX 3'!M42</f>
        <v>Juin</v>
      </c>
      <c r="AF42" s="37" t="str">
        <f>'CARNIVORES 3'!M42</f>
        <v>Juin</v>
      </c>
      <c r="AG42" s="37" t="str">
        <f>'CHIRURGIE 3'!M42</f>
        <v>Juin</v>
      </c>
      <c r="AH42" s="37" t="str">
        <f>'BIOCHIMIE 2'!M42</f>
        <v>Juin</v>
      </c>
      <c r="AI42" s="37" t="str">
        <f>'HIDAOA 3'!M42</f>
        <v>Juin</v>
      </c>
      <c r="AJ42" s="37" t="str">
        <f>'ANA-PATH 2'!M42</f>
        <v>Juin</v>
      </c>
      <c r="AK42" s="37" t="str">
        <f>'CLINIQUE 3 '!S42</f>
        <v>Juin</v>
      </c>
    </row>
    <row r="43" spans="1:37" ht="18.75">
      <c r="A43" s="27">
        <v>36</v>
      </c>
      <c r="B43" s="308" t="s">
        <v>2977</v>
      </c>
      <c r="C43" s="366" t="s">
        <v>2165</v>
      </c>
      <c r="D43" s="37">
        <f>'REPRODUCTION 3'!G43</f>
        <v>9</v>
      </c>
      <c r="E43" s="37">
        <f>'RUMINANTS 3'!G43</f>
        <v>6</v>
      </c>
      <c r="F43" s="37">
        <f>'PARASITOLOGIE 3'!G43</f>
        <v>0</v>
      </c>
      <c r="G43" s="37">
        <f>'INFECTIEUX 3'!G43</f>
        <v>7.5</v>
      </c>
      <c r="H43" s="37">
        <f>'CARNIVORES 3'!G43</f>
        <v>14.25</v>
      </c>
      <c r="I43" s="37">
        <f>'CHIRURGIE 3'!G43</f>
        <v>20.625</v>
      </c>
      <c r="J43" s="37">
        <f>'BIOCHIMIE 2'!G43</f>
        <v>3.25</v>
      </c>
      <c r="K43" s="37">
        <f>'HIDAOA 3'!G43</f>
        <v>13.5</v>
      </c>
      <c r="L43" s="37">
        <f>'ANA-PATH 2'!G43</f>
        <v>7</v>
      </c>
      <c r="M43" s="37">
        <f>'CLINIQUE 3 '!M43</f>
        <v>0</v>
      </c>
      <c r="N43" s="37">
        <f t="shared" si="14"/>
        <v>81.125</v>
      </c>
      <c r="O43" s="37">
        <f t="shared" si="15"/>
        <v>2.8973214285714284</v>
      </c>
      <c r="P43" s="27" t="str">
        <f t="shared" si="16"/>
        <v>Ajournee</v>
      </c>
      <c r="Q43" s="27" t="str">
        <f t="shared" si="17"/>
        <v>juin</v>
      </c>
      <c r="R43" s="27">
        <f t="shared" si="18"/>
        <v>1</v>
      </c>
      <c r="S43" s="27">
        <f t="shared" si="19"/>
        <v>1</v>
      </c>
      <c r="T43" s="27">
        <f t="shared" si="20"/>
        <v>1</v>
      </c>
      <c r="U43" s="27">
        <f t="shared" si="21"/>
        <v>1</v>
      </c>
      <c r="V43" s="27">
        <f t="shared" si="22"/>
        <v>1</v>
      </c>
      <c r="W43" s="27">
        <f t="shared" si="23"/>
        <v>0</v>
      </c>
      <c r="X43" s="27">
        <f t="shared" si="24"/>
        <v>1</v>
      </c>
      <c r="Y43" s="27">
        <f t="shared" si="25"/>
        <v>1</v>
      </c>
      <c r="Z43" s="27">
        <f t="shared" si="26"/>
        <v>1</v>
      </c>
      <c r="AA43" s="27">
        <f t="shared" si="27"/>
        <v>1</v>
      </c>
      <c r="AB43" s="37" t="str">
        <f>'REPRODUCTION 3'!M43</f>
        <v>Juin</v>
      </c>
      <c r="AC43" s="37" t="str">
        <f>'RUMINANTS 3'!M43</f>
        <v>Juin</v>
      </c>
      <c r="AD43" s="37" t="str">
        <f>'PARASITOLOGIE 3'!M43</f>
        <v>Juin</v>
      </c>
      <c r="AE43" s="37" t="str">
        <f>'INFECTIEUX 3'!M43</f>
        <v>Juin</v>
      </c>
      <c r="AF43" s="37" t="str">
        <f>'CARNIVORES 3'!M43</f>
        <v>Juin</v>
      </c>
      <c r="AG43" s="37" t="str">
        <f>'CHIRURGIE 3'!M43</f>
        <v>Juin</v>
      </c>
      <c r="AH43" s="37" t="str">
        <f>'BIOCHIMIE 2'!M43</f>
        <v>Juin</v>
      </c>
      <c r="AI43" s="37" t="str">
        <f>'HIDAOA 3'!M43</f>
        <v>Juin</v>
      </c>
      <c r="AJ43" s="37" t="str">
        <f>'ANA-PATH 2'!M43</f>
        <v>Juin</v>
      </c>
      <c r="AK43" s="37" t="str">
        <f>'CLINIQUE 3 '!S43</f>
        <v>Juin</v>
      </c>
    </row>
    <row r="44" spans="1:37" ht="18.75">
      <c r="A44" s="27">
        <v>37</v>
      </c>
      <c r="B44" s="308" t="s">
        <v>2978</v>
      </c>
      <c r="C44" s="366" t="s">
        <v>2979</v>
      </c>
      <c r="D44" s="37">
        <f>'REPRODUCTION 3'!G44</f>
        <v>7.5</v>
      </c>
      <c r="E44" s="37">
        <f>'RUMINANTS 3'!G44</f>
        <v>10.5</v>
      </c>
      <c r="F44" s="37">
        <f>'PARASITOLOGIE 3'!G44</f>
        <v>10.5</v>
      </c>
      <c r="G44" s="37">
        <f>'INFECTIEUX 3'!G44</f>
        <v>4.5</v>
      </c>
      <c r="H44" s="37">
        <f>'CARNIVORES 3'!G44</f>
        <v>9.75</v>
      </c>
      <c r="I44" s="37">
        <f>'CHIRURGIE 3'!G44</f>
        <v>17.25</v>
      </c>
      <c r="J44" s="37">
        <f>'BIOCHIMIE 2'!G44</f>
        <v>5.5</v>
      </c>
      <c r="K44" s="37">
        <f>'HIDAOA 3'!G44</f>
        <v>18.375</v>
      </c>
      <c r="L44" s="37">
        <f>'ANA-PATH 2'!G44</f>
        <v>4</v>
      </c>
      <c r="M44" s="37">
        <f>'CLINIQUE 3 '!M44</f>
        <v>0</v>
      </c>
      <c r="N44" s="37">
        <f t="shared" si="14"/>
        <v>87.875</v>
      </c>
      <c r="O44" s="37">
        <f t="shared" si="15"/>
        <v>3.1383928571428572</v>
      </c>
      <c r="P44" s="27" t="str">
        <f t="shared" si="16"/>
        <v>Ajournee</v>
      </c>
      <c r="Q44" s="27" t="str">
        <f t="shared" si="17"/>
        <v>juin</v>
      </c>
      <c r="R44" s="27">
        <f t="shared" si="18"/>
        <v>1</v>
      </c>
      <c r="S44" s="27">
        <f t="shared" si="19"/>
        <v>1</v>
      </c>
      <c r="T44" s="27">
        <f t="shared" si="20"/>
        <v>1</v>
      </c>
      <c r="U44" s="27">
        <f t="shared" si="21"/>
        <v>1</v>
      </c>
      <c r="V44" s="27">
        <f t="shared" si="22"/>
        <v>1</v>
      </c>
      <c r="W44" s="27">
        <f t="shared" si="23"/>
        <v>0</v>
      </c>
      <c r="X44" s="27">
        <f t="shared" si="24"/>
        <v>1</v>
      </c>
      <c r="Y44" s="27">
        <f t="shared" si="25"/>
        <v>0</v>
      </c>
      <c r="Z44" s="27">
        <f t="shared" si="26"/>
        <v>1</v>
      </c>
      <c r="AA44" s="27">
        <f t="shared" si="27"/>
        <v>1</v>
      </c>
      <c r="AB44" s="37" t="str">
        <f>'REPRODUCTION 3'!M44</f>
        <v>Juin</v>
      </c>
      <c r="AC44" s="37" t="str">
        <f>'RUMINANTS 3'!M44</f>
        <v>Juin</v>
      </c>
      <c r="AD44" s="37" t="str">
        <f>'PARASITOLOGIE 3'!M44</f>
        <v>Juin</v>
      </c>
      <c r="AE44" s="37" t="str">
        <f>'INFECTIEUX 3'!M44</f>
        <v>Juin</v>
      </c>
      <c r="AF44" s="37" t="str">
        <f>'CARNIVORES 3'!M44</f>
        <v>Juin</v>
      </c>
      <c r="AG44" s="37" t="str">
        <f>'CHIRURGIE 3'!M44</f>
        <v>Juin</v>
      </c>
      <c r="AH44" s="37" t="str">
        <f>'BIOCHIMIE 2'!M44</f>
        <v>Juin</v>
      </c>
      <c r="AI44" s="37" t="str">
        <f>'HIDAOA 3'!M44</f>
        <v>Juin</v>
      </c>
      <c r="AJ44" s="37" t="str">
        <f>'ANA-PATH 2'!M44</f>
        <v>Juin</v>
      </c>
      <c r="AK44" s="37" t="str">
        <f>'CLINIQUE 3 '!S44</f>
        <v>Juin</v>
      </c>
    </row>
    <row r="45" spans="1:37" ht="15.75">
      <c r="A45" s="27">
        <v>38</v>
      </c>
      <c r="B45" s="308" t="s">
        <v>2980</v>
      </c>
      <c r="C45" s="308" t="s">
        <v>711</v>
      </c>
      <c r="D45" s="37">
        <f>'REPRODUCTION 3'!G45</f>
        <v>9.75</v>
      </c>
      <c r="E45" s="37">
        <f>'RUMINANTS 3'!G45</f>
        <v>10.5</v>
      </c>
      <c r="F45" s="37">
        <f>'PARASITOLOGIE 3'!G45</f>
        <v>9</v>
      </c>
      <c r="G45" s="37">
        <f>'INFECTIEUX 3'!G45</f>
        <v>6</v>
      </c>
      <c r="H45" s="37">
        <f>'CARNIVORES 3'!G45</f>
        <v>15.75</v>
      </c>
      <c r="I45" s="37">
        <f>'CHIRURGIE 3'!G45</f>
        <v>19.875</v>
      </c>
      <c r="J45" s="37">
        <f>'BIOCHIMIE 2'!G45</f>
        <v>9</v>
      </c>
      <c r="K45" s="37">
        <f>'HIDAOA 3'!G45</f>
        <v>14.625</v>
      </c>
      <c r="L45" s="37">
        <f>'ANA-PATH 2'!G45</f>
        <v>6</v>
      </c>
      <c r="M45" s="37">
        <f>'CLINIQUE 3 '!M45</f>
        <v>0</v>
      </c>
      <c r="N45" s="37">
        <f t="shared" si="14"/>
        <v>100.5</v>
      </c>
      <c r="O45" s="37">
        <f t="shared" si="15"/>
        <v>3.5892857142857144</v>
      </c>
      <c r="P45" s="27" t="str">
        <f t="shared" si="16"/>
        <v>Ajournee</v>
      </c>
      <c r="Q45" s="27" t="str">
        <f t="shared" si="17"/>
        <v>juin</v>
      </c>
      <c r="R45" s="27">
        <f t="shared" si="18"/>
        <v>1</v>
      </c>
      <c r="S45" s="27">
        <f t="shared" si="19"/>
        <v>1</v>
      </c>
      <c r="T45" s="27">
        <f t="shared" si="20"/>
        <v>1</v>
      </c>
      <c r="U45" s="27">
        <f t="shared" si="21"/>
        <v>1</v>
      </c>
      <c r="V45" s="27">
        <f t="shared" si="22"/>
        <v>0</v>
      </c>
      <c r="W45" s="27">
        <f t="shared" si="23"/>
        <v>0</v>
      </c>
      <c r="X45" s="27">
        <f t="shared" si="24"/>
        <v>1</v>
      </c>
      <c r="Y45" s="27">
        <f t="shared" si="25"/>
        <v>1</v>
      </c>
      <c r="Z45" s="27">
        <f t="shared" si="26"/>
        <v>1</v>
      </c>
      <c r="AA45" s="27">
        <f t="shared" si="27"/>
        <v>1</v>
      </c>
      <c r="AB45" s="37" t="str">
        <f>'REPRODUCTION 3'!M45</f>
        <v>Juin</v>
      </c>
      <c r="AC45" s="37" t="str">
        <f>'RUMINANTS 3'!M45</f>
        <v>Juin</v>
      </c>
      <c r="AD45" s="37" t="str">
        <f>'PARASITOLOGIE 3'!M45</f>
        <v>Juin</v>
      </c>
      <c r="AE45" s="37" t="str">
        <f>'INFECTIEUX 3'!M45</f>
        <v>Juin</v>
      </c>
      <c r="AF45" s="37" t="str">
        <f>'CARNIVORES 3'!M45</f>
        <v>Juin</v>
      </c>
      <c r="AG45" s="37" t="str">
        <f>'CHIRURGIE 3'!M45</f>
        <v>Juin</v>
      </c>
      <c r="AH45" s="37" t="str">
        <f>'BIOCHIMIE 2'!M45</f>
        <v>Juin</v>
      </c>
      <c r="AI45" s="37" t="str">
        <f>'HIDAOA 3'!M45</f>
        <v>Juin</v>
      </c>
      <c r="AJ45" s="37" t="str">
        <f>'ANA-PATH 2'!M45</f>
        <v>Juin</v>
      </c>
      <c r="AK45" s="37" t="str">
        <f>'CLINIQUE 3 '!S45</f>
        <v>Juin</v>
      </c>
    </row>
    <row r="46" spans="1:37" ht="15.75">
      <c r="A46" s="27">
        <v>39</v>
      </c>
      <c r="B46" s="333" t="s">
        <v>2981</v>
      </c>
      <c r="C46" s="333" t="s">
        <v>2982</v>
      </c>
      <c r="D46" s="37">
        <f>'REPRODUCTION 3'!G46</f>
        <v>14.25</v>
      </c>
      <c r="E46" s="37">
        <f>'RUMINANTS 3'!G46</f>
        <v>13.5</v>
      </c>
      <c r="F46" s="37">
        <f>'PARASITOLOGIE 3'!G46</f>
        <v>25.5</v>
      </c>
      <c r="G46" s="37">
        <f>'INFECTIEUX 3'!G46</f>
        <v>7.5</v>
      </c>
      <c r="H46" s="37">
        <f>'CARNIVORES 3'!G46</f>
        <v>18.75</v>
      </c>
      <c r="I46" s="37">
        <f>'CHIRURGIE 3'!G46</f>
        <v>19.5</v>
      </c>
      <c r="J46" s="37">
        <f>'BIOCHIMIE 2'!G46</f>
        <v>5.5</v>
      </c>
      <c r="K46" s="37">
        <f>'HIDAOA 3'!G46</f>
        <v>15.375</v>
      </c>
      <c r="L46" s="37">
        <f>'ANA-PATH 2'!G46</f>
        <v>8</v>
      </c>
      <c r="M46" s="37">
        <f>'CLINIQUE 3 '!M46</f>
        <v>0</v>
      </c>
      <c r="N46" s="37">
        <f t="shared" si="14"/>
        <v>127.875</v>
      </c>
      <c r="O46" s="37">
        <f t="shared" si="15"/>
        <v>4.5669642857142856</v>
      </c>
      <c r="P46" s="27" t="str">
        <f t="shared" si="16"/>
        <v>Ajournee</v>
      </c>
      <c r="Q46" s="27" t="str">
        <f t="shared" si="17"/>
        <v>juin</v>
      </c>
      <c r="R46" s="27">
        <f t="shared" si="18"/>
        <v>1</v>
      </c>
      <c r="S46" s="27">
        <f t="shared" si="19"/>
        <v>1</v>
      </c>
      <c r="T46" s="27">
        <f t="shared" si="20"/>
        <v>0</v>
      </c>
      <c r="U46" s="27">
        <f t="shared" si="21"/>
        <v>1</v>
      </c>
      <c r="V46" s="27">
        <f t="shared" si="22"/>
        <v>0</v>
      </c>
      <c r="W46" s="27">
        <f t="shared" si="23"/>
        <v>0</v>
      </c>
      <c r="X46" s="27">
        <f t="shared" si="24"/>
        <v>1</v>
      </c>
      <c r="Y46" s="27">
        <f t="shared" si="25"/>
        <v>0</v>
      </c>
      <c r="Z46" s="27">
        <f t="shared" si="26"/>
        <v>1</v>
      </c>
      <c r="AA46" s="27">
        <f t="shared" si="27"/>
        <v>1</v>
      </c>
      <c r="AB46" s="37" t="str">
        <f>'REPRODUCTION 3'!M46</f>
        <v>Juin</v>
      </c>
      <c r="AC46" s="37" t="str">
        <f>'RUMINANTS 3'!M46</f>
        <v>Juin</v>
      </c>
      <c r="AD46" s="37" t="str">
        <f>'PARASITOLOGIE 3'!M46</f>
        <v>Juin</v>
      </c>
      <c r="AE46" s="37" t="str">
        <f>'INFECTIEUX 3'!M46</f>
        <v>Juin</v>
      </c>
      <c r="AF46" s="37" t="str">
        <f>'CARNIVORES 3'!M46</f>
        <v>Juin</v>
      </c>
      <c r="AG46" s="37" t="str">
        <f>'CHIRURGIE 3'!M46</f>
        <v>Juin</v>
      </c>
      <c r="AH46" s="37" t="str">
        <f>'BIOCHIMIE 2'!M46</f>
        <v>Juin</v>
      </c>
      <c r="AI46" s="37" t="str">
        <f>'HIDAOA 3'!M46</f>
        <v>Juin</v>
      </c>
      <c r="AJ46" s="37" t="str">
        <f>'ANA-PATH 2'!M46</f>
        <v>Juin</v>
      </c>
      <c r="AK46" s="37" t="str">
        <f>'CLINIQUE 3 '!S46</f>
        <v>Juin</v>
      </c>
    </row>
    <row r="47" spans="1:37" ht="18.75">
      <c r="A47" s="27">
        <v>40</v>
      </c>
      <c r="B47" s="308" t="s">
        <v>2983</v>
      </c>
      <c r="C47" s="366" t="s">
        <v>841</v>
      </c>
      <c r="D47" s="37">
        <f>'REPRODUCTION 3'!G47</f>
        <v>16.5</v>
      </c>
      <c r="E47" s="37">
        <f>'RUMINANTS 3'!G47</f>
        <v>13.5</v>
      </c>
      <c r="F47" s="37">
        <f>'PARASITOLOGIE 3'!G47</f>
        <v>15</v>
      </c>
      <c r="G47" s="37">
        <f>'INFECTIEUX 3'!G47</f>
        <v>18</v>
      </c>
      <c r="H47" s="37">
        <f>'CARNIVORES 3'!G47</f>
        <v>13.5</v>
      </c>
      <c r="I47" s="37">
        <f>'CHIRURGIE 3'!G47</f>
        <v>21.375</v>
      </c>
      <c r="J47" s="37">
        <f>'BIOCHIMIE 2'!G47</f>
        <v>8</v>
      </c>
      <c r="K47" s="37">
        <f>'HIDAOA 3'!G47</f>
        <v>18.375</v>
      </c>
      <c r="L47" s="37">
        <f>'ANA-PATH 2'!G47</f>
        <v>8</v>
      </c>
      <c r="M47" s="37">
        <f>'CLINIQUE 3 '!M47</f>
        <v>0</v>
      </c>
      <c r="N47" s="37">
        <f t="shared" si="14"/>
        <v>132.25</v>
      </c>
      <c r="O47" s="37">
        <f t="shared" si="15"/>
        <v>4.7232142857142856</v>
      </c>
      <c r="P47" s="27" t="str">
        <f t="shared" si="16"/>
        <v>Ajournee</v>
      </c>
      <c r="Q47" s="27" t="str">
        <f t="shared" si="17"/>
        <v>juin</v>
      </c>
      <c r="R47" s="27">
        <f t="shared" si="18"/>
        <v>0</v>
      </c>
      <c r="S47" s="27">
        <f t="shared" si="19"/>
        <v>1</v>
      </c>
      <c r="T47" s="27">
        <f t="shared" si="20"/>
        <v>0</v>
      </c>
      <c r="U47" s="27">
        <f t="shared" si="21"/>
        <v>0</v>
      </c>
      <c r="V47" s="27">
        <f t="shared" si="22"/>
        <v>1</v>
      </c>
      <c r="W47" s="27">
        <f t="shared" si="23"/>
        <v>0</v>
      </c>
      <c r="X47" s="27">
        <f t="shared" si="24"/>
        <v>1</v>
      </c>
      <c r="Y47" s="27">
        <f t="shared" si="25"/>
        <v>0</v>
      </c>
      <c r="Z47" s="27">
        <f t="shared" si="26"/>
        <v>1</v>
      </c>
      <c r="AA47" s="27">
        <f t="shared" si="27"/>
        <v>1</v>
      </c>
      <c r="AB47" s="37" t="str">
        <f>'REPRODUCTION 3'!M47</f>
        <v>Juin</v>
      </c>
      <c r="AC47" s="37" t="str">
        <f>'RUMINANTS 3'!M47</f>
        <v>Juin</v>
      </c>
      <c r="AD47" s="37" t="str">
        <f>'PARASITOLOGIE 3'!M47</f>
        <v>Juin</v>
      </c>
      <c r="AE47" s="37" t="str">
        <f>'INFECTIEUX 3'!M47</f>
        <v>Juin</v>
      </c>
      <c r="AF47" s="37" t="str">
        <f>'CARNIVORES 3'!M47</f>
        <v>Juin</v>
      </c>
      <c r="AG47" s="37" t="str">
        <f>'CHIRURGIE 3'!M47</f>
        <v>Juin</v>
      </c>
      <c r="AH47" s="37" t="str">
        <f>'BIOCHIMIE 2'!M47</f>
        <v>Juin</v>
      </c>
      <c r="AI47" s="37" t="str">
        <f>'HIDAOA 3'!M47</f>
        <v>Juin</v>
      </c>
      <c r="AJ47" s="37" t="str">
        <f>'ANA-PATH 2'!M47</f>
        <v>Juin</v>
      </c>
      <c r="AK47" s="37" t="str">
        <f>'CLINIQUE 3 '!S47</f>
        <v>Juin</v>
      </c>
    </row>
    <row r="48" spans="1:37" ht="18.75">
      <c r="A48" s="27">
        <v>41</v>
      </c>
      <c r="B48" s="308" t="s">
        <v>2984</v>
      </c>
      <c r="C48" s="366" t="s">
        <v>1890</v>
      </c>
      <c r="D48" s="37">
        <f>'REPRODUCTION 3'!G48</f>
        <v>13.5</v>
      </c>
      <c r="E48" s="37">
        <f>'RUMINANTS 3'!G48</f>
        <v>7.5</v>
      </c>
      <c r="F48" s="37">
        <f>'PARASITOLOGIE 3'!G48</f>
        <v>18</v>
      </c>
      <c r="G48" s="37">
        <f>'INFECTIEUX 3'!G48</f>
        <v>9</v>
      </c>
      <c r="H48" s="37">
        <f>'CARNIVORES 3'!G48</f>
        <v>14.25</v>
      </c>
      <c r="I48" s="37">
        <f>'CHIRURGIE 3'!G48</f>
        <v>19.5</v>
      </c>
      <c r="J48" s="37">
        <f>'BIOCHIMIE 2'!G48</f>
        <v>9</v>
      </c>
      <c r="K48" s="37">
        <f>'HIDAOA 3'!G48</f>
        <v>13.875</v>
      </c>
      <c r="L48" s="37">
        <f>'ANA-PATH 2'!G48</f>
        <v>3</v>
      </c>
      <c r="M48" s="37">
        <f>'CLINIQUE 3 '!M48</f>
        <v>0</v>
      </c>
      <c r="N48" s="37">
        <f t="shared" si="14"/>
        <v>107.625</v>
      </c>
      <c r="O48" s="37">
        <f t="shared" si="15"/>
        <v>3.84375</v>
      </c>
      <c r="P48" s="27" t="str">
        <f t="shared" si="16"/>
        <v>Ajournee</v>
      </c>
      <c r="Q48" s="27" t="str">
        <f t="shared" si="17"/>
        <v>juin</v>
      </c>
      <c r="R48" s="27">
        <f t="shared" si="18"/>
        <v>1</v>
      </c>
      <c r="S48" s="27">
        <f t="shared" si="19"/>
        <v>1</v>
      </c>
      <c r="T48" s="27">
        <f t="shared" si="20"/>
        <v>0</v>
      </c>
      <c r="U48" s="27">
        <f t="shared" si="21"/>
        <v>1</v>
      </c>
      <c r="V48" s="27">
        <f t="shared" si="22"/>
        <v>1</v>
      </c>
      <c r="W48" s="27">
        <f t="shared" si="23"/>
        <v>0</v>
      </c>
      <c r="X48" s="27">
        <f t="shared" si="24"/>
        <v>1</v>
      </c>
      <c r="Y48" s="27">
        <f t="shared" si="25"/>
        <v>1</v>
      </c>
      <c r="Z48" s="27">
        <f t="shared" si="26"/>
        <v>1</v>
      </c>
      <c r="AA48" s="27">
        <f t="shared" si="27"/>
        <v>1</v>
      </c>
      <c r="AB48" s="37" t="str">
        <f>'REPRODUCTION 3'!M48</f>
        <v>Juin</v>
      </c>
      <c r="AC48" s="37" t="str">
        <f>'RUMINANTS 3'!M48</f>
        <v>Juin</v>
      </c>
      <c r="AD48" s="37" t="str">
        <f>'PARASITOLOGIE 3'!M48</f>
        <v>Juin</v>
      </c>
      <c r="AE48" s="37" t="str">
        <f>'INFECTIEUX 3'!M48</f>
        <v>Juin</v>
      </c>
      <c r="AF48" s="37" t="str">
        <f>'CARNIVORES 3'!M48</f>
        <v>Juin</v>
      </c>
      <c r="AG48" s="37" t="str">
        <f>'CHIRURGIE 3'!M48</f>
        <v>Juin</v>
      </c>
      <c r="AH48" s="37" t="str">
        <f>'BIOCHIMIE 2'!M48</f>
        <v>Juin</v>
      </c>
      <c r="AI48" s="37" t="str">
        <f>'HIDAOA 3'!M48</f>
        <v>Juin</v>
      </c>
      <c r="AJ48" s="37" t="str">
        <f>'ANA-PATH 2'!M48</f>
        <v>Juin</v>
      </c>
      <c r="AK48" s="37" t="str">
        <f>'CLINIQUE 3 '!S48</f>
        <v>Juin</v>
      </c>
    </row>
    <row r="49" spans="1:37" ht="18.75">
      <c r="A49" s="27">
        <v>42</v>
      </c>
      <c r="B49" s="308" t="s">
        <v>2985</v>
      </c>
      <c r="C49" s="366" t="s">
        <v>2986</v>
      </c>
      <c r="D49" s="37">
        <f>'REPRODUCTION 3'!G49</f>
        <v>4.5</v>
      </c>
      <c r="E49" s="37">
        <f>'RUMINANTS 3'!G49</f>
        <v>4.5</v>
      </c>
      <c r="F49" s="37">
        <f>'PARASITOLOGIE 3'!G49</f>
        <v>15</v>
      </c>
      <c r="G49" s="37">
        <f>'INFECTIEUX 3'!G49</f>
        <v>4.5</v>
      </c>
      <c r="H49" s="37">
        <f>'CARNIVORES 3'!G49</f>
        <v>13.5</v>
      </c>
      <c r="I49" s="37">
        <f>'CHIRURGIE 3'!G49</f>
        <v>20.625</v>
      </c>
      <c r="J49" s="37">
        <f>'BIOCHIMIE 2'!G49</f>
        <v>0</v>
      </c>
      <c r="K49" s="37">
        <f>'HIDAOA 3'!G49</f>
        <v>17.25</v>
      </c>
      <c r="L49" s="37">
        <f>'ANA-PATH 2'!G49</f>
        <v>3</v>
      </c>
      <c r="M49" s="37">
        <f>'CLINIQUE 3 '!M49</f>
        <v>0</v>
      </c>
      <c r="N49" s="37">
        <f t="shared" si="14"/>
        <v>82.875</v>
      </c>
      <c r="O49" s="37">
        <f t="shared" si="15"/>
        <v>2.9598214285714284</v>
      </c>
      <c r="P49" s="27" t="str">
        <f t="shared" si="16"/>
        <v>Ajournee</v>
      </c>
      <c r="Q49" s="27" t="str">
        <f t="shared" si="17"/>
        <v>juin</v>
      </c>
      <c r="R49" s="27">
        <f t="shared" si="18"/>
        <v>1</v>
      </c>
      <c r="S49" s="27">
        <f t="shared" si="19"/>
        <v>1</v>
      </c>
      <c r="T49" s="27">
        <f t="shared" si="20"/>
        <v>0</v>
      </c>
      <c r="U49" s="27">
        <f t="shared" si="21"/>
        <v>1</v>
      </c>
      <c r="V49" s="27">
        <f t="shared" si="22"/>
        <v>1</v>
      </c>
      <c r="W49" s="27">
        <f t="shared" si="23"/>
        <v>0</v>
      </c>
      <c r="X49" s="27">
        <f t="shared" si="24"/>
        <v>1</v>
      </c>
      <c r="Y49" s="27">
        <f t="shared" si="25"/>
        <v>0</v>
      </c>
      <c r="Z49" s="27">
        <f t="shared" si="26"/>
        <v>1</v>
      </c>
      <c r="AA49" s="27">
        <f t="shared" si="27"/>
        <v>1</v>
      </c>
      <c r="AB49" s="37" t="str">
        <f>'REPRODUCTION 3'!M49</f>
        <v>Juin</v>
      </c>
      <c r="AC49" s="37" t="str">
        <f>'RUMINANTS 3'!M49</f>
        <v>Juin</v>
      </c>
      <c r="AD49" s="37" t="str">
        <f>'PARASITOLOGIE 3'!M49</f>
        <v>Juin</v>
      </c>
      <c r="AE49" s="37" t="str">
        <f>'INFECTIEUX 3'!M49</f>
        <v>Juin</v>
      </c>
      <c r="AF49" s="37" t="str">
        <f>'CARNIVORES 3'!M49</f>
        <v>Juin</v>
      </c>
      <c r="AG49" s="37" t="str">
        <f>'CHIRURGIE 3'!M49</f>
        <v>Juin</v>
      </c>
      <c r="AH49" s="37" t="str">
        <f>'BIOCHIMIE 2'!M49</f>
        <v>Juin</v>
      </c>
      <c r="AI49" s="37" t="str">
        <f>'HIDAOA 3'!M49</f>
        <v>Juin</v>
      </c>
      <c r="AJ49" s="37" t="str">
        <f>'ANA-PATH 2'!M49</f>
        <v>Juin</v>
      </c>
      <c r="AK49" s="37" t="str">
        <f>'CLINIQUE 3 '!S49</f>
        <v>Juin</v>
      </c>
    </row>
    <row r="50" spans="1:37" ht="18.75">
      <c r="A50" s="27">
        <v>43</v>
      </c>
      <c r="B50" s="308" t="s">
        <v>2985</v>
      </c>
      <c r="C50" s="366" t="s">
        <v>2987</v>
      </c>
      <c r="D50" s="37">
        <f>'REPRODUCTION 3'!G50</f>
        <v>7.875</v>
      </c>
      <c r="E50" s="37">
        <f>'RUMINANTS 3'!G50</f>
        <v>10.5</v>
      </c>
      <c r="F50" s="37">
        <f>'PARASITOLOGIE 3'!G50</f>
        <v>18</v>
      </c>
      <c r="G50" s="37">
        <f>'INFECTIEUX 3'!G50</f>
        <v>4.5</v>
      </c>
      <c r="H50" s="37">
        <f>'CARNIVORES 3'!G50</f>
        <v>12.75</v>
      </c>
      <c r="I50" s="37">
        <f>'CHIRURGIE 3'!G50</f>
        <v>20.25</v>
      </c>
      <c r="J50" s="37">
        <f>'BIOCHIMIE 2'!G50</f>
        <v>11.5</v>
      </c>
      <c r="K50" s="37">
        <f>'HIDAOA 3'!G50</f>
        <v>22.5</v>
      </c>
      <c r="L50" s="37">
        <f>'ANA-PATH 2'!G50</f>
        <v>7</v>
      </c>
      <c r="M50" s="37">
        <f>'CLINIQUE 3 '!M50</f>
        <v>0</v>
      </c>
      <c r="N50" s="37">
        <f t="shared" si="14"/>
        <v>114.875</v>
      </c>
      <c r="O50" s="37">
        <f t="shared" si="15"/>
        <v>4.1026785714285712</v>
      </c>
      <c r="P50" s="27" t="str">
        <f t="shared" si="16"/>
        <v>Ajournee</v>
      </c>
      <c r="Q50" s="27" t="str">
        <f t="shared" si="17"/>
        <v>juin</v>
      </c>
      <c r="R50" s="27">
        <f t="shared" si="18"/>
        <v>1</v>
      </c>
      <c r="S50" s="27">
        <f t="shared" si="19"/>
        <v>1</v>
      </c>
      <c r="T50" s="27">
        <f t="shared" si="20"/>
        <v>0</v>
      </c>
      <c r="U50" s="27">
        <f t="shared" si="21"/>
        <v>1</v>
      </c>
      <c r="V50" s="27">
        <f t="shared" si="22"/>
        <v>1</v>
      </c>
      <c r="W50" s="27">
        <f t="shared" si="23"/>
        <v>0</v>
      </c>
      <c r="X50" s="27">
        <f t="shared" si="24"/>
        <v>0</v>
      </c>
      <c r="Y50" s="27">
        <f t="shared" si="25"/>
        <v>0</v>
      </c>
      <c r="Z50" s="27">
        <f t="shared" si="26"/>
        <v>1</v>
      </c>
      <c r="AA50" s="27">
        <f t="shared" si="27"/>
        <v>1</v>
      </c>
      <c r="AB50" s="37" t="str">
        <f>'REPRODUCTION 3'!M50</f>
        <v>Juin</v>
      </c>
      <c r="AC50" s="37" t="str">
        <f>'RUMINANTS 3'!M50</f>
        <v>Juin</v>
      </c>
      <c r="AD50" s="37" t="str">
        <f>'PARASITOLOGIE 3'!M50</f>
        <v>Juin</v>
      </c>
      <c r="AE50" s="37" t="str">
        <f>'INFECTIEUX 3'!M50</f>
        <v>Juin</v>
      </c>
      <c r="AF50" s="37" t="str">
        <f>'CARNIVORES 3'!M50</f>
        <v>Juin</v>
      </c>
      <c r="AG50" s="37" t="str">
        <f>'CHIRURGIE 3'!M50</f>
        <v>Juin</v>
      </c>
      <c r="AH50" s="37" t="str">
        <f>'BIOCHIMIE 2'!M50</f>
        <v>Juin</v>
      </c>
      <c r="AI50" s="37" t="str">
        <f>'HIDAOA 3'!M50</f>
        <v>Juin</v>
      </c>
      <c r="AJ50" s="37" t="str">
        <f>'ANA-PATH 2'!M50</f>
        <v>Juin</v>
      </c>
      <c r="AK50" s="37" t="str">
        <f>'CLINIQUE 3 '!S50</f>
        <v>Juin</v>
      </c>
    </row>
    <row r="51" spans="1:37" ht="18.75">
      <c r="A51" s="27">
        <v>44</v>
      </c>
      <c r="B51" s="308" t="s">
        <v>2988</v>
      </c>
      <c r="C51" s="366" t="s">
        <v>2989</v>
      </c>
      <c r="D51" s="37">
        <f>'REPRODUCTION 3'!G51</f>
        <v>7.5</v>
      </c>
      <c r="E51" s="37">
        <f>'RUMINANTS 3'!G51</f>
        <v>10.5</v>
      </c>
      <c r="F51" s="37">
        <f>'PARASITOLOGIE 3'!G51</f>
        <v>12</v>
      </c>
      <c r="G51" s="37">
        <f>'INFECTIEUX 3'!G51</f>
        <v>9</v>
      </c>
      <c r="H51" s="37">
        <f>'CARNIVORES 3'!G51</f>
        <v>18</v>
      </c>
      <c r="I51" s="37">
        <f>'CHIRURGIE 3'!G51</f>
        <v>19.125</v>
      </c>
      <c r="J51" s="37">
        <f>'BIOCHIMIE 2'!G51</f>
        <v>7</v>
      </c>
      <c r="K51" s="37">
        <f>'HIDAOA 3'!G51</f>
        <v>13.5</v>
      </c>
      <c r="L51" s="37">
        <f>'ANA-PATH 2'!G51</f>
        <v>4</v>
      </c>
      <c r="M51" s="37">
        <f>'CLINIQUE 3 '!M51</f>
        <v>0</v>
      </c>
      <c r="N51" s="37">
        <f t="shared" si="14"/>
        <v>100.625</v>
      </c>
      <c r="O51" s="37">
        <f t="shared" si="15"/>
        <v>3.59375</v>
      </c>
      <c r="P51" s="27" t="str">
        <f t="shared" si="16"/>
        <v>Ajournee</v>
      </c>
      <c r="Q51" s="27" t="str">
        <f t="shared" si="17"/>
        <v>juin</v>
      </c>
      <c r="R51" s="27">
        <f t="shared" si="18"/>
        <v>1</v>
      </c>
      <c r="S51" s="27">
        <f t="shared" si="19"/>
        <v>1</v>
      </c>
      <c r="T51" s="27">
        <f t="shared" si="20"/>
        <v>1</v>
      </c>
      <c r="U51" s="27">
        <f t="shared" si="21"/>
        <v>1</v>
      </c>
      <c r="V51" s="27">
        <f t="shared" si="22"/>
        <v>0</v>
      </c>
      <c r="W51" s="27">
        <f t="shared" si="23"/>
        <v>0</v>
      </c>
      <c r="X51" s="27">
        <f t="shared" si="24"/>
        <v>1</v>
      </c>
      <c r="Y51" s="27">
        <f t="shared" si="25"/>
        <v>1</v>
      </c>
      <c r="Z51" s="27">
        <f t="shared" si="26"/>
        <v>1</v>
      </c>
      <c r="AA51" s="27">
        <f t="shared" si="27"/>
        <v>1</v>
      </c>
      <c r="AB51" s="37" t="str">
        <f>'REPRODUCTION 3'!M51</f>
        <v>Juin</v>
      </c>
      <c r="AC51" s="37" t="str">
        <f>'RUMINANTS 3'!M51</f>
        <v>Juin</v>
      </c>
      <c r="AD51" s="37" t="str">
        <f>'PARASITOLOGIE 3'!M51</f>
        <v>Juin</v>
      </c>
      <c r="AE51" s="37" t="str">
        <f>'INFECTIEUX 3'!M51</f>
        <v>Juin</v>
      </c>
      <c r="AF51" s="37" t="str">
        <f>'CARNIVORES 3'!M51</f>
        <v>Juin</v>
      </c>
      <c r="AG51" s="37" t="str">
        <f>'CHIRURGIE 3'!M51</f>
        <v>Juin</v>
      </c>
      <c r="AH51" s="37" t="str">
        <f>'BIOCHIMIE 2'!M51</f>
        <v>Juin</v>
      </c>
      <c r="AI51" s="37" t="str">
        <f>'HIDAOA 3'!M51</f>
        <v>Juin</v>
      </c>
      <c r="AJ51" s="37" t="str">
        <f>'ANA-PATH 2'!M51</f>
        <v>Juin</v>
      </c>
      <c r="AK51" s="37" t="str">
        <f>'CLINIQUE 3 '!S51</f>
        <v>Juin</v>
      </c>
    </row>
    <row r="52" spans="1:37" ht="18.75">
      <c r="A52" s="27">
        <v>45</v>
      </c>
      <c r="B52" s="308" t="s">
        <v>2990</v>
      </c>
      <c r="C52" s="366" t="s">
        <v>2991</v>
      </c>
      <c r="D52" s="37">
        <f>'REPRODUCTION 3'!G52</f>
        <v>9</v>
      </c>
      <c r="E52" s="37">
        <f>'RUMINANTS 3'!G52</f>
        <v>13.5</v>
      </c>
      <c r="F52" s="37">
        <f>'PARASITOLOGIE 3'!G52</f>
        <v>18</v>
      </c>
      <c r="G52" s="37">
        <f>'INFECTIEUX 3'!G52</f>
        <v>4.5</v>
      </c>
      <c r="H52" s="37">
        <f>'CARNIVORES 3'!G52</f>
        <v>14.25</v>
      </c>
      <c r="I52" s="37">
        <f>'CHIRURGIE 3'!G52</f>
        <v>20.25</v>
      </c>
      <c r="J52" s="37">
        <f>'BIOCHIMIE 2'!G52</f>
        <v>10</v>
      </c>
      <c r="K52" s="37">
        <f>'HIDAOA 3'!G52</f>
        <v>13.875</v>
      </c>
      <c r="L52" s="37">
        <f>'ANA-PATH 2'!G52</f>
        <v>7</v>
      </c>
      <c r="M52" s="37">
        <f>'CLINIQUE 3 '!M52</f>
        <v>0</v>
      </c>
      <c r="N52" s="37">
        <f t="shared" si="14"/>
        <v>110.375</v>
      </c>
      <c r="O52" s="37">
        <f t="shared" si="15"/>
        <v>3.9419642857142856</v>
      </c>
      <c r="P52" s="27" t="str">
        <f t="shared" si="16"/>
        <v>Ajournee</v>
      </c>
      <c r="Q52" s="27" t="str">
        <f t="shared" si="17"/>
        <v>juin</v>
      </c>
      <c r="R52" s="27">
        <f t="shared" si="18"/>
        <v>1</v>
      </c>
      <c r="S52" s="27">
        <f t="shared" si="19"/>
        <v>1</v>
      </c>
      <c r="T52" s="27">
        <f t="shared" si="20"/>
        <v>0</v>
      </c>
      <c r="U52" s="27">
        <f t="shared" si="21"/>
        <v>1</v>
      </c>
      <c r="V52" s="27">
        <f t="shared" si="22"/>
        <v>1</v>
      </c>
      <c r="W52" s="27">
        <f t="shared" si="23"/>
        <v>0</v>
      </c>
      <c r="X52" s="27">
        <f t="shared" si="24"/>
        <v>0</v>
      </c>
      <c r="Y52" s="27">
        <f t="shared" si="25"/>
        <v>1</v>
      </c>
      <c r="Z52" s="27">
        <f t="shared" si="26"/>
        <v>1</v>
      </c>
      <c r="AA52" s="27">
        <f t="shared" si="27"/>
        <v>1</v>
      </c>
      <c r="AB52" s="37" t="str">
        <f>'REPRODUCTION 3'!M52</f>
        <v>Juin</v>
      </c>
      <c r="AC52" s="37" t="str">
        <f>'RUMINANTS 3'!M52</f>
        <v>Juin</v>
      </c>
      <c r="AD52" s="37" t="str">
        <f>'PARASITOLOGIE 3'!M52</f>
        <v>Juin</v>
      </c>
      <c r="AE52" s="37" t="str">
        <f>'INFECTIEUX 3'!M52</f>
        <v>Juin</v>
      </c>
      <c r="AF52" s="37" t="str">
        <f>'CARNIVORES 3'!M52</f>
        <v>Juin</v>
      </c>
      <c r="AG52" s="37" t="str">
        <f>'CHIRURGIE 3'!M52</f>
        <v>Juin</v>
      </c>
      <c r="AH52" s="37" t="str">
        <f>'BIOCHIMIE 2'!M52</f>
        <v>Juin</v>
      </c>
      <c r="AI52" s="37" t="str">
        <f>'HIDAOA 3'!M52</f>
        <v>Juin</v>
      </c>
      <c r="AJ52" s="37" t="str">
        <f>'ANA-PATH 2'!M52</f>
        <v>Juin</v>
      </c>
      <c r="AK52" s="37" t="str">
        <f>'CLINIQUE 3 '!S52</f>
        <v>Juin</v>
      </c>
    </row>
    <row r="53" spans="1:37" ht="18.75">
      <c r="A53" s="27">
        <v>46</v>
      </c>
      <c r="B53" s="344" t="s">
        <v>2993</v>
      </c>
      <c r="C53" s="378" t="s">
        <v>2994</v>
      </c>
      <c r="D53" s="37">
        <f>'REPRODUCTION 3'!G53</f>
        <v>7.5</v>
      </c>
      <c r="E53" s="37">
        <f>'RUMINANTS 3'!G53</f>
        <v>12</v>
      </c>
      <c r="F53" s="37">
        <f>'PARASITOLOGIE 3'!G53</f>
        <v>13.5</v>
      </c>
      <c r="G53" s="37">
        <f>'INFECTIEUX 3'!G53</f>
        <v>7.5</v>
      </c>
      <c r="H53" s="37">
        <f>'CARNIVORES 3'!G53</f>
        <v>13.5</v>
      </c>
      <c r="I53" s="37">
        <f>'CHIRURGIE 3'!G53</f>
        <v>16.875</v>
      </c>
      <c r="J53" s="37">
        <f>'BIOCHIMIE 2'!G53</f>
        <v>5.25</v>
      </c>
      <c r="K53" s="37">
        <f>'HIDAOA 3'!G53</f>
        <v>14.625</v>
      </c>
      <c r="L53" s="37">
        <f>'ANA-PATH 2'!G53</f>
        <v>6</v>
      </c>
      <c r="M53" s="37">
        <f>'CLINIQUE 3 '!M53</f>
        <v>0</v>
      </c>
      <c r="N53" s="37">
        <f t="shared" si="14"/>
        <v>96.75</v>
      </c>
      <c r="O53" s="37">
        <f t="shared" si="15"/>
        <v>3.4553571428571428</v>
      </c>
      <c r="P53" s="27" t="str">
        <f t="shared" si="16"/>
        <v>Ajournee</v>
      </c>
      <c r="Q53" s="27" t="str">
        <f t="shared" si="17"/>
        <v>juin</v>
      </c>
      <c r="R53" s="27">
        <f t="shared" si="18"/>
        <v>1</v>
      </c>
      <c r="S53" s="27">
        <f t="shared" si="19"/>
        <v>1</v>
      </c>
      <c r="T53" s="27">
        <f t="shared" si="20"/>
        <v>1</v>
      </c>
      <c r="U53" s="27">
        <f t="shared" si="21"/>
        <v>1</v>
      </c>
      <c r="V53" s="27">
        <f t="shared" si="22"/>
        <v>1</v>
      </c>
      <c r="W53" s="27">
        <f t="shared" si="23"/>
        <v>0</v>
      </c>
      <c r="X53" s="27">
        <f t="shared" si="24"/>
        <v>1</v>
      </c>
      <c r="Y53" s="27">
        <f t="shared" si="25"/>
        <v>1</v>
      </c>
      <c r="Z53" s="27">
        <f t="shared" si="26"/>
        <v>1</v>
      </c>
      <c r="AA53" s="27">
        <f t="shared" si="27"/>
        <v>1</v>
      </c>
      <c r="AB53" s="37" t="str">
        <f>'REPRODUCTION 3'!M53</f>
        <v>Juin</v>
      </c>
      <c r="AC53" s="37" t="str">
        <f>'RUMINANTS 3'!M53</f>
        <v>Juin</v>
      </c>
      <c r="AD53" s="37" t="str">
        <f>'PARASITOLOGIE 3'!M53</f>
        <v>Juin</v>
      </c>
      <c r="AE53" s="37" t="str">
        <f>'INFECTIEUX 3'!M53</f>
        <v>Juin</v>
      </c>
      <c r="AF53" s="37" t="str">
        <f>'CARNIVORES 3'!M53</f>
        <v>Juin</v>
      </c>
      <c r="AG53" s="37" t="str">
        <f>'CHIRURGIE 3'!M53</f>
        <v>Juin</v>
      </c>
      <c r="AH53" s="37" t="str">
        <f>'BIOCHIMIE 2'!M53</f>
        <v>Juin</v>
      </c>
      <c r="AI53" s="37" t="str">
        <f>'HIDAOA 3'!M53</f>
        <v>Juin</v>
      </c>
      <c r="AJ53" s="37" t="str">
        <f>'ANA-PATH 2'!M53</f>
        <v>Juin</v>
      </c>
      <c r="AK53" s="37" t="str">
        <f>'CLINIQUE 3 '!S53</f>
        <v>Juin</v>
      </c>
    </row>
    <row r="54" spans="1:37" ht="18.75">
      <c r="A54" s="27">
        <v>47</v>
      </c>
      <c r="B54" s="308" t="s">
        <v>2993</v>
      </c>
      <c r="C54" s="366" t="s">
        <v>2995</v>
      </c>
      <c r="D54" s="37">
        <f>'REPRODUCTION 3'!G54</f>
        <v>15.75</v>
      </c>
      <c r="E54" s="37">
        <f>'RUMINANTS 3'!G54</f>
        <v>9</v>
      </c>
      <c r="F54" s="37">
        <f>'PARASITOLOGIE 3'!G54</f>
        <v>16.5</v>
      </c>
      <c r="G54" s="37">
        <f>'INFECTIEUX 3'!G54</f>
        <v>7.5</v>
      </c>
      <c r="H54" s="37">
        <f>'CARNIVORES 3'!G54</f>
        <v>15</v>
      </c>
      <c r="I54" s="37">
        <f>'CHIRURGIE 3'!G54</f>
        <v>16.5</v>
      </c>
      <c r="J54" s="37">
        <f>'BIOCHIMIE 2'!G54</f>
        <v>5.75</v>
      </c>
      <c r="K54" s="37">
        <f>'HIDAOA 3'!G54</f>
        <v>15</v>
      </c>
      <c r="L54" s="37">
        <f>'ANA-PATH 2'!G54</f>
        <v>6</v>
      </c>
      <c r="M54" s="37">
        <f>'CLINIQUE 3 '!M54</f>
        <v>0</v>
      </c>
      <c r="N54" s="37">
        <f t="shared" si="14"/>
        <v>107</v>
      </c>
      <c r="O54" s="37">
        <f t="shared" si="15"/>
        <v>3.8214285714285716</v>
      </c>
      <c r="P54" s="27" t="str">
        <f t="shared" si="16"/>
        <v>Ajournee</v>
      </c>
      <c r="Q54" s="27" t="str">
        <f t="shared" si="17"/>
        <v>juin</v>
      </c>
      <c r="R54" s="27">
        <f t="shared" si="18"/>
        <v>0</v>
      </c>
      <c r="S54" s="27">
        <f t="shared" si="19"/>
        <v>1</v>
      </c>
      <c r="T54" s="27">
        <f t="shared" si="20"/>
        <v>0</v>
      </c>
      <c r="U54" s="27">
        <f t="shared" si="21"/>
        <v>1</v>
      </c>
      <c r="V54" s="27">
        <f t="shared" si="22"/>
        <v>0</v>
      </c>
      <c r="W54" s="27">
        <f t="shared" si="23"/>
        <v>0</v>
      </c>
      <c r="X54" s="27">
        <f t="shared" si="24"/>
        <v>1</v>
      </c>
      <c r="Y54" s="27">
        <f t="shared" si="25"/>
        <v>0</v>
      </c>
      <c r="Z54" s="27">
        <f t="shared" si="26"/>
        <v>1</v>
      </c>
      <c r="AA54" s="27">
        <f t="shared" si="27"/>
        <v>1</v>
      </c>
      <c r="AB54" s="37" t="str">
        <f>'REPRODUCTION 3'!M54</f>
        <v>Juin</v>
      </c>
      <c r="AC54" s="37" t="str">
        <f>'RUMINANTS 3'!M54</f>
        <v>Juin</v>
      </c>
      <c r="AD54" s="37" t="str">
        <f>'PARASITOLOGIE 3'!M54</f>
        <v>Juin</v>
      </c>
      <c r="AE54" s="37" t="str">
        <f>'INFECTIEUX 3'!M54</f>
        <v>Juin</v>
      </c>
      <c r="AF54" s="37" t="str">
        <f>'CARNIVORES 3'!M54</f>
        <v>Juin</v>
      </c>
      <c r="AG54" s="37" t="str">
        <f>'CHIRURGIE 3'!M54</f>
        <v>Juin</v>
      </c>
      <c r="AH54" s="37" t="str">
        <f>'BIOCHIMIE 2'!M54</f>
        <v>Juin</v>
      </c>
      <c r="AI54" s="37" t="str">
        <f>'HIDAOA 3'!M54</f>
        <v>Juin</v>
      </c>
      <c r="AJ54" s="37" t="str">
        <f>'ANA-PATH 2'!M54</f>
        <v>Juin</v>
      </c>
      <c r="AK54" s="37" t="str">
        <f>'CLINIQUE 3 '!S54</f>
        <v>Juin</v>
      </c>
    </row>
    <row r="55" spans="1:37" ht="18.75">
      <c r="A55" s="27">
        <v>48</v>
      </c>
      <c r="B55" s="308" t="s">
        <v>2996</v>
      </c>
      <c r="C55" s="366" t="s">
        <v>2997</v>
      </c>
      <c r="D55" s="37">
        <f>'REPRODUCTION 3'!G55</f>
        <v>16.5</v>
      </c>
      <c r="E55" s="37">
        <f>'RUMINANTS 3'!G55</f>
        <v>9</v>
      </c>
      <c r="F55" s="37">
        <f>'PARASITOLOGIE 3'!G55</f>
        <v>18</v>
      </c>
      <c r="G55" s="37">
        <f>'INFECTIEUX 3'!G55</f>
        <v>4.5</v>
      </c>
      <c r="H55" s="37">
        <f>'CARNIVORES 3'!G55</f>
        <v>15</v>
      </c>
      <c r="I55" s="37">
        <f>'CHIRURGIE 3'!G55</f>
        <v>18.75</v>
      </c>
      <c r="J55" s="37">
        <f>'BIOCHIMIE 2'!G55</f>
        <v>7</v>
      </c>
      <c r="K55" s="37">
        <f>'HIDAOA 3'!G55</f>
        <v>16.5</v>
      </c>
      <c r="L55" s="37">
        <f>'ANA-PATH 2'!G55</f>
        <v>8</v>
      </c>
      <c r="M55" s="37">
        <f>'CLINIQUE 3 '!M55</f>
        <v>0</v>
      </c>
      <c r="N55" s="37">
        <f t="shared" si="14"/>
        <v>113.25</v>
      </c>
      <c r="O55" s="37">
        <f t="shared" si="15"/>
        <v>4.0446428571428568</v>
      </c>
      <c r="P55" s="27" t="str">
        <f t="shared" si="16"/>
        <v>Ajournee</v>
      </c>
      <c r="Q55" s="27" t="str">
        <f t="shared" si="17"/>
        <v>juin</v>
      </c>
      <c r="R55" s="27">
        <f t="shared" si="18"/>
        <v>0</v>
      </c>
      <c r="S55" s="27">
        <f t="shared" si="19"/>
        <v>1</v>
      </c>
      <c r="T55" s="27">
        <f t="shared" si="20"/>
        <v>0</v>
      </c>
      <c r="U55" s="27">
        <f t="shared" si="21"/>
        <v>1</v>
      </c>
      <c r="V55" s="27">
        <f t="shared" si="22"/>
        <v>0</v>
      </c>
      <c r="W55" s="27">
        <f t="shared" si="23"/>
        <v>0</v>
      </c>
      <c r="X55" s="27">
        <f t="shared" si="24"/>
        <v>1</v>
      </c>
      <c r="Y55" s="27">
        <f t="shared" si="25"/>
        <v>0</v>
      </c>
      <c r="Z55" s="27">
        <f t="shared" si="26"/>
        <v>1</v>
      </c>
      <c r="AA55" s="27">
        <f t="shared" si="27"/>
        <v>1</v>
      </c>
      <c r="AB55" s="37" t="str">
        <f>'REPRODUCTION 3'!M55</f>
        <v>Juin</v>
      </c>
      <c r="AC55" s="37" t="str">
        <f>'RUMINANTS 3'!M55</f>
        <v>Juin</v>
      </c>
      <c r="AD55" s="37" t="str">
        <f>'PARASITOLOGIE 3'!M55</f>
        <v>Juin</v>
      </c>
      <c r="AE55" s="37" t="str">
        <f>'INFECTIEUX 3'!M55</f>
        <v>Juin</v>
      </c>
      <c r="AF55" s="37" t="str">
        <f>'CARNIVORES 3'!M55</f>
        <v>Juin</v>
      </c>
      <c r="AG55" s="37" t="str">
        <f>'CHIRURGIE 3'!M55</f>
        <v>Juin</v>
      </c>
      <c r="AH55" s="37" t="str">
        <f>'BIOCHIMIE 2'!M55</f>
        <v>Juin</v>
      </c>
      <c r="AI55" s="37" t="str">
        <f>'HIDAOA 3'!M55</f>
        <v>Juin</v>
      </c>
      <c r="AJ55" s="37" t="str">
        <f>'ANA-PATH 2'!M55</f>
        <v>Juin</v>
      </c>
      <c r="AK55" s="37" t="str">
        <f>'CLINIQUE 3 '!S55</f>
        <v>Juin</v>
      </c>
    </row>
    <row r="56" spans="1:37" ht="18.75">
      <c r="A56" s="27">
        <v>49</v>
      </c>
      <c r="B56" s="346" t="s">
        <v>3294</v>
      </c>
      <c r="C56" s="379" t="s">
        <v>2085</v>
      </c>
      <c r="D56" s="37">
        <f>'REPRODUCTION 3'!G56</f>
        <v>9</v>
      </c>
      <c r="E56" s="37">
        <f>'RUMINANTS 3'!G56</f>
        <v>16.5</v>
      </c>
      <c r="F56" s="37">
        <f>'PARASITOLOGIE 3'!G56</f>
        <v>22.5</v>
      </c>
      <c r="G56" s="37">
        <f>'INFECTIEUX 3'!G56</f>
        <v>4.5</v>
      </c>
      <c r="H56" s="37">
        <f>'CARNIVORES 3'!G56</f>
        <v>11.25</v>
      </c>
      <c r="I56" s="37">
        <f>'CHIRURGIE 3'!G56</f>
        <v>18</v>
      </c>
      <c r="J56" s="37">
        <f>'BIOCHIMIE 2'!G56</f>
        <v>8</v>
      </c>
      <c r="K56" s="37">
        <f>'HIDAOA 3'!G56</f>
        <v>24</v>
      </c>
      <c r="L56" s="37">
        <f>'ANA-PATH 2'!G56</f>
        <v>7</v>
      </c>
      <c r="M56" s="37">
        <f>'CLINIQUE 3 '!M56</f>
        <v>0</v>
      </c>
      <c r="N56" s="37">
        <f t="shared" si="14"/>
        <v>120.75</v>
      </c>
      <c r="O56" s="37">
        <f t="shared" si="15"/>
        <v>4.3125</v>
      </c>
      <c r="P56" s="27" t="str">
        <f t="shared" si="16"/>
        <v>Ajournee</v>
      </c>
      <c r="Q56" s="27" t="str">
        <f t="shared" si="17"/>
        <v>juin</v>
      </c>
      <c r="R56" s="27">
        <f t="shared" si="18"/>
        <v>1</v>
      </c>
      <c r="S56" s="27">
        <f t="shared" si="19"/>
        <v>0</v>
      </c>
      <c r="T56" s="27">
        <f t="shared" si="20"/>
        <v>0</v>
      </c>
      <c r="U56" s="27">
        <f t="shared" si="21"/>
        <v>1</v>
      </c>
      <c r="V56" s="27">
        <f t="shared" si="22"/>
        <v>1</v>
      </c>
      <c r="W56" s="27">
        <f t="shared" si="23"/>
        <v>0</v>
      </c>
      <c r="X56" s="27">
        <f t="shared" si="24"/>
        <v>1</v>
      </c>
      <c r="Y56" s="27">
        <f t="shared" si="25"/>
        <v>0</v>
      </c>
      <c r="Z56" s="27">
        <f t="shared" si="26"/>
        <v>1</v>
      </c>
      <c r="AA56" s="27">
        <f t="shared" si="27"/>
        <v>1</v>
      </c>
      <c r="AB56" s="37" t="str">
        <f>'REPRODUCTION 3'!M56</f>
        <v>Juin</v>
      </c>
      <c r="AC56" s="37" t="str">
        <f>'RUMINANTS 3'!M56</f>
        <v>Juin</v>
      </c>
      <c r="AD56" s="37" t="str">
        <f>'PARASITOLOGIE 3'!M56</f>
        <v>Juin</v>
      </c>
      <c r="AE56" s="37" t="str">
        <f>'INFECTIEUX 3'!M56</f>
        <v>Juin</v>
      </c>
      <c r="AF56" s="37" t="str">
        <f>'CARNIVORES 3'!M56</f>
        <v>Juin</v>
      </c>
      <c r="AG56" s="37" t="str">
        <f>'CHIRURGIE 3'!M56</f>
        <v>Juin</v>
      </c>
      <c r="AH56" s="37" t="str">
        <f>'BIOCHIMIE 2'!M56</f>
        <v>Juin</v>
      </c>
      <c r="AI56" s="37" t="str">
        <f>'HIDAOA 3'!M56</f>
        <v>Juin</v>
      </c>
      <c r="AJ56" s="37" t="str">
        <f>'ANA-PATH 2'!M56</f>
        <v>Juin</v>
      </c>
      <c r="AK56" s="37" t="str">
        <f>'CLINIQUE 3 '!S56</f>
        <v>Juin</v>
      </c>
    </row>
    <row r="57" spans="1:37" ht="18.75">
      <c r="A57" s="27">
        <v>50</v>
      </c>
      <c r="B57" s="308" t="s">
        <v>2998</v>
      </c>
      <c r="C57" s="366" t="s">
        <v>2999</v>
      </c>
      <c r="D57" s="37">
        <f>'REPRODUCTION 3'!G57</f>
        <v>3</v>
      </c>
      <c r="E57" s="37">
        <f>'RUMINANTS 3'!G57</f>
        <v>6</v>
      </c>
      <c r="F57" s="37">
        <f>'PARASITOLOGIE 3'!G57</f>
        <v>15</v>
      </c>
      <c r="G57" s="37">
        <f>'INFECTIEUX 3'!G57</f>
        <v>7.5</v>
      </c>
      <c r="H57" s="37">
        <f>'CARNIVORES 3'!G57</f>
        <v>14.25</v>
      </c>
      <c r="I57" s="37">
        <f>'CHIRURGIE 3'!G57</f>
        <v>21.375</v>
      </c>
      <c r="J57" s="37">
        <f>'BIOCHIMIE 2'!G57</f>
        <v>6</v>
      </c>
      <c r="K57" s="37">
        <f>'HIDAOA 3'!G57</f>
        <v>13.875</v>
      </c>
      <c r="L57" s="37">
        <f>'ANA-PATH 2'!G57</f>
        <v>6</v>
      </c>
      <c r="M57" s="37">
        <f>'CLINIQUE 3 '!M57</f>
        <v>0</v>
      </c>
      <c r="N57" s="37">
        <f t="shared" si="14"/>
        <v>93</v>
      </c>
      <c r="O57" s="37">
        <f t="shared" si="15"/>
        <v>3.3214285714285716</v>
      </c>
      <c r="P57" s="27" t="str">
        <f t="shared" si="16"/>
        <v>Ajournee</v>
      </c>
      <c r="Q57" s="27" t="str">
        <f t="shared" si="17"/>
        <v>juin</v>
      </c>
      <c r="R57" s="27">
        <f t="shared" si="18"/>
        <v>1</v>
      </c>
      <c r="S57" s="27">
        <f t="shared" si="19"/>
        <v>1</v>
      </c>
      <c r="T57" s="27">
        <f t="shared" si="20"/>
        <v>0</v>
      </c>
      <c r="U57" s="27">
        <f t="shared" si="21"/>
        <v>1</v>
      </c>
      <c r="V57" s="27">
        <f t="shared" si="22"/>
        <v>1</v>
      </c>
      <c r="W57" s="27">
        <f t="shared" si="23"/>
        <v>0</v>
      </c>
      <c r="X57" s="27">
        <f t="shared" si="24"/>
        <v>1</v>
      </c>
      <c r="Y57" s="27">
        <f t="shared" si="25"/>
        <v>1</v>
      </c>
      <c r="Z57" s="27">
        <f t="shared" si="26"/>
        <v>1</v>
      </c>
      <c r="AA57" s="27">
        <f t="shared" si="27"/>
        <v>1</v>
      </c>
      <c r="AB57" s="37" t="str">
        <f>'REPRODUCTION 3'!M57</f>
        <v>Juin</v>
      </c>
      <c r="AC57" s="37" t="str">
        <f>'RUMINANTS 3'!M57</f>
        <v>Juin</v>
      </c>
      <c r="AD57" s="37" t="str">
        <f>'PARASITOLOGIE 3'!M57</f>
        <v>Juin</v>
      </c>
      <c r="AE57" s="37" t="str">
        <f>'INFECTIEUX 3'!M57</f>
        <v>Juin</v>
      </c>
      <c r="AF57" s="37" t="str">
        <f>'CARNIVORES 3'!M57</f>
        <v>Juin</v>
      </c>
      <c r="AG57" s="37" t="str">
        <f>'CHIRURGIE 3'!M57</f>
        <v>Juin</v>
      </c>
      <c r="AH57" s="37" t="str">
        <f>'BIOCHIMIE 2'!M57</f>
        <v>Juin</v>
      </c>
      <c r="AI57" s="37" t="str">
        <f>'HIDAOA 3'!M57</f>
        <v>Juin</v>
      </c>
      <c r="AJ57" s="37" t="str">
        <f>'ANA-PATH 2'!M57</f>
        <v>Juin</v>
      </c>
      <c r="AK57" s="37" t="str">
        <f>'CLINIQUE 3 '!S57</f>
        <v>Juin</v>
      </c>
    </row>
    <row r="58" spans="1:37" ht="18.75">
      <c r="A58" s="27">
        <v>51</v>
      </c>
      <c r="B58" s="308" t="s">
        <v>3000</v>
      </c>
      <c r="C58" s="366" t="s">
        <v>2038</v>
      </c>
      <c r="D58" s="37">
        <f>'REPRODUCTION 3'!G58</f>
        <v>12</v>
      </c>
      <c r="E58" s="37">
        <f>'RUMINANTS 3'!G58</f>
        <v>9</v>
      </c>
      <c r="F58" s="37">
        <f>'PARASITOLOGIE 3'!G58</f>
        <v>15</v>
      </c>
      <c r="G58" s="37">
        <f>'INFECTIEUX 3'!G58</f>
        <v>7.5</v>
      </c>
      <c r="H58" s="37">
        <f>'CARNIVORES 3'!G58</f>
        <v>12</v>
      </c>
      <c r="I58" s="37">
        <f>'CHIRURGIE 3'!G58</f>
        <v>21.375</v>
      </c>
      <c r="J58" s="37">
        <f>'BIOCHIMIE 2'!G58</f>
        <v>6.5</v>
      </c>
      <c r="K58" s="37">
        <f>'HIDAOA 3'!G58</f>
        <v>21.375</v>
      </c>
      <c r="L58" s="37">
        <f>'ANA-PATH 2'!G58</f>
        <v>7</v>
      </c>
      <c r="M58" s="37">
        <f>'CLINIQUE 3 '!M58</f>
        <v>0</v>
      </c>
      <c r="N58" s="37">
        <f t="shared" si="14"/>
        <v>111.75</v>
      </c>
      <c r="O58" s="37">
        <f t="shared" si="15"/>
        <v>3.9910714285714284</v>
      </c>
      <c r="P58" s="27" t="str">
        <f t="shared" si="16"/>
        <v>Ajournee</v>
      </c>
      <c r="Q58" s="27" t="str">
        <f t="shared" si="17"/>
        <v>juin</v>
      </c>
      <c r="R58" s="27">
        <f t="shared" si="18"/>
        <v>1</v>
      </c>
      <c r="S58" s="27">
        <f t="shared" si="19"/>
        <v>1</v>
      </c>
      <c r="T58" s="27">
        <f t="shared" si="20"/>
        <v>0</v>
      </c>
      <c r="U58" s="27">
        <f t="shared" si="21"/>
        <v>1</v>
      </c>
      <c r="V58" s="27">
        <f t="shared" si="22"/>
        <v>1</v>
      </c>
      <c r="W58" s="27">
        <f t="shared" si="23"/>
        <v>0</v>
      </c>
      <c r="X58" s="27">
        <f t="shared" si="24"/>
        <v>1</v>
      </c>
      <c r="Y58" s="27">
        <f t="shared" si="25"/>
        <v>0</v>
      </c>
      <c r="Z58" s="27">
        <f t="shared" si="26"/>
        <v>1</v>
      </c>
      <c r="AA58" s="27">
        <f t="shared" si="27"/>
        <v>1</v>
      </c>
      <c r="AB58" s="37" t="str">
        <f>'REPRODUCTION 3'!M58</f>
        <v>Juin</v>
      </c>
      <c r="AC58" s="37" t="str">
        <f>'RUMINANTS 3'!M58</f>
        <v>Juin</v>
      </c>
      <c r="AD58" s="37" t="str">
        <f>'PARASITOLOGIE 3'!M58</f>
        <v>Juin</v>
      </c>
      <c r="AE58" s="37" t="str">
        <f>'INFECTIEUX 3'!M58</f>
        <v>Juin</v>
      </c>
      <c r="AF58" s="37" t="str">
        <f>'CARNIVORES 3'!M58</f>
        <v>Juin</v>
      </c>
      <c r="AG58" s="37" t="str">
        <f>'CHIRURGIE 3'!M58</f>
        <v>Juin</v>
      </c>
      <c r="AH58" s="37" t="str">
        <f>'BIOCHIMIE 2'!M58</f>
        <v>Juin</v>
      </c>
      <c r="AI58" s="37" t="str">
        <f>'HIDAOA 3'!M58</f>
        <v>Juin</v>
      </c>
      <c r="AJ58" s="37" t="str">
        <f>'ANA-PATH 2'!M58</f>
        <v>Juin</v>
      </c>
      <c r="AK58" s="37" t="str">
        <f>'CLINIQUE 3 '!S58</f>
        <v>Juin</v>
      </c>
    </row>
    <row r="59" spans="1:37" ht="18.75">
      <c r="A59" s="27">
        <v>52</v>
      </c>
      <c r="B59" s="334" t="s">
        <v>1859</v>
      </c>
      <c r="C59" s="374" t="s">
        <v>3001</v>
      </c>
      <c r="D59" s="37">
        <f>'REPRODUCTION 3'!G59</f>
        <v>10.5</v>
      </c>
      <c r="E59" s="37">
        <f>'RUMINANTS 3'!G59</f>
        <v>33</v>
      </c>
      <c r="F59" s="37">
        <f>'PARASITOLOGIE 3'!G59</f>
        <v>13.5</v>
      </c>
      <c r="G59" s="37">
        <f>'INFECTIEUX 3'!G59</f>
        <v>1.5</v>
      </c>
      <c r="H59" s="37">
        <f>'CARNIVORES 3'!G59</f>
        <v>36</v>
      </c>
      <c r="I59" s="37">
        <f>'CHIRURGIE 3'!G59</f>
        <v>36</v>
      </c>
      <c r="J59" s="37">
        <f>'BIOCHIMIE 2'!G59</f>
        <v>3.5</v>
      </c>
      <c r="K59" s="37">
        <f>'HIDAOA 3'!G59</f>
        <v>9.75</v>
      </c>
      <c r="L59" s="37">
        <f>'ANA-PATH 2'!G59</f>
        <v>4</v>
      </c>
      <c r="M59" s="37">
        <f>'CLINIQUE 3 '!M59</f>
        <v>41</v>
      </c>
      <c r="N59" s="37">
        <f t="shared" si="14"/>
        <v>188.75</v>
      </c>
      <c r="O59" s="37">
        <f t="shared" si="15"/>
        <v>6.7410714285714288</v>
      </c>
      <c r="P59" s="27" t="str">
        <f t="shared" si="16"/>
        <v>Ajournee</v>
      </c>
      <c r="Q59" s="27" t="str">
        <f t="shared" si="17"/>
        <v>juin</v>
      </c>
      <c r="R59" s="27">
        <f t="shared" si="18"/>
        <v>1</v>
      </c>
      <c r="S59" s="27">
        <f t="shared" si="19"/>
        <v>0</v>
      </c>
      <c r="T59" s="27">
        <f t="shared" si="20"/>
        <v>1</v>
      </c>
      <c r="U59" s="27">
        <f t="shared" si="21"/>
        <v>1</v>
      </c>
      <c r="V59" s="27">
        <f t="shared" si="22"/>
        <v>0</v>
      </c>
      <c r="W59" s="27">
        <f t="shared" si="23"/>
        <v>0</v>
      </c>
      <c r="X59" s="27">
        <f t="shared" si="24"/>
        <v>1</v>
      </c>
      <c r="Y59" s="27">
        <f t="shared" si="25"/>
        <v>1</v>
      </c>
      <c r="Z59" s="27">
        <f t="shared" si="26"/>
        <v>1</v>
      </c>
      <c r="AA59" s="27">
        <f t="shared" si="27"/>
        <v>0</v>
      </c>
      <c r="AB59" s="37" t="str">
        <f>'REPRODUCTION 3'!M59</f>
        <v>Juin</v>
      </c>
      <c r="AC59" s="37" t="str">
        <f>'RUMINANTS 3'!M59</f>
        <v>Juin</v>
      </c>
      <c r="AD59" s="37" t="str">
        <f>'PARASITOLOGIE 3'!M59</f>
        <v>Juin</v>
      </c>
      <c r="AE59" s="37" t="str">
        <f>'INFECTIEUX 3'!M59</f>
        <v>Juin</v>
      </c>
      <c r="AF59" s="37" t="str">
        <f>'CARNIVORES 3'!M59</f>
        <v>Juin</v>
      </c>
      <c r="AG59" s="37" t="str">
        <f>'CHIRURGIE 3'!M59</f>
        <v>Juin</v>
      </c>
      <c r="AH59" s="37" t="str">
        <f>'BIOCHIMIE 2'!M59</f>
        <v>Juin</v>
      </c>
      <c r="AI59" s="37" t="str">
        <f>'HIDAOA 3'!M59</f>
        <v>Juin</v>
      </c>
      <c r="AJ59" s="37" t="str">
        <f>'ANA-PATH 2'!M59</f>
        <v>Juin</v>
      </c>
      <c r="AK59" s="37" t="str">
        <f>'CLINIQUE 3 '!S59</f>
        <v>Juin</v>
      </c>
    </row>
    <row r="60" spans="1:37" ht="18.75">
      <c r="A60" s="27">
        <v>53</v>
      </c>
      <c r="B60" s="334" t="s">
        <v>454</v>
      </c>
      <c r="C60" s="374" t="s">
        <v>1863</v>
      </c>
      <c r="D60" s="37">
        <f>'REPRODUCTION 3'!G60</f>
        <v>3</v>
      </c>
      <c r="E60" s="37">
        <f>'RUMINANTS 3'!G60</f>
        <v>6</v>
      </c>
      <c r="F60" s="37">
        <f>'PARASITOLOGIE 3'!G60</f>
        <v>4.5</v>
      </c>
      <c r="G60" s="37">
        <f>'INFECTIEUX 3'!G60</f>
        <v>1.5</v>
      </c>
      <c r="H60" s="37">
        <f>'CARNIVORES 3'!G60</f>
        <v>39</v>
      </c>
      <c r="I60" s="37">
        <f>'CHIRURGIE 3'!G60</f>
        <v>17.625</v>
      </c>
      <c r="J60" s="37">
        <f>'BIOCHIMIE 2'!G60</f>
        <v>2</v>
      </c>
      <c r="K60" s="37">
        <f>'HIDAOA 3'!G60</f>
        <v>14.625</v>
      </c>
      <c r="L60" s="37">
        <f>'ANA-PATH 2'!G60</f>
        <v>3</v>
      </c>
      <c r="M60" s="37">
        <f>'CLINIQUE 3 '!M60</f>
        <v>39.119999999999997</v>
      </c>
      <c r="N60" s="37">
        <f t="shared" si="14"/>
        <v>130.37</v>
      </c>
      <c r="O60" s="37">
        <f t="shared" si="15"/>
        <v>4.6560714285714289</v>
      </c>
      <c r="P60" s="27" t="str">
        <f t="shared" si="16"/>
        <v>Ajournee</v>
      </c>
      <c r="Q60" s="27" t="str">
        <f t="shared" si="17"/>
        <v>juin</v>
      </c>
      <c r="R60" s="27">
        <f t="shared" si="18"/>
        <v>1</v>
      </c>
      <c r="S60" s="27">
        <f t="shared" si="19"/>
        <v>1</v>
      </c>
      <c r="T60" s="27">
        <f t="shared" si="20"/>
        <v>1</v>
      </c>
      <c r="U60" s="27">
        <f t="shared" si="21"/>
        <v>1</v>
      </c>
      <c r="V60" s="27">
        <f t="shared" si="22"/>
        <v>0</v>
      </c>
      <c r="W60" s="27">
        <f t="shared" si="23"/>
        <v>0</v>
      </c>
      <c r="X60" s="27">
        <f t="shared" si="24"/>
        <v>1</v>
      </c>
      <c r="Y60" s="27">
        <f t="shared" si="25"/>
        <v>1</v>
      </c>
      <c r="Z60" s="27">
        <f t="shared" si="26"/>
        <v>1</v>
      </c>
      <c r="AA60" s="27">
        <f t="shared" si="27"/>
        <v>0</v>
      </c>
      <c r="AB60" s="37" t="str">
        <f>'REPRODUCTION 3'!M60</f>
        <v>Juin</v>
      </c>
      <c r="AC60" s="37" t="str">
        <f>'RUMINANTS 3'!M60</f>
        <v>Juin</v>
      </c>
      <c r="AD60" s="37" t="str">
        <f>'PARASITOLOGIE 3'!M60</f>
        <v>Juin</v>
      </c>
      <c r="AE60" s="37" t="str">
        <f>'INFECTIEUX 3'!M60</f>
        <v>Juin</v>
      </c>
      <c r="AF60" s="37" t="str">
        <f>'CARNIVORES 3'!M60</f>
        <v>Juin</v>
      </c>
      <c r="AG60" s="37" t="str">
        <f>'CHIRURGIE 3'!M60</f>
        <v>Juin</v>
      </c>
      <c r="AH60" s="37" t="str">
        <f>'BIOCHIMIE 2'!M60</f>
        <v>Juin</v>
      </c>
      <c r="AI60" s="37" t="str">
        <f>'HIDAOA 3'!M60</f>
        <v>Juin</v>
      </c>
      <c r="AJ60" s="37" t="str">
        <f>'ANA-PATH 2'!M60</f>
        <v>Juin</v>
      </c>
      <c r="AK60" s="37" t="str">
        <f>'CLINIQUE 3 '!S60</f>
        <v>Juin</v>
      </c>
    </row>
    <row r="61" spans="1:37" ht="18.75">
      <c r="A61" s="27">
        <v>54</v>
      </c>
      <c r="B61" s="308" t="s">
        <v>3002</v>
      </c>
      <c r="C61" s="366" t="s">
        <v>3003</v>
      </c>
      <c r="D61" s="37">
        <f>'REPRODUCTION 3'!G61</f>
        <v>11.25</v>
      </c>
      <c r="E61" s="37">
        <f>'RUMINANTS 3'!G61</f>
        <v>13.5</v>
      </c>
      <c r="F61" s="37">
        <f>'PARASITOLOGIE 3'!G61</f>
        <v>15</v>
      </c>
      <c r="G61" s="37">
        <f>'INFECTIEUX 3'!G61</f>
        <v>7.5</v>
      </c>
      <c r="H61" s="37">
        <f>'CARNIVORES 3'!G61</f>
        <v>12</v>
      </c>
      <c r="I61" s="37">
        <f>'CHIRURGIE 3'!G61</f>
        <v>19.125</v>
      </c>
      <c r="J61" s="37">
        <f>'BIOCHIMIE 2'!G61</f>
        <v>4</v>
      </c>
      <c r="K61" s="37">
        <f>'HIDAOA 3'!G61</f>
        <v>16.875</v>
      </c>
      <c r="L61" s="37">
        <f>'ANA-PATH 2'!G61</f>
        <v>10</v>
      </c>
      <c r="M61" s="37">
        <f>'CLINIQUE 3 '!M61</f>
        <v>0</v>
      </c>
      <c r="N61" s="37">
        <f t="shared" si="14"/>
        <v>109.25</v>
      </c>
      <c r="O61" s="37">
        <f t="shared" si="15"/>
        <v>3.9017857142857144</v>
      </c>
      <c r="P61" s="27" t="str">
        <f t="shared" si="16"/>
        <v>Ajournee</v>
      </c>
      <c r="Q61" s="27" t="str">
        <f t="shared" si="17"/>
        <v>juin</v>
      </c>
      <c r="R61" s="27">
        <f t="shared" si="18"/>
        <v>1</v>
      </c>
      <c r="S61" s="27">
        <f t="shared" si="19"/>
        <v>1</v>
      </c>
      <c r="T61" s="27">
        <f t="shared" si="20"/>
        <v>0</v>
      </c>
      <c r="U61" s="27">
        <f t="shared" si="21"/>
        <v>1</v>
      </c>
      <c r="V61" s="27">
        <f t="shared" si="22"/>
        <v>1</v>
      </c>
      <c r="W61" s="27">
        <f t="shared" si="23"/>
        <v>0</v>
      </c>
      <c r="X61" s="27">
        <f t="shared" si="24"/>
        <v>1</v>
      </c>
      <c r="Y61" s="27">
        <f t="shared" si="25"/>
        <v>0</v>
      </c>
      <c r="Z61" s="27">
        <f t="shared" si="26"/>
        <v>0</v>
      </c>
      <c r="AA61" s="27">
        <f t="shared" si="27"/>
        <v>1</v>
      </c>
      <c r="AB61" s="37" t="str">
        <f>'REPRODUCTION 3'!M61</f>
        <v>Juin</v>
      </c>
      <c r="AC61" s="37" t="str">
        <f>'RUMINANTS 3'!M61</f>
        <v>Juin</v>
      </c>
      <c r="AD61" s="37" t="str">
        <f>'PARASITOLOGIE 3'!M61</f>
        <v>Juin</v>
      </c>
      <c r="AE61" s="37" t="str">
        <f>'INFECTIEUX 3'!M61</f>
        <v>Juin</v>
      </c>
      <c r="AF61" s="37" t="str">
        <f>'CARNIVORES 3'!M61</f>
        <v>Juin</v>
      </c>
      <c r="AG61" s="37" t="str">
        <f>'CHIRURGIE 3'!M61</f>
        <v>Juin</v>
      </c>
      <c r="AH61" s="37" t="str">
        <f>'BIOCHIMIE 2'!M61</f>
        <v>Juin</v>
      </c>
      <c r="AI61" s="37" t="str">
        <f>'HIDAOA 3'!M61</f>
        <v>Juin</v>
      </c>
      <c r="AJ61" s="37" t="str">
        <f>'ANA-PATH 2'!M61</f>
        <v>Juin</v>
      </c>
      <c r="AK61" s="37" t="str">
        <f>'CLINIQUE 3 '!S61</f>
        <v>Juin</v>
      </c>
    </row>
    <row r="62" spans="1:37" ht="18.75">
      <c r="A62" s="27">
        <v>55</v>
      </c>
      <c r="B62" s="308" t="s">
        <v>3004</v>
      </c>
      <c r="C62" s="366" t="s">
        <v>3005</v>
      </c>
      <c r="D62" s="37">
        <f>'REPRODUCTION 3'!G62</f>
        <v>7.5</v>
      </c>
      <c r="E62" s="37">
        <f>'RUMINANTS 3'!G62</f>
        <v>10.5</v>
      </c>
      <c r="F62" s="37">
        <f>'PARASITOLOGIE 3'!G62</f>
        <v>21</v>
      </c>
      <c r="G62" s="37">
        <f>'INFECTIEUX 3'!G62</f>
        <v>6</v>
      </c>
      <c r="H62" s="37">
        <f>'CARNIVORES 3'!G62</f>
        <v>18</v>
      </c>
      <c r="I62" s="37">
        <f>'CHIRURGIE 3'!G62</f>
        <v>18.75</v>
      </c>
      <c r="J62" s="37">
        <f>'BIOCHIMIE 2'!G62</f>
        <v>5.25</v>
      </c>
      <c r="K62" s="37">
        <f>'HIDAOA 3'!G62</f>
        <v>8.25</v>
      </c>
      <c r="L62" s="37">
        <f>'ANA-PATH 2'!G62</f>
        <v>11</v>
      </c>
      <c r="M62" s="37">
        <f>'CLINIQUE 3 '!M62</f>
        <v>0</v>
      </c>
      <c r="N62" s="37">
        <f t="shared" si="14"/>
        <v>106.25</v>
      </c>
      <c r="O62" s="37">
        <f t="shared" si="15"/>
        <v>3.7946428571428572</v>
      </c>
      <c r="P62" s="27" t="str">
        <f t="shared" si="16"/>
        <v>Ajournee</v>
      </c>
      <c r="Q62" s="27" t="str">
        <f t="shared" si="17"/>
        <v>juin</v>
      </c>
      <c r="R62" s="27">
        <f t="shared" si="18"/>
        <v>1</v>
      </c>
      <c r="S62" s="27">
        <f t="shared" si="19"/>
        <v>1</v>
      </c>
      <c r="T62" s="27">
        <f t="shared" si="20"/>
        <v>0</v>
      </c>
      <c r="U62" s="27">
        <f t="shared" si="21"/>
        <v>1</v>
      </c>
      <c r="V62" s="27">
        <f t="shared" si="22"/>
        <v>0</v>
      </c>
      <c r="W62" s="27">
        <f t="shared" si="23"/>
        <v>0</v>
      </c>
      <c r="X62" s="27">
        <f t="shared" si="24"/>
        <v>1</v>
      </c>
      <c r="Y62" s="27">
        <f t="shared" si="25"/>
        <v>1</v>
      </c>
      <c r="Z62" s="27">
        <f t="shared" si="26"/>
        <v>0</v>
      </c>
      <c r="AA62" s="27">
        <f t="shared" si="27"/>
        <v>1</v>
      </c>
      <c r="AB62" s="37" t="str">
        <f>'REPRODUCTION 3'!M62</f>
        <v>Juin</v>
      </c>
      <c r="AC62" s="37" t="str">
        <f>'RUMINANTS 3'!M62</f>
        <v>Juin</v>
      </c>
      <c r="AD62" s="37" t="str">
        <f>'PARASITOLOGIE 3'!M62</f>
        <v>Juin</v>
      </c>
      <c r="AE62" s="37" t="str">
        <f>'INFECTIEUX 3'!M62</f>
        <v>Juin</v>
      </c>
      <c r="AF62" s="37" t="str">
        <f>'CARNIVORES 3'!M62</f>
        <v>Juin</v>
      </c>
      <c r="AG62" s="37" t="str">
        <f>'CHIRURGIE 3'!M62</f>
        <v>Juin</v>
      </c>
      <c r="AH62" s="37" t="str">
        <f>'BIOCHIMIE 2'!M62</f>
        <v>Juin</v>
      </c>
      <c r="AI62" s="37" t="str">
        <f>'HIDAOA 3'!M62</f>
        <v>Juin</v>
      </c>
      <c r="AJ62" s="37" t="str">
        <f>'ANA-PATH 2'!M62</f>
        <v>Juin</v>
      </c>
      <c r="AK62" s="37" t="str">
        <f>'CLINIQUE 3 '!S62</f>
        <v>Juin</v>
      </c>
    </row>
    <row r="63" spans="1:37" ht="18.75">
      <c r="A63" s="27">
        <v>56</v>
      </c>
      <c r="B63" s="308" t="s">
        <v>466</v>
      </c>
      <c r="C63" s="366" t="s">
        <v>296</v>
      </c>
      <c r="D63" s="37">
        <f>'REPRODUCTION 3'!G63</f>
        <v>7.5</v>
      </c>
      <c r="E63" s="37">
        <f>'RUMINANTS 3'!G63</f>
        <v>3</v>
      </c>
      <c r="F63" s="37">
        <f>'PARASITOLOGIE 3'!G63</f>
        <v>13.5</v>
      </c>
      <c r="G63" s="37">
        <f>'INFECTIEUX 3'!G63</f>
        <v>3</v>
      </c>
      <c r="H63" s="37">
        <f>'CARNIVORES 3'!G63</f>
        <v>14.25</v>
      </c>
      <c r="I63" s="37">
        <f>'CHIRURGIE 3'!G63</f>
        <v>18.75</v>
      </c>
      <c r="J63" s="37">
        <f>'BIOCHIMIE 2'!G63</f>
        <v>2</v>
      </c>
      <c r="K63" s="37">
        <f>'HIDAOA 3'!G63</f>
        <v>18</v>
      </c>
      <c r="L63" s="37">
        <f>'ANA-PATH 2'!G63</f>
        <v>4</v>
      </c>
      <c r="M63" s="37">
        <f>'CLINIQUE 3 '!M63</f>
        <v>0</v>
      </c>
      <c r="N63" s="37">
        <f t="shared" si="14"/>
        <v>84</v>
      </c>
      <c r="O63" s="37">
        <f t="shared" si="15"/>
        <v>3</v>
      </c>
      <c r="P63" s="27" t="str">
        <f t="shared" si="16"/>
        <v>Ajournee</v>
      </c>
      <c r="Q63" s="27" t="str">
        <f t="shared" si="17"/>
        <v>juin</v>
      </c>
      <c r="R63" s="27">
        <f t="shared" si="18"/>
        <v>1</v>
      </c>
      <c r="S63" s="27">
        <f t="shared" si="19"/>
        <v>1</v>
      </c>
      <c r="T63" s="27">
        <f t="shared" si="20"/>
        <v>1</v>
      </c>
      <c r="U63" s="27">
        <f t="shared" si="21"/>
        <v>1</v>
      </c>
      <c r="V63" s="27">
        <f t="shared" si="22"/>
        <v>1</v>
      </c>
      <c r="W63" s="27">
        <f t="shared" si="23"/>
        <v>0</v>
      </c>
      <c r="X63" s="27">
        <f t="shared" si="24"/>
        <v>1</v>
      </c>
      <c r="Y63" s="27">
        <f t="shared" si="25"/>
        <v>0</v>
      </c>
      <c r="Z63" s="27">
        <f t="shared" si="26"/>
        <v>1</v>
      </c>
      <c r="AA63" s="27">
        <f t="shared" si="27"/>
        <v>1</v>
      </c>
      <c r="AB63" s="37" t="str">
        <f>'REPRODUCTION 3'!M63</f>
        <v>Juin</v>
      </c>
      <c r="AC63" s="37" t="str">
        <f>'RUMINANTS 3'!M63</f>
        <v>Juin</v>
      </c>
      <c r="AD63" s="37" t="str">
        <f>'PARASITOLOGIE 3'!M63</f>
        <v>Juin</v>
      </c>
      <c r="AE63" s="37" t="str">
        <f>'INFECTIEUX 3'!M63</f>
        <v>Juin</v>
      </c>
      <c r="AF63" s="37" t="str">
        <f>'CARNIVORES 3'!M63</f>
        <v>Juin</v>
      </c>
      <c r="AG63" s="37" t="str">
        <f>'CHIRURGIE 3'!M63</f>
        <v>Juin</v>
      </c>
      <c r="AH63" s="37" t="str">
        <f>'BIOCHIMIE 2'!M63</f>
        <v>Juin</v>
      </c>
      <c r="AI63" s="37" t="str">
        <f>'HIDAOA 3'!M63</f>
        <v>Juin</v>
      </c>
      <c r="AJ63" s="37" t="str">
        <f>'ANA-PATH 2'!M63</f>
        <v>Juin</v>
      </c>
      <c r="AK63" s="37" t="str">
        <f>'CLINIQUE 3 '!S63</f>
        <v>Juin</v>
      </c>
    </row>
    <row r="64" spans="1:37" ht="18.75">
      <c r="A64" s="27">
        <v>57</v>
      </c>
      <c r="B64" s="308" t="s">
        <v>3006</v>
      </c>
      <c r="C64" s="366" t="s">
        <v>674</v>
      </c>
      <c r="D64" s="37">
        <f>'REPRODUCTION 3'!G64</f>
        <v>10.5</v>
      </c>
      <c r="E64" s="37">
        <f>'RUMINANTS 3'!G64</f>
        <v>13.5</v>
      </c>
      <c r="F64" s="37">
        <f>'PARASITOLOGIE 3'!G64</f>
        <v>24</v>
      </c>
      <c r="G64" s="37">
        <f>'INFECTIEUX 3'!G64</f>
        <v>6</v>
      </c>
      <c r="H64" s="37">
        <f>'CARNIVORES 3'!G64</f>
        <v>12</v>
      </c>
      <c r="I64" s="37">
        <f>'CHIRURGIE 3'!G64</f>
        <v>24.375</v>
      </c>
      <c r="J64" s="37">
        <f>'BIOCHIMIE 2'!G64</f>
        <v>5.25</v>
      </c>
      <c r="K64" s="37">
        <f>'HIDAOA 3'!G64</f>
        <v>17.625</v>
      </c>
      <c r="L64" s="37">
        <f>'ANA-PATH 2'!G64</f>
        <v>8</v>
      </c>
      <c r="M64" s="37">
        <f>'CLINIQUE 3 '!M64</f>
        <v>0</v>
      </c>
      <c r="N64" s="37">
        <f t="shared" si="14"/>
        <v>121.25</v>
      </c>
      <c r="O64" s="37">
        <f t="shared" si="15"/>
        <v>4.3303571428571432</v>
      </c>
      <c r="P64" s="27" t="str">
        <f t="shared" si="16"/>
        <v>Ajournee</v>
      </c>
      <c r="Q64" s="27" t="str">
        <f t="shared" si="17"/>
        <v>juin</v>
      </c>
      <c r="R64" s="27">
        <f t="shared" si="18"/>
        <v>1</v>
      </c>
      <c r="S64" s="27">
        <f t="shared" si="19"/>
        <v>1</v>
      </c>
      <c r="T64" s="27">
        <f t="shared" si="20"/>
        <v>0</v>
      </c>
      <c r="U64" s="27">
        <f t="shared" si="21"/>
        <v>1</v>
      </c>
      <c r="V64" s="27">
        <f t="shared" si="22"/>
        <v>1</v>
      </c>
      <c r="W64" s="27">
        <f t="shared" si="23"/>
        <v>0</v>
      </c>
      <c r="X64" s="27">
        <f t="shared" si="24"/>
        <v>1</v>
      </c>
      <c r="Y64" s="27">
        <f t="shared" si="25"/>
        <v>0</v>
      </c>
      <c r="Z64" s="27">
        <f t="shared" si="26"/>
        <v>1</v>
      </c>
      <c r="AA64" s="27">
        <f t="shared" si="27"/>
        <v>1</v>
      </c>
      <c r="AB64" s="37" t="str">
        <f>'REPRODUCTION 3'!M64</f>
        <v>Juin</v>
      </c>
      <c r="AC64" s="37" t="str">
        <f>'RUMINANTS 3'!M64</f>
        <v>Juin</v>
      </c>
      <c r="AD64" s="37" t="str">
        <f>'PARASITOLOGIE 3'!M64</f>
        <v>Juin</v>
      </c>
      <c r="AE64" s="37" t="str">
        <f>'INFECTIEUX 3'!M64</f>
        <v>Juin</v>
      </c>
      <c r="AF64" s="37" t="str">
        <f>'CARNIVORES 3'!M64</f>
        <v>Juin</v>
      </c>
      <c r="AG64" s="37" t="str">
        <f>'CHIRURGIE 3'!M64</f>
        <v>Juin</v>
      </c>
      <c r="AH64" s="37" t="str">
        <f>'BIOCHIMIE 2'!M64</f>
        <v>Juin</v>
      </c>
      <c r="AI64" s="37" t="str">
        <f>'HIDAOA 3'!M64</f>
        <v>Juin</v>
      </c>
      <c r="AJ64" s="37" t="str">
        <f>'ANA-PATH 2'!M64</f>
        <v>Juin</v>
      </c>
      <c r="AK64" s="37" t="str">
        <f>'CLINIQUE 3 '!S64</f>
        <v>Juin</v>
      </c>
    </row>
    <row r="65" spans="1:37" ht="18.75">
      <c r="A65" s="27">
        <v>58</v>
      </c>
      <c r="B65" s="308" t="s">
        <v>1869</v>
      </c>
      <c r="C65" s="366" t="s">
        <v>3007</v>
      </c>
      <c r="D65" s="37">
        <f>'REPRODUCTION 3'!G65</f>
        <v>7.5</v>
      </c>
      <c r="E65" s="37">
        <f>'RUMINANTS 3'!G65</f>
        <v>6</v>
      </c>
      <c r="F65" s="37">
        <f>'PARASITOLOGIE 3'!G65</f>
        <v>10.5</v>
      </c>
      <c r="G65" s="37">
        <f>'INFECTIEUX 3'!G65</f>
        <v>7.5</v>
      </c>
      <c r="H65" s="37">
        <f>'CARNIVORES 3'!G65</f>
        <v>13.5</v>
      </c>
      <c r="I65" s="37">
        <f>'CHIRURGIE 3'!G65</f>
        <v>14.25</v>
      </c>
      <c r="J65" s="37">
        <f>'BIOCHIMIE 2'!G65</f>
        <v>3</v>
      </c>
      <c r="K65" s="37">
        <f>'HIDAOA 3'!G65</f>
        <v>10.125</v>
      </c>
      <c r="L65" s="37">
        <f>'ANA-PATH 2'!G65</f>
        <v>4</v>
      </c>
      <c r="M65" s="37">
        <f>'CLINIQUE 3 '!M65</f>
        <v>0</v>
      </c>
      <c r="N65" s="37">
        <f t="shared" si="14"/>
        <v>76.375</v>
      </c>
      <c r="O65" s="37">
        <f t="shared" si="15"/>
        <v>2.7276785714285716</v>
      </c>
      <c r="P65" s="27" t="str">
        <f t="shared" si="16"/>
        <v>Ajournee</v>
      </c>
      <c r="Q65" s="27" t="str">
        <f t="shared" si="17"/>
        <v>juin</v>
      </c>
      <c r="R65" s="27">
        <f t="shared" si="18"/>
        <v>1</v>
      </c>
      <c r="S65" s="27">
        <f t="shared" si="19"/>
        <v>1</v>
      </c>
      <c r="T65" s="27">
        <f t="shared" si="20"/>
        <v>1</v>
      </c>
      <c r="U65" s="27">
        <f t="shared" si="21"/>
        <v>1</v>
      </c>
      <c r="V65" s="27">
        <f t="shared" si="22"/>
        <v>1</v>
      </c>
      <c r="W65" s="27">
        <f t="shared" si="23"/>
        <v>1</v>
      </c>
      <c r="X65" s="27">
        <f t="shared" si="24"/>
        <v>1</v>
      </c>
      <c r="Y65" s="27">
        <f t="shared" si="25"/>
        <v>1</v>
      </c>
      <c r="Z65" s="27">
        <f t="shared" si="26"/>
        <v>1</v>
      </c>
      <c r="AA65" s="27">
        <f t="shared" si="27"/>
        <v>1</v>
      </c>
      <c r="AB65" s="37" t="str">
        <f>'REPRODUCTION 3'!M65</f>
        <v>Juin</v>
      </c>
      <c r="AC65" s="37" t="str">
        <f>'RUMINANTS 3'!M65</f>
        <v>Juin</v>
      </c>
      <c r="AD65" s="37" t="str">
        <f>'PARASITOLOGIE 3'!M65</f>
        <v>Juin</v>
      </c>
      <c r="AE65" s="37" t="str">
        <f>'INFECTIEUX 3'!M65</f>
        <v>Juin</v>
      </c>
      <c r="AF65" s="37" t="str">
        <f>'CARNIVORES 3'!M65</f>
        <v>Juin</v>
      </c>
      <c r="AG65" s="37" t="str">
        <f>'CHIRURGIE 3'!M65</f>
        <v>Juin</v>
      </c>
      <c r="AH65" s="37" t="str">
        <f>'BIOCHIMIE 2'!M65</f>
        <v>Juin</v>
      </c>
      <c r="AI65" s="37" t="str">
        <f>'HIDAOA 3'!M65</f>
        <v>Juin</v>
      </c>
      <c r="AJ65" s="37" t="str">
        <f>'ANA-PATH 2'!M65</f>
        <v>Juin</v>
      </c>
      <c r="AK65" s="37" t="str">
        <f>'CLINIQUE 3 '!S65</f>
        <v>Juin</v>
      </c>
    </row>
    <row r="66" spans="1:37" ht="18.75">
      <c r="A66" s="27">
        <v>59</v>
      </c>
      <c r="B66" s="306" t="s">
        <v>475</v>
      </c>
      <c r="C66" s="375" t="s">
        <v>1872</v>
      </c>
      <c r="D66" s="37">
        <f>'REPRODUCTION 3'!G66</f>
        <v>3</v>
      </c>
      <c r="E66" s="37">
        <f>'RUMINANTS 3'!G66</f>
        <v>30</v>
      </c>
      <c r="F66" s="37">
        <f>'PARASITOLOGIE 3'!G66</f>
        <v>13.5</v>
      </c>
      <c r="G66" s="37">
        <f>'INFECTIEUX 3'!G66</f>
        <v>1.5</v>
      </c>
      <c r="H66" s="37">
        <f>'CARNIVORES 3'!G66</f>
        <v>30</v>
      </c>
      <c r="I66" s="37">
        <f>'CHIRURGIE 3'!G66</f>
        <v>30</v>
      </c>
      <c r="J66" s="37">
        <f>'BIOCHIMIE 2'!G66</f>
        <v>1</v>
      </c>
      <c r="K66" s="37">
        <f>'HIDAOA 3'!G66</f>
        <v>9.375</v>
      </c>
      <c r="L66" s="37">
        <f>'ANA-PATH 2'!G66</f>
        <v>20</v>
      </c>
      <c r="M66" s="37">
        <f>'CLINIQUE 3 '!M66</f>
        <v>41.5</v>
      </c>
      <c r="N66" s="37">
        <f t="shared" si="14"/>
        <v>179.875</v>
      </c>
      <c r="O66" s="37">
        <f t="shared" si="15"/>
        <v>6.4241071428571432</v>
      </c>
      <c r="P66" s="27" t="str">
        <f t="shared" si="16"/>
        <v>Ajournee</v>
      </c>
      <c r="Q66" s="27" t="str">
        <f t="shared" si="17"/>
        <v>juin</v>
      </c>
      <c r="R66" s="27">
        <f t="shared" si="18"/>
        <v>1</v>
      </c>
      <c r="S66" s="27">
        <f t="shared" si="19"/>
        <v>0</v>
      </c>
      <c r="T66" s="27">
        <f t="shared" si="20"/>
        <v>1</v>
      </c>
      <c r="U66" s="27">
        <f t="shared" si="21"/>
        <v>1</v>
      </c>
      <c r="V66" s="27">
        <f t="shared" si="22"/>
        <v>0</v>
      </c>
      <c r="W66" s="27">
        <f t="shared" si="23"/>
        <v>0</v>
      </c>
      <c r="X66" s="27">
        <f t="shared" si="24"/>
        <v>1</v>
      </c>
      <c r="Y66" s="27">
        <f t="shared" si="25"/>
        <v>1</v>
      </c>
      <c r="Z66" s="27">
        <f t="shared" si="26"/>
        <v>0</v>
      </c>
      <c r="AA66" s="27">
        <f t="shared" si="27"/>
        <v>0</v>
      </c>
      <c r="AB66" s="37" t="str">
        <f>'REPRODUCTION 3'!M66</f>
        <v>Juin</v>
      </c>
      <c r="AC66" s="37" t="str">
        <f>'RUMINANTS 3'!M66</f>
        <v>Juin</v>
      </c>
      <c r="AD66" s="37" t="str">
        <f>'PARASITOLOGIE 3'!M66</f>
        <v>Juin</v>
      </c>
      <c r="AE66" s="37" t="str">
        <f>'INFECTIEUX 3'!M66</f>
        <v>Juin</v>
      </c>
      <c r="AF66" s="37" t="str">
        <f>'CARNIVORES 3'!M66</f>
        <v>Juin</v>
      </c>
      <c r="AG66" s="37" t="str">
        <f>'CHIRURGIE 3'!M66</f>
        <v>Juin</v>
      </c>
      <c r="AH66" s="37" t="str">
        <f>'BIOCHIMIE 2'!M66</f>
        <v>Juin</v>
      </c>
      <c r="AI66" s="37" t="str">
        <f>'HIDAOA 3'!M66</f>
        <v>Juin</v>
      </c>
      <c r="AJ66" s="37" t="str">
        <f>'ANA-PATH 2'!M66</f>
        <v>Juin</v>
      </c>
      <c r="AK66" s="37" t="str">
        <f>'CLINIQUE 3 '!S66</f>
        <v>Juin</v>
      </c>
    </row>
    <row r="67" spans="1:37" ht="15.75">
      <c r="A67" s="27">
        <v>60</v>
      </c>
      <c r="B67" s="308" t="s">
        <v>3008</v>
      </c>
      <c r="C67" s="308" t="s">
        <v>3009</v>
      </c>
      <c r="D67" s="37">
        <f>'REPRODUCTION 3'!G67</f>
        <v>16.875</v>
      </c>
      <c r="E67" s="37">
        <f>'RUMINANTS 3'!G67</f>
        <v>15</v>
      </c>
      <c r="F67" s="37">
        <f>'PARASITOLOGIE 3'!G67</f>
        <v>18</v>
      </c>
      <c r="G67" s="37">
        <f>'INFECTIEUX 3'!G67</f>
        <v>15</v>
      </c>
      <c r="H67" s="37">
        <f>'CARNIVORES 3'!G67</f>
        <v>12</v>
      </c>
      <c r="I67" s="37">
        <f>'CHIRURGIE 3'!G67</f>
        <v>21.375</v>
      </c>
      <c r="J67" s="37">
        <f>'BIOCHIMIE 2'!G67</f>
        <v>7.75</v>
      </c>
      <c r="K67" s="37">
        <f>'HIDAOA 3'!G67</f>
        <v>19.5</v>
      </c>
      <c r="L67" s="37">
        <f>'ANA-PATH 2'!G67</f>
        <v>6</v>
      </c>
      <c r="M67" s="37">
        <f>'CLINIQUE 3 '!M67</f>
        <v>0</v>
      </c>
      <c r="N67" s="37">
        <f t="shared" si="14"/>
        <v>131.5</v>
      </c>
      <c r="O67" s="37">
        <f t="shared" si="15"/>
        <v>4.6964285714285712</v>
      </c>
      <c r="P67" s="27" t="str">
        <f t="shared" si="16"/>
        <v>Ajournee</v>
      </c>
      <c r="Q67" s="27" t="str">
        <f t="shared" si="17"/>
        <v>juin</v>
      </c>
      <c r="R67" s="27">
        <f t="shared" si="18"/>
        <v>0</v>
      </c>
      <c r="S67" s="27">
        <f t="shared" si="19"/>
        <v>0</v>
      </c>
      <c r="T67" s="27">
        <f t="shared" si="20"/>
        <v>0</v>
      </c>
      <c r="U67" s="27">
        <f t="shared" si="21"/>
        <v>0</v>
      </c>
      <c r="V67" s="27">
        <f t="shared" si="22"/>
        <v>1</v>
      </c>
      <c r="W67" s="27">
        <f t="shared" si="23"/>
        <v>0</v>
      </c>
      <c r="X67" s="27">
        <f t="shared" si="24"/>
        <v>1</v>
      </c>
      <c r="Y67" s="27">
        <f t="shared" si="25"/>
        <v>0</v>
      </c>
      <c r="Z67" s="27">
        <f t="shared" si="26"/>
        <v>1</v>
      </c>
      <c r="AA67" s="27">
        <f t="shared" si="27"/>
        <v>1</v>
      </c>
      <c r="AB67" s="37" t="str">
        <f>'REPRODUCTION 3'!M67</f>
        <v>Juin</v>
      </c>
      <c r="AC67" s="37" t="str">
        <f>'RUMINANTS 3'!M67</f>
        <v>Juin</v>
      </c>
      <c r="AD67" s="37" t="str">
        <f>'PARASITOLOGIE 3'!M67</f>
        <v>Juin</v>
      </c>
      <c r="AE67" s="37" t="str">
        <f>'INFECTIEUX 3'!M67</f>
        <v>Juin</v>
      </c>
      <c r="AF67" s="37" t="str">
        <f>'CARNIVORES 3'!M67</f>
        <v>Juin</v>
      </c>
      <c r="AG67" s="37" t="str">
        <f>'CHIRURGIE 3'!M67</f>
        <v>Juin</v>
      </c>
      <c r="AH67" s="37" t="str">
        <f>'BIOCHIMIE 2'!M67</f>
        <v>Juin</v>
      </c>
      <c r="AI67" s="37" t="str">
        <f>'HIDAOA 3'!M67</f>
        <v>Juin</v>
      </c>
      <c r="AJ67" s="37" t="str">
        <f>'ANA-PATH 2'!M67</f>
        <v>Juin</v>
      </c>
      <c r="AK67" s="37" t="str">
        <f>'CLINIQUE 3 '!S67</f>
        <v>Juin</v>
      </c>
    </row>
    <row r="68" spans="1:37" ht="18.75">
      <c r="A68" s="27">
        <v>61</v>
      </c>
      <c r="B68" s="308" t="s">
        <v>3285</v>
      </c>
      <c r="C68" s="366" t="s">
        <v>3010</v>
      </c>
      <c r="D68" s="37">
        <f>'REPRODUCTION 3'!G68</f>
        <v>6</v>
      </c>
      <c r="E68" s="37">
        <f>'RUMINANTS 3'!G68</f>
        <v>7.5</v>
      </c>
      <c r="F68" s="37">
        <f>'PARASITOLOGIE 3'!G68</f>
        <v>15</v>
      </c>
      <c r="G68" s="37">
        <f>'INFECTIEUX 3'!G68</f>
        <v>4.5</v>
      </c>
      <c r="H68" s="37">
        <f>'CARNIVORES 3'!G68</f>
        <v>13.5</v>
      </c>
      <c r="I68" s="37">
        <f>'CHIRURGIE 3'!G68</f>
        <v>16.5</v>
      </c>
      <c r="J68" s="37">
        <f>'BIOCHIMIE 2'!G68</f>
        <v>3</v>
      </c>
      <c r="K68" s="37">
        <f>'HIDAOA 3'!G68</f>
        <v>14.25</v>
      </c>
      <c r="L68" s="37">
        <f>'ANA-PATH 2'!G68</f>
        <v>7</v>
      </c>
      <c r="M68" s="37">
        <f>'CLINIQUE 3 '!M68</f>
        <v>0</v>
      </c>
      <c r="N68" s="37">
        <f t="shared" si="14"/>
        <v>87.25</v>
      </c>
      <c r="O68" s="37">
        <f t="shared" si="15"/>
        <v>3.1160714285714284</v>
      </c>
      <c r="P68" s="27" t="str">
        <f t="shared" si="16"/>
        <v>Ajournee</v>
      </c>
      <c r="Q68" s="27" t="str">
        <f t="shared" si="17"/>
        <v>juin</v>
      </c>
      <c r="R68" s="27">
        <f t="shared" si="18"/>
        <v>1</v>
      </c>
      <c r="S68" s="27">
        <f t="shared" si="19"/>
        <v>1</v>
      </c>
      <c r="T68" s="27">
        <f t="shared" si="20"/>
        <v>0</v>
      </c>
      <c r="U68" s="27">
        <f t="shared" si="21"/>
        <v>1</v>
      </c>
      <c r="V68" s="27">
        <f t="shared" si="22"/>
        <v>1</v>
      </c>
      <c r="W68" s="27">
        <f t="shared" si="23"/>
        <v>0</v>
      </c>
      <c r="X68" s="27">
        <f t="shared" si="24"/>
        <v>1</v>
      </c>
      <c r="Y68" s="27">
        <f t="shared" si="25"/>
        <v>1</v>
      </c>
      <c r="Z68" s="27">
        <f t="shared" si="26"/>
        <v>1</v>
      </c>
      <c r="AA68" s="27">
        <f t="shared" si="27"/>
        <v>1</v>
      </c>
      <c r="AB68" s="37" t="str">
        <f>'REPRODUCTION 3'!M68</f>
        <v>Juin</v>
      </c>
      <c r="AC68" s="37" t="str">
        <f>'RUMINANTS 3'!M68</f>
        <v>Juin</v>
      </c>
      <c r="AD68" s="37" t="str">
        <f>'PARASITOLOGIE 3'!M68</f>
        <v>Juin</v>
      </c>
      <c r="AE68" s="37" t="str">
        <f>'INFECTIEUX 3'!M68</f>
        <v>Juin</v>
      </c>
      <c r="AF68" s="37" t="str">
        <f>'CARNIVORES 3'!M68</f>
        <v>Juin</v>
      </c>
      <c r="AG68" s="37" t="str">
        <f>'CHIRURGIE 3'!M68</f>
        <v>Juin</v>
      </c>
      <c r="AH68" s="37" t="str">
        <f>'BIOCHIMIE 2'!M68</f>
        <v>Juin</v>
      </c>
      <c r="AI68" s="37" t="str">
        <f>'HIDAOA 3'!M68</f>
        <v>Juin</v>
      </c>
      <c r="AJ68" s="37" t="str">
        <f>'ANA-PATH 2'!M68</f>
        <v>Juin</v>
      </c>
      <c r="AK68" s="37" t="str">
        <f>'CLINIQUE 3 '!S68</f>
        <v>Juin</v>
      </c>
    </row>
    <row r="69" spans="1:37" ht="18.75">
      <c r="A69" s="27">
        <v>62</v>
      </c>
      <c r="B69" s="334" t="s">
        <v>499</v>
      </c>
      <c r="C69" s="374" t="s">
        <v>500</v>
      </c>
      <c r="D69" s="37">
        <f>'REPRODUCTION 3'!G69</f>
        <v>9</v>
      </c>
      <c r="E69" s="37">
        <f>'RUMINANTS 3'!G69</f>
        <v>7.5</v>
      </c>
      <c r="F69" s="37">
        <f>'PARASITOLOGIE 3'!G69</f>
        <v>7.5</v>
      </c>
      <c r="G69" s="37">
        <f>'INFECTIEUX 3'!G69</f>
        <v>4.5</v>
      </c>
      <c r="H69" s="37">
        <f>'CARNIVORES 3'!G69</f>
        <v>39</v>
      </c>
      <c r="I69" s="37">
        <f>'CHIRURGIE 3'!G69</f>
        <v>31.5</v>
      </c>
      <c r="J69" s="37">
        <f>'BIOCHIMIE 2'!G69</f>
        <v>4.25</v>
      </c>
      <c r="K69" s="37">
        <f>'HIDAOA 3'!G69</f>
        <v>12.375</v>
      </c>
      <c r="L69" s="37">
        <f>'ANA-PATH 2'!G69</f>
        <v>20</v>
      </c>
      <c r="M69" s="37">
        <f>'CLINIQUE 3 '!M69</f>
        <v>42</v>
      </c>
      <c r="N69" s="37">
        <f t="shared" si="14"/>
        <v>177.625</v>
      </c>
      <c r="O69" s="37">
        <f t="shared" si="15"/>
        <v>6.34375</v>
      </c>
      <c r="P69" s="27" t="str">
        <f t="shared" si="16"/>
        <v>Ajournee</v>
      </c>
      <c r="Q69" s="27" t="str">
        <f t="shared" si="17"/>
        <v>juin</v>
      </c>
      <c r="R69" s="27">
        <f t="shared" si="18"/>
        <v>1</v>
      </c>
      <c r="S69" s="27">
        <f t="shared" si="19"/>
        <v>1</v>
      </c>
      <c r="T69" s="27">
        <f t="shared" si="20"/>
        <v>1</v>
      </c>
      <c r="U69" s="27">
        <f t="shared" si="21"/>
        <v>1</v>
      </c>
      <c r="V69" s="27">
        <f t="shared" si="22"/>
        <v>0</v>
      </c>
      <c r="W69" s="27">
        <f t="shared" si="23"/>
        <v>0</v>
      </c>
      <c r="X69" s="27">
        <f t="shared" si="24"/>
        <v>1</v>
      </c>
      <c r="Y69" s="27">
        <f t="shared" si="25"/>
        <v>1</v>
      </c>
      <c r="Z69" s="27">
        <f t="shared" si="26"/>
        <v>0</v>
      </c>
      <c r="AA69" s="27">
        <f t="shared" si="27"/>
        <v>0</v>
      </c>
      <c r="AB69" s="37" t="str">
        <f>'REPRODUCTION 3'!M69</f>
        <v>Juin</v>
      </c>
      <c r="AC69" s="37" t="str">
        <f>'RUMINANTS 3'!M69</f>
        <v>Juin</v>
      </c>
      <c r="AD69" s="37" t="str">
        <f>'PARASITOLOGIE 3'!M69</f>
        <v>Juin</v>
      </c>
      <c r="AE69" s="37" t="str">
        <f>'INFECTIEUX 3'!M69</f>
        <v>Juin</v>
      </c>
      <c r="AF69" s="37" t="str">
        <f>'CARNIVORES 3'!M69</f>
        <v>Juin</v>
      </c>
      <c r="AG69" s="37" t="str">
        <f>'CHIRURGIE 3'!M69</f>
        <v>Juin</v>
      </c>
      <c r="AH69" s="37" t="str">
        <f>'BIOCHIMIE 2'!M69</f>
        <v>Juin</v>
      </c>
      <c r="AI69" s="37" t="str">
        <f>'HIDAOA 3'!M69</f>
        <v>Juin</v>
      </c>
      <c r="AJ69" s="37" t="str">
        <f>'ANA-PATH 2'!M69</f>
        <v>Juin</v>
      </c>
      <c r="AK69" s="37" t="str">
        <f>'CLINIQUE 3 '!S69</f>
        <v>Juin</v>
      </c>
    </row>
    <row r="70" spans="1:37" ht="18.75">
      <c r="A70" s="27">
        <v>63</v>
      </c>
      <c r="B70" s="308" t="s">
        <v>3011</v>
      </c>
      <c r="C70" s="366" t="s">
        <v>256</v>
      </c>
      <c r="D70" s="37">
        <f>'REPRODUCTION 3'!G70</f>
        <v>15</v>
      </c>
      <c r="E70" s="37">
        <f>'RUMINANTS 3'!G70</f>
        <v>12</v>
      </c>
      <c r="F70" s="37">
        <f>'PARASITOLOGIE 3'!G70</f>
        <v>19.5</v>
      </c>
      <c r="G70" s="37">
        <f>'INFECTIEUX 3'!G70</f>
        <v>7.5</v>
      </c>
      <c r="H70" s="37">
        <f>'CARNIVORES 3'!G70</f>
        <v>15</v>
      </c>
      <c r="I70" s="37">
        <f>'CHIRURGIE 3'!G70</f>
        <v>20.625</v>
      </c>
      <c r="J70" s="37">
        <f>'BIOCHIMIE 2'!G70</f>
        <v>9</v>
      </c>
      <c r="K70" s="37">
        <f>'HIDAOA 3'!G70</f>
        <v>17.25</v>
      </c>
      <c r="L70" s="37">
        <f>'ANA-PATH 2'!G70</f>
        <v>8</v>
      </c>
      <c r="M70" s="37">
        <f>'CLINIQUE 3 '!M70</f>
        <v>0</v>
      </c>
      <c r="N70" s="37">
        <f t="shared" si="14"/>
        <v>123.875</v>
      </c>
      <c r="O70" s="37">
        <f t="shared" si="15"/>
        <v>4.4241071428571432</v>
      </c>
      <c r="P70" s="27" t="str">
        <f t="shared" si="16"/>
        <v>Ajournee</v>
      </c>
      <c r="Q70" s="27" t="str">
        <f t="shared" si="17"/>
        <v>juin</v>
      </c>
      <c r="R70" s="27">
        <f t="shared" si="18"/>
        <v>0</v>
      </c>
      <c r="S70" s="27">
        <f t="shared" si="19"/>
        <v>1</v>
      </c>
      <c r="T70" s="27">
        <f t="shared" si="20"/>
        <v>0</v>
      </c>
      <c r="U70" s="27">
        <f t="shared" si="21"/>
        <v>1</v>
      </c>
      <c r="V70" s="27">
        <f t="shared" si="22"/>
        <v>0</v>
      </c>
      <c r="W70" s="27">
        <f t="shared" si="23"/>
        <v>0</v>
      </c>
      <c r="X70" s="27">
        <f t="shared" si="24"/>
        <v>1</v>
      </c>
      <c r="Y70" s="27">
        <f t="shared" si="25"/>
        <v>0</v>
      </c>
      <c r="Z70" s="27">
        <f t="shared" si="26"/>
        <v>1</v>
      </c>
      <c r="AA70" s="27">
        <f t="shared" si="27"/>
        <v>1</v>
      </c>
      <c r="AB70" s="37" t="str">
        <f>'REPRODUCTION 3'!M70</f>
        <v>Juin</v>
      </c>
      <c r="AC70" s="37" t="str">
        <f>'RUMINANTS 3'!M70</f>
        <v>Juin</v>
      </c>
      <c r="AD70" s="37" t="str">
        <f>'PARASITOLOGIE 3'!M70</f>
        <v>Juin</v>
      </c>
      <c r="AE70" s="37" t="str">
        <f>'INFECTIEUX 3'!M70</f>
        <v>Juin</v>
      </c>
      <c r="AF70" s="37" t="str">
        <f>'CARNIVORES 3'!M70</f>
        <v>Juin</v>
      </c>
      <c r="AG70" s="37" t="str">
        <f>'CHIRURGIE 3'!M70</f>
        <v>Juin</v>
      </c>
      <c r="AH70" s="37" t="str">
        <f>'BIOCHIMIE 2'!M70</f>
        <v>Juin</v>
      </c>
      <c r="AI70" s="37" t="str">
        <f>'HIDAOA 3'!M70</f>
        <v>Juin</v>
      </c>
      <c r="AJ70" s="37" t="str">
        <f>'ANA-PATH 2'!M70</f>
        <v>Juin</v>
      </c>
      <c r="AK70" s="37" t="str">
        <f>'CLINIQUE 3 '!S70</f>
        <v>Juin</v>
      </c>
    </row>
    <row r="71" spans="1:37" ht="18.75">
      <c r="A71" s="27">
        <v>64</v>
      </c>
      <c r="B71" s="308" t="s">
        <v>3012</v>
      </c>
      <c r="C71" s="366" t="s">
        <v>3013</v>
      </c>
      <c r="D71" s="37">
        <f>'REPRODUCTION 3'!G71</f>
        <v>13.5</v>
      </c>
      <c r="E71" s="37">
        <f>'RUMINANTS 3'!G71</f>
        <v>7.5</v>
      </c>
      <c r="F71" s="37">
        <f>'PARASITOLOGIE 3'!G71</f>
        <v>25.5</v>
      </c>
      <c r="G71" s="37">
        <f>'INFECTIEUX 3'!G71</f>
        <v>12</v>
      </c>
      <c r="H71" s="37">
        <f>'CARNIVORES 3'!G71</f>
        <v>15</v>
      </c>
      <c r="I71" s="37">
        <f>'CHIRURGIE 3'!G71</f>
        <v>20.25</v>
      </c>
      <c r="J71" s="37">
        <f>'BIOCHIMIE 2'!G71</f>
        <v>9.5</v>
      </c>
      <c r="K71" s="37">
        <f>'HIDAOA 3'!G71</f>
        <v>21</v>
      </c>
      <c r="L71" s="37">
        <f>'ANA-PATH 2'!G71</f>
        <v>6</v>
      </c>
      <c r="M71" s="37">
        <f>'CLINIQUE 3 '!M71</f>
        <v>0</v>
      </c>
      <c r="N71" s="37">
        <f t="shared" si="14"/>
        <v>130.25</v>
      </c>
      <c r="O71" s="37">
        <f t="shared" si="15"/>
        <v>4.6517857142857144</v>
      </c>
      <c r="P71" s="27" t="str">
        <f t="shared" si="16"/>
        <v>Ajournee</v>
      </c>
      <c r="Q71" s="27" t="str">
        <f t="shared" si="17"/>
        <v>juin</v>
      </c>
      <c r="R71" s="27">
        <f t="shared" si="18"/>
        <v>1</v>
      </c>
      <c r="S71" s="27">
        <f t="shared" si="19"/>
        <v>1</v>
      </c>
      <c r="T71" s="27">
        <f t="shared" si="20"/>
        <v>0</v>
      </c>
      <c r="U71" s="27">
        <f t="shared" si="21"/>
        <v>1</v>
      </c>
      <c r="V71" s="27">
        <f t="shared" si="22"/>
        <v>0</v>
      </c>
      <c r="W71" s="27">
        <f t="shared" si="23"/>
        <v>0</v>
      </c>
      <c r="X71" s="27">
        <f t="shared" si="24"/>
        <v>1</v>
      </c>
      <c r="Y71" s="27">
        <f t="shared" si="25"/>
        <v>0</v>
      </c>
      <c r="Z71" s="27">
        <f t="shared" si="26"/>
        <v>1</v>
      </c>
      <c r="AA71" s="27">
        <f t="shared" si="27"/>
        <v>1</v>
      </c>
      <c r="AB71" s="37" t="str">
        <f>'REPRODUCTION 3'!M71</f>
        <v>Juin</v>
      </c>
      <c r="AC71" s="37" t="str">
        <f>'RUMINANTS 3'!M71</f>
        <v>Juin</v>
      </c>
      <c r="AD71" s="37" t="str">
        <f>'PARASITOLOGIE 3'!M71</f>
        <v>Juin</v>
      </c>
      <c r="AE71" s="37" t="str">
        <f>'INFECTIEUX 3'!M71</f>
        <v>Juin</v>
      </c>
      <c r="AF71" s="37" t="str">
        <f>'CARNIVORES 3'!M71</f>
        <v>Juin</v>
      </c>
      <c r="AG71" s="37" t="str">
        <f>'CHIRURGIE 3'!M71</f>
        <v>Juin</v>
      </c>
      <c r="AH71" s="37" t="str">
        <f>'BIOCHIMIE 2'!M71</f>
        <v>Juin</v>
      </c>
      <c r="AI71" s="37" t="str">
        <f>'HIDAOA 3'!M71</f>
        <v>Juin</v>
      </c>
      <c r="AJ71" s="37" t="str">
        <f>'ANA-PATH 2'!M71</f>
        <v>Juin</v>
      </c>
      <c r="AK71" s="37" t="str">
        <f>'CLINIQUE 3 '!S71</f>
        <v>Juin</v>
      </c>
    </row>
    <row r="72" spans="1:37" ht="18.75">
      <c r="A72" s="27">
        <v>65</v>
      </c>
      <c r="B72" s="308" t="s">
        <v>3014</v>
      </c>
      <c r="C72" s="366" t="s">
        <v>3015</v>
      </c>
      <c r="D72" s="37">
        <f>'REPRODUCTION 3'!G72</f>
        <v>3</v>
      </c>
      <c r="E72" s="37">
        <f>'RUMINANTS 3'!G72</f>
        <v>9</v>
      </c>
      <c r="F72" s="37">
        <f>'PARASITOLOGIE 3'!G72</f>
        <v>7.5</v>
      </c>
      <c r="G72" s="37">
        <f>'INFECTIEUX 3'!G72</f>
        <v>4.5</v>
      </c>
      <c r="H72" s="37">
        <f>'CARNIVORES 3'!G72</f>
        <v>11.25</v>
      </c>
      <c r="I72" s="37">
        <f>'CHIRURGIE 3'!G72</f>
        <v>22.875</v>
      </c>
      <c r="J72" s="37">
        <f>'BIOCHIMIE 2'!G72</f>
        <v>1.75</v>
      </c>
      <c r="K72" s="37">
        <f>'HIDAOA 3'!G72</f>
        <v>9.75</v>
      </c>
      <c r="L72" s="37">
        <f>'ANA-PATH 2'!G72</f>
        <v>4</v>
      </c>
      <c r="M72" s="37">
        <f>'CLINIQUE 3 '!M72</f>
        <v>0</v>
      </c>
      <c r="N72" s="37">
        <f t="shared" si="14"/>
        <v>73.625</v>
      </c>
      <c r="O72" s="37">
        <f t="shared" si="15"/>
        <v>2.6294642857142856</v>
      </c>
      <c r="P72" s="27" t="str">
        <f t="shared" si="16"/>
        <v>Ajournee</v>
      </c>
      <c r="Q72" s="27" t="str">
        <f t="shared" si="17"/>
        <v>juin</v>
      </c>
      <c r="R72" s="27">
        <f t="shared" si="18"/>
        <v>1</v>
      </c>
      <c r="S72" s="27">
        <f t="shared" si="19"/>
        <v>1</v>
      </c>
      <c r="T72" s="27">
        <f t="shared" si="20"/>
        <v>1</v>
      </c>
      <c r="U72" s="27">
        <f t="shared" si="21"/>
        <v>1</v>
      </c>
      <c r="V72" s="27">
        <f t="shared" si="22"/>
        <v>1</v>
      </c>
      <c r="W72" s="27">
        <f t="shared" si="23"/>
        <v>0</v>
      </c>
      <c r="X72" s="27">
        <f t="shared" si="24"/>
        <v>1</v>
      </c>
      <c r="Y72" s="27">
        <f t="shared" si="25"/>
        <v>1</v>
      </c>
      <c r="Z72" s="27">
        <f t="shared" si="26"/>
        <v>1</v>
      </c>
      <c r="AA72" s="27">
        <f t="shared" si="27"/>
        <v>1</v>
      </c>
      <c r="AB72" s="37" t="str">
        <f>'REPRODUCTION 3'!M72</f>
        <v>Juin</v>
      </c>
      <c r="AC72" s="37" t="str">
        <f>'RUMINANTS 3'!M72</f>
        <v>Juin</v>
      </c>
      <c r="AD72" s="37" t="str">
        <f>'PARASITOLOGIE 3'!M72</f>
        <v>Juin</v>
      </c>
      <c r="AE72" s="37" t="str">
        <f>'INFECTIEUX 3'!M72</f>
        <v>Juin</v>
      </c>
      <c r="AF72" s="37" t="str">
        <f>'CARNIVORES 3'!M72</f>
        <v>Juin</v>
      </c>
      <c r="AG72" s="37" t="str">
        <f>'CHIRURGIE 3'!M72</f>
        <v>Juin</v>
      </c>
      <c r="AH72" s="37" t="str">
        <f>'BIOCHIMIE 2'!M72</f>
        <v>Juin</v>
      </c>
      <c r="AI72" s="37" t="str">
        <f>'HIDAOA 3'!M72</f>
        <v>Juin</v>
      </c>
      <c r="AJ72" s="37" t="str">
        <f>'ANA-PATH 2'!M72</f>
        <v>Juin</v>
      </c>
      <c r="AK72" s="37" t="str">
        <f>'CLINIQUE 3 '!S72</f>
        <v>Juin</v>
      </c>
    </row>
    <row r="73" spans="1:37" ht="18.75">
      <c r="A73" s="27">
        <v>66</v>
      </c>
      <c r="B73" s="308" t="s">
        <v>3016</v>
      </c>
      <c r="C73" s="366" t="s">
        <v>1368</v>
      </c>
      <c r="D73" s="37">
        <f>'REPRODUCTION 3'!G73</f>
        <v>13.5</v>
      </c>
      <c r="E73" s="37">
        <f>'RUMINANTS 3'!G73</f>
        <v>16.5</v>
      </c>
      <c r="F73" s="37">
        <f>'PARASITOLOGIE 3'!G73</f>
        <v>10.5</v>
      </c>
      <c r="G73" s="37">
        <f>'INFECTIEUX 3'!G73</f>
        <v>7.5</v>
      </c>
      <c r="H73" s="37">
        <f>'CARNIVORES 3'!G73</f>
        <v>9.75</v>
      </c>
      <c r="I73" s="37">
        <f>'CHIRURGIE 3'!G73</f>
        <v>22.5</v>
      </c>
      <c r="J73" s="37">
        <f>'BIOCHIMIE 2'!G73</f>
        <v>7.5</v>
      </c>
      <c r="K73" s="37">
        <f>'HIDAOA 3'!G73</f>
        <v>19.875</v>
      </c>
      <c r="L73" s="37">
        <f>'ANA-PATH 2'!G73</f>
        <v>5</v>
      </c>
      <c r="M73" s="37">
        <f>'CLINIQUE 3 '!M73</f>
        <v>0</v>
      </c>
      <c r="N73" s="37">
        <f t="shared" ref="N73:N136" si="28">SUM(D73:M73)</f>
        <v>112.625</v>
      </c>
      <c r="O73" s="37">
        <f t="shared" ref="O73:O136" si="29">N73/28</f>
        <v>4.0223214285714288</v>
      </c>
      <c r="P73" s="27" t="str">
        <f t="shared" ref="P73:P136" si="30">IF(OR(D73="exclus",E73="exclus",F73="exclus",G73="exclus",H73="exclus",I73="exclus",J73="exclus",K73="exclus",L73="exclus",M73="exclus"),"exclus",IF(AND(SUM(R73:AA73)=0,ROUND(O73,3)&gt;=10),"Admis","Ajournee"))</f>
        <v>Ajournee</v>
      </c>
      <c r="Q73" s="27" t="str">
        <f t="shared" ref="Q73:Q136" si="31">IF(COUNTIF(AB73:AK73,"=Rattrapage")&gt;0,"Rattrapage",IF(COUNTIF(AB73:AK73,"=Synthèse")&gt;0,"Synthèse","juin"))</f>
        <v>juin</v>
      </c>
      <c r="R73" s="27">
        <f t="shared" ref="R73:R136" si="32">IF(D73&lt;15,1,0)</f>
        <v>1</v>
      </c>
      <c r="S73" s="27">
        <f t="shared" ref="S73:S136" si="33">IF(E73&lt;15,1,0)</f>
        <v>0</v>
      </c>
      <c r="T73" s="27">
        <f t="shared" ref="T73:T136" si="34">IF(F73&lt;15,1,0)</f>
        <v>1</v>
      </c>
      <c r="U73" s="27">
        <f t="shared" ref="U73:U136" si="35">IF(G73&lt;15,1,0)</f>
        <v>1</v>
      </c>
      <c r="V73" s="27">
        <f t="shared" ref="V73:V136" si="36">IF(H73&lt;15,1,0)</f>
        <v>1</v>
      </c>
      <c r="W73" s="27">
        <f t="shared" ref="W73:W136" si="37">IF(I73&lt;15,1,0)</f>
        <v>0</v>
      </c>
      <c r="X73" s="27">
        <f t="shared" ref="X73:X136" si="38">IF(J73&lt;10,1,0)</f>
        <v>1</v>
      </c>
      <c r="Y73" s="27">
        <f t="shared" ref="Y73:Y136" si="39">IF(K73&lt;15,1,0)</f>
        <v>0</v>
      </c>
      <c r="Z73" s="27">
        <f t="shared" ref="Z73:Z136" si="40">IF(L73&lt;10,1,0)</f>
        <v>1</v>
      </c>
      <c r="AA73" s="27">
        <f t="shared" ref="AA73:AA136" si="41">IF(M73&lt;15,1,0)</f>
        <v>1</v>
      </c>
      <c r="AB73" s="37" t="str">
        <f>'REPRODUCTION 3'!M73</f>
        <v>Juin</v>
      </c>
      <c r="AC73" s="37" t="str">
        <f>'RUMINANTS 3'!M73</f>
        <v>Juin</v>
      </c>
      <c r="AD73" s="37" t="str">
        <f>'PARASITOLOGIE 3'!M73</f>
        <v>Juin</v>
      </c>
      <c r="AE73" s="37" t="str">
        <f>'INFECTIEUX 3'!M73</f>
        <v>Juin</v>
      </c>
      <c r="AF73" s="37" t="str">
        <f>'CARNIVORES 3'!M73</f>
        <v>Juin</v>
      </c>
      <c r="AG73" s="37" t="str">
        <f>'CHIRURGIE 3'!M73</f>
        <v>Juin</v>
      </c>
      <c r="AH73" s="37" t="str">
        <f>'BIOCHIMIE 2'!M73</f>
        <v>Juin</v>
      </c>
      <c r="AI73" s="37" t="str">
        <f>'HIDAOA 3'!M73</f>
        <v>Juin</v>
      </c>
      <c r="AJ73" s="37" t="str">
        <f>'ANA-PATH 2'!M73</f>
        <v>Juin</v>
      </c>
      <c r="AK73" s="37" t="str">
        <f>'CLINIQUE 3 '!S73</f>
        <v>Juin</v>
      </c>
    </row>
    <row r="74" spans="1:37" ht="18.75">
      <c r="A74" s="27">
        <v>67</v>
      </c>
      <c r="B74" s="308" t="s">
        <v>3017</v>
      </c>
      <c r="C74" s="366" t="s">
        <v>1211</v>
      </c>
      <c r="D74" s="37">
        <f>'REPRODUCTION 3'!G74</f>
        <v>18.75</v>
      </c>
      <c r="E74" s="37">
        <f>'RUMINANTS 3'!G74</f>
        <v>12</v>
      </c>
      <c r="F74" s="37">
        <f>'PARASITOLOGIE 3'!G74</f>
        <v>22.5</v>
      </c>
      <c r="G74" s="37">
        <f>'INFECTIEUX 3'!G74</f>
        <v>9</v>
      </c>
      <c r="H74" s="37">
        <f>'CARNIVORES 3'!G74</f>
        <v>13.5</v>
      </c>
      <c r="I74" s="37">
        <f>'CHIRURGIE 3'!G74</f>
        <v>25.125</v>
      </c>
      <c r="J74" s="37">
        <f>'BIOCHIMIE 2'!G74</f>
        <v>9</v>
      </c>
      <c r="K74" s="37">
        <f>'HIDAOA 3'!G74</f>
        <v>17.25</v>
      </c>
      <c r="L74" s="37">
        <f>'ANA-PATH 2'!G74</f>
        <v>9</v>
      </c>
      <c r="M74" s="37">
        <f>'CLINIQUE 3 '!M74</f>
        <v>0</v>
      </c>
      <c r="N74" s="37">
        <f t="shared" si="28"/>
        <v>136.125</v>
      </c>
      <c r="O74" s="37">
        <f t="shared" si="29"/>
        <v>4.8616071428571432</v>
      </c>
      <c r="P74" s="27" t="str">
        <f t="shared" si="30"/>
        <v>Ajournee</v>
      </c>
      <c r="Q74" s="27" t="str">
        <f t="shared" si="31"/>
        <v>juin</v>
      </c>
      <c r="R74" s="27">
        <f t="shared" si="32"/>
        <v>0</v>
      </c>
      <c r="S74" s="27">
        <f t="shared" si="33"/>
        <v>1</v>
      </c>
      <c r="T74" s="27">
        <f t="shared" si="34"/>
        <v>0</v>
      </c>
      <c r="U74" s="27">
        <f t="shared" si="35"/>
        <v>1</v>
      </c>
      <c r="V74" s="27">
        <f t="shared" si="36"/>
        <v>1</v>
      </c>
      <c r="W74" s="27">
        <f t="shared" si="37"/>
        <v>0</v>
      </c>
      <c r="X74" s="27">
        <f t="shared" si="38"/>
        <v>1</v>
      </c>
      <c r="Y74" s="27">
        <f t="shared" si="39"/>
        <v>0</v>
      </c>
      <c r="Z74" s="27">
        <f t="shared" si="40"/>
        <v>1</v>
      </c>
      <c r="AA74" s="27">
        <f t="shared" si="41"/>
        <v>1</v>
      </c>
      <c r="AB74" s="37" t="str">
        <f>'REPRODUCTION 3'!M74</f>
        <v>Juin</v>
      </c>
      <c r="AC74" s="37" t="str">
        <f>'RUMINANTS 3'!M74</f>
        <v>Juin</v>
      </c>
      <c r="AD74" s="37" t="str">
        <f>'PARASITOLOGIE 3'!M74</f>
        <v>Juin</v>
      </c>
      <c r="AE74" s="37" t="str">
        <f>'INFECTIEUX 3'!M74</f>
        <v>Juin</v>
      </c>
      <c r="AF74" s="37" t="str">
        <f>'CARNIVORES 3'!M74</f>
        <v>Juin</v>
      </c>
      <c r="AG74" s="37" t="str">
        <f>'CHIRURGIE 3'!M74</f>
        <v>Juin</v>
      </c>
      <c r="AH74" s="37" t="str">
        <f>'BIOCHIMIE 2'!M74</f>
        <v>Juin</v>
      </c>
      <c r="AI74" s="37" t="str">
        <f>'HIDAOA 3'!M74</f>
        <v>Juin</v>
      </c>
      <c r="AJ74" s="37" t="str">
        <f>'ANA-PATH 2'!M74</f>
        <v>Juin</v>
      </c>
      <c r="AK74" s="37" t="str">
        <f>'CLINIQUE 3 '!S74</f>
        <v>Juin</v>
      </c>
    </row>
    <row r="75" spans="1:37" ht="18.75">
      <c r="A75" s="27">
        <v>68</v>
      </c>
      <c r="B75" s="308" t="s">
        <v>3018</v>
      </c>
      <c r="C75" s="366" t="s">
        <v>1935</v>
      </c>
      <c r="D75" s="37">
        <f>'REPRODUCTION 3'!G75</f>
        <v>10.5</v>
      </c>
      <c r="E75" s="37">
        <f>'RUMINANTS 3'!G75</f>
        <v>9</v>
      </c>
      <c r="F75" s="37">
        <f>'PARASITOLOGIE 3'!G75</f>
        <v>9</v>
      </c>
      <c r="G75" s="37">
        <f>'INFECTIEUX 3'!G75</f>
        <v>1.5</v>
      </c>
      <c r="H75" s="37">
        <f>'CARNIVORES 3'!G75</f>
        <v>12.75</v>
      </c>
      <c r="I75" s="37">
        <f>'CHIRURGIE 3'!G75</f>
        <v>19.125</v>
      </c>
      <c r="J75" s="37">
        <f>'BIOCHIMIE 2'!G75</f>
        <v>5.5</v>
      </c>
      <c r="K75" s="37">
        <f>'HIDAOA 3'!G75</f>
        <v>12.75</v>
      </c>
      <c r="L75" s="37">
        <f>'ANA-PATH 2'!G75</f>
        <v>5</v>
      </c>
      <c r="M75" s="37">
        <f>'CLINIQUE 3 '!M75</f>
        <v>0</v>
      </c>
      <c r="N75" s="37">
        <f t="shared" si="28"/>
        <v>85.125</v>
      </c>
      <c r="O75" s="37">
        <f t="shared" si="29"/>
        <v>3.0401785714285716</v>
      </c>
      <c r="P75" s="27" t="str">
        <f t="shared" si="30"/>
        <v>Ajournee</v>
      </c>
      <c r="Q75" s="27" t="str">
        <f t="shared" si="31"/>
        <v>juin</v>
      </c>
      <c r="R75" s="27">
        <f t="shared" si="32"/>
        <v>1</v>
      </c>
      <c r="S75" s="27">
        <f t="shared" si="33"/>
        <v>1</v>
      </c>
      <c r="T75" s="27">
        <f t="shared" si="34"/>
        <v>1</v>
      </c>
      <c r="U75" s="27">
        <f t="shared" si="35"/>
        <v>1</v>
      </c>
      <c r="V75" s="27">
        <f t="shared" si="36"/>
        <v>1</v>
      </c>
      <c r="W75" s="27">
        <f t="shared" si="37"/>
        <v>0</v>
      </c>
      <c r="X75" s="27">
        <f t="shared" si="38"/>
        <v>1</v>
      </c>
      <c r="Y75" s="27">
        <f t="shared" si="39"/>
        <v>1</v>
      </c>
      <c r="Z75" s="27">
        <f t="shared" si="40"/>
        <v>1</v>
      </c>
      <c r="AA75" s="27">
        <f t="shared" si="41"/>
        <v>1</v>
      </c>
      <c r="AB75" s="37" t="str">
        <f>'REPRODUCTION 3'!M75</f>
        <v>Juin</v>
      </c>
      <c r="AC75" s="37" t="str">
        <f>'RUMINANTS 3'!M75</f>
        <v>Juin</v>
      </c>
      <c r="AD75" s="37" t="str">
        <f>'PARASITOLOGIE 3'!M75</f>
        <v>Juin</v>
      </c>
      <c r="AE75" s="37" t="str">
        <f>'INFECTIEUX 3'!M75</f>
        <v>Juin</v>
      </c>
      <c r="AF75" s="37" t="str">
        <f>'CARNIVORES 3'!M75</f>
        <v>Juin</v>
      </c>
      <c r="AG75" s="37" t="str">
        <f>'CHIRURGIE 3'!M75</f>
        <v>Juin</v>
      </c>
      <c r="AH75" s="37" t="str">
        <f>'BIOCHIMIE 2'!M75</f>
        <v>Juin</v>
      </c>
      <c r="AI75" s="37" t="str">
        <f>'HIDAOA 3'!M75</f>
        <v>Juin</v>
      </c>
      <c r="AJ75" s="37" t="str">
        <f>'ANA-PATH 2'!M75</f>
        <v>Juin</v>
      </c>
      <c r="AK75" s="37" t="str">
        <f>'CLINIQUE 3 '!S75</f>
        <v>Juin</v>
      </c>
    </row>
    <row r="76" spans="1:37" ht="18.75">
      <c r="A76" s="27">
        <v>69</v>
      </c>
      <c r="B76" s="308" t="s">
        <v>3019</v>
      </c>
      <c r="C76" s="366" t="s">
        <v>2018</v>
      </c>
      <c r="D76" s="37">
        <f>'REPRODUCTION 3'!G76</f>
        <v>13.5</v>
      </c>
      <c r="E76" s="37">
        <f>'RUMINANTS 3'!G76</f>
        <v>19.5</v>
      </c>
      <c r="F76" s="37">
        <f>'PARASITOLOGIE 3'!G76</f>
        <v>22.5</v>
      </c>
      <c r="G76" s="37">
        <f>'INFECTIEUX 3'!G76</f>
        <v>9</v>
      </c>
      <c r="H76" s="37">
        <f>'CARNIVORES 3'!G76</f>
        <v>15</v>
      </c>
      <c r="I76" s="37">
        <f>'CHIRURGIE 3'!G76</f>
        <v>20.625</v>
      </c>
      <c r="J76" s="37">
        <f>'BIOCHIMIE 2'!G76</f>
        <v>7</v>
      </c>
      <c r="K76" s="37">
        <f>'HIDAOA 3'!G76</f>
        <v>16.5</v>
      </c>
      <c r="L76" s="37">
        <f>'ANA-PATH 2'!G76</f>
        <v>9</v>
      </c>
      <c r="M76" s="37">
        <f>'CLINIQUE 3 '!M76</f>
        <v>0</v>
      </c>
      <c r="N76" s="37">
        <f t="shared" si="28"/>
        <v>132.625</v>
      </c>
      <c r="O76" s="37">
        <f t="shared" si="29"/>
        <v>4.7366071428571432</v>
      </c>
      <c r="P76" s="27" t="str">
        <f t="shared" si="30"/>
        <v>Ajournee</v>
      </c>
      <c r="Q76" s="27" t="str">
        <f t="shared" si="31"/>
        <v>juin</v>
      </c>
      <c r="R76" s="27">
        <f t="shared" si="32"/>
        <v>1</v>
      </c>
      <c r="S76" s="27">
        <f t="shared" si="33"/>
        <v>0</v>
      </c>
      <c r="T76" s="27">
        <f t="shared" si="34"/>
        <v>0</v>
      </c>
      <c r="U76" s="27">
        <f t="shared" si="35"/>
        <v>1</v>
      </c>
      <c r="V76" s="27">
        <f t="shared" si="36"/>
        <v>0</v>
      </c>
      <c r="W76" s="27">
        <f t="shared" si="37"/>
        <v>0</v>
      </c>
      <c r="X76" s="27">
        <f t="shared" si="38"/>
        <v>1</v>
      </c>
      <c r="Y76" s="27">
        <f t="shared" si="39"/>
        <v>0</v>
      </c>
      <c r="Z76" s="27">
        <f t="shared" si="40"/>
        <v>1</v>
      </c>
      <c r="AA76" s="27">
        <f t="shared" si="41"/>
        <v>1</v>
      </c>
      <c r="AB76" s="37" t="str">
        <f>'REPRODUCTION 3'!M76</f>
        <v>Juin</v>
      </c>
      <c r="AC76" s="37" t="str">
        <f>'RUMINANTS 3'!M76</f>
        <v>Juin</v>
      </c>
      <c r="AD76" s="37" t="str">
        <f>'PARASITOLOGIE 3'!M76</f>
        <v>Juin</v>
      </c>
      <c r="AE76" s="37" t="str">
        <f>'INFECTIEUX 3'!M76</f>
        <v>Juin</v>
      </c>
      <c r="AF76" s="37" t="str">
        <f>'CARNIVORES 3'!M76</f>
        <v>Juin</v>
      </c>
      <c r="AG76" s="37" t="str">
        <f>'CHIRURGIE 3'!M76</f>
        <v>Juin</v>
      </c>
      <c r="AH76" s="37" t="str">
        <f>'BIOCHIMIE 2'!M76</f>
        <v>Juin</v>
      </c>
      <c r="AI76" s="37" t="str">
        <f>'HIDAOA 3'!M76</f>
        <v>Juin</v>
      </c>
      <c r="AJ76" s="37" t="str">
        <f>'ANA-PATH 2'!M76</f>
        <v>Juin</v>
      </c>
      <c r="AK76" s="37" t="str">
        <f>'CLINIQUE 3 '!S76</f>
        <v>Juin</v>
      </c>
    </row>
    <row r="77" spans="1:37" ht="18.75">
      <c r="A77" s="27">
        <v>70</v>
      </c>
      <c r="B77" s="308" t="s">
        <v>3020</v>
      </c>
      <c r="C77" s="366" t="s">
        <v>3021</v>
      </c>
      <c r="D77" s="37">
        <f>'REPRODUCTION 3'!G77</f>
        <v>25.125</v>
      </c>
      <c r="E77" s="37">
        <f>'RUMINANTS 3'!G77</f>
        <v>19.5</v>
      </c>
      <c r="F77" s="37">
        <f>'PARASITOLOGIE 3'!G77</f>
        <v>30</v>
      </c>
      <c r="G77" s="37">
        <f>'INFECTIEUX 3'!G77</f>
        <v>18</v>
      </c>
      <c r="H77" s="37">
        <f>'CARNIVORES 3'!G77</f>
        <v>15.75</v>
      </c>
      <c r="I77" s="37">
        <f>'CHIRURGIE 3'!G77</f>
        <v>29.25</v>
      </c>
      <c r="J77" s="37">
        <f>'BIOCHIMIE 2'!G77</f>
        <v>16</v>
      </c>
      <c r="K77" s="37">
        <f>'HIDAOA 3'!G77</f>
        <v>25.125</v>
      </c>
      <c r="L77" s="37">
        <f>'ANA-PATH 2'!G77</f>
        <v>13</v>
      </c>
      <c r="M77" s="37">
        <f>'CLINIQUE 3 '!M77</f>
        <v>0</v>
      </c>
      <c r="N77" s="37">
        <f t="shared" si="28"/>
        <v>191.75</v>
      </c>
      <c r="O77" s="37">
        <f t="shared" si="29"/>
        <v>6.8482142857142856</v>
      </c>
      <c r="P77" s="27" t="str">
        <f t="shared" si="30"/>
        <v>Ajournee</v>
      </c>
      <c r="Q77" s="27" t="str">
        <f t="shared" si="31"/>
        <v>juin</v>
      </c>
      <c r="R77" s="27">
        <f t="shared" si="32"/>
        <v>0</v>
      </c>
      <c r="S77" s="27">
        <f t="shared" si="33"/>
        <v>0</v>
      </c>
      <c r="T77" s="27">
        <f t="shared" si="34"/>
        <v>0</v>
      </c>
      <c r="U77" s="27">
        <f t="shared" si="35"/>
        <v>0</v>
      </c>
      <c r="V77" s="27">
        <f t="shared" si="36"/>
        <v>0</v>
      </c>
      <c r="W77" s="27">
        <f t="shared" si="37"/>
        <v>0</v>
      </c>
      <c r="X77" s="27">
        <f t="shared" si="38"/>
        <v>0</v>
      </c>
      <c r="Y77" s="27">
        <f t="shared" si="39"/>
        <v>0</v>
      </c>
      <c r="Z77" s="27">
        <f t="shared" si="40"/>
        <v>0</v>
      </c>
      <c r="AA77" s="27">
        <f t="shared" si="41"/>
        <v>1</v>
      </c>
      <c r="AB77" s="37" t="str">
        <f>'REPRODUCTION 3'!M77</f>
        <v>Juin</v>
      </c>
      <c r="AC77" s="37" t="str">
        <f>'RUMINANTS 3'!M77</f>
        <v>Juin</v>
      </c>
      <c r="AD77" s="37" t="str">
        <f>'PARASITOLOGIE 3'!M77</f>
        <v>Juin</v>
      </c>
      <c r="AE77" s="37" t="str">
        <f>'INFECTIEUX 3'!M77</f>
        <v>Juin</v>
      </c>
      <c r="AF77" s="37" t="str">
        <f>'CARNIVORES 3'!M77</f>
        <v>Juin</v>
      </c>
      <c r="AG77" s="37" t="str">
        <f>'CHIRURGIE 3'!M77</f>
        <v>Juin</v>
      </c>
      <c r="AH77" s="37" t="str">
        <f>'BIOCHIMIE 2'!M77</f>
        <v>Juin</v>
      </c>
      <c r="AI77" s="37" t="str">
        <f>'HIDAOA 3'!M77</f>
        <v>Juin</v>
      </c>
      <c r="AJ77" s="37" t="str">
        <f>'ANA-PATH 2'!M77</f>
        <v>Juin</v>
      </c>
      <c r="AK77" s="37" t="str">
        <f>'CLINIQUE 3 '!S77</f>
        <v>Juin</v>
      </c>
    </row>
    <row r="78" spans="1:37" ht="18.75">
      <c r="A78" s="27">
        <v>71</v>
      </c>
      <c r="B78" s="334" t="s">
        <v>3286</v>
      </c>
      <c r="C78" s="374" t="s">
        <v>1907</v>
      </c>
      <c r="D78" s="37">
        <f>'REPRODUCTION 3'!G78</f>
        <v>6.75</v>
      </c>
      <c r="E78" s="37">
        <f>'RUMINANTS 3'!G78</f>
        <v>7.5</v>
      </c>
      <c r="F78" s="37">
        <f>'PARASITOLOGIE 3'!G78</f>
        <v>9</v>
      </c>
      <c r="G78" s="37">
        <f>'INFECTIEUX 3'!G78</f>
        <v>3</v>
      </c>
      <c r="H78" s="37">
        <f>'CARNIVORES 3'!G78</f>
        <v>9.75</v>
      </c>
      <c r="I78" s="37">
        <f>'CHIRURGIE 3'!G78</f>
        <v>17.625</v>
      </c>
      <c r="J78" s="37">
        <f>'BIOCHIMIE 2'!G78</f>
        <v>2</v>
      </c>
      <c r="K78" s="37">
        <f>'HIDAOA 3'!G78</f>
        <v>9.375</v>
      </c>
      <c r="L78" s="37">
        <f>'ANA-PATH 2'!G78</f>
        <v>6</v>
      </c>
      <c r="M78" s="37">
        <f>'CLINIQUE 3 '!M78</f>
        <v>0</v>
      </c>
      <c r="N78" s="37">
        <f t="shared" si="28"/>
        <v>71</v>
      </c>
      <c r="O78" s="37">
        <f t="shared" si="29"/>
        <v>2.5357142857142856</v>
      </c>
      <c r="P78" s="27" t="str">
        <f t="shared" si="30"/>
        <v>Ajournee</v>
      </c>
      <c r="Q78" s="27" t="str">
        <f t="shared" si="31"/>
        <v>juin</v>
      </c>
      <c r="R78" s="27">
        <f t="shared" si="32"/>
        <v>1</v>
      </c>
      <c r="S78" s="27">
        <f t="shared" si="33"/>
        <v>1</v>
      </c>
      <c r="T78" s="27">
        <f t="shared" si="34"/>
        <v>1</v>
      </c>
      <c r="U78" s="27">
        <f t="shared" si="35"/>
        <v>1</v>
      </c>
      <c r="V78" s="27">
        <f t="shared" si="36"/>
        <v>1</v>
      </c>
      <c r="W78" s="27">
        <f t="shared" si="37"/>
        <v>0</v>
      </c>
      <c r="X78" s="27">
        <f t="shared" si="38"/>
        <v>1</v>
      </c>
      <c r="Y78" s="27">
        <f t="shared" si="39"/>
        <v>1</v>
      </c>
      <c r="Z78" s="27">
        <f t="shared" si="40"/>
        <v>1</v>
      </c>
      <c r="AA78" s="27">
        <f t="shared" si="41"/>
        <v>1</v>
      </c>
      <c r="AB78" s="37" t="str">
        <f>'REPRODUCTION 3'!M78</f>
        <v>Juin</v>
      </c>
      <c r="AC78" s="37" t="str">
        <f>'RUMINANTS 3'!M78</f>
        <v>Juin</v>
      </c>
      <c r="AD78" s="37" t="str">
        <f>'PARASITOLOGIE 3'!M78</f>
        <v>Juin</v>
      </c>
      <c r="AE78" s="37" t="str">
        <f>'INFECTIEUX 3'!M78</f>
        <v>Juin</v>
      </c>
      <c r="AF78" s="37" t="str">
        <f>'CARNIVORES 3'!M78</f>
        <v>Juin</v>
      </c>
      <c r="AG78" s="37" t="str">
        <f>'CHIRURGIE 3'!M78</f>
        <v>Juin</v>
      </c>
      <c r="AH78" s="37" t="str">
        <f>'BIOCHIMIE 2'!M78</f>
        <v>Juin</v>
      </c>
      <c r="AI78" s="37" t="str">
        <f>'HIDAOA 3'!M78</f>
        <v>Juin</v>
      </c>
      <c r="AJ78" s="37" t="str">
        <f>'ANA-PATH 2'!M78</f>
        <v>Juin</v>
      </c>
      <c r="AK78" s="37" t="str">
        <f>'CLINIQUE 3 '!S78</f>
        <v>Juin</v>
      </c>
    </row>
    <row r="79" spans="1:37" ht="18.75">
      <c r="A79" s="27">
        <v>72</v>
      </c>
      <c r="B79" s="308" t="s">
        <v>3022</v>
      </c>
      <c r="C79" s="366" t="s">
        <v>971</v>
      </c>
      <c r="D79" s="37">
        <f>'REPRODUCTION 3'!G79</f>
        <v>12</v>
      </c>
      <c r="E79" s="37">
        <f>'RUMINANTS 3'!G79</f>
        <v>6</v>
      </c>
      <c r="F79" s="37">
        <f>'PARASITOLOGIE 3'!G79</f>
        <v>19.5</v>
      </c>
      <c r="G79" s="37">
        <f>'INFECTIEUX 3'!G79</f>
        <v>18</v>
      </c>
      <c r="H79" s="37">
        <f>'CARNIVORES 3'!G79</f>
        <v>13.5</v>
      </c>
      <c r="I79" s="37">
        <f>'CHIRURGIE 3'!G79</f>
        <v>23.625</v>
      </c>
      <c r="J79" s="37">
        <f>'BIOCHIMIE 2'!G79</f>
        <v>8</v>
      </c>
      <c r="K79" s="37">
        <f>'HIDAOA 3'!G79</f>
        <v>21.75</v>
      </c>
      <c r="L79" s="37">
        <f>'ANA-PATH 2'!G79</f>
        <v>5</v>
      </c>
      <c r="M79" s="37">
        <f>'CLINIQUE 3 '!M79</f>
        <v>0</v>
      </c>
      <c r="N79" s="37">
        <f t="shared" si="28"/>
        <v>127.375</v>
      </c>
      <c r="O79" s="37">
        <f t="shared" si="29"/>
        <v>4.5491071428571432</v>
      </c>
      <c r="P79" s="27" t="str">
        <f t="shared" si="30"/>
        <v>Ajournee</v>
      </c>
      <c r="Q79" s="27" t="str">
        <f t="shared" si="31"/>
        <v>juin</v>
      </c>
      <c r="R79" s="27">
        <f t="shared" si="32"/>
        <v>1</v>
      </c>
      <c r="S79" s="27">
        <f t="shared" si="33"/>
        <v>1</v>
      </c>
      <c r="T79" s="27">
        <f t="shared" si="34"/>
        <v>0</v>
      </c>
      <c r="U79" s="27">
        <f t="shared" si="35"/>
        <v>0</v>
      </c>
      <c r="V79" s="27">
        <f t="shared" si="36"/>
        <v>1</v>
      </c>
      <c r="W79" s="27">
        <f t="shared" si="37"/>
        <v>0</v>
      </c>
      <c r="X79" s="27">
        <f t="shared" si="38"/>
        <v>1</v>
      </c>
      <c r="Y79" s="27">
        <f t="shared" si="39"/>
        <v>0</v>
      </c>
      <c r="Z79" s="27">
        <f t="shared" si="40"/>
        <v>1</v>
      </c>
      <c r="AA79" s="27">
        <f t="shared" si="41"/>
        <v>1</v>
      </c>
      <c r="AB79" s="37" t="str">
        <f>'REPRODUCTION 3'!M79</f>
        <v>Juin</v>
      </c>
      <c r="AC79" s="37" t="str">
        <f>'RUMINANTS 3'!M79</f>
        <v>Juin</v>
      </c>
      <c r="AD79" s="37" t="str">
        <f>'PARASITOLOGIE 3'!M79</f>
        <v>Juin</v>
      </c>
      <c r="AE79" s="37" t="str">
        <f>'INFECTIEUX 3'!M79</f>
        <v>Juin</v>
      </c>
      <c r="AF79" s="37" t="str">
        <f>'CARNIVORES 3'!M79</f>
        <v>Juin</v>
      </c>
      <c r="AG79" s="37" t="str">
        <f>'CHIRURGIE 3'!M79</f>
        <v>Juin</v>
      </c>
      <c r="AH79" s="37" t="str">
        <f>'BIOCHIMIE 2'!M79</f>
        <v>Juin</v>
      </c>
      <c r="AI79" s="37" t="str">
        <f>'HIDAOA 3'!M79</f>
        <v>Juin</v>
      </c>
      <c r="AJ79" s="37" t="str">
        <f>'ANA-PATH 2'!M79</f>
        <v>Juin</v>
      </c>
      <c r="AK79" s="37" t="str">
        <f>'CLINIQUE 3 '!S79</f>
        <v>Juin</v>
      </c>
    </row>
    <row r="80" spans="1:37" ht="18.75">
      <c r="A80" s="27">
        <v>73</v>
      </c>
      <c r="B80" s="308" t="s">
        <v>3023</v>
      </c>
      <c r="C80" s="366" t="s">
        <v>3024</v>
      </c>
      <c r="D80" s="37">
        <f>'REPRODUCTION 3'!G80</f>
        <v>3</v>
      </c>
      <c r="E80" s="37">
        <f>'RUMINANTS 3'!G80</f>
        <v>12</v>
      </c>
      <c r="F80" s="37">
        <f>'PARASITOLOGIE 3'!G80</f>
        <v>13.5</v>
      </c>
      <c r="G80" s="37">
        <f>'INFECTIEUX 3'!G80</f>
        <v>10.5</v>
      </c>
      <c r="H80" s="37">
        <f>'CARNIVORES 3'!G80</f>
        <v>11.25</v>
      </c>
      <c r="I80" s="37">
        <f>'CHIRURGIE 3'!G80</f>
        <v>21</v>
      </c>
      <c r="J80" s="37">
        <f>'BIOCHIMIE 2'!G80</f>
        <v>7</v>
      </c>
      <c r="K80" s="37">
        <f>'HIDAOA 3'!G80</f>
        <v>16.875</v>
      </c>
      <c r="L80" s="37">
        <f>'ANA-PATH 2'!G80</f>
        <v>7</v>
      </c>
      <c r="M80" s="37">
        <f>'CLINIQUE 3 '!M80</f>
        <v>0</v>
      </c>
      <c r="N80" s="37">
        <f t="shared" si="28"/>
        <v>102.125</v>
      </c>
      <c r="O80" s="37">
        <f t="shared" si="29"/>
        <v>3.6473214285714284</v>
      </c>
      <c r="P80" s="27" t="str">
        <f t="shared" si="30"/>
        <v>Ajournee</v>
      </c>
      <c r="Q80" s="27" t="str">
        <f t="shared" si="31"/>
        <v>juin</v>
      </c>
      <c r="R80" s="27">
        <f t="shared" si="32"/>
        <v>1</v>
      </c>
      <c r="S80" s="27">
        <f t="shared" si="33"/>
        <v>1</v>
      </c>
      <c r="T80" s="27">
        <f t="shared" si="34"/>
        <v>1</v>
      </c>
      <c r="U80" s="27">
        <f t="shared" si="35"/>
        <v>1</v>
      </c>
      <c r="V80" s="27">
        <f t="shared" si="36"/>
        <v>1</v>
      </c>
      <c r="W80" s="27">
        <f t="shared" si="37"/>
        <v>0</v>
      </c>
      <c r="X80" s="27">
        <f t="shared" si="38"/>
        <v>1</v>
      </c>
      <c r="Y80" s="27">
        <f t="shared" si="39"/>
        <v>0</v>
      </c>
      <c r="Z80" s="27">
        <f t="shared" si="40"/>
        <v>1</v>
      </c>
      <c r="AA80" s="27">
        <f t="shared" si="41"/>
        <v>1</v>
      </c>
      <c r="AB80" s="37" t="str">
        <f>'REPRODUCTION 3'!M80</f>
        <v>Juin</v>
      </c>
      <c r="AC80" s="37" t="str">
        <f>'RUMINANTS 3'!M80</f>
        <v>Juin</v>
      </c>
      <c r="AD80" s="37" t="str">
        <f>'PARASITOLOGIE 3'!M80</f>
        <v>Juin</v>
      </c>
      <c r="AE80" s="37" t="str">
        <f>'INFECTIEUX 3'!M80</f>
        <v>Juin</v>
      </c>
      <c r="AF80" s="37" t="str">
        <f>'CARNIVORES 3'!M80</f>
        <v>Juin</v>
      </c>
      <c r="AG80" s="37" t="str">
        <f>'CHIRURGIE 3'!M80</f>
        <v>Juin</v>
      </c>
      <c r="AH80" s="37" t="str">
        <f>'BIOCHIMIE 2'!M80</f>
        <v>Juin</v>
      </c>
      <c r="AI80" s="37" t="str">
        <f>'HIDAOA 3'!M80</f>
        <v>Juin</v>
      </c>
      <c r="AJ80" s="37" t="str">
        <f>'ANA-PATH 2'!M80</f>
        <v>Juin</v>
      </c>
      <c r="AK80" s="37" t="str">
        <f>'CLINIQUE 3 '!S80</f>
        <v>Juin</v>
      </c>
    </row>
    <row r="81" spans="1:37" ht="18.75">
      <c r="A81" s="27">
        <v>74</v>
      </c>
      <c r="B81" s="308" t="s">
        <v>3025</v>
      </c>
      <c r="C81" s="366" t="s">
        <v>887</v>
      </c>
      <c r="D81" s="37">
        <f>'REPRODUCTION 3'!G81</f>
        <v>11.25</v>
      </c>
      <c r="E81" s="37">
        <f>'RUMINANTS 3'!G81</f>
        <v>12</v>
      </c>
      <c r="F81" s="37">
        <f>'PARASITOLOGIE 3'!G81</f>
        <v>24</v>
      </c>
      <c r="G81" s="37">
        <f>'INFECTIEUX 3'!G81</f>
        <v>12</v>
      </c>
      <c r="H81" s="37">
        <f>'CARNIVORES 3'!G81</f>
        <v>15</v>
      </c>
      <c r="I81" s="37">
        <f>'CHIRURGIE 3'!G81</f>
        <v>21</v>
      </c>
      <c r="J81" s="37">
        <f>'BIOCHIMIE 2'!G81</f>
        <v>7</v>
      </c>
      <c r="K81" s="37">
        <f>'HIDAOA 3'!G81</f>
        <v>19.5</v>
      </c>
      <c r="L81" s="37">
        <f>'ANA-PATH 2'!G81</f>
        <v>9</v>
      </c>
      <c r="M81" s="37">
        <f>'CLINIQUE 3 '!M81</f>
        <v>0</v>
      </c>
      <c r="N81" s="37">
        <f t="shared" si="28"/>
        <v>130.75</v>
      </c>
      <c r="O81" s="37">
        <f t="shared" si="29"/>
        <v>4.6696428571428568</v>
      </c>
      <c r="P81" s="27" t="str">
        <f t="shared" si="30"/>
        <v>Ajournee</v>
      </c>
      <c r="Q81" s="27" t="str">
        <f t="shared" si="31"/>
        <v>juin</v>
      </c>
      <c r="R81" s="27">
        <f t="shared" si="32"/>
        <v>1</v>
      </c>
      <c r="S81" s="27">
        <f t="shared" si="33"/>
        <v>1</v>
      </c>
      <c r="T81" s="27">
        <f t="shared" si="34"/>
        <v>0</v>
      </c>
      <c r="U81" s="27">
        <f t="shared" si="35"/>
        <v>1</v>
      </c>
      <c r="V81" s="27">
        <f t="shared" si="36"/>
        <v>0</v>
      </c>
      <c r="W81" s="27">
        <f t="shared" si="37"/>
        <v>0</v>
      </c>
      <c r="X81" s="27">
        <f t="shared" si="38"/>
        <v>1</v>
      </c>
      <c r="Y81" s="27">
        <f t="shared" si="39"/>
        <v>0</v>
      </c>
      <c r="Z81" s="27">
        <f t="shared" si="40"/>
        <v>1</v>
      </c>
      <c r="AA81" s="27">
        <f t="shared" si="41"/>
        <v>1</v>
      </c>
      <c r="AB81" s="37" t="str">
        <f>'REPRODUCTION 3'!M81</f>
        <v>Juin</v>
      </c>
      <c r="AC81" s="37" t="str">
        <f>'RUMINANTS 3'!M81</f>
        <v>Juin</v>
      </c>
      <c r="AD81" s="37" t="str">
        <f>'PARASITOLOGIE 3'!M81</f>
        <v>Juin</v>
      </c>
      <c r="AE81" s="37" t="str">
        <f>'INFECTIEUX 3'!M81</f>
        <v>Juin</v>
      </c>
      <c r="AF81" s="37" t="str">
        <f>'CARNIVORES 3'!M81</f>
        <v>Juin</v>
      </c>
      <c r="AG81" s="37" t="str">
        <f>'CHIRURGIE 3'!M81</f>
        <v>Juin</v>
      </c>
      <c r="AH81" s="37" t="str">
        <f>'BIOCHIMIE 2'!M81</f>
        <v>Juin</v>
      </c>
      <c r="AI81" s="37" t="str">
        <f>'HIDAOA 3'!M81</f>
        <v>Juin</v>
      </c>
      <c r="AJ81" s="37" t="str">
        <f>'ANA-PATH 2'!M81</f>
        <v>Juin</v>
      </c>
      <c r="AK81" s="37" t="str">
        <f>'CLINIQUE 3 '!S81</f>
        <v>Juin</v>
      </c>
    </row>
    <row r="82" spans="1:37" ht="18.75">
      <c r="A82" s="27">
        <v>75</v>
      </c>
      <c r="B82" s="308" t="s">
        <v>552</v>
      </c>
      <c r="C82" s="366" t="s">
        <v>2146</v>
      </c>
      <c r="D82" s="37">
        <f>'REPRODUCTION 3'!G82</f>
        <v>18</v>
      </c>
      <c r="E82" s="37">
        <f>'RUMINANTS 3'!G82</f>
        <v>13.5</v>
      </c>
      <c r="F82" s="37">
        <f>'PARASITOLOGIE 3'!G82</f>
        <v>22.5</v>
      </c>
      <c r="G82" s="37">
        <f>'INFECTIEUX 3'!G82</f>
        <v>19.5</v>
      </c>
      <c r="H82" s="37">
        <f>'CARNIVORES 3'!G82</f>
        <v>18</v>
      </c>
      <c r="I82" s="37">
        <f>'CHIRURGIE 3'!G82</f>
        <v>21.375</v>
      </c>
      <c r="J82" s="37">
        <f>'BIOCHIMIE 2'!G82</f>
        <v>7.5</v>
      </c>
      <c r="K82" s="37">
        <f>'HIDAOA 3'!G82</f>
        <v>19.125</v>
      </c>
      <c r="L82" s="37">
        <f>'ANA-PATH 2'!G82</f>
        <v>6</v>
      </c>
      <c r="M82" s="37">
        <f>'CLINIQUE 3 '!M82</f>
        <v>0</v>
      </c>
      <c r="N82" s="37">
        <f t="shared" si="28"/>
        <v>145.5</v>
      </c>
      <c r="O82" s="37">
        <f t="shared" si="29"/>
        <v>5.1964285714285712</v>
      </c>
      <c r="P82" s="27" t="str">
        <f t="shared" si="30"/>
        <v>Ajournee</v>
      </c>
      <c r="Q82" s="27" t="str">
        <f t="shared" si="31"/>
        <v>juin</v>
      </c>
      <c r="R82" s="27">
        <f t="shared" si="32"/>
        <v>0</v>
      </c>
      <c r="S82" s="27">
        <f t="shared" si="33"/>
        <v>1</v>
      </c>
      <c r="T82" s="27">
        <f t="shared" si="34"/>
        <v>0</v>
      </c>
      <c r="U82" s="27">
        <f t="shared" si="35"/>
        <v>0</v>
      </c>
      <c r="V82" s="27">
        <f t="shared" si="36"/>
        <v>0</v>
      </c>
      <c r="W82" s="27">
        <f t="shared" si="37"/>
        <v>0</v>
      </c>
      <c r="X82" s="27">
        <f t="shared" si="38"/>
        <v>1</v>
      </c>
      <c r="Y82" s="27">
        <f t="shared" si="39"/>
        <v>0</v>
      </c>
      <c r="Z82" s="27">
        <f t="shared" si="40"/>
        <v>1</v>
      </c>
      <c r="AA82" s="27">
        <f t="shared" si="41"/>
        <v>1</v>
      </c>
      <c r="AB82" s="37" t="str">
        <f>'REPRODUCTION 3'!M82</f>
        <v>Juin</v>
      </c>
      <c r="AC82" s="37" t="str">
        <f>'RUMINANTS 3'!M82</f>
        <v>Juin</v>
      </c>
      <c r="AD82" s="37" t="str">
        <f>'PARASITOLOGIE 3'!M82</f>
        <v>Juin</v>
      </c>
      <c r="AE82" s="37" t="str">
        <f>'INFECTIEUX 3'!M82</f>
        <v>Juin</v>
      </c>
      <c r="AF82" s="37" t="str">
        <f>'CARNIVORES 3'!M82</f>
        <v>Juin</v>
      </c>
      <c r="AG82" s="37" t="str">
        <f>'CHIRURGIE 3'!M82</f>
        <v>Juin</v>
      </c>
      <c r="AH82" s="37" t="str">
        <f>'BIOCHIMIE 2'!M82</f>
        <v>Juin</v>
      </c>
      <c r="AI82" s="37" t="str">
        <f>'HIDAOA 3'!M82</f>
        <v>Juin</v>
      </c>
      <c r="AJ82" s="37" t="str">
        <f>'ANA-PATH 2'!M82</f>
        <v>Juin</v>
      </c>
      <c r="AK82" s="37" t="str">
        <f>'CLINIQUE 3 '!S82</f>
        <v>Juin</v>
      </c>
    </row>
    <row r="83" spans="1:37" ht="18.75">
      <c r="A83" s="27">
        <v>76</v>
      </c>
      <c r="B83" s="308" t="s">
        <v>3026</v>
      </c>
      <c r="C83" s="366" t="s">
        <v>2143</v>
      </c>
      <c r="D83" s="37">
        <f>'REPRODUCTION 3'!G83</f>
        <v>6</v>
      </c>
      <c r="E83" s="37">
        <f>'RUMINANTS 3'!G83</f>
        <v>6</v>
      </c>
      <c r="F83" s="37">
        <f>'PARASITOLOGIE 3'!G83</f>
        <v>12</v>
      </c>
      <c r="G83" s="37">
        <f>'INFECTIEUX 3'!G83</f>
        <v>1.5</v>
      </c>
      <c r="H83" s="37">
        <f>'CARNIVORES 3'!G83</f>
        <v>12</v>
      </c>
      <c r="I83" s="37">
        <f>'CHIRURGIE 3'!G83</f>
        <v>16.125</v>
      </c>
      <c r="J83" s="37">
        <f>'BIOCHIMIE 2'!G83</f>
        <v>5.5</v>
      </c>
      <c r="K83" s="37">
        <f>'HIDAOA 3'!G83</f>
        <v>18</v>
      </c>
      <c r="L83" s="37">
        <f>'ANA-PATH 2'!G83</f>
        <v>3</v>
      </c>
      <c r="M83" s="37">
        <f>'CLINIQUE 3 '!M83</f>
        <v>0</v>
      </c>
      <c r="N83" s="37">
        <f t="shared" si="28"/>
        <v>80.125</v>
      </c>
      <c r="O83" s="37">
        <f t="shared" si="29"/>
        <v>2.8616071428571428</v>
      </c>
      <c r="P83" s="27" t="str">
        <f t="shared" si="30"/>
        <v>Ajournee</v>
      </c>
      <c r="Q83" s="27" t="str">
        <f t="shared" si="31"/>
        <v>juin</v>
      </c>
      <c r="R83" s="27">
        <f t="shared" si="32"/>
        <v>1</v>
      </c>
      <c r="S83" s="27">
        <f t="shared" si="33"/>
        <v>1</v>
      </c>
      <c r="T83" s="27">
        <f t="shared" si="34"/>
        <v>1</v>
      </c>
      <c r="U83" s="27">
        <f t="shared" si="35"/>
        <v>1</v>
      </c>
      <c r="V83" s="27">
        <f t="shared" si="36"/>
        <v>1</v>
      </c>
      <c r="W83" s="27">
        <f t="shared" si="37"/>
        <v>0</v>
      </c>
      <c r="X83" s="27">
        <f t="shared" si="38"/>
        <v>1</v>
      </c>
      <c r="Y83" s="27">
        <f t="shared" si="39"/>
        <v>0</v>
      </c>
      <c r="Z83" s="27">
        <f t="shared" si="40"/>
        <v>1</v>
      </c>
      <c r="AA83" s="27">
        <f t="shared" si="41"/>
        <v>1</v>
      </c>
      <c r="AB83" s="37" t="str">
        <f>'REPRODUCTION 3'!M83</f>
        <v>Juin</v>
      </c>
      <c r="AC83" s="37" t="str">
        <f>'RUMINANTS 3'!M83</f>
        <v>Juin</v>
      </c>
      <c r="AD83" s="37" t="str">
        <f>'PARASITOLOGIE 3'!M83</f>
        <v>Juin</v>
      </c>
      <c r="AE83" s="37" t="str">
        <f>'INFECTIEUX 3'!M83</f>
        <v>Juin</v>
      </c>
      <c r="AF83" s="37" t="str">
        <f>'CARNIVORES 3'!M83</f>
        <v>Juin</v>
      </c>
      <c r="AG83" s="37" t="str">
        <f>'CHIRURGIE 3'!M83</f>
        <v>Juin</v>
      </c>
      <c r="AH83" s="37" t="str">
        <f>'BIOCHIMIE 2'!M83</f>
        <v>Juin</v>
      </c>
      <c r="AI83" s="37" t="str">
        <f>'HIDAOA 3'!M83</f>
        <v>Juin</v>
      </c>
      <c r="AJ83" s="37" t="str">
        <f>'ANA-PATH 2'!M83</f>
        <v>Juin</v>
      </c>
      <c r="AK83" s="37" t="str">
        <f>'CLINIQUE 3 '!S83</f>
        <v>Juin</v>
      </c>
    </row>
    <row r="84" spans="1:37" ht="18.75">
      <c r="A84" s="27">
        <v>77</v>
      </c>
      <c r="B84" s="308" t="s">
        <v>3027</v>
      </c>
      <c r="C84" s="366" t="s">
        <v>1892</v>
      </c>
      <c r="D84" s="37">
        <f>'REPRODUCTION 3'!G84</f>
        <v>17.25</v>
      </c>
      <c r="E84" s="37">
        <f>'RUMINANTS 3'!G84</f>
        <v>7.5</v>
      </c>
      <c r="F84" s="37">
        <f>'PARASITOLOGIE 3'!G84</f>
        <v>10.5</v>
      </c>
      <c r="G84" s="37">
        <f>'INFECTIEUX 3'!G84</f>
        <v>3</v>
      </c>
      <c r="H84" s="37">
        <f>'CARNIVORES 3'!G84</f>
        <v>15</v>
      </c>
      <c r="I84" s="37">
        <f>'CHIRURGIE 3'!G84</f>
        <v>20.25</v>
      </c>
      <c r="J84" s="37">
        <f>'BIOCHIMIE 2'!G84</f>
        <v>5</v>
      </c>
      <c r="K84" s="37">
        <f>'HIDAOA 3'!G84</f>
        <v>16.125</v>
      </c>
      <c r="L84" s="37">
        <f>'ANA-PATH 2'!G84</f>
        <v>7</v>
      </c>
      <c r="M84" s="37">
        <f>'CLINIQUE 3 '!M84</f>
        <v>0</v>
      </c>
      <c r="N84" s="37">
        <f t="shared" si="28"/>
        <v>101.625</v>
      </c>
      <c r="O84" s="37">
        <f t="shared" si="29"/>
        <v>3.6294642857142856</v>
      </c>
      <c r="P84" s="27" t="str">
        <f t="shared" si="30"/>
        <v>Ajournee</v>
      </c>
      <c r="Q84" s="27" t="str">
        <f t="shared" si="31"/>
        <v>juin</v>
      </c>
      <c r="R84" s="27">
        <f t="shared" si="32"/>
        <v>0</v>
      </c>
      <c r="S84" s="27">
        <f t="shared" si="33"/>
        <v>1</v>
      </c>
      <c r="T84" s="27">
        <f t="shared" si="34"/>
        <v>1</v>
      </c>
      <c r="U84" s="27">
        <f t="shared" si="35"/>
        <v>1</v>
      </c>
      <c r="V84" s="27">
        <f t="shared" si="36"/>
        <v>0</v>
      </c>
      <c r="W84" s="27">
        <f t="shared" si="37"/>
        <v>0</v>
      </c>
      <c r="X84" s="27">
        <f t="shared" si="38"/>
        <v>1</v>
      </c>
      <c r="Y84" s="27">
        <f t="shared" si="39"/>
        <v>0</v>
      </c>
      <c r="Z84" s="27">
        <f t="shared" si="40"/>
        <v>1</v>
      </c>
      <c r="AA84" s="27">
        <f t="shared" si="41"/>
        <v>1</v>
      </c>
      <c r="AB84" s="37" t="str">
        <f>'REPRODUCTION 3'!M84</f>
        <v>Juin</v>
      </c>
      <c r="AC84" s="37" t="str">
        <f>'RUMINANTS 3'!M84</f>
        <v>Juin</v>
      </c>
      <c r="AD84" s="37" t="str">
        <f>'PARASITOLOGIE 3'!M84</f>
        <v>Juin</v>
      </c>
      <c r="AE84" s="37" t="str">
        <f>'INFECTIEUX 3'!M84</f>
        <v>Juin</v>
      </c>
      <c r="AF84" s="37" t="str">
        <f>'CARNIVORES 3'!M84</f>
        <v>Juin</v>
      </c>
      <c r="AG84" s="37" t="str">
        <f>'CHIRURGIE 3'!M84</f>
        <v>Juin</v>
      </c>
      <c r="AH84" s="37" t="str">
        <f>'BIOCHIMIE 2'!M84</f>
        <v>Juin</v>
      </c>
      <c r="AI84" s="37" t="str">
        <f>'HIDAOA 3'!M84</f>
        <v>Juin</v>
      </c>
      <c r="AJ84" s="37" t="str">
        <f>'ANA-PATH 2'!M84</f>
        <v>Juin</v>
      </c>
      <c r="AK84" s="37" t="str">
        <f>'CLINIQUE 3 '!S84</f>
        <v>Juin</v>
      </c>
    </row>
    <row r="85" spans="1:37" ht="18.75">
      <c r="A85" s="27">
        <v>78</v>
      </c>
      <c r="B85" s="308" t="s">
        <v>3028</v>
      </c>
      <c r="C85" s="366" t="s">
        <v>841</v>
      </c>
      <c r="D85" s="37">
        <f>'REPRODUCTION 3'!G85</f>
        <v>7.5</v>
      </c>
      <c r="E85" s="37">
        <f>'RUMINANTS 3'!G85</f>
        <v>7.5</v>
      </c>
      <c r="F85" s="37">
        <f>'PARASITOLOGIE 3'!G85</f>
        <v>12</v>
      </c>
      <c r="G85" s="37">
        <f>'INFECTIEUX 3'!G85</f>
        <v>7.5</v>
      </c>
      <c r="H85" s="37">
        <f>'CARNIVORES 3'!G85</f>
        <v>12.75</v>
      </c>
      <c r="I85" s="37">
        <f>'CHIRURGIE 3'!G85</f>
        <v>18</v>
      </c>
      <c r="J85" s="37">
        <f>'BIOCHIMIE 2'!G85</f>
        <v>4.5</v>
      </c>
      <c r="K85" s="37">
        <f>'HIDAOA 3'!G85</f>
        <v>9.75</v>
      </c>
      <c r="L85" s="37">
        <f>'ANA-PATH 2'!G85</f>
        <v>4</v>
      </c>
      <c r="M85" s="37">
        <f>'CLINIQUE 3 '!M85</f>
        <v>0</v>
      </c>
      <c r="N85" s="37">
        <f t="shared" si="28"/>
        <v>83.5</v>
      </c>
      <c r="O85" s="37">
        <f t="shared" si="29"/>
        <v>2.9821428571428572</v>
      </c>
      <c r="P85" s="27" t="str">
        <f t="shared" si="30"/>
        <v>Ajournee</v>
      </c>
      <c r="Q85" s="27" t="str">
        <f t="shared" si="31"/>
        <v>juin</v>
      </c>
      <c r="R85" s="27">
        <f t="shared" si="32"/>
        <v>1</v>
      </c>
      <c r="S85" s="27">
        <f t="shared" si="33"/>
        <v>1</v>
      </c>
      <c r="T85" s="27">
        <f t="shared" si="34"/>
        <v>1</v>
      </c>
      <c r="U85" s="27">
        <f t="shared" si="35"/>
        <v>1</v>
      </c>
      <c r="V85" s="27">
        <f t="shared" si="36"/>
        <v>1</v>
      </c>
      <c r="W85" s="27">
        <f t="shared" si="37"/>
        <v>0</v>
      </c>
      <c r="X85" s="27">
        <f t="shared" si="38"/>
        <v>1</v>
      </c>
      <c r="Y85" s="27">
        <f t="shared" si="39"/>
        <v>1</v>
      </c>
      <c r="Z85" s="27">
        <f t="shared" si="40"/>
        <v>1</v>
      </c>
      <c r="AA85" s="27">
        <f t="shared" si="41"/>
        <v>1</v>
      </c>
      <c r="AB85" s="37" t="str">
        <f>'REPRODUCTION 3'!M85</f>
        <v>Juin</v>
      </c>
      <c r="AC85" s="37" t="str">
        <f>'RUMINANTS 3'!M85</f>
        <v>Juin</v>
      </c>
      <c r="AD85" s="37" t="str">
        <f>'PARASITOLOGIE 3'!M85</f>
        <v>Juin</v>
      </c>
      <c r="AE85" s="37" t="str">
        <f>'INFECTIEUX 3'!M85</f>
        <v>Juin</v>
      </c>
      <c r="AF85" s="37" t="str">
        <f>'CARNIVORES 3'!M85</f>
        <v>Juin</v>
      </c>
      <c r="AG85" s="37" t="str">
        <f>'CHIRURGIE 3'!M85</f>
        <v>Juin</v>
      </c>
      <c r="AH85" s="37" t="str">
        <f>'BIOCHIMIE 2'!M85</f>
        <v>Juin</v>
      </c>
      <c r="AI85" s="37" t="str">
        <f>'HIDAOA 3'!M85</f>
        <v>Juin</v>
      </c>
      <c r="AJ85" s="37" t="str">
        <f>'ANA-PATH 2'!M85</f>
        <v>Juin</v>
      </c>
      <c r="AK85" s="37" t="str">
        <f>'CLINIQUE 3 '!S85</f>
        <v>Juin</v>
      </c>
    </row>
    <row r="86" spans="1:37" ht="18.75">
      <c r="A86" s="27">
        <v>79</v>
      </c>
      <c r="B86" s="308" t="s">
        <v>3029</v>
      </c>
      <c r="C86" s="366" t="s">
        <v>1313</v>
      </c>
      <c r="D86" s="37">
        <f>'REPRODUCTION 3'!G86</f>
        <v>13.5</v>
      </c>
      <c r="E86" s="37">
        <f>'RUMINANTS 3'!G86</f>
        <v>6</v>
      </c>
      <c r="F86" s="37">
        <f>'PARASITOLOGIE 3'!G86</f>
        <v>21</v>
      </c>
      <c r="G86" s="37">
        <f>'INFECTIEUX 3'!G86</f>
        <v>6</v>
      </c>
      <c r="H86" s="37">
        <f>'CARNIVORES 3'!G86</f>
        <v>16.5</v>
      </c>
      <c r="I86" s="37">
        <f>'CHIRURGIE 3'!G86</f>
        <v>20.625</v>
      </c>
      <c r="J86" s="37">
        <f>'BIOCHIMIE 2'!G86</f>
        <v>5.5</v>
      </c>
      <c r="K86" s="37">
        <f>'HIDAOA 3'!G86</f>
        <v>14.625</v>
      </c>
      <c r="L86" s="37">
        <f>'ANA-PATH 2'!G86</f>
        <v>4</v>
      </c>
      <c r="M86" s="37">
        <f>'CLINIQUE 3 '!M86</f>
        <v>0</v>
      </c>
      <c r="N86" s="37">
        <f t="shared" si="28"/>
        <v>107.75</v>
      </c>
      <c r="O86" s="37">
        <f t="shared" si="29"/>
        <v>3.8482142857142856</v>
      </c>
      <c r="P86" s="27" t="str">
        <f t="shared" si="30"/>
        <v>Ajournee</v>
      </c>
      <c r="Q86" s="27" t="str">
        <f t="shared" si="31"/>
        <v>juin</v>
      </c>
      <c r="R86" s="27">
        <f t="shared" si="32"/>
        <v>1</v>
      </c>
      <c r="S86" s="27">
        <f t="shared" si="33"/>
        <v>1</v>
      </c>
      <c r="T86" s="27">
        <f t="shared" si="34"/>
        <v>0</v>
      </c>
      <c r="U86" s="27">
        <f t="shared" si="35"/>
        <v>1</v>
      </c>
      <c r="V86" s="27">
        <f t="shared" si="36"/>
        <v>0</v>
      </c>
      <c r="W86" s="27">
        <f t="shared" si="37"/>
        <v>0</v>
      </c>
      <c r="X86" s="27">
        <f t="shared" si="38"/>
        <v>1</v>
      </c>
      <c r="Y86" s="27">
        <f t="shared" si="39"/>
        <v>1</v>
      </c>
      <c r="Z86" s="27">
        <f t="shared" si="40"/>
        <v>1</v>
      </c>
      <c r="AA86" s="27">
        <f t="shared" si="41"/>
        <v>1</v>
      </c>
      <c r="AB86" s="37" t="str">
        <f>'REPRODUCTION 3'!M86</f>
        <v>Juin</v>
      </c>
      <c r="AC86" s="37" t="str">
        <f>'RUMINANTS 3'!M86</f>
        <v>Juin</v>
      </c>
      <c r="AD86" s="37" t="str">
        <f>'PARASITOLOGIE 3'!M86</f>
        <v>Juin</v>
      </c>
      <c r="AE86" s="37" t="str">
        <f>'INFECTIEUX 3'!M86</f>
        <v>Juin</v>
      </c>
      <c r="AF86" s="37" t="str">
        <f>'CARNIVORES 3'!M86</f>
        <v>Juin</v>
      </c>
      <c r="AG86" s="37" t="str">
        <f>'CHIRURGIE 3'!M86</f>
        <v>Juin</v>
      </c>
      <c r="AH86" s="37" t="str">
        <f>'BIOCHIMIE 2'!M86</f>
        <v>Juin</v>
      </c>
      <c r="AI86" s="37" t="str">
        <f>'HIDAOA 3'!M86</f>
        <v>Juin</v>
      </c>
      <c r="AJ86" s="37" t="str">
        <f>'ANA-PATH 2'!M86</f>
        <v>Juin</v>
      </c>
      <c r="AK86" s="37" t="str">
        <f>'CLINIQUE 3 '!S86</f>
        <v>Juin</v>
      </c>
    </row>
    <row r="87" spans="1:37" ht="18.75">
      <c r="A87" s="27">
        <v>80</v>
      </c>
      <c r="B87" s="308" t="s">
        <v>3030</v>
      </c>
      <c r="C87" s="366" t="s">
        <v>1211</v>
      </c>
      <c r="D87" s="37">
        <f>'REPRODUCTION 3'!G87</f>
        <v>6</v>
      </c>
      <c r="E87" s="37">
        <f>'RUMINANTS 3'!G87</f>
        <v>7.5</v>
      </c>
      <c r="F87" s="37">
        <f>'PARASITOLOGIE 3'!G87</f>
        <v>15</v>
      </c>
      <c r="G87" s="37">
        <f>'INFECTIEUX 3'!G87</f>
        <v>3</v>
      </c>
      <c r="H87" s="37">
        <f>'CARNIVORES 3'!G87</f>
        <v>15</v>
      </c>
      <c r="I87" s="37">
        <f>'CHIRURGIE 3'!G87</f>
        <v>19.125</v>
      </c>
      <c r="J87" s="37">
        <f>'BIOCHIMIE 2'!G87</f>
        <v>1.5</v>
      </c>
      <c r="K87" s="37">
        <f>'HIDAOA 3'!G87</f>
        <v>10.5</v>
      </c>
      <c r="L87" s="37">
        <f>'ANA-PATH 2'!G87</f>
        <v>6</v>
      </c>
      <c r="M87" s="37">
        <f>'CLINIQUE 3 '!M87</f>
        <v>0</v>
      </c>
      <c r="N87" s="37">
        <f t="shared" si="28"/>
        <v>83.625</v>
      </c>
      <c r="O87" s="37">
        <f t="shared" si="29"/>
        <v>2.9866071428571428</v>
      </c>
      <c r="P87" s="27" t="str">
        <f t="shared" si="30"/>
        <v>Ajournee</v>
      </c>
      <c r="Q87" s="27" t="str">
        <f t="shared" si="31"/>
        <v>juin</v>
      </c>
      <c r="R87" s="27">
        <f t="shared" si="32"/>
        <v>1</v>
      </c>
      <c r="S87" s="27">
        <f t="shared" si="33"/>
        <v>1</v>
      </c>
      <c r="T87" s="27">
        <f t="shared" si="34"/>
        <v>0</v>
      </c>
      <c r="U87" s="27">
        <f t="shared" si="35"/>
        <v>1</v>
      </c>
      <c r="V87" s="27">
        <f t="shared" si="36"/>
        <v>0</v>
      </c>
      <c r="W87" s="27">
        <f t="shared" si="37"/>
        <v>0</v>
      </c>
      <c r="X87" s="27">
        <f t="shared" si="38"/>
        <v>1</v>
      </c>
      <c r="Y87" s="27">
        <f t="shared" si="39"/>
        <v>1</v>
      </c>
      <c r="Z87" s="27">
        <f t="shared" si="40"/>
        <v>1</v>
      </c>
      <c r="AA87" s="27">
        <f t="shared" si="41"/>
        <v>1</v>
      </c>
      <c r="AB87" s="37" t="str">
        <f>'REPRODUCTION 3'!M87</f>
        <v>Juin</v>
      </c>
      <c r="AC87" s="37" t="str">
        <f>'RUMINANTS 3'!M87</f>
        <v>Juin</v>
      </c>
      <c r="AD87" s="37" t="str">
        <f>'PARASITOLOGIE 3'!M87</f>
        <v>Juin</v>
      </c>
      <c r="AE87" s="37" t="str">
        <f>'INFECTIEUX 3'!M87</f>
        <v>Juin</v>
      </c>
      <c r="AF87" s="37" t="str">
        <f>'CARNIVORES 3'!M87</f>
        <v>Juin</v>
      </c>
      <c r="AG87" s="37" t="str">
        <f>'CHIRURGIE 3'!M87</f>
        <v>Juin</v>
      </c>
      <c r="AH87" s="37" t="str">
        <f>'BIOCHIMIE 2'!M87</f>
        <v>Juin</v>
      </c>
      <c r="AI87" s="37" t="str">
        <f>'HIDAOA 3'!M87</f>
        <v>Juin</v>
      </c>
      <c r="AJ87" s="37" t="str">
        <f>'ANA-PATH 2'!M87</f>
        <v>Juin</v>
      </c>
      <c r="AK87" s="37" t="str">
        <f>'CLINIQUE 3 '!S87</f>
        <v>Juin</v>
      </c>
    </row>
    <row r="88" spans="1:37" ht="18.75">
      <c r="A88" s="27">
        <v>81</v>
      </c>
      <c r="B88" s="308" t="s">
        <v>3031</v>
      </c>
      <c r="C88" s="366" t="s">
        <v>2940</v>
      </c>
      <c r="D88" s="37">
        <f>'REPRODUCTION 3'!G88</f>
        <v>6</v>
      </c>
      <c r="E88" s="37">
        <f>'RUMINANTS 3'!G88</f>
        <v>6</v>
      </c>
      <c r="F88" s="37">
        <f>'PARASITOLOGIE 3'!G88</f>
        <v>15</v>
      </c>
      <c r="G88" s="37">
        <f>'INFECTIEUX 3'!G88</f>
        <v>7.5</v>
      </c>
      <c r="H88" s="37">
        <f>'CARNIVORES 3'!G88</f>
        <v>12</v>
      </c>
      <c r="I88" s="37">
        <f>'CHIRURGIE 3'!G88</f>
        <v>19.125</v>
      </c>
      <c r="J88" s="37">
        <f>'BIOCHIMIE 2'!G88</f>
        <v>4.5</v>
      </c>
      <c r="K88" s="37">
        <f>'HIDAOA 3'!G88</f>
        <v>11.625</v>
      </c>
      <c r="L88" s="37">
        <f>'ANA-PATH 2'!G88</f>
        <v>4</v>
      </c>
      <c r="M88" s="37">
        <f>'CLINIQUE 3 '!M88</f>
        <v>0</v>
      </c>
      <c r="N88" s="37">
        <f t="shared" si="28"/>
        <v>85.75</v>
      </c>
      <c r="O88" s="37">
        <f t="shared" si="29"/>
        <v>3.0625</v>
      </c>
      <c r="P88" s="27" t="str">
        <f t="shared" si="30"/>
        <v>Ajournee</v>
      </c>
      <c r="Q88" s="27" t="str">
        <f t="shared" si="31"/>
        <v>juin</v>
      </c>
      <c r="R88" s="27">
        <f t="shared" si="32"/>
        <v>1</v>
      </c>
      <c r="S88" s="27">
        <f t="shared" si="33"/>
        <v>1</v>
      </c>
      <c r="T88" s="27">
        <f t="shared" si="34"/>
        <v>0</v>
      </c>
      <c r="U88" s="27">
        <f t="shared" si="35"/>
        <v>1</v>
      </c>
      <c r="V88" s="27">
        <f t="shared" si="36"/>
        <v>1</v>
      </c>
      <c r="W88" s="27">
        <f t="shared" si="37"/>
        <v>0</v>
      </c>
      <c r="X88" s="27">
        <f t="shared" si="38"/>
        <v>1</v>
      </c>
      <c r="Y88" s="27">
        <f t="shared" si="39"/>
        <v>1</v>
      </c>
      <c r="Z88" s="27">
        <f t="shared" si="40"/>
        <v>1</v>
      </c>
      <c r="AA88" s="27">
        <f t="shared" si="41"/>
        <v>1</v>
      </c>
      <c r="AB88" s="37" t="str">
        <f>'REPRODUCTION 3'!M88</f>
        <v>Juin</v>
      </c>
      <c r="AC88" s="37" t="str">
        <f>'RUMINANTS 3'!M88</f>
        <v>Juin</v>
      </c>
      <c r="AD88" s="37" t="str">
        <f>'PARASITOLOGIE 3'!M88</f>
        <v>Juin</v>
      </c>
      <c r="AE88" s="37" t="str">
        <f>'INFECTIEUX 3'!M88</f>
        <v>Juin</v>
      </c>
      <c r="AF88" s="37" t="str">
        <f>'CARNIVORES 3'!M88</f>
        <v>Juin</v>
      </c>
      <c r="AG88" s="37" t="str">
        <f>'CHIRURGIE 3'!M88</f>
        <v>Juin</v>
      </c>
      <c r="AH88" s="37" t="str">
        <f>'BIOCHIMIE 2'!M88</f>
        <v>Juin</v>
      </c>
      <c r="AI88" s="37" t="str">
        <f>'HIDAOA 3'!M88</f>
        <v>Juin</v>
      </c>
      <c r="AJ88" s="37" t="str">
        <f>'ANA-PATH 2'!M88</f>
        <v>Juin</v>
      </c>
      <c r="AK88" s="37" t="str">
        <f>'CLINIQUE 3 '!S88</f>
        <v>Juin</v>
      </c>
    </row>
    <row r="89" spans="1:37" ht="18.75">
      <c r="A89" s="27">
        <v>82</v>
      </c>
      <c r="B89" s="308" t="s">
        <v>3032</v>
      </c>
      <c r="C89" s="366" t="s">
        <v>3033</v>
      </c>
      <c r="D89" s="37">
        <f>'REPRODUCTION 3'!G89</f>
        <v>24.375</v>
      </c>
      <c r="E89" s="37">
        <f>'RUMINANTS 3'!G89</f>
        <v>13.5</v>
      </c>
      <c r="F89" s="37">
        <f>'PARASITOLOGIE 3'!G89</f>
        <v>21</v>
      </c>
      <c r="G89" s="37">
        <f>'INFECTIEUX 3'!G89</f>
        <v>12</v>
      </c>
      <c r="H89" s="37">
        <f>'CARNIVORES 3'!G89</f>
        <v>13.5</v>
      </c>
      <c r="I89" s="37">
        <f>'CHIRURGIE 3'!G89</f>
        <v>22.125</v>
      </c>
      <c r="J89" s="37">
        <f>'BIOCHIMIE 2'!G89</f>
        <v>12.5</v>
      </c>
      <c r="K89" s="37">
        <f>'HIDAOA 3'!G89</f>
        <v>19.5</v>
      </c>
      <c r="L89" s="37">
        <f>'ANA-PATH 2'!G89</f>
        <v>7</v>
      </c>
      <c r="M89" s="37">
        <f>'CLINIQUE 3 '!M89</f>
        <v>0</v>
      </c>
      <c r="N89" s="37">
        <f t="shared" si="28"/>
        <v>145.5</v>
      </c>
      <c r="O89" s="37">
        <f t="shared" si="29"/>
        <v>5.1964285714285712</v>
      </c>
      <c r="P89" s="27" t="str">
        <f t="shared" si="30"/>
        <v>Ajournee</v>
      </c>
      <c r="Q89" s="27" t="str">
        <f t="shared" si="31"/>
        <v>juin</v>
      </c>
      <c r="R89" s="27">
        <f t="shared" si="32"/>
        <v>0</v>
      </c>
      <c r="S89" s="27">
        <f t="shared" si="33"/>
        <v>1</v>
      </c>
      <c r="T89" s="27">
        <f t="shared" si="34"/>
        <v>0</v>
      </c>
      <c r="U89" s="27">
        <f t="shared" si="35"/>
        <v>1</v>
      </c>
      <c r="V89" s="27">
        <f t="shared" si="36"/>
        <v>1</v>
      </c>
      <c r="W89" s="27">
        <f t="shared" si="37"/>
        <v>0</v>
      </c>
      <c r="X89" s="27">
        <f t="shared" si="38"/>
        <v>0</v>
      </c>
      <c r="Y89" s="27">
        <f t="shared" si="39"/>
        <v>0</v>
      </c>
      <c r="Z89" s="27">
        <f t="shared" si="40"/>
        <v>1</v>
      </c>
      <c r="AA89" s="27">
        <f t="shared" si="41"/>
        <v>1</v>
      </c>
      <c r="AB89" s="37" t="str">
        <f>'REPRODUCTION 3'!M89</f>
        <v>Juin</v>
      </c>
      <c r="AC89" s="37" t="str">
        <f>'RUMINANTS 3'!M89</f>
        <v>Juin</v>
      </c>
      <c r="AD89" s="37" t="str">
        <f>'PARASITOLOGIE 3'!M89</f>
        <v>Juin</v>
      </c>
      <c r="AE89" s="37" t="str">
        <f>'INFECTIEUX 3'!M89</f>
        <v>Juin</v>
      </c>
      <c r="AF89" s="37" t="str">
        <f>'CARNIVORES 3'!M89</f>
        <v>Juin</v>
      </c>
      <c r="AG89" s="37" t="str">
        <f>'CHIRURGIE 3'!M89</f>
        <v>Juin</v>
      </c>
      <c r="AH89" s="37" t="str">
        <f>'BIOCHIMIE 2'!M89</f>
        <v>Juin</v>
      </c>
      <c r="AI89" s="37" t="str">
        <f>'HIDAOA 3'!M89</f>
        <v>Juin</v>
      </c>
      <c r="AJ89" s="37" t="str">
        <f>'ANA-PATH 2'!M89</f>
        <v>Juin</v>
      </c>
      <c r="AK89" s="37" t="str">
        <f>'CLINIQUE 3 '!S89</f>
        <v>Juin</v>
      </c>
    </row>
    <row r="90" spans="1:37" ht="18.75">
      <c r="A90" s="27">
        <v>83</v>
      </c>
      <c r="B90" s="308" t="s">
        <v>3034</v>
      </c>
      <c r="C90" s="366" t="s">
        <v>2115</v>
      </c>
      <c r="D90" s="37">
        <f>'REPRODUCTION 3'!G90</f>
        <v>12.75</v>
      </c>
      <c r="E90" s="37">
        <f>'RUMINANTS 3'!G90</f>
        <v>13.5</v>
      </c>
      <c r="F90" s="37">
        <f>'PARASITOLOGIE 3'!G90</f>
        <v>10.5</v>
      </c>
      <c r="G90" s="37">
        <f>'INFECTIEUX 3'!G90</f>
        <v>1.5</v>
      </c>
      <c r="H90" s="37">
        <f>'CARNIVORES 3'!G90</f>
        <v>13.5</v>
      </c>
      <c r="I90" s="37">
        <f>'CHIRURGIE 3'!G90</f>
        <v>19.125</v>
      </c>
      <c r="J90" s="37">
        <f>'BIOCHIMIE 2'!G90</f>
        <v>8.5</v>
      </c>
      <c r="K90" s="37">
        <f>'HIDAOA 3'!G90</f>
        <v>16.5</v>
      </c>
      <c r="L90" s="37">
        <f>'ANA-PATH 2'!G90</f>
        <v>5</v>
      </c>
      <c r="M90" s="37">
        <f>'CLINIQUE 3 '!M90</f>
        <v>0</v>
      </c>
      <c r="N90" s="37">
        <f t="shared" si="28"/>
        <v>100.875</v>
      </c>
      <c r="O90" s="37">
        <f t="shared" si="29"/>
        <v>3.6026785714285716</v>
      </c>
      <c r="P90" s="27" t="str">
        <f t="shared" si="30"/>
        <v>Ajournee</v>
      </c>
      <c r="Q90" s="27" t="str">
        <f t="shared" si="31"/>
        <v>juin</v>
      </c>
      <c r="R90" s="27">
        <f t="shared" si="32"/>
        <v>1</v>
      </c>
      <c r="S90" s="27">
        <f t="shared" si="33"/>
        <v>1</v>
      </c>
      <c r="T90" s="27">
        <f t="shared" si="34"/>
        <v>1</v>
      </c>
      <c r="U90" s="27">
        <f t="shared" si="35"/>
        <v>1</v>
      </c>
      <c r="V90" s="27">
        <f t="shared" si="36"/>
        <v>1</v>
      </c>
      <c r="W90" s="27">
        <f t="shared" si="37"/>
        <v>0</v>
      </c>
      <c r="X90" s="27">
        <f t="shared" si="38"/>
        <v>1</v>
      </c>
      <c r="Y90" s="27">
        <f t="shared" si="39"/>
        <v>0</v>
      </c>
      <c r="Z90" s="27">
        <f t="shared" si="40"/>
        <v>1</v>
      </c>
      <c r="AA90" s="27">
        <f t="shared" si="41"/>
        <v>1</v>
      </c>
      <c r="AB90" s="37" t="str">
        <f>'REPRODUCTION 3'!M90</f>
        <v>Juin</v>
      </c>
      <c r="AC90" s="37" t="str">
        <f>'RUMINANTS 3'!M90</f>
        <v>Juin</v>
      </c>
      <c r="AD90" s="37" t="str">
        <f>'PARASITOLOGIE 3'!M90</f>
        <v>Juin</v>
      </c>
      <c r="AE90" s="37" t="str">
        <f>'INFECTIEUX 3'!M90</f>
        <v>Juin</v>
      </c>
      <c r="AF90" s="37" t="str">
        <f>'CARNIVORES 3'!M90</f>
        <v>Juin</v>
      </c>
      <c r="AG90" s="37" t="str">
        <f>'CHIRURGIE 3'!M90</f>
        <v>Juin</v>
      </c>
      <c r="AH90" s="37" t="str">
        <f>'BIOCHIMIE 2'!M90</f>
        <v>Juin</v>
      </c>
      <c r="AI90" s="37" t="str">
        <f>'HIDAOA 3'!M90</f>
        <v>Juin</v>
      </c>
      <c r="AJ90" s="37" t="str">
        <f>'ANA-PATH 2'!M90</f>
        <v>Juin</v>
      </c>
      <c r="AK90" s="37" t="str">
        <f>'CLINIQUE 3 '!S90</f>
        <v>Juin</v>
      </c>
    </row>
    <row r="91" spans="1:37" ht="18.75">
      <c r="A91" s="27">
        <v>84</v>
      </c>
      <c r="B91" s="308" t="s">
        <v>3295</v>
      </c>
      <c r="C91" s="366" t="s">
        <v>1972</v>
      </c>
      <c r="D91" s="37">
        <f>'REPRODUCTION 3'!G91</f>
        <v>11.25</v>
      </c>
      <c r="E91" s="37">
        <f>'RUMINANTS 3'!G91</f>
        <v>6</v>
      </c>
      <c r="F91" s="37">
        <f>'PARASITOLOGIE 3'!G91</f>
        <v>10.5</v>
      </c>
      <c r="G91" s="37">
        <f>'INFECTIEUX 3'!G91</f>
        <v>10.5</v>
      </c>
      <c r="H91" s="37">
        <f>'CARNIVORES 3'!G91</f>
        <v>10.5</v>
      </c>
      <c r="I91" s="37">
        <f>'CHIRURGIE 3'!G91</f>
        <v>20.25</v>
      </c>
      <c r="J91" s="37">
        <f>'BIOCHIMIE 2'!G91</f>
        <v>2.5</v>
      </c>
      <c r="K91" s="37">
        <f>'HIDAOA 3'!G91</f>
        <v>15.75</v>
      </c>
      <c r="L91" s="37">
        <f>'ANA-PATH 2'!G91</f>
        <v>5</v>
      </c>
      <c r="M91" s="37">
        <f>'CLINIQUE 3 '!M91</f>
        <v>0</v>
      </c>
      <c r="N91" s="37">
        <f t="shared" si="28"/>
        <v>92.25</v>
      </c>
      <c r="O91" s="37">
        <f t="shared" si="29"/>
        <v>3.2946428571428572</v>
      </c>
      <c r="P91" s="27" t="str">
        <f t="shared" si="30"/>
        <v>Ajournee</v>
      </c>
      <c r="Q91" s="27" t="str">
        <f t="shared" si="31"/>
        <v>juin</v>
      </c>
      <c r="R91" s="27">
        <f t="shared" si="32"/>
        <v>1</v>
      </c>
      <c r="S91" s="27">
        <f t="shared" si="33"/>
        <v>1</v>
      </c>
      <c r="T91" s="27">
        <f t="shared" si="34"/>
        <v>1</v>
      </c>
      <c r="U91" s="27">
        <f t="shared" si="35"/>
        <v>1</v>
      </c>
      <c r="V91" s="27">
        <f t="shared" si="36"/>
        <v>1</v>
      </c>
      <c r="W91" s="27">
        <f t="shared" si="37"/>
        <v>0</v>
      </c>
      <c r="X91" s="27">
        <f t="shared" si="38"/>
        <v>1</v>
      </c>
      <c r="Y91" s="27">
        <f t="shared" si="39"/>
        <v>0</v>
      </c>
      <c r="Z91" s="27">
        <f t="shared" si="40"/>
        <v>1</v>
      </c>
      <c r="AA91" s="27">
        <f t="shared" si="41"/>
        <v>1</v>
      </c>
      <c r="AB91" s="37" t="str">
        <f>'REPRODUCTION 3'!M91</f>
        <v>Juin</v>
      </c>
      <c r="AC91" s="37" t="str">
        <f>'RUMINANTS 3'!M91</f>
        <v>Juin</v>
      </c>
      <c r="AD91" s="37" t="str">
        <f>'PARASITOLOGIE 3'!M91</f>
        <v>Juin</v>
      </c>
      <c r="AE91" s="37" t="str">
        <f>'INFECTIEUX 3'!M91</f>
        <v>Juin</v>
      </c>
      <c r="AF91" s="37" t="str">
        <f>'CARNIVORES 3'!M91</f>
        <v>Juin</v>
      </c>
      <c r="AG91" s="37" t="str">
        <f>'CHIRURGIE 3'!M91</f>
        <v>Juin</v>
      </c>
      <c r="AH91" s="37" t="str">
        <f>'BIOCHIMIE 2'!M91</f>
        <v>Juin</v>
      </c>
      <c r="AI91" s="37" t="str">
        <f>'HIDAOA 3'!M91</f>
        <v>Juin</v>
      </c>
      <c r="AJ91" s="37" t="str">
        <f>'ANA-PATH 2'!M91</f>
        <v>Juin</v>
      </c>
      <c r="AK91" s="37" t="str">
        <f>'CLINIQUE 3 '!S91</f>
        <v>Juin</v>
      </c>
    </row>
    <row r="92" spans="1:37" ht="18.75">
      <c r="A92" s="27">
        <v>85</v>
      </c>
      <c r="B92" s="308" t="s">
        <v>3035</v>
      </c>
      <c r="C92" s="366" t="s">
        <v>891</v>
      </c>
      <c r="D92" s="37">
        <f>'REPRODUCTION 3'!G92</f>
        <v>9</v>
      </c>
      <c r="E92" s="37">
        <f>'RUMINANTS 3'!G92</f>
        <v>7.5</v>
      </c>
      <c r="F92" s="37">
        <f>'PARASITOLOGIE 3'!G92</f>
        <v>7.5</v>
      </c>
      <c r="G92" s="37">
        <f>'INFECTIEUX 3'!G92</f>
        <v>24</v>
      </c>
      <c r="H92" s="37">
        <f>'CARNIVORES 3'!G92</f>
        <v>16.5</v>
      </c>
      <c r="I92" s="37">
        <f>'CHIRURGIE 3'!G92</f>
        <v>22.125</v>
      </c>
      <c r="J92" s="37">
        <f>'BIOCHIMIE 2'!G92</f>
        <v>1</v>
      </c>
      <c r="K92" s="37">
        <f>'HIDAOA 3'!G92</f>
        <v>21</v>
      </c>
      <c r="L92" s="37">
        <f>'ANA-PATH 2'!G92</f>
        <v>13</v>
      </c>
      <c r="M92" s="37">
        <f>'CLINIQUE 3 '!M92</f>
        <v>0</v>
      </c>
      <c r="N92" s="37">
        <f t="shared" si="28"/>
        <v>121.625</v>
      </c>
      <c r="O92" s="37">
        <f t="shared" si="29"/>
        <v>4.34375</v>
      </c>
      <c r="P92" s="27" t="str">
        <f t="shared" si="30"/>
        <v>Ajournee</v>
      </c>
      <c r="Q92" s="27" t="str">
        <f t="shared" si="31"/>
        <v>juin</v>
      </c>
      <c r="R92" s="27">
        <f t="shared" si="32"/>
        <v>1</v>
      </c>
      <c r="S92" s="27">
        <f t="shared" si="33"/>
        <v>1</v>
      </c>
      <c r="T92" s="27">
        <f t="shared" si="34"/>
        <v>1</v>
      </c>
      <c r="U92" s="27">
        <f t="shared" si="35"/>
        <v>0</v>
      </c>
      <c r="V92" s="27">
        <f t="shared" si="36"/>
        <v>0</v>
      </c>
      <c r="W92" s="27">
        <f t="shared" si="37"/>
        <v>0</v>
      </c>
      <c r="X92" s="27">
        <f t="shared" si="38"/>
        <v>1</v>
      </c>
      <c r="Y92" s="27">
        <f t="shared" si="39"/>
        <v>0</v>
      </c>
      <c r="Z92" s="27">
        <f t="shared" si="40"/>
        <v>0</v>
      </c>
      <c r="AA92" s="27">
        <f t="shared" si="41"/>
        <v>1</v>
      </c>
      <c r="AB92" s="37" t="str">
        <f>'REPRODUCTION 3'!M92</f>
        <v>Juin</v>
      </c>
      <c r="AC92" s="37" t="str">
        <f>'RUMINANTS 3'!M92</f>
        <v>Juin</v>
      </c>
      <c r="AD92" s="37" t="str">
        <f>'PARASITOLOGIE 3'!M92</f>
        <v>Juin</v>
      </c>
      <c r="AE92" s="37" t="str">
        <f>'INFECTIEUX 3'!M92</f>
        <v>Juin</v>
      </c>
      <c r="AF92" s="37" t="str">
        <f>'CARNIVORES 3'!M92</f>
        <v>Juin</v>
      </c>
      <c r="AG92" s="37" t="str">
        <f>'CHIRURGIE 3'!M92</f>
        <v>Juin</v>
      </c>
      <c r="AH92" s="37" t="str">
        <f>'BIOCHIMIE 2'!M92</f>
        <v>Juin</v>
      </c>
      <c r="AI92" s="37" t="str">
        <f>'HIDAOA 3'!M92</f>
        <v>Juin</v>
      </c>
      <c r="AJ92" s="37" t="str">
        <f>'ANA-PATH 2'!M92</f>
        <v>Juin</v>
      </c>
      <c r="AK92" s="37" t="str">
        <f>'CLINIQUE 3 '!S92</f>
        <v>Juin</v>
      </c>
    </row>
    <row r="93" spans="1:37" ht="18.75">
      <c r="A93" s="27">
        <v>86</v>
      </c>
      <c r="B93" s="308" t="s">
        <v>3036</v>
      </c>
      <c r="C93" s="366" t="s">
        <v>3037</v>
      </c>
      <c r="D93" s="37">
        <f>'REPRODUCTION 3'!G93</f>
        <v>9</v>
      </c>
      <c r="E93" s="37">
        <f>'RUMINANTS 3'!G93</f>
        <v>7.5</v>
      </c>
      <c r="F93" s="37">
        <f>'PARASITOLOGIE 3'!G93</f>
        <v>16.5</v>
      </c>
      <c r="G93" s="37">
        <f>'INFECTIEUX 3'!G93</f>
        <v>6</v>
      </c>
      <c r="H93" s="37">
        <f>'CARNIVORES 3'!G93</f>
        <v>15</v>
      </c>
      <c r="I93" s="37">
        <f>'CHIRURGIE 3'!G93</f>
        <v>19.5</v>
      </c>
      <c r="J93" s="37">
        <f>'BIOCHIMIE 2'!G93</f>
        <v>5</v>
      </c>
      <c r="K93" s="37">
        <f>'HIDAOA 3'!G93</f>
        <v>20.25</v>
      </c>
      <c r="L93" s="37">
        <f>'ANA-PATH 2'!G93</f>
        <v>4</v>
      </c>
      <c r="M93" s="37">
        <f>'CLINIQUE 3 '!M93</f>
        <v>0</v>
      </c>
      <c r="N93" s="37">
        <f t="shared" si="28"/>
        <v>102.75</v>
      </c>
      <c r="O93" s="37">
        <f t="shared" si="29"/>
        <v>3.6696428571428572</v>
      </c>
      <c r="P93" s="27" t="str">
        <f t="shared" si="30"/>
        <v>Ajournee</v>
      </c>
      <c r="Q93" s="27" t="str">
        <f t="shared" si="31"/>
        <v>juin</v>
      </c>
      <c r="R93" s="27">
        <f t="shared" si="32"/>
        <v>1</v>
      </c>
      <c r="S93" s="27">
        <f t="shared" si="33"/>
        <v>1</v>
      </c>
      <c r="T93" s="27">
        <f t="shared" si="34"/>
        <v>0</v>
      </c>
      <c r="U93" s="27">
        <f t="shared" si="35"/>
        <v>1</v>
      </c>
      <c r="V93" s="27">
        <f t="shared" si="36"/>
        <v>0</v>
      </c>
      <c r="W93" s="27">
        <f t="shared" si="37"/>
        <v>0</v>
      </c>
      <c r="X93" s="27">
        <f t="shared" si="38"/>
        <v>1</v>
      </c>
      <c r="Y93" s="27">
        <f t="shared" si="39"/>
        <v>0</v>
      </c>
      <c r="Z93" s="27">
        <f t="shared" si="40"/>
        <v>1</v>
      </c>
      <c r="AA93" s="27">
        <f t="shared" si="41"/>
        <v>1</v>
      </c>
      <c r="AB93" s="37" t="str">
        <f>'REPRODUCTION 3'!M93</f>
        <v>Juin</v>
      </c>
      <c r="AC93" s="37" t="str">
        <f>'RUMINANTS 3'!M93</f>
        <v>Juin</v>
      </c>
      <c r="AD93" s="37" t="str">
        <f>'PARASITOLOGIE 3'!M93</f>
        <v>Juin</v>
      </c>
      <c r="AE93" s="37" t="str">
        <f>'INFECTIEUX 3'!M93</f>
        <v>Juin</v>
      </c>
      <c r="AF93" s="37" t="str">
        <f>'CARNIVORES 3'!M93</f>
        <v>Juin</v>
      </c>
      <c r="AG93" s="37" t="str">
        <f>'CHIRURGIE 3'!M93</f>
        <v>Juin</v>
      </c>
      <c r="AH93" s="37" t="str">
        <f>'BIOCHIMIE 2'!M93</f>
        <v>Juin</v>
      </c>
      <c r="AI93" s="37" t="str">
        <f>'HIDAOA 3'!M93</f>
        <v>Juin</v>
      </c>
      <c r="AJ93" s="37" t="str">
        <f>'ANA-PATH 2'!M93</f>
        <v>Juin</v>
      </c>
      <c r="AK93" s="37" t="str">
        <f>'CLINIQUE 3 '!S93</f>
        <v>Juin</v>
      </c>
    </row>
    <row r="94" spans="1:37" ht="18.75">
      <c r="A94" s="27">
        <v>87</v>
      </c>
      <c r="B94" s="308" t="s">
        <v>1919</v>
      </c>
      <c r="C94" s="366" t="s">
        <v>1943</v>
      </c>
      <c r="D94" s="37">
        <f>'REPRODUCTION 3'!G94</f>
        <v>6</v>
      </c>
      <c r="E94" s="37">
        <f>'RUMINANTS 3'!G94</f>
        <v>4.5</v>
      </c>
      <c r="F94" s="37">
        <f>'PARASITOLOGIE 3'!G94</f>
        <v>4.5</v>
      </c>
      <c r="G94" s="37">
        <f>'INFECTIEUX 3'!G94</f>
        <v>3</v>
      </c>
      <c r="H94" s="37">
        <f>'CARNIVORES 3'!G94</f>
        <v>6</v>
      </c>
      <c r="I94" s="37">
        <f>'CHIRURGIE 3'!G94</f>
        <v>17.25</v>
      </c>
      <c r="J94" s="37">
        <f>'BIOCHIMIE 2'!G94</f>
        <v>4</v>
      </c>
      <c r="K94" s="37">
        <f>'HIDAOA 3'!G94</f>
        <v>13.875</v>
      </c>
      <c r="L94" s="37">
        <f>'ANA-PATH 2'!G94</f>
        <v>5</v>
      </c>
      <c r="M94" s="37">
        <f>'CLINIQUE 3 '!M94</f>
        <v>0</v>
      </c>
      <c r="N94" s="37">
        <f t="shared" si="28"/>
        <v>64.125</v>
      </c>
      <c r="O94" s="37">
        <f t="shared" si="29"/>
        <v>2.2901785714285716</v>
      </c>
      <c r="P94" s="27" t="str">
        <f t="shared" si="30"/>
        <v>Ajournee</v>
      </c>
      <c r="Q94" s="27" t="str">
        <f t="shared" si="31"/>
        <v>juin</v>
      </c>
      <c r="R94" s="27">
        <f t="shared" si="32"/>
        <v>1</v>
      </c>
      <c r="S94" s="27">
        <f t="shared" si="33"/>
        <v>1</v>
      </c>
      <c r="T94" s="27">
        <f t="shared" si="34"/>
        <v>1</v>
      </c>
      <c r="U94" s="27">
        <f t="shared" si="35"/>
        <v>1</v>
      </c>
      <c r="V94" s="27">
        <f t="shared" si="36"/>
        <v>1</v>
      </c>
      <c r="W94" s="27">
        <f t="shared" si="37"/>
        <v>0</v>
      </c>
      <c r="X94" s="27">
        <f t="shared" si="38"/>
        <v>1</v>
      </c>
      <c r="Y94" s="27">
        <f t="shared" si="39"/>
        <v>1</v>
      </c>
      <c r="Z94" s="27">
        <f t="shared" si="40"/>
        <v>1</v>
      </c>
      <c r="AA94" s="27">
        <f t="shared" si="41"/>
        <v>1</v>
      </c>
      <c r="AB94" s="37" t="str">
        <f>'REPRODUCTION 3'!M94</f>
        <v>Juin</v>
      </c>
      <c r="AC94" s="37" t="str">
        <f>'RUMINANTS 3'!M94</f>
        <v>Juin</v>
      </c>
      <c r="AD94" s="37" t="str">
        <f>'PARASITOLOGIE 3'!M94</f>
        <v>Juin</v>
      </c>
      <c r="AE94" s="37" t="str">
        <f>'INFECTIEUX 3'!M94</f>
        <v>Juin</v>
      </c>
      <c r="AF94" s="37" t="str">
        <f>'CARNIVORES 3'!M94</f>
        <v>Juin</v>
      </c>
      <c r="AG94" s="37" t="str">
        <f>'CHIRURGIE 3'!M94</f>
        <v>Juin</v>
      </c>
      <c r="AH94" s="37" t="str">
        <f>'BIOCHIMIE 2'!M94</f>
        <v>Juin</v>
      </c>
      <c r="AI94" s="37" t="str">
        <f>'HIDAOA 3'!M94</f>
        <v>Juin</v>
      </c>
      <c r="AJ94" s="37" t="str">
        <f>'ANA-PATH 2'!M94</f>
        <v>Juin</v>
      </c>
      <c r="AK94" s="37" t="str">
        <f>'CLINIQUE 3 '!S94</f>
        <v>Juin</v>
      </c>
    </row>
    <row r="95" spans="1:37" ht="18.75">
      <c r="A95" s="27">
        <v>88</v>
      </c>
      <c r="B95" s="308" t="s">
        <v>3038</v>
      </c>
      <c r="C95" s="366" t="s">
        <v>1999</v>
      </c>
      <c r="D95" s="37">
        <f>'REPRODUCTION 3'!G95</f>
        <v>6</v>
      </c>
      <c r="E95" s="37">
        <f>'RUMINANTS 3'!G95</f>
        <v>6</v>
      </c>
      <c r="F95" s="37">
        <f>'PARASITOLOGIE 3'!G95</f>
        <v>10.5</v>
      </c>
      <c r="G95" s="37">
        <f>'INFECTIEUX 3'!G95</f>
        <v>9</v>
      </c>
      <c r="H95" s="37">
        <f>'CARNIVORES 3'!G95</f>
        <v>9</v>
      </c>
      <c r="I95" s="37">
        <f>'CHIRURGIE 3'!G95</f>
        <v>17.25</v>
      </c>
      <c r="J95" s="37">
        <f>'BIOCHIMIE 2'!G95</f>
        <v>4.25</v>
      </c>
      <c r="K95" s="37">
        <f>'HIDAOA 3'!G95</f>
        <v>8.25</v>
      </c>
      <c r="L95" s="37">
        <f>'ANA-PATH 2'!G95</f>
        <v>5</v>
      </c>
      <c r="M95" s="37">
        <f>'CLINIQUE 3 '!M95</f>
        <v>0</v>
      </c>
      <c r="N95" s="37">
        <f t="shared" si="28"/>
        <v>75.25</v>
      </c>
      <c r="O95" s="37">
        <f t="shared" si="29"/>
        <v>2.6875</v>
      </c>
      <c r="P95" s="27" t="str">
        <f t="shared" si="30"/>
        <v>Ajournee</v>
      </c>
      <c r="Q95" s="27" t="str">
        <f t="shared" si="31"/>
        <v>juin</v>
      </c>
      <c r="R95" s="27">
        <f t="shared" si="32"/>
        <v>1</v>
      </c>
      <c r="S95" s="27">
        <f t="shared" si="33"/>
        <v>1</v>
      </c>
      <c r="T95" s="27">
        <f t="shared" si="34"/>
        <v>1</v>
      </c>
      <c r="U95" s="27">
        <f t="shared" si="35"/>
        <v>1</v>
      </c>
      <c r="V95" s="27">
        <f t="shared" si="36"/>
        <v>1</v>
      </c>
      <c r="W95" s="27">
        <f t="shared" si="37"/>
        <v>0</v>
      </c>
      <c r="X95" s="27">
        <f t="shared" si="38"/>
        <v>1</v>
      </c>
      <c r="Y95" s="27">
        <f t="shared" si="39"/>
        <v>1</v>
      </c>
      <c r="Z95" s="27">
        <f t="shared" si="40"/>
        <v>1</v>
      </c>
      <c r="AA95" s="27">
        <f t="shared" si="41"/>
        <v>1</v>
      </c>
      <c r="AB95" s="37" t="str">
        <f>'REPRODUCTION 3'!M95</f>
        <v>Juin</v>
      </c>
      <c r="AC95" s="37" t="str">
        <f>'RUMINANTS 3'!M95</f>
        <v>Juin</v>
      </c>
      <c r="AD95" s="37" t="str">
        <f>'PARASITOLOGIE 3'!M95</f>
        <v>Juin</v>
      </c>
      <c r="AE95" s="37" t="str">
        <f>'INFECTIEUX 3'!M95</f>
        <v>Juin</v>
      </c>
      <c r="AF95" s="37" t="str">
        <f>'CARNIVORES 3'!M95</f>
        <v>Juin</v>
      </c>
      <c r="AG95" s="37" t="str">
        <f>'CHIRURGIE 3'!M95</f>
        <v>Juin</v>
      </c>
      <c r="AH95" s="37" t="str">
        <f>'BIOCHIMIE 2'!M95</f>
        <v>Juin</v>
      </c>
      <c r="AI95" s="37" t="str">
        <f>'HIDAOA 3'!M95</f>
        <v>Juin</v>
      </c>
      <c r="AJ95" s="37" t="str">
        <f>'ANA-PATH 2'!M95</f>
        <v>Juin</v>
      </c>
      <c r="AK95" s="37" t="str">
        <f>'CLINIQUE 3 '!S95</f>
        <v>Juin</v>
      </c>
    </row>
    <row r="96" spans="1:37" ht="18.75">
      <c r="A96" s="27">
        <v>89</v>
      </c>
      <c r="B96" s="308" t="s">
        <v>3039</v>
      </c>
      <c r="C96" s="366" t="s">
        <v>706</v>
      </c>
      <c r="D96" s="37">
        <f>'REPRODUCTION 3'!G96</f>
        <v>21</v>
      </c>
      <c r="E96" s="37">
        <f>'RUMINANTS 3'!G96</f>
        <v>10.5</v>
      </c>
      <c r="F96" s="37">
        <f>'PARASITOLOGIE 3'!G96</f>
        <v>19.5</v>
      </c>
      <c r="G96" s="37">
        <f>'INFECTIEUX 3'!G96</f>
        <v>16.5</v>
      </c>
      <c r="H96" s="37">
        <f>'CARNIVORES 3'!G96</f>
        <v>18.75</v>
      </c>
      <c r="I96" s="37">
        <f>'CHIRURGIE 3'!G96</f>
        <v>16.5</v>
      </c>
      <c r="J96" s="37">
        <f>'BIOCHIMIE 2'!G96</f>
        <v>10</v>
      </c>
      <c r="K96" s="37">
        <f>'HIDAOA 3'!G96</f>
        <v>15.375</v>
      </c>
      <c r="L96" s="37">
        <f>'ANA-PATH 2'!G96</f>
        <v>7</v>
      </c>
      <c r="M96" s="37">
        <f>'CLINIQUE 3 '!M96</f>
        <v>0</v>
      </c>
      <c r="N96" s="37">
        <f t="shared" si="28"/>
        <v>135.125</v>
      </c>
      <c r="O96" s="37">
        <f t="shared" si="29"/>
        <v>4.8258928571428568</v>
      </c>
      <c r="P96" s="27" t="str">
        <f t="shared" si="30"/>
        <v>Ajournee</v>
      </c>
      <c r="Q96" s="27" t="str">
        <f t="shared" si="31"/>
        <v>juin</v>
      </c>
      <c r="R96" s="27">
        <f t="shared" si="32"/>
        <v>0</v>
      </c>
      <c r="S96" s="27">
        <f t="shared" si="33"/>
        <v>1</v>
      </c>
      <c r="T96" s="27">
        <f t="shared" si="34"/>
        <v>0</v>
      </c>
      <c r="U96" s="27">
        <f t="shared" si="35"/>
        <v>0</v>
      </c>
      <c r="V96" s="27">
        <f t="shared" si="36"/>
        <v>0</v>
      </c>
      <c r="W96" s="27">
        <f t="shared" si="37"/>
        <v>0</v>
      </c>
      <c r="X96" s="27">
        <f t="shared" si="38"/>
        <v>0</v>
      </c>
      <c r="Y96" s="27">
        <f t="shared" si="39"/>
        <v>0</v>
      </c>
      <c r="Z96" s="27">
        <f t="shared" si="40"/>
        <v>1</v>
      </c>
      <c r="AA96" s="27">
        <f t="shared" si="41"/>
        <v>1</v>
      </c>
      <c r="AB96" s="37" t="str">
        <f>'REPRODUCTION 3'!M96</f>
        <v>Juin</v>
      </c>
      <c r="AC96" s="37" t="str">
        <f>'RUMINANTS 3'!M96</f>
        <v>Juin</v>
      </c>
      <c r="AD96" s="37" t="str">
        <f>'PARASITOLOGIE 3'!M96</f>
        <v>Juin</v>
      </c>
      <c r="AE96" s="37" t="str">
        <f>'INFECTIEUX 3'!M96</f>
        <v>Juin</v>
      </c>
      <c r="AF96" s="37" t="str">
        <f>'CARNIVORES 3'!M96</f>
        <v>Juin</v>
      </c>
      <c r="AG96" s="37" t="str">
        <f>'CHIRURGIE 3'!M96</f>
        <v>Juin</v>
      </c>
      <c r="AH96" s="37" t="str">
        <f>'BIOCHIMIE 2'!M96</f>
        <v>Juin</v>
      </c>
      <c r="AI96" s="37" t="str">
        <f>'HIDAOA 3'!M96</f>
        <v>Juin</v>
      </c>
      <c r="AJ96" s="37" t="str">
        <f>'ANA-PATH 2'!M96</f>
        <v>Juin</v>
      </c>
      <c r="AK96" s="37" t="str">
        <f>'CLINIQUE 3 '!S96</f>
        <v>Juin</v>
      </c>
    </row>
    <row r="97" spans="1:37" ht="18.75">
      <c r="A97" s="27">
        <v>90</v>
      </c>
      <c r="B97" s="348" t="s">
        <v>3040</v>
      </c>
      <c r="C97" s="380" t="s">
        <v>1819</v>
      </c>
      <c r="D97" s="37">
        <f>'REPRODUCTION 3'!G97</f>
        <v>16.5</v>
      </c>
      <c r="E97" s="37">
        <f>'RUMINANTS 3'!G97</f>
        <v>16.5</v>
      </c>
      <c r="F97" s="37">
        <f>'PARASITOLOGIE 3'!G97</f>
        <v>12</v>
      </c>
      <c r="G97" s="37">
        <f>'INFECTIEUX 3'!G97</f>
        <v>9</v>
      </c>
      <c r="H97" s="37">
        <f>'CARNIVORES 3'!G97</f>
        <v>15</v>
      </c>
      <c r="I97" s="37">
        <f>'CHIRURGIE 3'!G97</f>
        <v>22.5</v>
      </c>
      <c r="J97" s="37">
        <f>'BIOCHIMIE 2'!G97</f>
        <v>11.25</v>
      </c>
      <c r="K97" s="37">
        <f>'HIDAOA 3'!G97</f>
        <v>22.875</v>
      </c>
      <c r="L97" s="37">
        <f>'ANA-PATH 2'!G97</f>
        <v>4</v>
      </c>
      <c r="M97" s="37">
        <f>'CLINIQUE 3 '!M97</f>
        <v>0</v>
      </c>
      <c r="N97" s="37">
        <f t="shared" si="28"/>
        <v>129.625</v>
      </c>
      <c r="O97" s="37">
        <f t="shared" si="29"/>
        <v>4.6294642857142856</v>
      </c>
      <c r="P97" s="27" t="str">
        <f t="shared" si="30"/>
        <v>Ajournee</v>
      </c>
      <c r="Q97" s="27" t="str">
        <f t="shared" si="31"/>
        <v>juin</v>
      </c>
      <c r="R97" s="27">
        <f t="shared" si="32"/>
        <v>0</v>
      </c>
      <c r="S97" s="27">
        <f t="shared" si="33"/>
        <v>0</v>
      </c>
      <c r="T97" s="27">
        <f t="shared" si="34"/>
        <v>1</v>
      </c>
      <c r="U97" s="27">
        <f t="shared" si="35"/>
        <v>1</v>
      </c>
      <c r="V97" s="27">
        <f t="shared" si="36"/>
        <v>0</v>
      </c>
      <c r="W97" s="27">
        <f t="shared" si="37"/>
        <v>0</v>
      </c>
      <c r="X97" s="27">
        <f t="shared" si="38"/>
        <v>0</v>
      </c>
      <c r="Y97" s="27">
        <f t="shared" si="39"/>
        <v>0</v>
      </c>
      <c r="Z97" s="27">
        <f t="shared" si="40"/>
        <v>1</v>
      </c>
      <c r="AA97" s="27">
        <f t="shared" si="41"/>
        <v>1</v>
      </c>
      <c r="AB97" s="37" t="str">
        <f>'REPRODUCTION 3'!M97</f>
        <v>Juin</v>
      </c>
      <c r="AC97" s="37" t="str">
        <f>'RUMINANTS 3'!M97</f>
        <v>Juin</v>
      </c>
      <c r="AD97" s="37" t="str">
        <f>'PARASITOLOGIE 3'!M97</f>
        <v>Juin</v>
      </c>
      <c r="AE97" s="37" t="str">
        <f>'INFECTIEUX 3'!M97</f>
        <v>Juin</v>
      </c>
      <c r="AF97" s="37" t="str">
        <f>'CARNIVORES 3'!M97</f>
        <v>Juin</v>
      </c>
      <c r="AG97" s="37" t="str">
        <f>'CHIRURGIE 3'!M97</f>
        <v>Juin</v>
      </c>
      <c r="AH97" s="37" t="str">
        <f>'BIOCHIMIE 2'!M97</f>
        <v>Juin</v>
      </c>
      <c r="AI97" s="37" t="str">
        <f>'HIDAOA 3'!M97</f>
        <v>Juin</v>
      </c>
      <c r="AJ97" s="37" t="str">
        <f>'ANA-PATH 2'!M97</f>
        <v>Juin</v>
      </c>
      <c r="AK97" s="37" t="str">
        <f>'CLINIQUE 3 '!S97</f>
        <v>Juin</v>
      </c>
    </row>
    <row r="98" spans="1:37" ht="18.75">
      <c r="A98" s="27">
        <v>91</v>
      </c>
      <c r="B98" s="306" t="s">
        <v>699</v>
      </c>
      <c r="C98" s="375" t="s">
        <v>1890</v>
      </c>
      <c r="D98" s="37">
        <f>'REPRODUCTION 3'!G98</f>
        <v>3</v>
      </c>
      <c r="E98" s="37">
        <f>'RUMINANTS 3'!G98</f>
        <v>30</v>
      </c>
      <c r="F98" s="37">
        <f>'PARASITOLOGIE 3'!G98</f>
        <v>4.5</v>
      </c>
      <c r="G98" s="37">
        <f>'INFECTIEUX 3'!G98</f>
        <v>3</v>
      </c>
      <c r="H98" s="37">
        <f>'CARNIVORES 3'!G98</f>
        <v>39</v>
      </c>
      <c r="I98" s="37">
        <f>'CHIRURGIE 3'!G98</f>
        <v>39</v>
      </c>
      <c r="J98" s="37">
        <f>'BIOCHIMIE 2'!G98</f>
        <v>3</v>
      </c>
      <c r="K98" s="37">
        <f>'HIDAOA 3'!G98</f>
        <v>7.125</v>
      </c>
      <c r="L98" s="37">
        <f>'ANA-PATH 2'!G98</f>
        <v>3</v>
      </c>
      <c r="M98" s="37">
        <f>'CLINIQUE 3 '!M98</f>
        <v>41.5</v>
      </c>
      <c r="N98" s="37">
        <f t="shared" si="28"/>
        <v>173.125</v>
      </c>
      <c r="O98" s="37">
        <f t="shared" si="29"/>
        <v>6.1830357142857144</v>
      </c>
      <c r="P98" s="27" t="str">
        <f t="shared" si="30"/>
        <v>Ajournee</v>
      </c>
      <c r="Q98" s="27" t="str">
        <f t="shared" si="31"/>
        <v>juin</v>
      </c>
      <c r="R98" s="27">
        <f t="shared" si="32"/>
        <v>1</v>
      </c>
      <c r="S98" s="27">
        <f t="shared" si="33"/>
        <v>0</v>
      </c>
      <c r="T98" s="27">
        <f t="shared" si="34"/>
        <v>1</v>
      </c>
      <c r="U98" s="27">
        <f t="shared" si="35"/>
        <v>1</v>
      </c>
      <c r="V98" s="27">
        <f t="shared" si="36"/>
        <v>0</v>
      </c>
      <c r="W98" s="27">
        <f t="shared" si="37"/>
        <v>0</v>
      </c>
      <c r="X98" s="27">
        <f t="shared" si="38"/>
        <v>1</v>
      </c>
      <c r="Y98" s="27">
        <f t="shared" si="39"/>
        <v>1</v>
      </c>
      <c r="Z98" s="27">
        <f t="shared" si="40"/>
        <v>1</v>
      </c>
      <c r="AA98" s="27">
        <f t="shared" si="41"/>
        <v>0</v>
      </c>
      <c r="AB98" s="37" t="str">
        <f>'REPRODUCTION 3'!M98</f>
        <v>Juin</v>
      </c>
      <c r="AC98" s="37" t="str">
        <f>'RUMINANTS 3'!M98</f>
        <v>Juin</v>
      </c>
      <c r="AD98" s="37" t="str">
        <f>'PARASITOLOGIE 3'!M98</f>
        <v>Juin</v>
      </c>
      <c r="AE98" s="37" t="str">
        <f>'INFECTIEUX 3'!M98</f>
        <v>Juin</v>
      </c>
      <c r="AF98" s="37" t="str">
        <f>'CARNIVORES 3'!M98</f>
        <v>Juin</v>
      </c>
      <c r="AG98" s="37" t="str">
        <f>'CHIRURGIE 3'!M98</f>
        <v>Juin</v>
      </c>
      <c r="AH98" s="37" t="str">
        <f>'BIOCHIMIE 2'!M98</f>
        <v>Juin</v>
      </c>
      <c r="AI98" s="37" t="str">
        <f>'HIDAOA 3'!M98</f>
        <v>Juin</v>
      </c>
      <c r="AJ98" s="37" t="str">
        <f>'ANA-PATH 2'!M98</f>
        <v>Juin</v>
      </c>
      <c r="AK98" s="37" t="str">
        <f>'CLINIQUE 3 '!S98</f>
        <v>Juin</v>
      </c>
    </row>
    <row r="99" spans="1:37" ht="18.75">
      <c r="A99" s="27">
        <v>92</v>
      </c>
      <c r="B99" s="308" t="s">
        <v>699</v>
      </c>
      <c r="C99" s="366" t="s">
        <v>1900</v>
      </c>
      <c r="D99" s="37">
        <f>'REPRODUCTION 3'!G99</f>
        <v>14.25</v>
      </c>
      <c r="E99" s="37">
        <f>'RUMINANTS 3'!G99</f>
        <v>9</v>
      </c>
      <c r="F99" s="37">
        <f>'PARASITOLOGIE 3'!G99</f>
        <v>24</v>
      </c>
      <c r="G99" s="37">
        <f>'INFECTIEUX 3'!G99</f>
        <v>15</v>
      </c>
      <c r="H99" s="37">
        <f>'CARNIVORES 3'!G99</f>
        <v>20.25</v>
      </c>
      <c r="I99" s="37">
        <f>'CHIRURGIE 3'!G99</f>
        <v>22.125</v>
      </c>
      <c r="J99" s="37">
        <f>'BIOCHIMIE 2'!G99</f>
        <v>10</v>
      </c>
      <c r="K99" s="37">
        <f>'HIDAOA 3'!G99</f>
        <v>20.25</v>
      </c>
      <c r="L99" s="37">
        <f>'ANA-PATH 2'!G99</f>
        <v>5</v>
      </c>
      <c r="M99" s="37">
        <f>'CLINIQUE 3 '!M99</f>
        <v>0</v>
      </c>
      <c r="N99" s="37">
        <f t="shared" si="28"/>
        <v>139.875</v>
      </c>
      <c r="O99" s="37">
        <f t="shared" si="29"/>
        <v>4.9955357142857144</v>
      </c>
      <c r="P99" s="27" t="str">
        <f t="shared" si="30"/>
        <v>Ajournee</v>
      </c>
      <c r="Q99" s="27" t="str">
        <f t="shared" si="31"/>
        <v>juin</v>
      </c>
      <c r="R99" s="27">
        <f t="shared" si="32"/>
        <v>1</v>
      </c>
      <c r="S99" s="27">
        <f t="shared" si="33"/>
        <v>1</v>
      </c>
      <c r="T99" s="27">
        <f t="shared" si="34"/>
        <v>0</v>
      </c>
      <c r="U99" s="27">
        <f t="shared" si="35"/>
        <v>0</v>
      </c>
      <c r="V99" s="27">
        <f t="shared" si="36"/>
        <v>0</v>
      </c>
      <c r="W99" s="27">
        <f t="shared" si="37"/>
        <v>0</v>
      </c>
      <c r="X99" s="27">
        <f t="shared" si="38"/>
        <v>0</v>
      </c>
      <c r="Y99" s="27">
        <f t="shared" si="39"/>
        <v>0</v>
      </c>
      <c r="Z99" s="27">
        <f t="shared" si="40"/>
        <v>1</v>
      </c>
      <c r="AA99" s="27">
        <f t="shared" si="41"/>
        <v>1</v>
      </c>
      <c r="AB99" s="37" t="str">
        <f>'REPRODUCTION 3'!M99</f>
        <v>Juin</v>
      </c>
      <c r="AC99" s="37" t="str">
        <f>'RUMINANTS 3'!M99</f>
        <v>Juin</v>
      </c>
      <c r="AD99" s="37" t="str">
        <f>'PARASITOLOGIE 3'!M99</f>
        <v>Juin</v>
      </c>
      <c r="AE99" s="37" t="str">
        <f>'INFECTIEUX 3'!M99</f>
        <v>Juin</v>
      </c>
      <c r="AF99" s="37" t="str">
        <f>'CARNIVORES 3'!M99</f>
        <v>Juin</v>
      </c>
      <c r="AG99" s="37" t="str">
        <f>'CHIRURGIE 3'!M99</f>
        <v>Juin</v>
      </c>
      <c r="AH99" s="37" t="str">
        <f>'BIOCHIMIE 2'!M99</f>
        <v>Juin</v>
      </c>
      <c r="AI99" s="37" t="str">
        <f>'HIDAOA 3'!M99</f>
        <v>Juin</v>
      </c>
      <c r="AJ99" s="37" t="str">
        <f>'ANA-PATH 2'!M99</f>
        <v>Juin</v>
      </c>
      <c r="AK99" s="37" t="str">
        <f>'CLINIQUE 3 '!S99</f>
        <v>Juin</v>
      </c>
    </row>
    <row r="100" spans="1:37" ht="18.75">
      <c r="A100" s="27">
        <v>93</v>
      </c>
      <c r="B100" s="308" t="s">
        <v>3041</v>
      </c>
      <c r="C100" s="366" t="s">
        <v>1851</v>
      </c>
      <c r="D100" s="37">
        <f>'REPRODUCTION 3'!G100</f>
        <v>13.5</v>
      </c>
      <c r="E100" s="37">
        <f>'RUMINANTS 3'!G100</f>
        <v>16.5</v>
      </c>
      <c r="F100" s="37">
        <f>'PARASITOLOGIE 3'!G100</f>
        <v>18</v>
      </c>
      <c r="G100" s="37">
        <f>'INFECTIEUX 3'!G100</f>
        <v>9</v>
      </c>
      <c r="H100" s="37">
        <f>'CARNIVORES 3'!G100</f>
        <v>10.5</v>
      </c>
      <c r="I100" s="37">
        <f>'CHIRURGIE 3'!G100</f>
        <v>22.5</v>
      </c>
      <c r="J100" s="37">
        <f>'BIOCHIMIE 2'!G100</f>
        <v>5.5</v>
      </c>
      <c r="K100" s="37">
        <f>'HIDAOA 3'!G100</f>
        <v>17.625</v>
      </c>
      <c r="L100" s="37">
        <f>'ANA-PATH 2'!G100</f>
        <v>7</v>
      </c>
      <c r="M100" s="37">
        <f>'CLINIQUE 3 '!M100</f>
        <v>0</v>
      </c>
      <c r="N100" s="37">
        <f t="shared" si="28"/>
        <v>120.125</v>
      </c>
      <c r="O100" s="37">
        <f t="shared" si="29"/>
        <v>4.2901785714285712</v>
      </c>
      <c r="P100" s="27" t="str">
        <f t="shared" si="30"/>
        <v>Ajournee</v>
      </c>
      <c r="Q100" s="27" t="str">
        <f t="shared" si="31"/>
        <v>juin</v>
      </c>
      <c r="R100" s="27">
        <f t="shared" si="32"/>
        <v>1</v>
      </c>
      <c r="S100" s="27">
        <f t="shared" si="33"/>
        <v>0</v>
      </c>
      <c r="T100" s="27">
        <f t="shared" si="34"/>
        <v>0</v>
      </c>
      <c r="U100" s="27">
        <f t="shared" si="35"/>
        <v>1</v>
      </c>
      <c r="V100" s="27">
        <f t="shared" si="36"/>
        <v>1</v>
      </c>
      <c r="W100" s="27">
        <f t="shared" si="37"/>
        <v>0</v>
      </c>
      <c r="X100" s="27">
        <f t="shared" si="38"/>
        <v>1</v>
      </c>
      <c r="Y100" s="27">
        <f t="shared" si="39"/>
        <v>0</v>
      </c>
      <c r="Z100" s="27">
        <f t="shared" si="40"/>
        <v>1</v>
      </c>
      <c r="AA100" s="27">
        <f t="shared" si="41"/>
        <v>1</v>
      </c>
      <c r="AB100" s="37" t="str">
        <f>'REPRODUCTION 3'!M100</f>
        <v>Juin</v>
      </c>
      <c r="AC100" s="37" t="str">
        <f>'RUMINANTS 3'!M100</f>
        <v>Juin</v>
      </c>
      <c r="AD100" s="37" t="str">
        <f>'PARASITOLOGIE 3'!M100</f>
        <v>Juin</v>
      </c>
      <c r="AE100" s="37" t="str">
        <f>'INFECTIEUX 3'!M100</f>
        <v>Juin</v>
      </c>
      <c r="AF100" s="37" t="str">
        <f>'CARNIVORES 3'!M100</f>
        <v>Juin</v>
      </c>
      <c r="AG100" s="37" t="str">
        <f>'CHIRURGIE 3'!M100</f>
        <v>Juin</v>
      </c>
      <c r="AH100" s="37" t="str">
        <f>'BIOCHIMIE 2'!M100</f>
        <v>Juin</v>
      </c>
      <c r="AI100" s="37" t="str">
        <f>'HIDAOA 3'!M100</f>
        <v>Juin</v>
      </c>
      <c r="AJ100" s="37" t="str">
        <f>'ANA-PATH 2'!M100</f>
        <v>Juin</v>
      </c>
      <c r="AK100" s="37" t="str">
        <f>'CLINIQUE 3 '!S100</f>
        <v>Juin</v>
      </c>
    </row>
    <row r="101" spans="1:37" ht="18.75">
      <c r="A101" s="27">
        <v>94</v>
      </c>
      <c r="B101" s="308" t="s">
        <v>3287</v>
      </c>
      <c r="C101" s="366" t="s">
        <v>3296</v>
      </c>
      <c r="D101" s="37">
        <f>'REPRODUCTION 3'!G101</f>
        <v>4.5</v>
      </c>
      <c r="E101" s="37">
        <f>'RUMINANTS 3'!G101</f>
        <v>3</v>
      </c>
      <c r="F101" s="37">
        <f>'PARASITOLOGIE 3'!G101</f>
        <v>12</v>
      </c>
      <c r="G101" s="37">
        <f>'INFECTIEUX 3'!G101</f>
        <v>6</v>
      </c>
      <c r="H101" s="37">
        <f>'CARNIVORES 3'!G101</f>
        <v>10.5</v>
      </c>
      <c r="I101" s="37">
        <f>'CHIRURGIE 3'!G101</f>
        <v>16.875</v>
      </c>
      <c r="J101" s="37">
        <f>'BIOCHIMIE 2'!G101</f>
        <v>3</v>
      </c>
      <c r="K101" s="37">
        <f>'HIDAOA 3'!G101</f>
        <v>13.5</v>
      </c>
      <c r="L101" s="37">
        <f>'ANA-PATH 2'!G101</f>
        <v>4</v>
      </c>
      <c r="M101" s="37">
        <f>'CLINIQUE 3 '!M101</f>
        <v>0</v>
      </c>
      <c r="N101" s="37">
        <f t="shared" si="28"/>
        <v>73.375</v>
      </c>
      <c r="O101" s="37">
        <f t="shared" si="29"/>
        <v>2.6205357142857144</v>
      </c>
      <c r="P101" s="27" t="str">
        <f t="shared" si="30"/>
        <v>Ajournee</v>
      </c>
      <c r="Q101" s="27" t="str">
        <f t="shared" si="31"/>
        <v>juin</v>
      </c>
      <c r="R101" s="27">
        <f t="shared" si="32"/>
        <v>1</v>
      </c>
      <c r="S101" s="27">
        <f t="shared" si="33"/>
        <v>1</v>
      </c>
      <c r="T101" s="27">
        <f t="shared" si="34"/>
        <v>1</v>
      </c>
      <c r="U101" s="27">
        <f t="shared" si="35"/>
        <v>1</v>
      </c>
      <c r="V101" s="27">
        <f t="shared" si="36"/>
        <v>1</v>
      </c>
      <c r="W101" s="27">
        <f t="shared" si="37"/>
        <v>0</v>
      </c>
      <c r="X101" s="27">
        <f t="shared" si="38"/>
        <v>1</v>
      </c>
      <c r="Y101" s="27">
        <f t="shared" si="39"/>
        <v>1</v>
      </c>
      <c r="Z101" s="27">
        <f t="shared" si="40"/>
        <v>1</v>
      </c>
      <c r="AA101" s="27">
        <f t="shared" si="41"/>
        <v>1</v>
      </c>
      <c r="AB101" s="37" t="str">
        <f>'REPRODUCTION 3'!M101</f>
        <v>Juin</v>
      </c>
      <c r="AC101" s="37" t="str">
        <f>'RUMINANTS 3'!M101</f>
        <v>Juin</v>
      </c>
      <c r="AD101" s="37" t="str">
        <f>'PARASITOLOGIE 3'!M101</f>
        <v>Juin</v>
      </c>
      <c r="AE101" s="37" t="str">
        <f>'INFECTIEUX 3'!M101</f>
        <v>Juin</v>
      </c>
      <c r="AF101" s="37" t="str">
        <f>'CARNIVORES 3'!M101</f>
        <v>Juin</v>
      </c>
      <c r="AG101" s="37" t="str">
        <f>'CHIRURGIE 3'!M101</f>
        <v>Juin</v>
      </c>
      <c r="AH101" s="37" t="str">
        <f>'BIOCHIMIE 2'!M101</f>
        <v>Juin</v>
      </c>
      <c r="AI101" s="37" t="str">
        <f>'HIDAOA 3'!M101</f>
        <v>Juin</v>
      </c>
      <c r="AJ101" s="37" t="str">
        <f>'ANA-PATH 2'!M101</f>
        <v>Juin</v>
      </c>
      <c r="AK101" s="37" t="str">
        <f>'CLINIQUE 3 '!S101</f>
        <v>Juin</v>
      </c>
    </row>
    <row r="102" spans="1:37" ht="18.75">
      <c r="A102" s="27">
        <v>95</v>
      </c>
      <c r="B102" s="308" t="s">
        <v>3042</v>
      </c>
      <c r="C102" s="366" t="s">
        <v>1907</v>
      </c>
      <c r="D102" s="37">
        <f>'REPRODUCTION 3'!G102</f>
        <v>13.5</v>
      </c>
      <c r="E102" s="37">
        <f>'RUMINANTS 3'!G102</f>
        <v>18</v>
      </c>
      <c r="F102" s="37">
        <f>'PARASITOLOGIE 3'!G102</f>
        <v>24</v>
      </c>
      <c r="G102" s="37">
        <f>'INFECTIEUX 3'!G102</f>
        <v>7.5</v>
      </c>
      <c r="H102" s="37">
        <f>'CARNIVORES 3'!G102</f>
        <v>11.25</v>
      </c>
      <c r="I102" s="37">
        <f>'CHIRURGIE 3'!G102</f>
        <v>21.75</v>
      </c>
      <c r="J102" s="37">
        <f>'BIOCHIMIE 2'!G102</f>
        <v>10</v>
      </c>
      <c r="K102" s="37">
        <f>'HIDAOA 3'!G102</f>
        <v>27.75</v>
      </c>
      <c r="L102" s="37">
        <f>'ANA-PATH 2'!G102</f>
        <v>5</v>
      </c>
      <c r="M102" s="37">
        <f>'CLINIQUE 3 '!M102</f>
        <v>0</v>
      </c>
      <c r="N102" s="37">
        <f t="shared" si="28"/>
        <v>138.75</v>
      </c>
      <c r="O102" s="37">
        <f t="shared" si="29"/>
        <v>4.9553571428571432</v>
      </c>
      <c r="P102" s="27" t="str">
        <f t="shared" si="30"/>
        <v>Ajournee</v>
      </c>
      <c r="Q102" s="27" t="str">
        <f t="shared" si="31"/>
        <v>juin</v>
      </c>
      <c r="R102" s="27">
        <f t="shared" si="32"/>
        <v>1</v>
      </c>
      <c r="S102" s="27">
        <f t="shared" si="33"/>
        <v>0</v>
      </c>
      <c r="T102" s="27">
        <f t="shared" si="34"/>
        <v>0</v>
      </c>
      <c r="U102" s="27">
        <f t="shared" si="35"/>
        <v>1</v>
      </c>
      <c r="V102" s="27">
        <f t="shared" si="36"/>
        <v>1</v>
      </c>
      <c r="W102" s="27">
        <f t="shared" si="37"/>
        <v>0</v>
      </c>
      <c r="X102" s="27">
        <f t="shared" si="38"/>
        <v>0</v>
      </c>
      <c r="Y102" s="27">
        <f t="shared" si="39"/>
        <v>0</v>
      </c>
      <c r="Z102" s="27">
        <f t="shared" si="40"/>
        <v>1</v>
      </c>
      <c r="AA102" s="27">
        <f t="shared" si="41"/>
        <v>1</v>
      </c>
      <c r="AB102" s="37" t="str">
        <f>'REPRODUCTION 3'!M102</f>
        <v>Juin</v>
      </c>
      <c r="AC102" s="37" t="str">
        <f>'RUMINANTS 3'!M102</f>
        <v>Juin</v>
      </c>
      <c r="AD102" s="37" t="str">
        <f>'PARASITOLOGIE 3'!M102</f>
        <v>Juin</v>
      </c>
      <c r="AE102" s="37" t="str">
        <f>'INFECTIEUX 3'!M102</f>
        <v>Juin</v>
      </c>
      <c r="AF102" s="37" t="str">
        <f>'CARNIVORES 3'!M102</f>
        <v>Juin</v>
      </c>
      <c r="AG102" s="37" t="str">
        <f>'CHIRURGIE 3'!M102</f>
        <v>Juin</v>
      </c>
      <c r="AH102" s="37" t="str">
        <f>'BIOCHIMIE 2'!M102</f>
        <v>Juin</v>
      </c>
      <c r="AI102" s="37" t="str">
        <f>'HIDAOA 3'!M102</f>
        <v>Juin</v>
      </c>
      <c r="AJ102" s="37" t="str">
        <f>'ANA-PATH 2'!M102</f>
        <v>Juin</v>
      </c>
      <c r="AK102" s="37" t="str">
        <f>'CLINIQUE 3 '!S102</f>
        <v>Juin</v>
      </c>
    </row>
    <row r="103" spans="1:37" ht="18.75">
      <c r="A103" s="27">
        <v>96</v>
      </c>
      <c r="B103" s="308" t="s">
        <v>743</v>
      </c>
      <c r="C103" s="366" t="s">
        <v>3043</v>
      </c>
      <c r="D103" s="37">
        <f>'REPRODUCTION 3'!G103</f>
        <v>14.625</v>
      </c>
      <c r="E103" s="37">
        <f>'RUMINANTS 3'!G103</f>
        <v>12</v>
      </c>
      <c r="F103" s="37">
        <f>'PARASITOLOGIE 3'!G103</f>
        <v>24</v>
      </c>
      <c r="G103" s="37">
        <f>'INFECTIEUX 3'!G103</f>
        <v>12</v>
      </c>
      <c r="H103" s="37">
        <f>'CARNIVORES 3'!G103</f>
        <v>15</v>
      </c>
      <c r="I103" s="37">
        <f>'CHIRURGIE 3'!G103</f>
        <v>22.125</v>
      </c>
      <c r="J103" s="37">
        <f>'BIOCHIMIE 2'!G103</f>
        <v>11</v>
      </c>
      <c r="K103" s="37">
        <f>'HIDAOA 3'!G103</f>
        <v>25.5</v>
      </c>
      <c r="L103" s="37">
        <f>'ANA-PATH 2'!G103</f>
        <v>6</v>
      </c>
      <c r="M103" s="37">
        <f>'CLINIQUE 3 '!M103</f>
        <v>0</v>
      </c>
      <c r="N103" s="37">
        <f t="shared" si="28"/>
        <v>142.25</v>
      </c>
      <c r="O103" s="37">
        <f t="shared" si="29"/>
        <v>5.0803571428571432</v>
      </c>
      <c r="P103" s="27" t="str">
        <f t="shared" si="30"/>
        <v>Ajournee</v>
      </c>
      <c r="Q103" s="27" t="str">
        <f t="shared" si="31"/>
        <v>juin</v>
      </c>
      <c r="R103" s="27">
        <f t="shared" si="32"/>
        <v>1</v>
      </c>
      <c r="S103" s="27">
        <f t="shared" si="33"/>
        <v>1</v>
      </c>
      <c r="T103" s="27">
        <f t="shared" si="34"/>
        <v>0</v>
      </c>
      <c r="U103" s="27">
        <f t="shared" si="35"/>
        <v>1</v>
      </c>
      <c r="V103" s="27">
        <f t="shared" si="36"/>
        <v>0</v>
      </c>
      <c r="W103" s="27">
        <f t="shared" si="37"/>
        <v>0</v>
      </c>
      <c r="X103" s="27">
        <f t="shared" si="38"/>
        <v>0</v>
      </c>
      <c r="Y103" s="27">
        <f t="shared" si="39"/>
        <v>0</v>
      </c>
      <c r="Z103" s="27">
        <f t="shared" si="40"/>
        <v>1</v>
      </c>
      <c r="AA103" s="27">
        <f t="shared" si="41"/>
        <v>1</v>
      </c>
      <c r="AB103" s="37" t="str">
        <f>'REPRODUCTION 3'!M103</f>
        <v>Juin</v>
      </c>
      <c r="AC103" s="37" t="str">
        <f>'RUMINANTS 3'!M103</f>
        <v>Juin</v>
      </c>
      <c r="AD103" s="37" t="str">
        <f>'PARASITOLOGIE 3'!M103</f>
        <v>Juin</v>
      </c>
      <c r="AE103" s="37" t="str">
        <f>'INFECTIEUX 3'!M103</f>
        <v>Juin</v>
      </c>
      <c r="AF103" s="37" t="str">
        <f>'CARNIVORES 3'!M103</f>
        <v>Juin</v>
      </c>
      <c r="AG103" s="37" t="str">
        <f>'CHIRURGIE 3'!M103</f>
        <v>Juin</v>
      </c>
      <c r="AH103" s="37" t="str">
        <f>'BIOCHIMIE 2'!M103</f>
        <v>Juin</v>
      </c>
      <c r="AI103" s="37" t="str">
        <f>'HIDAOA 3'!M103</f>
        <v>Juin</v>
      </c>
      <c r="AJ103" s="37" t="str">
        <f>'ANA-PATH 2'!M103</f>
        <v>Juin</v>
      </c>
      <c r="AK103" s="37" t="str">
        <f>'CLINIQUE 3 '!S103</f>
        <v>Juin</v>
      </c>
    </row>
    <row r="104" spans="1:37" ht="18.75">
      <c r="A104" s="27">
        <v>97</v>
      </c>
      <c r="B104" s="308" t="s">
        <v>3044</v>
      </c>
      <c r="C104" s="366" t="s">
        <v>3045</v>
      </c>
      <c r="D104" s="37">
        <f>'REPRODUCTION 3'!G104</f>
        <v>10.5</v>
      </c>
      <c r="E104" s="37">
        <f>'RUMINANTS 3'!G104</f>
        <v>10.5</v>
      </c>
      <c r="F104" s="37">
        <f>'PARASITOLOGIE 3'!G104</f>
        <v>18</v>
      </c>
      <c r="G104" s="37">
        <f>'INFECTIEUX 3'!G104</f>
        <v>1.5</v>
      </c>
      <c r="H104" s="37">
        <f>'CARNIVORES 3'!G104</f>
        <v>12</v>
      </c>
      <c r="I104" s="37">
        <f>'CHIRURGIE 3'!G104</f>
        <v>19.125</v>
      </c>
      <c r="J104" s="37">
        <f>'BIOCHIMIE 2'!G104</f>
        <v>6</v>
      </c>
      <c r="K104" s="37">
        <f>'HIDAOA 3'!G104</f>
        <v>15.375</v>
      </c>
      <c r="L104" s="37">
        <f>'ANA-PATH 2'!G104</f>
        <v>4</v>
      </c>
      <c r="M104" s="37">
        <f>'CLINIQUE 3 '!M104</f>
        <v>0</v>
      </c>
      <c r="N104" s="37">
        <f t="shared" si="28"/>
        <v>97</v>
      </c>
      <c r="O104" s="37">
        <f t="shared" si="29"/>
        <v>3.4642857142857144</v>
      </c>
      <c r="P104" s="27" t="str">
        <f t="shared" si="30"/>
        <v>Ajournee</v>
      </c>
      <c r="Q104" s="27" t="str">
        <f t="shared" si="31"/>
        <v>juin</v>
      </c>
      <c r="R104" s="27">
        <f t="shared" si="32"/>
        <v>1</v>
      </c>
      <c r="S104" s="27">
        <f t="shared" si="33"/>
        <v>1</v>
      </c>
      <c r="T104" s="27">
        <f t="shared" si="34"/>
        <v>0</v>
      </c>
      <c r="U104" s="27">
        <f t="shared" si="35"/>
        <v>1</v>
      </c>
      <c r="V104" s="27">
        <f t="shared" si="36"/>
        <v>1</v>
      </c>
      <c r="W104" s="27">
        <f t="shared" si="37"/>
        <v>0</v>
      </c>
      <c r="X104" s="27">
        <f t="shared" si="38"/>
        <v>1</v>
      </c>
      <c r="Y104" s="27">
        <f t="shared" si="39"/>
        <v>0</v>
      </c>
      <c r="Z104" s="27">
        <f t="shared" si="40"/>
        <v>1</v>
      </c>
      <c r="AA104" s="27">
        <f t="shared" si="41"/>
        <v>1</v>
      </c>
      <c r="AB104" s="37" t="str">
        <f>'REPRODUCTION 3'!M104</f>
        <v>Juin</v>
      </c>
      <c r="AC104" s="37" t="str">
        <f>'RUMINANTS 3'!M104</f>
        <v>Juin</v>
      </c>
      <c r="AD104" s="37" t="str">
        <f>'PARASITOLOGIE 3'!M104</f>
        <v>Juin</v>
      </c>
      <c r="AE104" s="37" t="str">
        <f>'INFECTIEUX 3'!M104</f>
        <v>Juin</v>
      </c>
      <c r="AF104" s="37" t="str">
        <f>'CARNIVORES 3'!M104</f>
        <v>Juin</v>
      </c>
      <c r="AG104" s="37" t="str">
        <f>'CHIRURGIE 3'!M104</f>
        <v>Juin</v>
      </c>
      <c r="AH104" s="37" t="str">
        <f>'BIOCHIMIE 2'!M104</f>
        <v>Juin</v>
      </c>
      <c r="AI104" s="37" t="str">
        <f>'HIDAOA 3'!M104</f>
        <v>Juin</v>
      </c>
      <c r="AJ104" s="37" t="str">
        <f>'ANA-PATH 2'!M104</f>
        <v>Juin</v>
      </c>
      <c r="AK104" s="37" t="str">
        <f>'CLINIQUE 3 '!S104</f>
        <v>Juin</v>
      </c>
    </row>
    <row r="105" spans="1:37" ht="18.75">
      <c r="A105" s="27">
        <v>98</v>
      </c>
      <c r="B105" s="308" t="s">
        <v>3046</v>
      </c>
      <c r="C105" s="366" t="s">
        <v>2085</v>
      </c>
      <c r="D105" s="37">
        <f>'REPRODUCTION 3'!G105</f>
        <v>7.5</v>
      </c>
      <c r="E105" s="37">
        <f>'RUMINANTS 3'!G105</f>
        <v>7.5</v>
      </c>
      <c r="F105" s="37">
        <f>'PARASITOLOGIE 3'!G105</f>
        <v>15</v>
      </c>
      <c r="G105" s="37">
        <f>'INFECTIEUX 3'!G105</f>
        <v>4.5</v>
      </c>
      <c r="H105" s="37">
        <f>'CARNIVORES 3'!G105</f>
        <v>9</v>
      </c>
      <c r="I105" s="37">
        <f>'CHIRURGIE 3'!G105</f>
        <v>18.375</v>
      </c>
      <c r="J105" s="37">
        <f>'BIOCHIMIE 2'!G105</f>
        <v>8.5</v>
      </c>
      <c r="K105" s="37">
        <f>'HIDAOA 3'!G105</f>
        <v>14.625</v>
      </c>
      <c r="L105" s="37">
        <f>'ANA-PATH 2'!G105</f>
        <v>4</v>
      </c>
      <c r="M105" s="37">
        <f>'CLINIQUE 3 '!M105</f>
        <v>0</v>
      </c>
      <c r="N105" s="37">
        <f t="shared" si="28"/>
        <v>89</v>
      </c>
      <c r="O105" s="37">
        <f t="shared" si="29"/>
        <v>3.1785714285714284</v>
      </c>
      <c r="P105" s="27" t="str">
        <f t="shared" si="30"/>
        <v>Ajournee</v>
      </c>
      <c r="Q105" s="27" t="str">
        <f t="shared" si="31"/>
        <v>juin</v>
      </c>
      <c r="R105" s="27">
        <f t="shared" si="32"/>
        <v>1</v>
      </c>
      <c r="S105" s="27">
        <f t="shared" si="33"/>
        <v>1</v>
      </c>
      <c r="T105" s="27">
        <f t="shared" si="34"/>
        <v>0</v>
      </c>
      <c r="U105" s="27">
        <f t="shared" si="35"/>
        <v>1</v>
      </c>
      <c r="V105" s="27">
        <f t="shared" si="36"/>
        <v>1</v>
      </c>
      <c r="W105" s="27">
        <f t="shared" si="37"/>
        <v>0</v>
      </c>
      <c r="X105" s="27">
        <f t="shared" si="38"/>
        <v>1</v>
      </c>
      <c r="Y105" s="27">
        <f t="shared" si="39"/>
        <v>1</v>
      </c>
      <c r="Z105" s="27">
        <f t="shared" si="40"/>
        <v>1</v>
      </c>
      <c r="AA105" s="27">
        <f t="shared" si="41"/>
        <v>1</v>
      </c>
      <c r="AB105" s="37" t="str">
        <f>'REPRODUCTION 3'!M105</f>
        <v>Juin</v>
      </c>
      <c r="AC105" s="37" t="str">
        <f>'RUMINANTS 3'!M105</f>
        <v>Juin</v>
      </c>
      <c r="AD105" s="37" t="str">
        <f>'PARASITOLOGIE 3'!M105</f>
        <v>Juin</v>
      </c>
      <c r="AE105" s="37" t="str">
        <f>'INFECTIEUX 3'!M105</f>
        <v>Juin</v>
      </c>
      <c r="AF105" s="37" t="str">
        <f>'CARNIVORES 3'!M105</f>
        <v>Juin</v>
      </c>
      <c r="AG105" s="37" t="str">
        <f>'CHIRURGIE 3'!M105</f>
        <v>Juin</v>
      </c>
      <c r="AH105" s="37" t="str">
        <f>'BIOCHIMIE 2'!M105</f>
        <v>Juin</v>
      </c>
      <c r="AI105" s="37" t="str">
        <f>'HIDAOA 3'!M105</f>
        <v>Juin</v>
      </c>
      <c r="AJ105" s="37" t="str">
        <f>'ANA-PATH 2'!M105</f>
        <v>Juin</v>
      </c>
      <c r="AK105" s="37" t="str">
        <f>'CLINIQUE 3 '!S105</f>
        <v>Juin</v>
      </c>
    </row>
    <row r="106" spans="1:37" ht="18.75">
      <c r="A106" s="27">
        <v>99</v>
      </c>
      <c r="B106" s="308" t="s">
        <v>3047</v>
      </c>
      <c r="C106" s="366" t="s">
        <v>3048</v>
      </c>
      <c r="D106" s="37">
        <f>'REPRODUCTION 3'!G106</f>
        <v>8.25</v>
      </c>
      <c r="E106" s="37">
        <f>'RUMINANTS 3'!G106</f>
        <v>7.5</v>
      </c>
      <c r="F106" s="37">
        <f>'PARASITOLOGIE 3'!G106</f>
        <v>19.5</v>
      </c>
      <c r="G106" s="37">
        <f>'INFECTIEUX 3'!G106</f>
        <v>12</v>
      </c>
      <c r="H106" s="37">
        <f>'CARNIVORES 3'!G106</f>
        <v>12</v>
      </c>
      <c r="I106" s="37">
        <f>'CHIRURGIE 3'!G106</f>
        <v>21.375</v>
      </c>
      <c r="J106" s="37">
        <f>'BIOCHIMIE 2'!G106</f>
        <v>4.5</v>
      </c>
      <c r="K106" s="37">
        <f>'HIDAOA 3'!G106</f>
        <v>15.75</v>
      </c>
      <c r="L106" s="37">
        <f>'ANA-PATH 2'!G106</f>
        <v>8</v>
      </c>
      <c r="M106" s="37">
        <f>'CLINIQUE 3 '!M106</f>
        <v>0</v>
      </c>
      <c r="N106" s="37">
        <f t="shared" si="28"/>
        <v>108.875</v>
      </c>
      <c r="O106" s="37">
        <f t="shared" si="29"/>
        <v>3.8883928571428572</v>
      </c>
      <c r="P106" s="27" t="str">
        <f t="shared" si="30"/>
        <v>Ajournee</v>
      </c>
      <c r="Q106" s="27" t="str">
        <f t="shared" si="31"/>
        <v>juin</v>
      </c>
      <c r="R106" s="27">
        <f t="shared" si="32"/>
        <v>1</v>
      </c>
      <c r="S106" s="27">
        <f t="shared" si="33"/>
        <v>1</v>
      </c>
      <c r="T106" s="27">
        <f t="shared" si="34"/>
        <v>0</v>
      </c>
      <c r="U106" s="27">
        <f t="shared" si="35"/>
        <v>1</v>
      </c>
      <c r="V106" s="27">
        <f t="shared" si="36"/>
        <v>1</v>
      </c>
      <c r="W106" s="27">
        <f t="shared" si="37"/>
        <v>0</v>
      </c>
      <c r="X106" s="27">
        <f t="shared" si="38"/>
        <v>1</v>
      </c>
      <c r="Y106" s="27">
        <f t="shared" si="39"/>
        <v>0</v>
      </c>
      <c r="Z106" s="27">
        <f t="shared" si="40"/>
        <v>1</v>
      </c>
      <c r="AA106" s="27">
        <f t="shared" si="41"/>
        <v>1</v>
      </c>
      <c r="AB106" s="37" t="str">
        <f>'REPRODUCTION 3'!M106</f>
        <v>Juin</v>
      </c>
      <c r="AC106" s="37" t="str">
        <f>'RUMINANTS 3'!M106</f>
        <v>Juin</v>
      </c>
      <c r="AD106" s="37" t="str">
        <f>'PARASITOLOGIE 3'!M106</f>
        <v>Juin</v>
      </c>
      <c r="AE106" s="37" t="str">
        <f>'INFECTIEUX 3'!M106</f>
        <v>Juin</v>
      </c>
      <c r="AF106" s="37" t="str">
        <f>'CARNIVORES 3'!M106</f>
        <v>Juin</v>
      </c>
      <c r="AG106" s="37" t="str">
        <f>'CHIRURGIE 3'!M106</f>
        <v>Juin</v>
      </c>
      <c r="AH106" s="37" t="str">
        <f>'BIOCHIMIE 2'!M106</f>
        <v>Juin</v>
      </c>
      <c r="AI106" s="37" t="str">
        <f>'HIDAOA 3'!M106</f>
        <v>Juin</v>
      </c>
      <c r="AJ106" s="37" t="str">
        <f>'ANA-PATH 2'!M106</f>
        <v>Juin</v>
      </c>
      <c r="AK106" s="37" t="str">
        <f>'CLINIQUE 3 '!S106</f>
        <v>Juin</v>
      </c>
    </row>
    <row r="107" spans="1:37" ht="18.75">
      <c r="A107" s="27">
        <v>100</v>
      </c>
      <c r="B107" s="308" t="s">
        <v>1952</v>
      </c>
      <c r="C107" s="366" t="s">
        <v>1863</v>
      </c>
      <c r="D107" s="37">
        <f>'REPRODUCTION 3'!G107</f>
        <v>4.5</v>
      </c>
      <c r="E107" s="37">
        <f>'RUMINANTS 3'!G107</f>
        <v>6</v>
      </c>
      <c r="F107" s="37">
        <f>'PARASITOLOGIE 3'!G107</f>
        <v>10.5</v>
      </c>
      <c r="G107" s="37">
        <f>'INFECTIEUX 3'!G107</f>
        <v>4.5</v>
      </c>
      <c r="H107" s="37">
        <f>'CARNIVORES 3'!G107</f>
        <v>13.5</v>
      </c>
      <c r="I107" s="37">
        <f>'CHIRURGIE 3'!G107</f>
        <v>19.125</v>
      </c>
      <c r="J107" s="37">
        <f>'BIOCHIMIE 2'!G107</f>
        <v>3.25</v>
      </c>
      <c r="K107" s="37">
        <f>'HIDAOA 3'!G107</f>
        <v>11.625</v>
      </c>
      <c r="L107" s="37">
        <f>'ANA-PATH 2'!G107</f>
        <v>5</v>
      </c>
      <c r="M107" s="37">
        <f>'CLINIQUE 3 '!M107</f>
        <v>0</v>
      </c>
      <c r="N107" s="37">
        <f t="shared" si="28"/>
        <v>78</v>
      </c>
      <c r="O107" s="37">
        <f t="shared" si="29"/>
        <v>2.7857142857142856</v>
      </c>
      <c r="P107" s="27" t="str">
        <f t="shared" si="30"/>
        <v>Ajournee</v>
      </c>
      <c r="Q107" s="27" t="str">
        <f t="shared" si="31"/>
        <v>juin</v>
      </c>
      <c r="R107" s="27">
        <f t="shared" si="32"/>
        <v>1</v>
      </c>
      <c r="S107" s="27">
        <f t="shared" si="33"/>
        <v>1</v>
      </c>
      <c r="T107" s="27">
        <f t="shared" si="34"/>
        <v>1</v>
      </c>
      <c r="U107" s="27">
        <f t="shared" si="35"/>
        <v>1</v>
      </c>
      <c r="V107" s="27">
        <f t="shared" si="36"/>
        <v>1</v>
      </c>
      <c r="W107" s="27">
        <f t="shared" si="37"/>
        <v>0</v>
      </c>
      <c r="X107" s="27">
        <f t="shared" si="38"/>
        <v>1</v>
      </c>
      <c r="Y107" s="27">
        <f t="shared" si="39"/>
        <v>1</v>
      </c>
      <c r="Z107" s="27">
        <f t="shared" si="40"/>
        <v>1</v>
      </c>
      <c r="AA107" s="27">
        <f t="shared" si="41"/>
        <v>1</v>
      </c>
      <c r="AB107" s="37" t="str">
        <f>'REPRODUCTION 3'!M107</f>
        <v>Juin</v>
      </c>
      <c r="AC107" s="37" t="str">
        <f>'RUMINANTS 3'!M107</f>
        <v>Juin</v>
      </c>
      <c r="AD107" s="37" t="str">
        <f>'PARASITOLOGIE 3'!M107</f>
        <v>Juin</v>
      </c>
      <c r="AE107" s="37" t="str">
        <f>'INFECTIEUX 3'!M107</f>
        <v>Juin</v>
      </c>
      <c r="AF107" s="37" t="str">
        <f>'CARNIVORES 3'!M107</f>
        <v>Juin</v>
      </c>
      <c r="AG107" s="37" t="str">
        <f>'CHIRURGIE 3'!M107</f>
        <v>Juin</v>
      </c>
      <c r="AH107" s="37" t="str">
        <f>'BIOCHIMIE 2'!M107</f>
        <v>Juin</v>
      </c>
      <c r="AI107" s="37" t="str">
        <f>'HIDAOA 3'!M107</f>
        <v>Juin</v>
      </c>
      <c r="AJ107" s="37" t="str">
        <f>'ANA-PATH 2'!M107</f>
        <v>Juin</v>
      </c>
      <c r="AK107" s="37" t="str">
        <f>'CLINIQUE 3 '!S107</f>
        <v>Juin</v>
      </c>
    </row>
    <row r="108" spans="1:37" ht="18.75">
      <c r="A108" s="27">
        <v>101</v>
      </c>
      <c r="B108" s="308" t="s">
        <v>3049</v>
      </c>
      <c r="C108" s="366" t="s">
        <v>492</v>
      </c>
      <c r="D108" s="37">
        <f>'REPRODUCTION 3'!G108</f>
        <v>15.75</v>
      </c>
      <c r="E108" s="37">
        <f>'RUMINANTS 3'!G108</f>
        <v>15</v>
      </c>
      <c r="F108" s="37">
        <f>'PARASITOLOGIE 3'!G108</f>
        <v>27</v>
      </c>
      <c r="G108" s="37">
        <f>'INFECTIEUX 3'!G108</f>
        <v>10.5</v>
      </c>
      <c r="H108" s="37">
        <f>'CARNIVORES 3'!G108</f>
        <v>15</v>
      </c>
      <c r="I108" s="37">
        <f>'CHIRURGIE 3'!G108</f>
        <v>21</v>
      </c>
      <c r="J108" s="37">
        <f>'BIOCHIMIE 2'!G108</f>
        <v>8.5</v>
      </c>
      <c r="K108" s="37">
        <f>'HIDAOA 3'!G108</f>
        <v>21</v>
      </c>
      <c r="L108" s="37">
        <f>'ANA-PATH 2'!G108</f>
        <v>6</v>
      </c>
      <c r="M108" s="37">
        <f>'CLINIQUE 3 '!M108</f>
        <v>0</v>
      </c>
      <c r="N108" s="37">
        <f t="shared" si="28"/>
        <v>139.75</v>
      </c>
      <c r="O108" s="37">
        <f t="shared" si="29"/>
        <v>4.9910714285714288</v>
      </c>
      <c r="P108" s="27" t="str">
        <f t="shared" si="30"/>
        <v>Ajournee</v>
      </c>
      <c r="Q108" s="27" t="str">
        <f t="shared" si="31"/>
        <v>juin</v>
      </c>
      <c r="R108" s="27">
        <f t="shared" si="32"/>
        <v>0</v>
      </c>
      <c r="S108" s="27">
        <f t="shared" si="33"/>
        <v>0</v>
      </c>
      <c r="T108" s="27">
        <f t="shared" si="34"/>
        <v>0</v>
      </c>
      <c r="U108" s="27">
        <f t="shared" si="35"/>
        <v>1</v>
      </c>
      <c r="V108" s="27">
        <f t="shared" si="36"/>
        <v>0</v>
      </c>
      <c r="W108" s="27">
        <f t="shared" si="37"/>
        <v>0</v>
      </c>
      <c r="X108" s="27">
        <f t="shared" si="38"/>
        <v>1</v>
      </c>
      <c r="Y108" s="27">
        <f t="shared" si="39"/>
        <v>0</v>
      </c>
      <c r="Z108" s="27">
        <f t="shared" si="40"/>
        <v>1</v>
      </c>
      <c r="AA108" s="27">
        <f t="shared" si="41"/>
        <v>1</v>
      </c>
      <c r="AB108" s="37" t="str">
        <f>'REPRODUCTION 3'!M108</f>
        <v>Juin</v>
      </c>
      <c r="AC108" s="37" t="str">
        <f>'RUMINANTS 3'!M108</f>
        <v>Juin</v>
      </c>
      <c r="AD108" s="37" t="str">
        <f>'PARASITOLOGIE 3'!M108</f>
        <v>Juin</v>
      </c>
      <c r="AE108" s="37" t="str">
        <f>'INFECTIEUX 3'!M108</f>
        <v>Juin</v>
      </c>
      <c r="AF108" s="37" t="str">
        <f>'CARNIVORES 3'!M108</f>
        <v>Juin</v>
      </c>
      <c r="AG108" s="37" t="str">
        <f>'CHIRURGIE 3'!M108</f>
        <v>Juin</v>
      </c>
      <c r="AH108" s="37" t="str">
        <f>'BIOCHIMIE 2'!M108</f>
        <v>Juin</v>
      </c>
      <c r="AI108" s="37" t="str">
        <f>'HIDAOA 3'!M108</f>
        <v>Juin</v>
      </c>
      <c r="AJ108" s="37" t="str">
        <f>'ANA-PATH 2'!M108</f>
        <v>Juin</v>
      </c>
      <c r="AK108" s="37" t="str">
        <f>'CLINIQUE 3 '!S108</f>
        <v>Juin</v>
      </c>
    </row>
    <row r="109" spans="1:37" ht="18.75">
      <c r="A109" s="27">
        <v>102</v>
      </c>
      <c r="B109" s="308" t="s">
        <v>3050</v>
      </c>
      <c r="C109" s="366" t="s">
        <v>2148</v>
      </c>
      <c r="D109" s="37">
        <f>'REPRODUCTION 3'!G109</f>
        <v>9.75</v>
      </c>
      <c r="E109" s="37">
        <f>'RUMINANTS 3'!G109</f>
        <v>6</v>
      </c>
      <c r="F109" s="37">
        <f>'PARASITOLOGIE 3'!G109</f>
        <v>15</v>
      </c>
      <c r="G109" s="37">
        <f>'INFECTIEUX 3'!G109</f>
        <v>7.5</v>
      </c>
      <c r="H109" s="37">
        <f>'CARNIVORES 3'!G109</f>
        <v>12</v>
      </c>
      <c r="I109" s="37">
        <f>'CHIRURGIE 3'!G109</f>
        <v>15.75</v>
      </c>
      <c r="J109" s="37">
        <f>'BIOCHIMIE 2'!G109</f>
        <v>4.25</v>
      </c>
      <c r="K109" s="37">
        <f>'HIDAOA 3'!G109</f>
        <v>13.5</v>
      </c>
      <c r="L109" s="37">
        <f>'ANA-PATH 2'!G109</f>
        <v>4</v>
      </c>
      <c r="M109" s="37">
        <f>'CLINIQUE 3 '!M109</f>
        <v>0</v>
      </c>
      <c r="N109" s="37">
        <f t="shared" si="28"/>
        <v>87.75</v>
      </c>
      <c r="O109" s="37">
        <f t="shared" si="29"/>
        <v>3.1339285714285716</v>
      </c>
      <c r="P109" s="27" t="str">
        <f t="shared" si="30"/>
        <v>Ajournee</v>
      </c>
      <c r="Q109" s="27" t="str">
        <f t="shared" si="31"/>
        <v>juin</v>
      </c>
      <c r="R109" s="27">
        <f t="shared" si="32"/>
        <v>1</v>
      </c>
      <c r="S109" s="27">
        <f t="shared" si="33"/>
        <v>1</v>
      </c>
      <c r="T109" s="27">
        <f t="shared" si="34"/>
        <v>0</v>
      </c>
      <c r="U109" s="27">
        <f t="shared" si="35"/>
        <v>1</v>
      </c>
      <c r="V109" s="27">
        <f t="shared" si="36"/>
        <v>1</v>
      </c>
      <c r="W109" s="27">
        <f t="shared" si="37"/>
        <v>0</v>
      </c>
      <c r="X109" s="27">
        <f t="shared" si="38"/>
        <v>1</v>
      </c>
      <c r="Y109" s="27">
        <f t="shared" si="39"/>
        <v>1</v>
      </c>
      <c r="Z109" s="27">
        <f t="shared" si="40"/>
        <v>1</v>
      </c>
      <c r="AA109" s="27">
        <f t="shared" si="41"/>
        <v>1</v>
      </c>
      <c r="AB109" s="37" t="str">
        <f>'REPRODUCTION 3'!M109</f>
        <v>Juin</v>
      </c>
      <c r="AC109" s="37" t="str">
        <f>'RUMINANTS 3'!M109</f>
        <v>Juin</v>
      </c>
      <c r="AD109" s="37" t="str">
        <f>'PARASITOLOGIE 3'!M109</f>
        <v>Juin</v>
      </c>
      <c r="AE109" s="37" t="str">
        <f>'INFECTIEUX 3'!M109</f>
        <v>Juin</v>
      </c>
      <c r="AF109" s="37" t="str">
        <f>'CARNIVORES 3'!M109</f>
        <v>Juin</v>
      </c>
      <c r="AG109" s="37" t="str">
        <f>'CHIRURGIE 3'!M109</f>
        <v>Juin</v>
      </c>
      <c r="AH109" s="37" t="str">
        <f>'BIOCHIMIE 2'!M109</f>
        <v>Juin</v>
      </c>
      <c r="AI109" s="37" t="str">
        <f>'HIDAOA 3'!M109</f>
        <v>Juin</v>
      </c>
      <c r="AJ109" s="37" t="str">
        <f>'ANA-PATH 2'!M109</f>
        <v>Juin</v>
      </c>
      <c r="AK109" s="37" t="str">
        <f>'CLINIQUE 3 '!S109</f>
        <v>Juin</v>
      </c>
    </row>
    <row r="110" spans="1:37" ht="18.75">
      <c r="A110" s="27">
        <v>103</v>
      </c>
      <c r="B110" s="308" t="s">
        <v>3051</v>
      </c>
      <c r="C110" s="366" t="s">
        <v>3052</v>
      </c>
      <c r="D110" s="37">
        <f>'REPRODUCTION 3'!G110</f>
        <v>12</v>
      </c>
      <c r="E110" s="37">
        <f>'RUMINANTS 3'!G110</f>
        <v>7.5</v>
      </c>
      <c r="F110" s="37">
        <f>'PARASITOLOGIE 3'!G110</f>
        <v>13.5</v>
      </c>
      <c r="G110" s="37">
        <f>'INFECTIEUX 3'!G110</f>
        <v>9</v>
      </c>
      <c r="H110" s="37">
        <f>'CARNIVORES 3'!G110</f>
        <v>15</v>
      </c>
      <c r="I110" s="37">
        <f>'CHIRURGIE 3'!G110</f>
        <v>19.5</v>
      </c>
      <c r="J110" s="37">
        <f>'BIOCHIMIE 2'!G110</f>
        <v>9.25</v>
      </c>
      <c r="K110" s="37">
        <f>'HIDAOA 3'!G110</f>
        <v>17.25</v>
      </c>
      <c r="L110" s="37">
        <f>'ANA-PATH 2'!G110</f>
        <v>7</v>
      </c>
      <c r="M110" s="37">
        <f>'CLINIQUE 3 '!M110</f>
        <v>0</v>
      </c>
      <c r="N110" s="37">
        <f t="shared" si="28"/>
        <v>110</v>
      </c>
      <c r="O110" s="37">
        <f t="shared" si="29"/>
        <v>3.9285714285714284</v>
      </c>
      <c r="P110" s="27" t="str">
        <f t="shared" si="30"/>
        <v>Ajournee</v>
      </c>
      <c r="Q110" s="27" t="str">
        <f t="shared" si="31"/>
        <v>juin</v>
      </c>
      <c r="R110" s="27">
        <f t="shared" si="32"/>
        <v>1</v>
      </c>
      <c r="S110" s="27">
        <f t="shared" si="33"/>
        <v>1</v>
      </c>
      <c r="T110" s="27">
        <f t="shared" si="34"/>
        <v>1</v>
      </c>
      <c r="U110" s="27">
        <f t="shared" si="35"/>
        <v>1</v>
      </c>
      <c r="V110" s="27">
        <f t="shared" si="36"/>
        <v>0</v>
      </c>
      <c r="W110" s="27">
        <f t="shared" si="37"/>
        <v>0</v>
      </c>
      <c r="X110" s="27">
        <f t="shared" si="38"/>
        <v>1</v>
      </c>
      <c r="Y110" s="27">
        <f t="shared" si="39"/>
        <v>0</v>
      </c>
      <c r="Z110" s="27">
        <f t="shared" si="40"/>
        <v>1</v>
      </c>
      <c r="AA110" s="27">
        <f t="shared" si="41"/>
        <v>1</v>
      </c>
      <c r="AB110" s="37" t="str">
        <f>'REPRODUCTION 3'!M110</f>
        <v>Juin</v>
      </c>
      <c r="AC110" s="37" t="str">
        <f>'RUMINANTS 3'!M110</f>
        <v>Juin</v>
      </c>
      <c r="AD110" s="37" t="str">
        <f>'PARASITOLOGIE 3'!M110</f>
        <v>Juin</v>
      </c>
      <c r="AE110" s="37" t="str">
        <f>'INFECTIEUX 3'!M110</f>
        <v>Juin</v>
      </c>
      <c r="AF110" s="37" t="str">
        <f>'CARNIVORES 3'!M110</f>
        <v>Juin</v>
      </c>
      <c r="AG110" s="37" t="str">
        <f>'CHIRURGIE 3'!M110</f>
        <v>Juin</v>
      </c>
      <c r="AH110" s="37" t="str">
        <f>'BIOCHIMIE 2'!M110</f>
        <v>Juin</v>
      </c>
      <c r="AI110" s="37" t="str">
        <f>'HIDAOA 3'!M110</f>
        <v>Juin</v>
      </c>
      <c r="AJ110" s="37" t="str">
        <f>'ANA-PATH 2'!M110</f>
        <v>Juin</v>
      </c>
      <c r="AK110" s="37" t="str">
        <f>'CLINIQUE 3 '!S110</f>
        <v>Juin</v>
      </c>
    </row>
    <row r="111" spans="1:37" ht="18.75">
      <c r="A111" s="27">
        <v>104</v>
      </c>
      <c r="B111" s="308" t="s">
        <v>3053</v>
      </c>
      <c r="C111" s="366" t="s">
        <v>1946</v>
      </c>
      <c r="D111" s="37">
        <f>'REPRODUCTION 3'!G111</f>
        <v>13.5</v>
      </c>
      <c r="E111" s="37">
        <f>'RUMINANTS 3'!G111</f>
        <v>4.5</v>
      </c>
      <c r="F111" s="37">
        <f>'PARASITOLOGIE 3'!G111</f>
        <v>21</v>
      </c>
      <c r="G111" s="37">
        <f>'INFECTIEUX 3'!G111</f>
        <v>9</v>
      </c>
      <c r="H111" s="37">
        <f>'CARNIVORES 3'!G111</f>
        <v>16.5</v>
      </c>
      <c r="I111" s="37">
        <f>'CHIRURGIE 3'!G111</f>
        <v>19.125</v>
      </c>
      <c r="J111" s="37">
        <f>'BIOCHIMIE 2'!G111</f>
        <v>10.75</v>
      </c>
      <c r="K111" s="37">
        <f>'HIDAOA 3'!G111</f>
        <v>16.875</v>
      </c>
      <c r="L111" s="37">
        <f>'ANA-PATH 2'!G111</f>
        <v>6</v>
      </c>
      <c r="M111" s="37">
        <f>'CLINIQUE 3 '!M111</f>
        <v>0</v>
      </c>
      <c r="N111" s="37">
        <f t="shared" si="28"/>
        <v>117.25</v>
      </c>
      <c r="O111" s="37">
        <f t="shared" si="29"/>
        <v>4.1875</v>
      </c>
      <c r="P111" s="27" t="str">
        <f t="shared" si="30"/>
        <v>Ajournee</v>
      </c>
      <c r="Q111" s="27" t="str">
        <f t="shared" si="31"/>
        <v>juin</v>
      </c>
      <c r="R111" s="27">
        <f t="shared" si="32"/>
        <v>1</v>
      </c>
      <c r="S111" s="27">
        <f t="shared" si="33"/>
        <v>1</v>
      </c>
      <c r="T111" s="27">
        <f t="shared" si="34"/>
        <v>0</v>
      </c>
      <c r="U111" s="27">
        <f t="shared" si="35"/>
        <v>1</v>
      </c>
      <c r="V111" s="27">
        <f t="shared" si="36"/>
        <v>0</v>
      </c>
      <c r="W111" s="27">
        <f t="shared" si="37"/>
        <v>0</v>
      </c>
      <c r="X111" s="27">
        <f t="shared" si="38"/>
        <v>0</v>
      </c>
      <c r="Y111" s="27">
        <f t="shared" si="39"/>
        <v>0</v>
      </c>
      <c r="Z111" s="27">
        <f t="shared" si="40"/>
        <v>1</v>
      </c>
      <c r="AA111" s="27">
        <f t="shared" si="41"/>
        <v>1</v>
      </c>
      <c r="AB111" s="37" t="str">
        <f>'REPRODUCTION 3'!M111</f>
        <v>Juin</v>
      </c>
      <c r="AC111" s="37" t="str">
        <f>'RUMINANTS 3'!M111</f>
        <v>Juin</v>
      </c>
      <c r="AD111" s="37" t="str">
        <f>'PARASITOLOGIE 3'!M111</f>
        <v>Juin</v>
      </c>
      <c r="AE111" s="37" t="str">
        <f>'INFECTIEUX 3'!M111</f>
        <v>Juin</v>
      </c>
      <c r="AF111" s="37" t="str">
        <f>'CARNIVORES 3'!M111</f>
        <v>Juin</v>
      </c>
      <c r="AG111" s="37" t="str">
        <f>'CHIRURGIE 3'!M111</f>
        <v>Juin</v>
      </c>
      <c r="AH111" s="37" t="str">
        <f>'BIOCHIMIE 2'!M111</f>
        <v>Juin</v>
      </c>
      <c r="AI111" s="37" t="str">
        <f>'HIDAOA 3'!M111</f>
        <v>Juin</v>
      </c>
      <c r="AJ111" s="37" t="str">
        <f>'ANA-PATH 2'!M111</f>
        <v>Juin</v>
      </c>
      <c r="AK111" s="37" t="str">
        <f>'CLINIQUE 3 '!S111</f>
        <v>Juin</v>
      </c>
    </row>
    <row r="112" spans="1:37" ht="18.75">
      <c r="A112" s="27">
        <v>105</v>
      </c>
      <c r="B112" s="308" t="s">
        <v>787</v>
      </c>
      <c r="C112" s="366" t="s">
        <v>3054</v>
      </c>
      <c r="D112" s="37">
        <f>'REPRODUCTION 3'!G112</f>
        <v>10.5</v>
      </c>
      <c r="E112" s="37">
        <f>'RUMINANTS 3'!G112</f>
        <v>4.5</v>
      </c>
      <c r="F112" s="37">
        <f>'PARASITOLOGIE 3'!G112</f>
        <v>19.5</v>
      </c>
      <c r="G112" s="37">
        <f>'INFECTIEUX 3'!G112</f>
        <v>7.5</v>
      </c>
      <c r="H112" s="37">
        <f>'CARNIVORES 3'!G112</f>
        <v>13.5</v>
      </c>
      <c r="I112" s="37">
        <f>'CHIRURGIE 3'!G112</f>
        <v>20.25</v>
      </c>
      <c r="J112" s="37">
        <f>'BIOCHIMIE 2'!G112</f>
        <v>9.5</v>
      </c>
      <c r="K112" s="37">
        <f>'HIDAOA 3'!G112</f>
        <v>17.625</v>
      </c>
      <c r="L112" s="37">
        <f>'ANA-PATH 2'!G112</f>
        <v>5</v>
      </c>
      <c r="M112" s="37">
        <f>'CLINIQUE 3 '!M112</f>
        <v>0</v>
      </c>
      <c r="N112" s="37">
        <f t="shared" si="28"/>
        <v>107.875</v>
      </c>
      <c r="O112" s="37">
        <f t="shared" si="29"/>
        <v>3.8526785714285716</v>
      </c>
      <c r="P112" s="27" t="str">
        <f t="shared" si="30"/>
        <v>Ajournee</v>
      </c>
      <c r="Q112" s="27" t="str">
        <f t="shared" si="31"/>
        <v>juin</v>
      </c>
      <c r="R112" s="27">
        <f t="shared" si="32"/>
        <v>1</v>
      </c>
      <c r="S112" s="27">
        <f t="shared" si="33"/>
        <v>1</v>
      </c>
      <c r="T112" s="27">
        <f t="shared" si="34"/>
        <v>0</v>
      </c>
      <c r="U112" s="27">
        <f t="shared" si="35"/>
        <v>1</v>
      </c>
      <c r="V112" s="27">
        <f t="shared" si="36"/>
        <v>1</v>
      </c>
      <c r="W112" s="27">
        <f t="shared" si="37"/>
        <v>0</v>
      </c>
      <c r="X112" s="27">
        <f t="shared" si="38"/>
        <v>1</v>
      </c>
      <c r="Y112" s="27">
        <f t="shared" si="39"/>
        <v>0</v>
      </c>
      <c r="Z112" s="27">
        <f t="shared" si="40"/>
        <v>1</v>
      </c>
      <c r="AA112" s="27">
        <f t="shared" si="41"/>
        <v>1</v>
      </c>
      <c r="AB112" s="37" t="str">
        <f>'REPRODUCTION 3'!M112</f>
        <v>Juin</v>
      </c>
      <c r="AC112" s="37" t="str">
        <f>'RUMINANTS 3'!M112</f>
        <v>Juin</v>
      </c>
      <c r="AD112" s="37" t="str">
        <f>'PARASITOLOGIE 3'!M112</f>
        <v>Juin</v>
      </c>
      <c r="AE112" s="37" t="str">
        <f>'INFECTIEUX 3'!M112</f>
        <v>Juin</v>
      </c>
      <c r="AF112" s="37" t="str">
        <f>'CARNIVORES 3'!M112</f>
        <v>Juin</v>
      </c>
      <c r="AG112" s="37" t="str">
        <f>'CHIRURGIE 3'!M112</f>
        <v>Juin</v>
      </c>
      <c r="AH112" s="37" t="str">
        <f>'BIOCHIMIE 2'!M112</f>
        <v>Juin</v>
      </c>
      <c r="AI112" s="37" t="str">
        <f>'HIDAOA 3'!M112</f>
        <v>Juin</v>
      </c>
      <c r="AJ112" s="37" t="str">
        <f>'ANA-PATH 2'!M112</f>
        <v>Juin</v>
      </c>
      <c r="AK112" s="37" t="str">
        <f>'CLINIQUE 3 '!S112</f>
        <v>Juin</v>
      </c>
    </row>
    <row r="113" spans="1:37" ht="18.75">
      <c r="A113" s="27">
        <v>106</v>
      </c>
      <c r="B113" s="308" t="s">
        <v>3055</v>
      </c>
      <c r="C113" s="366" t="s">
        <v>1853</v>
      </c>
      <c r="D113" s="37">
        <f>'REPRODUCTION 3'!G113</f>
        <v>9</v>
      </c>
      <c r="E113" s="37">
        <f>'RUMINANTS 3'!G113</f>
        <v>13.5</v>
      </c>
      <c r="F113" s="37">
        <f>'PARASITOLOGIE 3'!G113</f>
        <v>21</v>
      </c>
      <c r="G113" s="37">
        <f>'INFECTIEUX 3'!G113</f>
        <v>10.5</v>
      </c>
      <c r="H113" s="37">
        <f>'CARNIVORES 3'!G113</f>
        <v>13.5</v>
      </c>
      <c r="I113" s="37">
        <f>'CHIRURGIE 3'!G113</f>
        <v>24.75</v>
      </c>
      <c r="J113" s="37">
        <f>'BIOCHIMIE 2'!G113</f>
        <v>14.75</v>
      </c>
      <c r="K113" s="37">
        <f>'HIDAOA 3'!G113</f>
        <v>22.5</v>
      </c>
      <c r="L113" s="37">
        <f>'ANA-PATH 2'!G113</f>
        <v>5</v>
      </c>
      <c r="M113" s="37">
        <f>'CLINIQUE 3 '!M113</f>
        <v>0</v>
      </c>
      <c r="N113" s="37">
        <f t="shared" si="28"/>
        <v>134.5</v>
      </c>
      <c r="O113" s="37">
        <f t="shared" si="29"/>
        <v>4.8035714285714288</v>
      </c>
      <c r="P113" s="27" t="str">
        <f t="shared" si="30"/>
        <v>Ajournee</v>
      </c>
      <c r="Q113" s="27" t="str">
        <f t="shared" si="31"/>
        <v>juin</v>
      </c>
      <c r="R113" s="27">
        <f t="shared" si="32"/>
        <v>1</v>
      </c>
      <c r="S113" s="27">
        <f t="shared" si="33"/>
        <v>1</v>
      </c>
      <c r="T113" s="27">
        <f t="shared" si="34"/>
        <v>0</v>
      </c>
      <c r="U113" s="27">
        <f t="shared" si="35"/>
        <v>1</v>
      </c>
      <c r="V113" s="27">
        <f t="shared" si="36"/>
        <v>1</v>
      </c>
      <c r="W113" s="27">
        <f t="shared" si="37"/>
        <v>0</v>
      </c>
      <c r="X113" s="27">
        <f t="shared" si="38"/>
        <v>0</v>
      </c>
      <c r="Y113" s="27">
        <f t="shared" si="39"/>
        <v>0</v>
      </c>
      <c r="Z113" s="27">
        <f t="shared" si="40"/>
        <v>1</v>
      </c>
      <c r="AA113" s="27">
        <f t="shared" si="41"/>
        <v>1</v>
      </c>
      <c r="AB113" s="37" t="str">
        <f>'REPRODUCTION 3'!M113</f>
        <v>Juin</v>
      </c>
      <c r="AC113" s="37" t="str">
        <f>'RUMINANTS 3'!M113</f>
        <v>Juin</v>
      </c>
      <c r="AD113" s="37" t="str">
        <f>'PARASITOLOGIE 3'!M113</f>
        <v>Juin</v>
      </c>
      <c r="AE113" s="37" t="str">
        <f>'INFECTIEUX 3'!M113</f>
        <v>Juin</v>
      </c>
      <c r="AF113" s="37" t="str">
        <f>'CARNIVORES 3'!M113</f>
        <v>Juin</v>
      </c>
      <c r="AG113" s="37" t="str">
        <f>'CHIRURGIE 3'!M113</f>
        <v>Juin</v>
      </c>
      <c r="AH113" s="37" t="str">
        <f>'BIOCHIMIE 2'!M113</f>
        <v>Juin</v>
      </c>
      <c r="AI113" s="37" t="str">
        <f>'HIDAOA 3'!M113</f>
        <v>Juin</v>
      </c>
      <c r="AJ113" s="37" t="str">
        <f>'ANA-PATH 2'!M113</f>
        <v>Juin</v>
      </c>
      <c r="AK113" s="37" t="str">
        <f>'CLINIQUE 3 '!S113</f>
        <v>Juin</v>
      </c>
    </row>
    <row r="114" spans="1:37" ht="18.75">
      <c r="A114" s="27">
        <v>107</v>
      </c>
      <c r="B114" s="308" t="s">
        <v>3056</v>
      </c>
      <c r="C114" s="366" t="s">
        <v>674</v>
      </c>
      <c r="D114" s="37">
        <f>'REPRODUCTION 3'!G114</f>
        <v>12.75</v>
      </c>
      <c r="E114" s="37">
        <f>'RUMINANTS 3'!G114</f>
        <v>13.5</v>
      </c>
      <c r="F114" s="37">
        <f>'PARASITOLOGIE 3'!G114</f>
        <v>22.5</v>
      </c>
      <c r="G114" s="37">
        <f>'INFECTIEUX 3'!G114</f>
        <v>9</v>
      </c>
      <c r="H114" s="37">
        <f>'CARNIVORES 3'!G114</f>
        <v>16.5</v>
      </c>
      <c r="I114" s="37">
        <f>'CHIRURGIE 3'!G114</f>
        <v>21</v>
      </c>
      <c r="J114" s="37">
        <f>'BIOCHIMIE 2'!G114</f>
        <v>8.75</v>
      </c>
      <c r="K114" s="37">
        <f>'HIDAOA 3'!G114</f>
        <v>17.25</v>
      </c>
      <c r="L114" s="37">
        <f>'ANA-PATH 2'!G114</f>
        <v>11</v>
      </c>
      <c r="M114" s="37">
        <f>'CLINIQUE 3 '!M114</f>
        <v>0</v>
      </c>
      <c r="N114" s="37">
        <f t="shared" si="28"/>
        <v>132.25</v>
      </c>
      <c r="O114" s="37">
        <f t="shared" si="29"/>
        <v>4.7232142857142856</v>
      </c>
      <c r="P114" s="27" t="str">
        <f t="shared" si="30"/>
        <v>Ajournee</v>
      </c>
      <c r="Q114" s="27" t="str">
        <f t="shared" si="31"/>
        <v>juin</v>
      </c>
      <c r="R114" s="27">
        <f t="shared" si="32"/>
        <v>1</v>
      </c>
      <c r="S114" s="27">
        <f t="shared" si="33"/>
        <v>1</v>
      </c>
      <c r="T114" s="27">
        <f t="shared" si="34"/>
        <v>0</v>
      </c>
      <c r="U114" s="27">
        <f t="shared" si="35"/>
        <v>1</v>
      </c>
      <c r="V114" s="27">
        <f t="shared" si="36"/>
        <v>0</v>
      </c>
      <c r="W114" s="27">
        <f t="shared" si="37"/>
        <v>0</v>
      </c>
      <c r="X114" s="27">
        <f t="shared" si="38"/>
        <v>1</v>
      </c>
      <c r="Y114" s="27">
        <f t="shared" si="39"/>
        <v>0</v>
      </c>
      <c r="Z114" s="27">
        <f t="shared" si="40"/>
        <v>0</v>
      </c>
      <c r="AA114" s="27">
        <f t="shared" si="41"/>
        <v>1</v>
      </c>
      <c r="AB114" s="37" t="str">
        <f>'REPRODUCTION 3'!M114</f>
        <v>Juin</v>
      </c>
      <c r="AC114" s="37" t="str">
        <f>'RUMINANTS 3'!M114</f>
        <v>Juin</v>
      </c>
      <c r="AD114" s="37" t="str">
        <f>'PARASITOLOGIE 3'!M114</f>
        <v>Juin</v>
      </c>
      <c r="AE114" s="37" t="str">
        <f>'INFECTIEUX 3'!M114</f>
        <v>Juin</v>
      </c>
      <c r="AF114" s="37" t="str">
        <f>'CARNIVORES 3'!M114</f>
        <v>Juin</v>
      </c>
      <c r="AG114" s="37" t="str">
        <f>'CHIRURGIE 3'!M114</f>
        <v>Juin</v>
      </c>
      <c r="AH114" s="37" t="str">
        <f>'BIOCHIMIE 2'!M114</f>
        <v>Juin</v>
      </c>
      <c r="AI114" s="37" t="str">
        <f>'HIDAOA 3'!M114</f>
        <v>Juin</v>
      </c>
      <c r="AJ114" s="37" t="str">
        <f>'ANA-PATH 2'!M114</f>
        <v>Juin</v>
      </c>
      <c r="AK114" s="37" t="str">
        <f>'CLINIQUE 3 '!S114</f>
        <v>Juin</v>
      </c>
    </row>
    <row r="115" spans="1:37" ht="18.75">
      <c r="A115" s="27">
        <v>108</v>
      </c>
      <c r="B115" s="308" t="s">
        <v>3297</v>
      </c>
      <c r="C115" s="366" t="s">
        <v>3057</v>
      </c>
      <c r="D115" s="37">
        <f>'REPRODUCTION 3'!G115</f>
        <v>18</v>
      </c>
      <c r="E115" s="37">
        <f>'RUMINANTS 3'!G115</f>
        <v>9</v>
      </c>
      <c r="F115" s="37">
        <f>'PARASITOLOGIE 3'!G115</f>
        <v>16.5</v>
      </c>
      <c r="G115" s="37">
        <f>'INFECTIEUX 3'!G115</f>
        <v>9</v>
      </c>
      <c r="H115" s="37">
        <f>'CARNIVORES 3'!G115</f>
        <v>7.5</v>
      </c>
      <c r="I115" s="37">
        <f>'CHIRURGIE 3'!G115</f>
        <v>16.5</v>
      </c>
      <c r="J115" s="37">
        <f>'BIOCHIMIE 2'!G115</f>
        <v>2</v>
      </c>
      <c r="K115" s="37">
        <f>'HIDAOA 3'!G115</f>
        <v>20.25</v>
      </c>
      <c r="L115" s="37">
        <f>'ANA-PATH 2'!G115</f>
        <v>10</v>
      </c>
      <c r="M115" s="37">
        <f>'CLINIQUE 3 '!M115</f>
        <v>0</v>
      </c>
      <c r="N115" s="37">
        <f t="shared" si="28"/>
        <v>108.75</v>
      </c>
      <c r="O115" s="37">
        <f t="shared" si="29"/>
        <v>3.8839285714285716</v>
      </c>
      <c r="P115" s="27" t="str">
        <f t="shared" si="30"/>
        <v>Ajournee</v>
      </c>
      <c r="Q115" s="27" t="str">
        <f t="shared" si="31"/>
        <v>juin</v>
      </c>
      <c r="R115" s="27">
        <f t="shared" si="32"/>
        <v>0</v>
      </c>
      <c r="S115" s="27">
        <f t="shared" si="33"/>
        <v>1</v>
      </c>
      <c r="T115" s="27">
        <f t="shared" si="34"/>
        <v>0</v>
      </c>
      <c r="U115" s="27">
        <f t="shared" si="35"/>
        <v>1</v>
      </c>
      <c r="V115" s="27">
        <f t="shared" si="36"/>
        <v>1</v>
      </c>
      <c r="W115" s="27">
        <f t="shared" si="37"/>
        <v>0</v>
      </c>
      <c r="X115" s="27">
        <f t="shared" si="38"/>
        <v>1</v>
      </c>
      <c r="Y115" s="27">
        <f t="shared" si="39"/>
        <v>0</v>
      </c>
      <c r="Z115" s="27">
        <f t="shared" si="40"/>
        <v>0</v>
      </c>
      <c r="AA115" s="27">
        <f t="shared" si="41"/>
        <v>1</v>
      </c>
      <c r="AB115" s="37" t="str">
        <f>'REPRODUCTION 3'!M115</f>
        <v>Juin</v>
      </c>
      <c r="AC115" s="37" t="str">
        <f>'RUMINANTS 3'!M115</f>
        <v>Juin</v>
      </c>
      <c r="AD115" s="37" t="str">
        <f>'PARASITOLOGIE 3'!M115</f>
        <v>Juin</v>
      </c>
      <c r="AE115" s="37" t="str">
        <f>'INFECTIEUX 3'!M115</f>
        <v>Juin</v>
      </c>
      <c r="AF115" s="37" t="str">
        <f>'CARNIVORES 3'!M115</f>
        <v>Juin</v>
      </c>
      <c r="AG115" s="37" t="str">
        <f>'CHIRURGIE 3'!M115</f>
        <v>Juin</v>
      </c>
      <c r="AH115" s="37" t="str">
        <f>'BIOCHIMIE 2'!M115</f>
        <v>Juin</v>
      </c>
      <c r="AI115" s="37" t="str">
        <f>'HIDAOA 3'!M115</f>
        <v>Juin</v>
      </c>
      <c r="AJ115" s="37" t="str">
        <f>'ANA-PATH 2'!M115</f>
        <v>Juin</v>
      </c>
      <c r="AK115" s="37" t="str">
        <f>'CLINIQUE 3 '!S115</f>
        <v>Juin</v>
      </c>
    </row>
    <row r="116" spans="1:37" ht="18.75">
      <c r="A116" s="27">
        <v>109</v>
      </c>
      <c r="B116" s="308" t="s">
        <v>3058</v>
      </c>
      <c r="C116" s="366" t="s">
        <v>3059</v>
      </c>
      <c r="D116" s="37">
        <f>'REPRODUCTION 3'!G116</f>
        <v>7.5</v>
      </c>
      <c r="E116" s="37">
        <f>'RUMINANTS 3'!G116</f>
        <v>16.5</v>
      </c>
      <c r="F116" s="37">
        <f>'PARASITOLOGIE 3'!G116</f>
        <v>13.5</v>
      </c>
      <c r="G116" s="37">
        <f>'INFECTIEUX 3'!G116</f>
        <v>7.5</v>
      </c>
      <c r="H116" s="37">
        <f>'CARNIVORES 3'!G116</f>
        <v>15</v>
      </c>
      <c r="I116" s="37">
        <f>'CHIRURGIE 3'!G116</f>
        <v>21.375</v>
      </c>
      <c r="J116" s="37">
        <f>'BIOCHIMIE 2'!G116</f>
        <v>7</v>
      </c>
      <c r="K116" s="37">
        <f>'HIDAOA 3'!G116</f>
        <v>16.875</v>
      </c>
      <c r="L116" s="37">
        <f>'ANA-PATH 2'!G116</f>
        <v>10</v>
      </c>
      <c r="M116" s="37">
        <f>'CLINIQUE 3 '!M116</f>
        <v>0</v>
      </c>
      <c r="N116" s="37">
        <f t="shared" si="28"/>
        <v>115.25</v>
      </c>
      <c r="O116" s="37">
        <f t="shared" si="29"/>
        <v>4.1160714285714288</v>
      </c>
      <c r="P116" s="27" t="str">
        <f t="shared" si="30"/>
        <v>Ajournee</v>
      </c>
      <c r="Q116" s="27" t="str">
        <f t="shared" si="31"/>
        <v>juin</v>
      </c>
      <c r="R116" s="27">
        <f t="shared" si="32"/>
        <v>1</v>
      </c>
      <c r="S116" s="27">
        <f t="shared" si="33"/>
        <v>0</v>
      </c>
      <c r="T116" s="27">
        <f t="shared" si="34"/>
        <v>1</v>
      </c>
      <c r="U116" s="27">
        <f t="shared" si="35"/>
        <v>1</v>
      </c>
      <c r="V116" s="27">
        <f t="shared" si="36"/>
        <v>0</v>
      </c>
      <c r="W116" s="27">
        <f t="shared" si="37"/>
        <v>0</v>
      </c>
      <c r="X116" s="27">
        <f t="shared" si="38"/>
        <v>1</v>
      </c>
      <c r="Y116" s="27">
        <f t="shared" si="39"/>
        <v>0</v>
      </c>
      <c r="Z116" s="27">
        <f t="shared" si="40"/>
        <v>0</v>
      </c>
      <c r="AA116" s="27">
        <f t="shared" si="41"/>
        <v>1</v>
      </c>
      <c r="AB116" s="37" t="str">
        <f>'REPRODUCTION 3'!M116</f>
        <v>Juin</v>
      </c>
      <c r="AC116" s="37" t="str">
        <f>'RUMINANTS 3'!M116</f>
        <v>Juin</v>
      </c>
      <c r="AD116" s="37" t="str">
        <f>'PARASITOLOGIE 3'!M116</f>
        <v>Juin</v>
      </c>
      <c r="AE116" s="37" t="str">
        <f>'INFECTIEUX 3'!M116</f>
        <v>Juin</v>
      </c>
      <c r="AF116" s="37" t="str">
        <f>'CARNIVORES 3'!M116</f>
        <v>Juin</v>
      </c>
      <c r="AG116" s="37" t="str">
        <f>'CHIRURGIE 3'!M116</f>
        <v>Juin</v>
      </c>
      <c r="AH116" s="37" t="str">
        <f>'BIOCHIMIE 2'!M116</f>
        <v>Juin</v>
      </c>
      <c r="AI116" s="37" t="str">
        <f>'HIDAOA 3'!M116</f>
        <v>Juin</v>
      </c>
      <c r="AJ116" s="37" t="str">
        <f>'ANA-PATH 2'!M116</f>
        <v>Juin</v>
      </c>
      <c r="AK116" s="37" t="str">
        <f>'CLINIQUE 3 '!S116</f>
        <v>Juin</v>
      </c>
    </row>
    <row r="117" spans="1:37" ht="18.75">
      <c r="A117" s="27">
        <v>110</v>
      </c>
      <c r="B117" s="334" t="s">
        <v>795</v>
      </c>
      <c r="C117" s="374" t="s">
        <v>3060</v>
      </c>
      <c r="D117" s="37">
        <f>'REPRODUCTION 3'!G117</f>
        <v>6</v>
      </c>
      <c r="E117" s="37">
        <f>'RUMINANTS 3'!G117</f>
        <v>4.5</v>
      </c>
      <c r="F117" s="37">
        <f>'PARASITOLOGIE 3'!G117</f>
        <v>0</v>
      </c>
      <c r="G117" s="37">
        <f>'INFECTIEUX 3'!G117</f>
        <v>3</v>
      </c>
      <c r="H117" s="37">
        <f>'CARNIVORES 3'!G117</f>
        <v>39</v>
      </c>
      <c r="I117" s="37">
        <f>'CHIRURGIE 3'!G117</f>
        <v>36</v>
      </c>
      <c r="J117" s="37">
        <f>'BIOCHIMIE 2'!G117</f>
        <v>0</v>
      </c>
      <c r="K117" s="37">
        <f>'HIDAOA 3'!G117</f>
        <v>0</v>
      </c>
      <c r="L117" s="37">
        <f>'ANA-PATH 2'!G117</f>
        <v>3</v>
      </c>
      <c r="M117" s="37">
        <f>'CLINIQUE 3 '!M117</f>
        <v>40</v>
      </c>
      <c r="N117" s="37">
        <f t="shared" si="28"/>
        <v>131.5</v>
      </c>
      <c r="O117" s="37">
        <f t="shared" si="29"/>
        <v>4.6964285714285712</v>
      </c>
      <c r="P117" s="27" t="str">
        <f t="shared" si="30"/>
        <v>Ajournee</v>
      </c>
      <c r="Q117" s="27" t="str">
        <f t="shared" si="31"/>
        <v>juin</v>
      </c>
      <c r="R117" s="27">
        <f t="shared" si="32"/>
        <v>1</v>
      </c>
      <c r="S117" s="27">
        <f t="shared" si="33"/>
        <v>1</v>
      </c>
      <c r="T117" s="27">
        <f t="shared" si="34"/>
        <v>1</v>
      </c>
      <c r="U117" s="27">
        <f t="shared" si="35"/>
        <v>1</v>
      </c>
      <c r="V117" s="27">
        <f t="shared" si="36"/>
        <v>0</v>
      </c>
      <c r="W117" s="27">
        <f t="shared" si="37"/>
        <v>0</v>
      </c>
      <c r="X117" s="27">
        <f t="shared" si="38"/>
        <v>1</v>
      </c>
      <c r="Y117" s="27">
        <f t="shared" si="39"/>
        <v>1</v>
      </c>
      <c r="Z117" s="27">
        <f t="shared" si="40"/>
        <v>1</v>
      </c>
      <c r="AA117" s="27">
        <f t="shared" si="41"/>
        <v>0</v>
      </c>
      <c r="AB117" s="37" t="str">
        <f>'REPRODUCTION 3'!M117</f>
        <v>Juin</v>
      </c>
      <c r="AC117" s="37" t="str">
        <f>'RUMINANTS 3'!M117</f>
        <v>Juin</v>
      </c>
      <c r="AD117" s="37" t="str">
        <f>'PARASITOLOGIE 3'!M117</f>
        <v>Juin</v>
      </c>
      <c r="AE117" s="37" t="str">
        <f>'INFECTIEUX 3'!M117</f>
        <v>Juin</v>
      </c>
      <c r="AF117" s="37" t="str">
        <f>'CARNIVORES 3'!M117</f>
        <v>Juin</v>
      </c>
      <c r="AG117" s="37" t="str">
        <f>'CHIRURGIE 3'!M117</f>
        <v>Juin</v>
      </c>
      <c r="AH117" s="37" t="str">
        <f>'BIOCHIMIE 2'!M117</f>
        <v>Juin</v>
      </c>
      <c r="AI117" s="37" t="str">
        <f>'HIDAOA 3'!M117</f>
        <v>Juin</v>
      </c>
      <c r="AJ117" s="37" t="str">
        <f>'ANA-PATH 2'!M117</f>
        <v>Juin</v>
      </c>
      <c r="AK117" s="37" t="str">
        <f>'CLINIQUE 3 '!S117</f>
        <v>Juin</v>
      </c>
    </row>
    <row r="118" spans="1:37" ht="18.75">
      <c r="A118" s="27">
        <v>111</v>
      </c>
      <c r="B118" s="308" t="s">
        <v>3061</v>
      </c>
      <c r="C118" s="366" t="s">
        <v>3062</v>
      </c>
      <c r="D118" s="37">
        <f>'REPRODUCTION 3'!G118</f>
        <v>10.5</v>
      </c>
      <c r="E118" s="37">
        <f>'RUMINANTS 3'!G118</f>
        <v>4.5</v>
      </c>
      <c r="F118" s="37">
        <f>'PARASITOLOGIE 3'!G118</f>
        <v>9</v>
      </c>
      <c r="G118" s="37">
        <f>'INFECTIEUX 3'!G118</f>
        <v>3</v>
      </c>
      <c r="H118" s="37">
        <f>'CARNIVORES 3'!G118</f>
        <v>9</v>
      </c>
      <c r="I118" s="37">
        <f>'CHIRURGIE 3'!G118</f>
        <v>16.125</v>
      </c>
      <c r="J118" s="37">
        <f>'BIOCHIMIE 2'!G118</f>
        <v>1</v>
      </c>
      <c r="K118" s="37">
        <f>'HIDAOA 3'!G118</f>
        <v>9.375</v>
      </c>
      <c r="L118" s="37">
        <f>'ANA-PATH 2'!G118</f>
        <v>5</v>
      </c>
      <c r="M118" s="37">
        <f>'CLINIQUE 3 '!M118</f>
        <v>0</v>
      </c>
      <c r="N118" s="37">
        <f t="shared" si="28"/>
        <v>67.5</v>
      </c>
      <c r="O118" s="37">
        <f t="shared" si="29"/>
        <v>2.4107142857142856</v>
      </c>
      <c r="P118" s="27" t="str">
        <f t="shared" si="30"/>
        <v>Ajournee</v>
      </c>
      <c r="Q118" s="27" t="str">
        <f t="shared" si="31"/>
        <v>juin</v>
      </c>
      <c r="R118" s="27">
        <f t="shared" si="32"/>
        <v>1</v>
      </c>
      <c r="S118" s="27">
        <f t="shared" si="33"/>
        <v>1</v>
      </c>
      <c r="T118" s="27">
        <f t="shared" si="34"/>
        <v>1</v>
      </c>
      <c r="U118" s="27">
        <f t="shared" si="35"/>
        <v>1</v>
      </c>
      <c r="V118" s="27">
        <f t="shared" si="36"/>
        <v>1</v>
      </c>
      <c r="W118" s="27">
        <f t="shared" si="37"/>
        <v>0</v>
      </c>
      <c r="X118" s="27">
        <f t="shared" si="38"/>
        <v>1</v>
      </c>
      <c r="Y118" s="27">
        <f t="shared" si="39"/>
        <v>1</v>
      </c>
      <c r="Z118" s="27">
        <f t="shared" si="40"/>
        <v>1</v>
      </c>
      <c r="AA118" s="27">
        <f t="shared" si="41"/>
        <v>1</v>
      </c>
      <c r="AB118" s="37" t="str">
        <f>'REPRODUCTION 3'!M118</f>
        <v>Juin</v>
      </c>
      <c r="AC118" s="37" t="str">
        <f>'RUMINANTS 3'!M118</f>
        <v>Juin</v>
      </c>
      <c r="AD118" s="37" t="str">
        <f>'PARASITOLOGIE 3'!M118</f>
        <v>Juin</v>
      </c>
      <c r="AE118" s="37" t="str">
        <f>'INFECTIEUX 3'!M118</f>
        <v>Juin</v>
      </c>
      <c r="AF118" s="37" t="str">
        <f>'CARNIVORES 3'!M118</f>
        <v>Juin</v>
      </c>
      <c r="AG118" s="37" t="str">
        <f>'CHIRURGIE 3'!M118</f>
        <v>Juin</v>
      </c>
      <c r="AH118" s="37" t="str">
        <f>'BIOCHIMIE 2'!M118</f>
        <v>Juin</v>
      </c>
      <c r="AI118" s="37" t="str">
        <f>'HIDAOA 3'!M118</f>
        <v>Juin</v>
      </c>
      <c r="AJ118" s="37" t="str">
        <f>'ANA-PATH 2'!M118</f>
        <v>Juin</v>
      </c>
      <c r="AK118" s="37" t="str">
        <f>'CLINIQUE 3 '!S118</f>
        <v>Juin</v>
      </c>
    </row>
    <row r="119" spans="1:37" ht="18.75">
      <c r="A119" s="27">
        <v>112</v>
      </c>
      <c r="B119" s="308" t="s">
        <v>3063</v>
      </c>
      <c r="C119" s="366" t="s">
        <v>640</v>
      </c>
      <c r="D119" s="37">
        <f>'REPRODUCTION 3'!G119</f>
        <v>6</v>
      </c>
      <c r="E119" s="37">
        <f>'RUMINANTS 3'!G119</f>
        <v>9</v>
      </c>
      <c r="F119" s="37">
        <f>'PARASITOLOGIE 3'!G119</f>
        <v>12</v>
      </c>
      <c r="G119" s="37">
        <f>'INFECTIEUX 3'!G119</f>
        <v>4.5</v>
      </c>
      <c r="H119" s="37">
        <f>'CARNIVORES 3'!G119</f>
        <v>13.5</v>
      </c>
      <c r="I119" s="37">
        <f>'CHIRURGIE 3'!G119</f>
        <v>18</v>
      </c>
      <c r="J119" s="37">
        <f>'BIOCHIMIE 2'!G119</f>
        <v>6.25</v>
      </c>
      <c r="K119" s="37">
        <f>'HIDAOA 3'!G119</f>
        <v>15.75</v>
      </c>
      <c r="L119" s="37">
        <f>'ANA-PATH 2'!G119</f>
        <v>7</v>
      </c>
      <c r="M119" s="37">
        <f>'CLINIQUE 3 '!M119</f>
        <v>0</v>
      </c>
      <c r="N119" s="37">
        <f t="shared" si="28"/>
        <v>92</v>
      </c>
      <c r="O119" s="37">
        <f t="shared" si="29"/>
        <v>3.2857142857142856</v>
      </c>
      <c r="P119" s="27" t="str">
        <f t="shared" si="30"/>
        <v>Ajournee</v>
      </c>
      <c r="Q119" s="27" t="str">
        <f t="shared" si="31"/>
        <v>juin</v>
      </c>
      <c r="R119" s="27">
        <f t="shared" si="32"/>
        <v>1</v>
      </c>
      <c r="S119" s="27">
        <f t="shared" si="33"/>
        <v>1</v>
      </c>
      <c r="T119" s="27">
        <f t="shared" si="34"/>
        <v>1</v>
      </c>
      <c r="U119" s="27">
        <f t="shared" si="35"/>
        <v>1</v>
      </c>
      <c r="V119" s="27">
        <f t="shared" si="36"/>
        <v>1</v>
      </c>
      <c r="W119" s="27">
        <f t="shared" si="37"/>
        <v>0</v>
      </c>
      <c r="X119" s="27">
        <f t="shared" si="38"/>
        <v>1</v>
      </c>
      <c r="Y119" s="27">
        <f t="shared" si="39"/>
        <v>0</v>
      </c>
      <c r="Z119" s="27">
        <f t="shared" si="40"/>
        <v>1</v>
      </c>
      <c r="AA119" s="27">
        <f t="shared" si="41"/>
        <v>1</v>
      </c>
      <c r="AB119" s="37" t="str">
        <f>'REPRODUCTION 3'!M119</f>
        <v>Juin</v>
      </c>
      <c r="AC119" s="37" t="str">
        <f>'RUMINANTS 3'!M119</f>
        <v>Juin</v>
      </c>
      <c r="AD119" s="37" t="str">
        <f>'PARASITOLOGIE 3'!M119</f>
        <v>Juin</v>
      </c>
      <c r="AE119" s="37" t="str">
        <f>'INFECTIEUX 3'!M119</f>
        <v>Juin</v>
      </c>
      <c r="AF119" s="37" t="str">
        <f>'CARNIVORES 3'!M119</f>
        <v>Juin</v>
      </c>
      <c r="AG119" s="37" t="str">
        <f>'CHIRURGIE 3'!M119</f>
        <v>Juin</v>
      </c>
      <c r="AH119" s="37" t="str">
        <f>'BIOCHIMIE 2'!M119</f>
        <v>Juin</v>
      </c>
      <c r="AI119" s="37" t="str">
        <f>'HIDAOA 3'!M119</f>
        <v>Juin</v>
      </c>
      <c r="AJ119" s="37" t="str">
        <f>'ANA-PATH 2'!M119</f>
        <v>Juin</v>
      </c>
      <c r="AK119" s="37" t="str">
        <f>'CLINIQUE 3 '!S119</f>
        <v>Juin</v>
      </c>
    </row>
    <row r="120" spans="1:37" ht="18.75">
      <c r="A120" s="27">
        <v>113</v>
      </c>
      <c r="B120" s="308" t="s">
        <v>3064</v>
      </c>
      <c r="C120" s="366" t="s">
        <v>1789</v>
      </c>
      <c r="D120" s="37">
        <f>'REPRODUCTION 3'!G120</f>
        <v>11.25</v>
      </c>
      <c r="E120" s="37">
        <f>'RUMINANTS 3'!G120</f>
        <v>9</v>
      </c>
      <c r="F120" s="37">
        <f>'PARASITOLOGIE 3'!G120</f>
        <v>13.5</v>
      </c>
      <c r="G120" s="37">
        <f>'INFECTIEUX 3'!G120</f>
        <v>6</v>
      </c>
      <c r="H120" s="37">
        <f>'CARNIVORES 3'!G120</f>
        <v>15.75</v>
      </c>
      <c r="I120" s="37">
        <f>'CHIRURGIE 3'!G120</f>
        <v>16.875</v>
      </c>
      <c r="J120" s="37">
        <f>'BIOCHIMIE 2'!G120</f>
        <v>5.75</v>
      </c>
      <c r="K120" s="37">
        <f>'HIDAOA 3'!G120</f>
        <v>11.25</v>
      </c>
      <c r="L120" s="37">
        <f>'ANA-PATH 2'!G120</f>
        <v>7</v>
      </c>
      <c r="M120" s="37">
        <f>'CLINIQUE 3 '!M120</f>
        <v>0</v>
      </c>
      <c r="N120" s="37">
        <f t="shared" si="28"/>
        <v>96.375</v>
      </c>
      <c r="O120" s="37">
        <f t="shared" si="29"/>
        <v>3.4419642857142856</v>
      </c>
      <c r="P120" s="27" t="str">
        <f t="shared" si="30"/>
        <v>Ajournee</v>
      </c>
      <c r="Q120" s="27" t="str">
        <f t="shared" si="31"/>
        <v>juin</v>
      </c>
      <c r="R120" s="27">
        <f t="shared" si="32"/>
        <v>1</v>
      </c>
      <c r="S120" s="27">
        <f t="shared" si="33"/>
        <v>1</v>
      </c>
      <c r="T120" s="27">
        <f t="shared" si="34"/>
        <v>1</v>
      </c>
      <c r="U120" s="27">
        <f t="shared" si="35"/>
        <v>1</v>
      </c>
      <c r="V120" s="27">
        <f t="shared" si="36"/>
        <v>0</v>
      </c>
      <c r="W120" s="27">
        <f t="shared" si="37"/>
        <v>0</v>
      </c>
      <c r="X120" s="27">
        <f t="shared" si="38"/>
        <v>1</v>
      </c>
      <c r="Y120" s="27">
        <f t="shared" si="39"/>
        <v>1</v>
      </c>
      <c r="Z120" s="27">
        <f t="shared" si="40"/>
        <v>1</v>
      </c>
      <c r="AA120" s="27">
        <f t="shared" si="41"/>
        <v>1</v>
      </c>
      <c r="AB120" s="37" t="str">
        <f>'REPRODUCTION 3'!M120</f>
        <v>Juin</v>
      </c>
      <c r="AC120" s="37" t="str">
        <f>'RUMINANTS 3'!M120</f>
        <v>Juin</v>
      </c>
      <c r="AD120" s="37" t="str">
        <f>'PARASITOLOGIE 3'!M120</f>
        <v>Juin</v>
      </c>
      <c r="AE120" s="37" t="str">
        <f>'INFECTIEUX 3'!M120</f>
        <v>Juin</v>
      </c>
      <c r="AF120" s="37" t="str">
        <f>'CARNIVORES 3'!M120</f>
        <v>Juin</v>
      </c>
      <c r="AG120" s="37" t="str">
        <f>'CHIRURGIE 3'!M120</f>
        <v>Juin</v>
      </c>
      <c r="AH120" s="37" t="str">
        <f>'BIOCHIMIE 2'!M120</f>
        <v>Juin</v>
      </c>
      <c r="AI120" s="37" t="str">
        <f>'HIDAOA 3'!M120</f>
        <v>Juin</v>
      </c>
      <c r="AJ120" s="37" t="str">
        <f>'ANA-PATH 2'!M120</f>
        <v>Juin</v>
      </c>
      <c r="AK120" s="37" t="str">
        <f>'CLINIQUE 3 '!S120</f>
        <v>Juin</v>
      </c>
    </row>
    <row r="121" spans="1:37" ht="18.75">
      <c r="A121" s="27">
        <v>114</v>
      </c>
      <c r="B121" s="306" t="s">
        <v>3065</v>
      </c>
      <c r="C121" s="375" t="s">
        <v>3066</v>
      </c>
      <c r="D121" s="37">
        <f>'REPRODUCTION 3'!G121</f>
        <v>3</v>
      </c>
      <c r="E121" s="37">
        <f>'RUMINANTS 3'!G121</f>
        <v>6</v>
      </c>
      <c r="F121" s="37">
        <f>'PARASITOLOGIE 3'!G121</f>
        <v>13.5</v>
      </c>
      <c r="G121" s="37">
        <f>'INFECTIEUX 3'!G121</f>
        <v>1.5</v>
      </c>
      <c r="H121" s="37">
        <f>'CARNIVORES 3'!G121</f>
        <v>17.25</v>
      </c>
      <c r="I121" s="37">
        <f>'CHIRURGIE 3'!G121</f>
        <v>16.5</v>
      </c>
      <c r="J121" s="37">
        <f>'BIOCHIMIE 2'!G121</f>
        <v>2.5</v>
      </c>
      <c r="K121" s="37">
        <f>'HIDAOA 3'!G121</f>
        <v>8.25</v>
      </c>
      <c r="L121" s="37">
        <f>'ANA-PATH 2'!G121</f>
        <v>3</v>
      </c>
      <c r="M121" s="37">
        <f>'CLINIQUE 3 '!M121</f>
        <v>0</v>
      </c>
      <c r="N121" s="37">
        <f t="shared" si="28"/>
        <v>71.5</v>
      </c>
      <c r="O121" s="37">
        <f t="shared" si="29"/>
        <v>2.5535714285714284</v>
      </c>
      <c r="P121" s="27" t="str">
        <f t="shared" si="30"/>
        <v>Ajournee</v>
      </c>
      <c r="Q121" s="27" t="str">
        <f t="shared" si="31"/>
        <v>juin</v>
      </c>
      <c r="R121" s="27">
        <f t="shared" si="32"/>
        <v>1</v>
      </c>
      <c r="S121" s="27">
        <f t="shared" si="33"/>
        <v>1</v>
      </c>
      <c r="T121" s="27">
        <f t="shared" si="34"/>
        <v>1</v>
      </c>
      <c r="U121" s="27">
        <f t="shared" si="35"/>
        <v>1</v>
      </c>
      <c r="V121" s="27">
        <f t="shared" si="36"/>
        <v>0</v>
      </c>
      <c r="W121" s="27">
        <f t="shared" si="37"/>
        <v>0</v>
      </c>
      <c r="X121" s="27">
        <f t="shared" si="38"/>
        <v>1</v>
      </c>
      <c r="Y121" s="27">
        <f t="shared" si="39"/>
        <v>1</v>
      </c>
      <c r="Z121" s="27">
        <f t="shared" si="40"/>
        <v>1</v>
      </c>
      <c r="AA121" s="27">
        <f t="shared" si="41"/>
        <v>1</v>
      </c>
      <c r="AB121" s="37" t="str">
        <f>'REPRODUCTION 3'!M121</f>
        <v>Juin</v>
      </c>
      <c r="AC121" s="37" t="str">
        <f>'RUMINANTS 3'!M121</f>
        <v>Juin</v>
      </c>
      <c r="AD121" s="37" t="str">
        <f>'PARASITOLOGIE 3'!M121</f>
        <v>Juin</v>
      </c>
      <c r="AE121" s="37" t="str">
        <f>'INFECTIEUX 3'!M121</f>
        <v>Juin</v>
      </c>
      <c r="AF121" s="37" t="str">
        <f>'CARNIVORES 3'!M121</f>
        <v>Juin</v>
      </c>
      <c r="AG121" s="37" t="str">
        <f>'CHIRURGIE 3'!M121</f>
        <v>Juin</v>
      </c>
      <c r="AH121" s="37" t="str">
        <f>'BIOCHIMIE 2'!M121</f>
        <v>Juin</v>
      </c>
      <c r="AI121" s="37" t="str">
        <f>'HIDAOA 3'!M121</f>
        <v>Juin</v>
      </c>
      <c r="AJ121" s="37" t="str">
        <f>'ANA-PATH 2'!M121</f>
        <v>Juin</v>
      </c>
      <c r="AK121" s="37" t="str">
        <f>'CLINIQUE 3 '!S121</f>
        <v>Juin</v>
      </c>
    </row>
    <row r="122" spans="1:37" ht="18.75">
      <c r="A122" s="27">
        <v>115</v>
      </c>
      <c r="B122" s="308" t="s">
        <v>3067</v>
      </c>
      <c r="C122" s="366" t="s">
        <v>1770</v>
      </c>
      <c r="D122" s="37">
        <f>'REPRODUCTION 3'!G122</f>
        <v>14.25</v>
      </c>
      <c r="E122" s="37">
        <f>'RUMINANTS 3'!G122</f>
        <v>19.5</v>
      </c>
      <c r="F122" s="37">
        <f>'PARASITOLOGIE 3'!G122</f>
        <v>21</v>
      </c>
      <c r="G122" s="37">
        <f>'INFECTIEUX 3'!G122</f>
        <v>10.5</v>
      </c>
      <c r="H122" s="37">
        <f>'CARNIVORES 3'!G122</f>
        <v>18</v>
      </c>
      <c r="I122" s="37">
        <f>'CHIRURGIE 3'!G122</f>
        <v>21.375</v>
      </c>
      <c r="J122" s="37">
        <f>'BIOCHIMIE 2'!G122</f>
        <v>7</v>
      </c>
      <c r="K122" s="37">
        <f>'HIDAOA 3'!G122</f>
        <v>18</v>
      </c>
      <c r="L122" s="37">
        <f>'ANA-PATH 2'!G122</f>
        <v>7</v>
      </c>
      <c r="M122" s="37">
        <f>'CLINIQUE 3 '!M122</f>
        <v>0</v>
      </c>
      <c r="N122" s="37">
        <f t="shared" si="28"/>
        <v>136.625</v>
      </c>
      <c r="O122" s="37">
        <f t="shared" si="29"/>
        <v>4.8794642857142856</v>
      </c>
      <c r="P122" s="27" t="str">
        <f t="shared" si="30"/>
        <v>Ajournee</v>
      </c>
      <c r="Q122" s="27" t="str">
        <f t="shared" si="31"/>
        <v>juin</v>
      </c>
      <c r="R122" s="27">
        <f t="shared" si="32"/>
        <v>1</v>
      </c>
      <c r="S122" s="27">
        <f t="shared" si="33"/>
        <v>0</v>
      </c>
      <c r="T122" s="27">
        <f t="shared" si="34"/>
        <v>0</v>
      </c>
      <c r="U122" s="27">
        <f t="shared" si="35"/>
        <v>1</v>
      </c>
      <c r="V122" s="27">
        <f t="shared" si="36"/>
        <v>0</v>
      </c>
      <c r="W122" s="27">
        <f t="shared" si="37"/>
        <v>0</v>
      </c>
      <c r="X122" s="27">
        <f t="shared" si="38"/>
        <v>1</v>
      </c>
      <c r="Y122" s="27">
        <f t="shared" si="39"/>
        <v>0</v>
      </c>
      <c r="Z122" s="27">
        <f t="shared" si="40"/>
        <v>1</v>
      </c>
      <c r="AA122" s="27">
        <f t="shared" si="41"/>
        <v>1</v>
      </c>
      <c r="AB122" s="37" t="str">
        <f>'REPRODUCTION 3'!M122</f>
        <v>Juin</v>
      </c>
      <c r="AC122" s="37" t="str">
        <f>'RUMINANTS 3'!M122</f>
        <v>Juin</v>
      </c>
      <c r="AD122" s="37" t="str">
        <f>'PARASITOLOGIE 3'!M122</f>
        <v>Juin</v>
      </c>
      <c r="AE122" s="37" t="str">
        <f>'INFECTIEUX 3'!M122</f>
        <v>Juin</v>
      </c>
      <c r="AF122" s="37" t="str">
        <f>'CARNIVORES 3'!M122</f>
        <v>Juin</v>
      </c>
      <c r="AG122" s="37" t="str">
        <f>'CHIRURGIE 3'!M122</f>
        <v>Juin</v>
      </c>
      <c r="AH122" s="37" t="str">
        <f>'BIOCHIMIE 2'!M122</f>
        <v>Juin</v>
      </c>
      <c r="AI122" s="37" t="str">
        <f>'HIDAOA 3'!M122</f>
        <v>Juin</v>
      </c>
      <c r="AJ122" s="37" t="str">
        <f>'ANA-PATH 2'!M122</f>
        <v>Juin</v>
      </c>
      <c r="AK122" s="37" t="str">
        <f>'CLINIQUE 3 '!S122</f>
        <v>Juin</v>
      </c>
    </row>
    <row r="123" spans="1:37" ht="18.75">
      <c r="A123" s="27">
        <v>116</v>
      </c>
      <c r="B123" s="308" t="s">
        <v>1617</v>
      </c>
      <c r="C123" s="366" t="s">
        <v>3068</v>
      </c>
      <c r="D123" s="37">
        <f>'REPRODUCTION 3'!G123</f>
        <v>9</v>
      </c>
      <c r="E123" s="37">
        <f>'RUMINANTS 3'!G123</f>
        <v>3</v>
      </c>
      <c r="F123" s="37">
        <f>'PARASITOLOGIE 3'!G123</f>
        <v>18</v>
      </c>
      <c r="G123" s="37">
        <f>'INFECTIEUX 3'!G123</f>
        <v>4.5</v>
      </c>
      <c r="H123" s="37">
        <f>'CARNIVORES 3'!G123</f>
        <v>15</v>
      </c>
      <c r="I123" s="37">
        <f>'CHIRURGIE 3'!G123</f>
        <v>18.75</v>
      </c>
      <c r="J123" s="37">
        <f>'BIOCHIMIE 2'!G123</f>
        <v>4</v>
      </c>
      <c r="K123" s="37">
        <f>'HIDAOA 3'!G123</f>
        <v>12.75</v>
      </c>
      <c r="L123" s="37">
        <f>'ANA-PATH 2'!G123</f>
        <v>6</v>
      </c>
      <c r="M123" s="37">
        <f>'CLINIQUE 3 '!M123</f>
        <v>0</v>
      </c>
      <c r="N123" s="37">
        <f t="shared" si="28"/>
        <v>91</v>
      </c>
      <c r="O123" s="37">
        <f t="shared" si="29"/>
        <v>3.25</v>
      </c>
      <c r="P123" s="27" t="str">
        <f t="shared" si="30"/>
        <v>Ajournee</v>
      </c>
      <c r="Q123" s="27" t="str">
        <f t="shared" si="31"/>
        <v>juin</v>
      </c>
      <c r="R123" s="27">
        <f t="shared" si="32"/>
        <v>1</v>
      </c>
      <c r="S123" s="27">
        <f t="shared" si="33"/>
        <v>1</v>
      </c>
      <c r="T123" s="27">
        <f t="shared" si="34"/>
        <v>0</v>
      </c>
      <c r="U123" s="27">
        <f t="shared" si="35"/>
        <v>1</v>
      </c>
      <c r="V123" s="27">
        <f t="shared" si="36"/>
        <v>0</v>
      </c>
      <c r="W123" s="27">
        <f t="shared" si="37"/>
        <v>0</v>
      </c>
      <c r="X123" s="27">
        <f t="shared" si="38"/>
        <v>1</v>
      </c>
      <c r="Y123" s="27">
        <f t="shared" si="39"/>
        <v>1</v>
      </c>
      <c r="Z123" s="27">
        <f t="shared" si="40"/>
        <v>1</v>
      </c>
      <c r="AA123" s="27">
        <f t="shared" si="41"/>
        <v>1</v>
      </c>
      <c r="AB123" s="37" t="str">
        <f>'REPRODUCTION 3'!M123</f>
        <v>Juin</v>
      </c>
      <c r="AC123" s="37" t="str">
        <f>'RUMINANTS 3'!M123</f>
        <v>Juin</v>
      </c>
      <c r="AD123" s="37" t="str">
        <f>'PARASITOLOGIE 3'!M123</f>
        <v>Juin</v>
      </c>
      <c r="AE123" s="37" t="str">
        <f>'INFECTIEUX 3'!M123</f>
        <v>Juin</v>
      </c>
      <c r="AF123" s="37" t="str">
        <f>'CARNIVORES 3'!M123</f>
        <v>Juin</v>
      </c>
      <c r="AG123" s="37" t="str">
        <f>'CHIRURGIE 3'!M123</f>
        <v>Juin</v>
      </c>
      <c r="AH123" s="37" t="str">
        <f>'BIOCHIMIE 2'!M123</f>
        <v>Juin</v>
      </c>
      <c r="AI123" s="37" t="str">
        <f>'HIDAOA 3'!M123</f>
        <v>Juin</v>
      </c>
      <c r="AJ123" s="37" t="str">
        <f>'ANA-PATH 2'!M123</f>
        <v>Juin</v>
      </c>
      <c r="AK123" s="37" t="str">
        <f>'CLINIQUE 3 '!S123</f>
        <v>Juin</v>
      </c>
    </row>
    <row r="124" spans="1:37" ht="18.75">
      <c r="A124" s="27">
        <v>117</v>
      </c>
      <c r="B124" s="308" t="s">
        <v>1977</v>
      </c>
      <c r="C124" s="366" t="s">
        <v>3298</v>
      </c>
      <c r="D124" s="37">
        <f>'REPRODUCTION 3'!G124</f>
        <v>8.25</v>
      </c>
      <c r="E124" s="37">
        <f>'RUMINANTS 3'!G124</f>
        <v>10.5</v>
      </c>
      <c r="F124" s="37">
        <f>'PARASITOLOGIE 3'!G124</f>
        <v>21</v>
      </c>
      <c r="G124" s="37">
        <f>'INFECTIEUX 3'!G124</f>
        <v>4.5</v>
      </c>
      <c r="H124" s="37">
        <f>'CARNIVORES 3'!G124</f>
        <v>19.5</v>
      </c>
      <c r="I124" s="37">
        <f>'CHIRURGIE 3'!G124</f>
        <v>22.5</v>
      </c>
      <c r="J124" s="37">
        <f>'BIOCHIMIE 2'!G124</f>
        <v>3.75</v>
      </c>
      <c r="K124" s="37">
        <f>'HIDAOA 3'!G124</f>
        <v>22.125</v>
      </c>
      <c r="L124" s="37">
        <f>'ANA-PATH 2'!G124</f>
        <v>7</v>
      </c>
      <c r="M124" s="37">
        <f>'CLINIQUE 3 '!M124</f>
        <v>0</v>
      </c>
      <c r="N124" s="37">
        <f t="shared" si="28"/>
        <v>119.125</v>
      </c>
      <c r="O124" s="37">
        <f t="shared" si="29"/>
        <v>4.2544642857142856</v>
      </c>
      <c r="P124" s="27" t="str">
        <f t="shared" si="30"/>
        <v>Ajournee</v>
      </c>
      <c r="Q124" s="27" t="str">
        <f t="shared" si="31"/>
        <v>juin</v>
      </c>
      <c r="R124" s="27">
        <f t="shared" si="32"/>
        <v>1</v>
      </c>
      <c r="S124" s="27">
        <f t="shared" si="33"/>
        <v>1</v>
      </c>
      <c r="T124" s="27">
        <f t="shared" si="34"/>
        <v>0</v>
      </c>
      <c r="U124" s="27">
        <f t="shared" si="35"/>
        <v>1</v>
      </c>
      <c r="V124" s="27">
        <f t="shared" si="36"/>
        <v>0</v>
      </c>
      <c r="W124" s="27">
        <f t="shared" si="37"/>
        <v>0</v>
      </c>
      <c r="X124" s="27">
        <f t="shared" si="38"/>
        <v>1</v>
      </c>
      <c r="Y124" s="27">
        <f t="shared" si="39"/>
        <v>0</v>
      </c>
      <c r="Z124" s="27">
        <f t="shared" si="40"/>
        <v>1</v>
      </c>
      <c r="AA124" s="27">
        <f t="shared" si="41"/>
        <v>1</v>
      </c>
      <c r="AB124" s="37" t="str">
        <f>'REPRODUCTION 3'!M124</f>
        <v>Juin</v>
      </c>
      <c r="AC124" s="37" t="str">
        <f>'RUMINANTS 3'!M124</f>
        <v>Juin</v>
      </c>
      <c r="AD124" s="37" t="str">
        <f>'PARASITOLOGIE 3'!M124</f>
        <v>Juin</v>
      </c>
      <c r="AE124" s="37" t="str">
        <f>'INFECTIEUX 3'!M124</f>
        <v>Juin</v>
      </c>
      <c r="AF124" s="37" t="str">
        <f>'CARNIVORES 3'!M124</f>
        <v>Juin</v>
      </c>
      <c r="AG124" s="37" t="str">
        <f>'CHIRURGIE 3'!M124</f>
        <v>Juin</v>
      </c>
      <c r="AH124" s="37" t="str">
        <f>'BIOCHIMIE 2'!M124</f>
        <v>Juin</v>
      </c>
      <c r="AI124" s="37" t="str">
        <f>'HIDAOA 3'!M124</f>
        <v>Juin</v>
      </c>
      <c r="AJ124" s="37" t="str">
        <f>'ANA-PATH 2'!M124</f>
        <v>Juin</v>
      </c>
      <c r="AK124" s="37" t="str">
        <f>'CLINIQUE 3 '!S124</f>
        <v>Juin</v>
      </c>
    </row>
    <row r="125" spans="1:37" ht="18.75">
      <c r="A125" s="27">
        <v>118</v>
      </c>
      <c r="B125" s="308" t="s">
        <v>3069</v>
      </c>
      <c r="C125" s="366" t="s">
        <v>3070</v>
      </c>
      <c r="D125" s="37">
        <f>'REPRODUCTION 3'!G125</f>
        <v>9</v>
      </c>
      <c r="E125" s="37">
        <f>'RUMINANTS 3'!G125</f>
        <v>7.5</v>
      </c>
      <c r="F125" s="37">
        <f>'PARASITOLOGIE 3'!G125</f>
        <v>21</v>
      </c>
      <c r="G125" s="37">
        <f>'INFECTIEUX 3'!G125</f>
        <v>4.5</v>
      </c>
      <c r="H125" s="37">
        <f>'CARNIVORES 3'!G125</f>
        <v>14.25</v>
      </c>
      <c r="I125" s="37">
        <f>'CHIRURGIE 3'!G125</f>
        <v>18.75</v>
      </c>
      <c r="J125" s="37">
        <f>'BIOCHIMIE 2'!G125</f>
        <v>3</v>
      </c>
      <c r="K125" s="37">
        <f>'HIDAOA 3'!G125</f>
        <v>16.875</v>
      </c>
      <c r="L125" s="37">
        <f>'ANA-PATH 2'!G125</f>
        <v>5</v>
      </c>
      <c r="M125" s="37">
        <f>'CLINIQUE 3 '!M125</f>
        <v>0</v>
      </c>
      <c r="N125" s="37">
        <f t="shared" si="28"/>
        <v>99.875</v>
      </c>
      <c r="O125" s="37">
        <f t="shared" si="29"/>
        <v>3.5669642857142856</v>
      </c>
      <c r="P125" s="27" t="str">
        <f t="shared" si="30"/>
        <v>Ajournee</v>
      </c>
      <c r="Q125" s="27" t="str">
        <f t="shared" si="31"/>
        <v>juin</v>
      </c>
      <c r="R125" s="27">
        <f t="shared" si="32"/>
        <v>1</v>
      </c>
      <c r="S125" s="27">
        <f t="shared" si="33"/>
        <v>1</v>
      </c>
      <c r="T125" s="27">
        <f t="shared" si="34"/>
        <v>0</v>
      </c>
      <c r="U125" s="27">
        <f t="shared" si="35"/>
        <v>1</v>
      </c>
      <c r="V125" s="27">
        <f t="shared" si="36"/>
        <v>1</v>
      </c>
      <c r="W125" s="27">
        <f t="shared" si="37"/>
        <v>0</v>
      </c>
      <c r="X125" s="27">
        <f t="shared" si="38"/>
        <v>1</v>
      </c>
      <c r="Y125" s="27">
        <f t="shared" si="39"/>
        <v>0</v>
      </c>
      <c r="Z125" s="27">
        <f t="shared" si="40"/>
        <v>1</v>
      </c>
      <c r="AA125" s="27">
        <f t="shared" si="41"/>
        <v>1</v>
      </c>
      <c r="AB125" s="37" t="str">
        <f>'REPRODUCTION 3'!M125</f>
        <v>Juin</v>
      </c>
      <c r="AC125" s="37" t="str">
        <f>'RUMINANTS 3'!M125</f>
        <v>Juin</v>
      </c>
      <c r="AD125" s="37" t="str">
        <f>'PARASITOLOGIE 3'!M125</f>
        <v>Juin</v>
      </c>
      <c r="AE125" s="37" t="str">
        <f>'INFECTIEUX 3'!M125</f>
        <v>Juin</v>
      </c>
      <c r="AF125" s="37" t="str">
        <f>'CARNIVORES 3'!M125</f>
        <v>Juin</v>
      </c>
      <c r="AG125" s="37" t="str">
        <f>'CHIRURGIE 3'!M125</f>
        <v>Juin</v>
      </c>
      <c r="AH125" s="37" t="str">
        <f>'BIOCHIMIE 2'!M125</f>
        <v>Juin</v>
      </c>
      <c r="AI125" s="37" t="str">
        <f>'HIDAOA 3'!M125</f>
        <v>Juin</v>
      </c>
      <c r="AJ125" s="37" t="str">
        <f>'ANA-PATH 2'!M125</f>
        <v>Juin</v>
      </c>
      <c r="AK125" s="37" t="str">
        <f>'CLINIQUE 3 '!S125</f>
        <v>Juin</v>
      </c>
    </row>
    <row r="126" spans="1:37" ht="18.75">
      <c r="A126" s="27">
        <v>119</v>
      </c>
      <c r="B126" s="308" t="s">
        <v>3071</v>
      </c>
      <c r="C126" s="366" t="s">
        <v>1935</v>
      </c>
      <c r="D126" s="37">
        <f>'REPRODUCTION 3'!G126</f>
        <v>3</v>
      </c>
      <c r="E126" s="37">
        <f>'RUMINANTS 3'!G126</f>
        <v>0</v>
      </c>
      <c r="F126" s="37">
        <f>'PARASITOLOGIE 3'!G126</f>
        <v>13.5</v>
      </c>
      <c r="G126" s="37">
        <f>'INFECTIEUX 3'!G126</f>
        <v>0</v>
      </c>
      <c r="H126" s="37">
        <f>'CARNIVORES 3'!G126</f>
        <v>10.5</v>
      </c>
      <c r="I126" s="37">
        <f>'CHIRURGIE 3'!G126</f>
        <v>18.375</v>
      </c>
      <c r="J126" s="37">
        <f>'BIOCHIMIE 2'!G126</f>
        <v>4</v>
      </c>
      <c r="K126" s="37">
        <f>'HIDAOA 3'!G126</f>
        <v>11.25</v>
      </c>
      <c r="L126" s="37">
        <f>'ANA-PATH 2'!G126</f>
        <v>0</v>
      </c>
      <c r="M126" s="37">
        <f>'CLINIQUE 3 '!M126</f>
        <v>0</v>
      </c>
      <c r="N126" s="37">
        <f t="shared" si="28"/>
        <v>60.625</v>
      </c>
      <c r="O126" s="37">
        <f t="shared" si="29"/>
        <v>2.1651785714285716</v>
      </c>
      <c r="P126" s="27" t="str">
        <f t="shared" si="30"/>
        <v>Ajournee</v>
      </c>
      <c r="Q126" s="27" t="str">
        <f t="shared" si="31"/>
        <v>juin</v>
      </c>
      <c r="R126" s="27">
        <f t="shared" si="32"/>
        <v>1</v>
      </c>
      <c r="S126" s="27">
        <f t="shared" si="33"/>
        <v>1</v>
      </c>
      <c r="T126" s="27">
        <f t="shared" si="34"/>
        <v>1</v>
      </c>
      <c r="U126" s="27">
        <f t="shared" si="35"/>
        <v>1</v>
      </c>
      <c r="V126" s="27">
        <f t="shared" si="36"/>
        <v>1</v>
      </c>
      <c r="W126" s="27">
        <f t="shared" si="37"/>
        <v>0</v>
      </c>
      <c r="X126" s="27">
        <f t="shared" si="38"/>
        <v>1</v>
      </c>
      <c r="Y126" s="27">
        <f t="shared" si="39"/>
        <v>1</v>
      </c>
      <c r="Z126" s="27">
        <f t="shared" si="40"/>
        <v>1</v>
      </c>
      <c r="AA126" s="27">
        <f t="shared" si="41"/>
        <v>1</v>
      </c>
      <c r="AB126" s="37" t="str">
        <f>'REPRODUCTION 3'!M126</f>
        <v>Juin</v>
      </c>
      <c r="AC126" s="37" t="str">
        <f>'RUMINANTS 3'!M126</f>
        <v>Juin</v>
      </c>
      <c r="AD126" s="37" t="str">
        <f>'PARASITOLOGIE 3'!M126</f>
        <v>Juin</v>
      </c>
      <c r="AE126" s="37" t="str">
        <f>'INFECTIEUX 3'!M126</f>
        <v>Juin</v>
      </c>
      <c r="AF126" s="37" t="str">
        <f>'CARNIVORES 3'!M126</f>
        <v>Juin</v>
      </c>
      <c r="AG126" s="37" t="str">
        <f>'CHIRURGIE 3'!M126</f>
        <v>Juin</v>
      </c>
      <c r="AH126" s="37" t="str">
        <f>'BIOCHIMIE 2'!M126</f>
        <v>Juin</v>
      </c>
      <c r="AI126" s="37" t="str">
        <f>'HIDAOA 3'!M126</f>
        <v>Juin</v>
      </c>
      <c r="AJ126" s="37" t="str">
        <f>'ANA-PATH 2'!M126</f>
        <v>Juin</v>
      </c>
      <c r="AK126" s="37" t="str">
        <f>'CLINIQUE 3 '!S126</f>
        <v>Juin</v>
      </c>
    </row>
    <row r="127" spans="1:37" ht="18.75">
      <c r="A127" s="27">
        <v>120</v>
      </c>
      <c r="B127" s="308" t="s">
        <v>3072</v>
      </c>
      <c r="C127" s="366" t="s">
        <v>3073</v>
      </c>
      <c r="D127" s="37">
        <f>'REPRODUCTION 3'!G127</f>
        <v>14.25</v>
      </c>
      <c r="E127" s="37">
        <f>'RUMINANTS 3'!G127</f>
        <v>9</v>
      </c>
      <c r="F127" s="37">
        <f>'PARASITOLOGIE 3'!G127</f>
        <v>30</v>
      </c>
      <c r="G127" s="37">
        <f>'INFECTIEUX 3'!G127</f>
        <v>21</v>
      </c>
      <c r="H127" s="37">
        <f>'CARNIVORES 3'!G127</f>
        <v>17.25</v>
      </c>
      <c r="I127" s="37">
        <f>'CHIRURGIE 3'!G127</f>
        <v>27</v>
      </c>
      <c r="J127" s="37">
        <f>'BIOCHIMIE 2'!G127</f>
        <v>10.5</v>
      </c>
      <c r="K127" s="37">
        <f>'HIDAOA 3'!G127</f>
        <v>25.125</v>
      </c>
      <c r="L127" s="37">
        <f>'ANA-PATH 2'!G127</f>
        <v>11</v>
      </c>
      <c r="M127" s="37">
        <f>'CLINIQUE 3 '!M127</f>
        <v>0</v>
      </c>
      <c r="N127" s="37">
        <f t="shared" si="28"/>
        <v>165.125</v>
      </c>
      <c r="O127" s="37">
        <f t="shared" si="29"/>
        <v>5.8973214285714288</v>
      </c>
      <c r="P127" s="27" t="str">
        <f t="shared" si="30"/>
        <v>Ajournee</v>
      </c>
      <c r="Q127" s="27" t="str">
        <f t="shared" si="31"/>
        <v>juin</v>
      </c>
      <c r="R127" s="27">
        <f t="shared" si="32"/>
        <v>1</v>
      </c>
      <c r="S127" s="27">
        <f t="shared" si="33"/>
        <v>1</v>
      </c>
      <c r="T127" s="27">
        <f t="shared" si="34"/>
        <v>0</v>
      </c>
      <c r="U127" s="27">
        <f t="shared" si="35"/>
        <v>0</v>
      </c>
      <c r="V127" s="27">
        <f t="shared" si="36"/>
        <v>0</v>
      </c>
      <c r="W127" s="27">
        <f t="shared" si="37"/>
        <v>0</v>
      </c>
      <c r="X127" s="27">
        <f t="shared" si="38"/>
        <v>0</v>
      </c>
      <c r="Y127" s="27">
        <f t="shared" si="39"/>
        <v>0</v>
      </c>
      <c r="Z127" s="27">
        <f t="shared" si="40"/>
        <v>0</v>
      </c>
      <c r="AA127" s="27">
        <f t="shared" si="41"/>
        <v>1</v>
      </c>
      <c r="AB127" s="37" t="str">
        <f>'REPRODUCTION 3'!M127</f>
        <v>Juin</v>
      </c>
      <c r="AC127" s="37" t="str">
        <f>'RUMINANTS 3'!M127</f>
        <v>Juin</v>
      </c>
      <c r="AD127" s="37" t="str">
        <f>'PARASITOLOGIE 3'!M127</f>
        <v>Juin</v>
      </c>
      <c r="AE127" s="37" t="str">
        <f>'INFECTIEUX 3'!M127</f>
        <v>Juin</v>
      </c>
      <c r="AF127" s="37" t="str">
        <f>'CARNIVORES 3'!M127</f>
        <v>Juin</v>
      </c>
      <c r="AG127" s="37" t="str">
        <f>'CHIRURGIE 3'!M127</f>
        <v>Juin</v>
      </c>
      <c r="AH127" s="37" t="str">
        <f>'BIOCHIMIE 2'!M127</f>
        <v>Juin</v>
      </c>
      <c r="AI127" s="37" t="str">
        <f>'HIDAOA 3'!M127</f>
        <v>Juin</v>
      </c>
      <c r="AJ127" s="37" t="str">
        <f>'ANA-PATH 2'!M127</f>
        <v>Juin</v>
      </c>
      <c r="AK127" s="37" t="str">
        <f>'CLINIQUE 3 '!S127</f>
        <v>Juin</v>
      </c>
    </row>
    <row r="128" spans="1:37" ht="18.75">
      <c r="A128" s="27">
        <v>121</v>
      </c>
      <c r="B128" s="308" t="s">
        <v>3074</v>
      </c>
      <c r="C128" s="366" t="s">
        <v>3075</v>
      </c>
      <c r="D128" s="37">
        <f>'REPRODUCTION 3'!G128</f>
        <v>8.25</v>
      </c>
      <c r="E128" s="37">
        <f>'RUMINANTS 3'!G128</f>
        <v>6</v>
      </c>
      <c r="F128" s="37">
        <f>'PARASITOLOGIE 3'!G128</f>
        <v>18</v>
      </c>
      <c r="G128" s="37">
        <f>'INFECTIEUX 3'!G128</f>
        <v>6</v>
      </c>
      <c r="H128" s="37">
        <f>'CARNIVORES 3'!G128</f>
        <v>7.5</v>
      </c>
      <c r="I128" s="37">
        <f>'CHIRURGIE 3'!G128</f>
        <v>18.75</v>
      </c>
      <c r="J128" s="37">
        <f>'BIOCHIMIE 2'!G128</f>
        <v>6.25</v>
      </c>
      <c r="K128" s="37">
        <f>'HIDAOA 3'!G128</f>
        <v>18.375</v>
      </c>
      <c r="L128" s="37">
        <f>'ANA-PATH 2'!G128</f>
        <v>3</v>
      </c>
      <c r="M128" s="37">
        <f>'CLINIQUE 3 '!M128</f>
        <v>0</v>
      </c>
      <c r="N128" s="37">
        <f t="shared" si="28"/>
        <v>92.125</v>
      </c>
      <c r="O128" s="37">
        <f t="shared" si="29"/>
        <v>3.2901785714285716</v>
      </c>
      <c r="P128" s="27" t="str">
        <f t="shared" si="30"/>
        <v>Ajournee</v>
      </c>
      <c r="Q128" s="27" t="str">
        <f t="shared" si="31"/>
        <v>juin</v>
      </c>
      <c r="R128" s="27">
        <f t="shared" si="32"/>
        <v>1</v>
      </c>
      <c r="S128" s="27">
        <f t="shared" si="33"/>
        <v>1</v>
      </c>
      <c r="T128" s="27">
        <f t="shared" si="34"/>
        <v>0</v>
      </c>
      <c r="U128" s="27">
        <f t="shared" si="35"/>
        <v>1</v>
      </c>
      <c r="V128" s="27">
        <f t="shared" si="36"/>
        <v>1</v>
      </c>
      <c r="W128" s="27">
        <f t="shared" si="37"/>
        <v>0</v>
      </c>
      <c r="X128" s="27">
        <f t="shared" si="38"/>
        <v>1</v>
      </c>
      <c r="Y128" s="27">
        <f t="shared" si="39"/>
        <v>0</v>
      </c>
      <c r="Z128" s="27">
        <f t="shared" si="40"/>
        <v>1</v>
      </c>
      <c r="AA128" s="27">
        <f t="shared" si="41"/>
        <v>1</v>
      </c>
      <c r="AB128" s="37" t="str">
        <f>'REPRODUCTION 3'!M128</f>
        <v>Juin</v>
      </c>
      <c r="AC128" s="37" t="str">
        <f>'RUMINANTS 3'!M128</f>
        <v>Juin</v>
      </c>
      <c r="AD128" s="37" t="str">
        <f>'PARASITOLOGIE 3'!M128</f>
        <v>Juin</v>
      </c>
      <c r="AE128" s="37" t="str">
        <f>'INFECTIEUX 3'!M128</f>
        <v>Juin</v>
      </c>
      <c r="AF128" s="37" t="str">
        <f>'CARNIVORES 3'!M128</f>
        <v>Juin</v>
      </c>
      <c r="AG128" s="37" t="str">
        <f>'CHIRURGIE 3'!M128</f>
        <v>Juin</v>
      </c>
      <c r="AH128" s="37" t="str">
        <f>'BIOCHIMIE 2'!M128</f>
        <v>Juin</v>
      </c>
      <c r="AI128" s="37" t="str">
        <f>'HIDAOA 3'!M128</f>
        <v>Juin</v>
      </c>
      <c r="AJ128" s="37" t="str">
        <f>'ANA-PATH 2'!M128</f>
        <v>Juin</v>
      </c>
      <c r="AK128" s="37" t="str">
        <f>'CLINIQUE 3 '!S128</f>
        <v>Juin</v>
      </c>
    </row>
    <row r="129" spans="1:37" ht="18.75">
      <c r="A129" s="27">
        <v>122</v>
      </c>
      <c r="B129" s="308" t="s">
        <v>3076</v>
      </c>
      <c r="C129" s="366" t="s">
        <v>1409</v>
      </c>
      <c r="D129" s="37">
        <f>'REPRODUCTION 3'!G129</f>
        <v>15</v>
      </c>
      <c r="E129" s="37">
        <f>'RUMINANTS 3'!G129</f>
        <v>16.5</v>
      </c>
      <c r="F129" s="37">
        <f>'PARASITOLOGIE 3'!G129</f>
        <v>27</v>
      </c>
      <c r="G129" s="37">
        <f>'INFECTIEUX 3'!G129</f>
        <v>12</v>
      </c>
      <c r="H129" s="37">
        <f>'CARNIVORES 3'!G129</f>
        <v>18</v>
      </c>
      <c r="I129" s="37">
        <f>'CHIRURGIE 3'!G129</f>
        <v>22.875</v>
      </c>
      <c r="J129" s="37">
        <f>'BIOCHIMIE 2'!G129</f>
        <v>10.5</v>
      </c>
      <c r="K129" s="37">
        <f>'HIDAOA 3'!G129</f>
        <v>20.25</v>
      </c>
      <c r="L129" s="37">
        <f>'ANA-PATH 2'!G129</f>
        <v>5</v>
      </c>
      <c r="M129" s="37">
        <f>'CLINIQUE 3 '!M129</f>
        <v>0</v>
      </c>
      <c r="N129" s="37">
        <f t="shared" si="28"/>
        <v>147.125</v>
      </c>
      <c r="O129" s="37">
        <f t="shared" si="29"/>
        <v>5.2544642857142856</v>
      </c>
      <c r="P129" s="27" t="str">
        <f t="shared" si="30"/>
        <v>Ajournee</v>
      </c>
      <c r="Q129" s="27" t="str">
        <f t="shared" si="31"/>
        <v>juin</v>
      </c>
      <c r="R129" s="27">
        <f t="shared" si="32"/>
        <v>0</v>
      </c>
      <c r="S129" s="27">
        <f t="shared" si="33"/>
        <v>0</v>
      </c>
      <c r="T129" s="27">
        <f t="shared" si="34"/>
        <v>0</v>
      </c>
      <c r="U129" s="27">
        <f t="shared" si="35"/>
        <v>1</v>
      </c>
      <c r="V129" s="27">
        <f t="shared" si="36"/>
        <v>0</v>
      </c>
      <c r="W129" s="27">
        <f t="shared" si="37"/>
        <v>0</v>
      </c>
      <c r="X129" s="27">
        <f t="shared" si="38"/>
        <v>0</v>
      </c>
      <c r="Y129" s="27">
        <f t="shared" si="39"/>
        <v>0</v>
      </c>
      <c r="Z129" s="27">
        <f t="shared" si="40"/>
        <v>1</v>
      </c>
      <c r="AA129" s="27">
        <f t="shared" si="41"/>
        <v>1</v>
      </c>
      <c r="AB129" s="37" t="str">
        <f>'REPRODUCTION 3'!M129</f>
        <v>Juin</v>
      </c>
      <c r="AC129" s="37" t="str">
        <f>'RUMINANTS 3'!M129</f>
        <v>Juin</v>
      </c>
      <c r="AD129" s="37" t="str">
        <f>'PARASITOLOGIE 3'!M129</f>
        <v>Juin</v>
      </c>
      <c r="AE129" s="37" t="str">
        <f>'INFECTIEUX 3'!M129</f>
        <v>Juin</v>
      </c>
      <c r="AF129" s="37" t="str">
        <f>'CARNIVORES 3'!M129</f>
        <v>Juin</v>
      </c>
      <c r="AG129" s="37" t="str">
        <f>'CHIRURGIE 3'!M129</f>
        <v>Juin</v>
      </c>
      <c r="AH129" s="37" t="str">
        <f>'BIOCHIMIE 2'!M129</f>
        <v>Juin</v>
      </c>
      <c r="AI129" s="37" t="str">
        <f>'HIDAOA 3'!M129</f>
        <v>Juin</v>
      </c>
      <c r="AJ129" s="37" t="str">
        <f>'ANA-PATH 2'!M129</f>
        <v>Juin</v>
      </c>
      <c r="AK129" s="37" t="str">
        <f>'CLINIQUE 3 '!S129</f>
        <v>Juin</v>
      </c>
    </row>
    <row r="130" spans="1:37" ht="18.75">
      <c r="A130" s="27">
        <v>123</v>
      </c>
      <c r="B130" s="334" t="s">
        <v>854</v>
      </c>
      <c r="C130" s="374" t="s">
        <v>1985</v>
      </c>
      <c r="D130" s="37">
        <f>'REPRODUCTION 3'!G130</f>
        <v>3</v>
      </c>
      <c r="E130" s="37">
        <f>'RUMINANTS 3'!G130</f>
        <v>30</v>
      </c>
      <c r="F130" s="37">
        <f>'PARASITOLOGIE 3'!G130</f>
        <v>7.5</v>
      </c>
      <c r="G130" s="37">
        <f>'INFECTIEUX 3'!G130</f>
        <v>1.5</v>
      </c>
      <c r="H130" s="37">
        <f>'CARNIVORES 3'!G130</f>
        <v>36</v>
      </c>
      <c r="I130" s="37">
        <f>'CHIRURGIE 3'!G130</f>
        <v>20.25</v>
      </c>
      <c r="J130" s="37">
        <f>'BIOCHIMIE 2'!G130</f>
        <v>3</v>
      </c>
      <c r="K130" s="37">
        <f>'HIDAOA 3'!G130</f>
        <v>7.5</v>
      </c>
      <c r="L130" s="37">
        <f>'ANA-PATH 2'!G130</f>
        <v>20</v>
      </c>
      <c r="M130" s="37">
        <f>'CLINIQUE 3 '!M130</f>
        <v>37</v>
      </c>
      <c r="N130" s="37">
        <f t="shared" si="28"/>
        <v>165.75</v>
      </c>
      <c r="O130" s="37">
        <f t="shared" si="29"/>
        <v>5.9196428571428568</v>
      </c>
      <c r="P130" s="27" t="str">
        <f t="shared" si="30"/>
        <v>Ajournee</v>
      </c>
      <c r="Q130" s="27" t="str">
        <f t="shared" si="31"/>
        <v>juin</v>
      </c>
      <c r="R130" s="27">
        <f t="shared" si="32"/>
        <v>1</v>
      </c>
      <c r="S130" s="27">
        <f t="shared" si="33"/>
        <v>0</v>
      </c>
      <c r="T130" s="27">
        <f t="shared" si="34"/>
        <v>1</v>
      </c>
      <c r="U130" s="27">
        <f t="shared" si="35"/>
        <v>1</v>
      </c>
      <c r="V130" s="27">
        <f t="shared" si="36"/>
        <v>0</v>
      </c>
      <c r="W130" s="27">
        <f t="shared" si="37"/>
        <v>0</v>
      </c>
      <c r="X130" s="27">
        <f t="shared" si="38"/>
        <v>1</v>
      </c>
      <c r="Y130" s="27">
        <f t="shared" si="39"/>
        <v>1</v>
      </c>
      <c r="Z130" s="27">
        <f t="shared" si="40"/>
        <v>0</v>
      </c>
      <c r="AA130" s="27">
        <f t="shared" si="41"/>
        <v>0</v>
      </c>
      <c r="AB130" s="37" t="str">
        <f>'REPRODUCTION 3'!M130</f>
        <v>Juin</v>
      </c>
      <c r="AC130" s="37" t="str">
        <f>'RUMINANTS 3'!M130</f>
        <v>Juin</v>
      </c>
      <c r="AD130" s="37" t="str">
        <f>'PARASITOLOGIE 3'!M130</f>
        <v>Juin</v>
      </c>
      <c r="AE130" s="37" t="str">
        <f>'INFECTIEUX 3'!M130</f>
        <v>Juin</v>
      </c>
      <c r="AF130" s="37" t="str">
        <f>'CARNIVORES 3'!M130</f>
        <v>Juin</v>
      </c>
      <c r="AG130" s="37" t="str">
        <f>'CHIRURGIE 3'!M130</f>
        <v>Juin</v>
      </c>
      <c r="AH130" s="37" t="str">
        <f>'BIOCHIMIE 2'!M130</f>
        <v>Juin</v>
      </c>
      <c r="AI130" s="37" t="str">
        <f>'HIDAOA 3'!M130</f>
        <v>Juin</v>
      </c>
      <c r="AJ130" s="37" t="str">
        <f>'ANA-PATH 2'!M130</f>
        <v>Juin</v>
      </c>
      <c r="AK130" s="37" t="str">
        <f>'CLINIQUE 3 '!S130</f>
        <v>Juin</v>
      </c>
    </row>
    <row r="131" spans="1:37" ht="18.75">
      <c r="A131" s="27">
        <v>124</v>
      </c>
      <c r="B131" s="308" t="s">
        <v>1986</v>
      </c>
      <c r="C131" s="366" t="s">
        <v>640</v>
      </c>
      <c r="D131" s="37">
        <f>'REPRODUCTION 3'!G131</f>
        <v>6.75</v>
      </c>
      <c r="E131" s="37">
        <f>'RUMINANTS 3'!G131</f>
        <v>3</v>
      </c>
      <c r="F131" s="37">
        <f>'PARASITOLOGIE 3'!G131</f>
        <v>15</v>
      </c>
      <c r="G131" s="37">
        <f>'INFECTIEUX 3'!G131</f>
        <v>7.5</v>
      </c>
      <c r="H131" s="37">
        <f>'CARNIVORES 3'!G131</f>
        <v>13.5</v>
      </c>
      <c r="I131" s="37">
        <f>'CHIRURGIE 3'!G131</f>
        <v>15.375</v>
      </c>
      <c r="J131" s="37">
        <f>'BIOCHIMIE 2'!G131</f>
        <v>3.75</v>
      </c>
      <c r="K131" s="37">
        <f>'HIDAOA 3'!G131</f>
        <v>13.5</v>
      </c>
      <c r="L131" s="37">
        <f>'ANA-PATH 2'!G131</f>
        <v>8</v>
      </c>
      <c r="M131" s="37">
        <f>'CLINIQUE 3 '!M131</f>
        <v>0</v>
      </c>
      <c r="N131" s="37">
        <f t="shared" si="28"/>
        <v>86.375</v>
      </c>
      <c r="O131" s="37">
        <f t="shared" si="29"/>
        <v>3.0848214285714284</v>
      </c>
      <c r="P131" s="27" t="str">
        <f t="shared" si="30"/>
        <v>Ajournee</v>
      </c>
      <c r="Q131" s="27" t="str">
        <f t="shared" si="31"/>
        <v>juin</v>
      </c>
      <c r="R131" s="27">
        <f t="shared" si="32"/>
        <v>1</v>
      </c>
      <c r="S131" s="27">
        <f t="shared" si="33"/>
        <v>1</v>
      </c>
      <c r="T131" s="27">
        <f t="shared" si="34"/>
        <v>0</v>
      </c>
      <c r="U131" s="27">
        <f t="shared" si="35"/>
        <v>1</v>
      </c>
      <c r="V131" s="27">
        <f t="shared" si="36"/>
        <v>1</v>
      </c>
      <c r="W131" s="27">
        <f t="shared" si="37"/>
        <v>0</v>
      </c>
      <c r="X131" s="27">
        <f t="shared" si="38"/>
        <v>1</v>
      </c>
      <c r="Y131" s="27">
        <f t="shared" si="39"/>
        <v>1</v>
      </c>
      <c r="Z131" s="27">
        <f t="shared" si="40"/>
        <v>1</v>
      </c>
      <c r="AA131" s="27">
        <f t="shared" si="41"/>
        <v>1</v>
      </c>
      <c r="AB131" s="37" t="str">
        <f>'REPRODUCTION 3'!M131</f>
        <v>Juin</v>
      </c>
      <c r="AC131" s="37" t="str">
        <f>'RUMINANTS 3'!M131</f>
        <v>Juin</v>
      </c>
      <c r="AD131" s="37" t="str">
        <f>'PARASITOLOGIE 3'!M131</f>
        <v>Juin</v>
      </c>
      <c r="AE131" s="37" t="str">
        <f>'INFECTIEUX 3'!M131</f>
        <v>Juin</v>
      </c>
      <c r="AF131" s="37" t="str">
        <f>'CARNIVORES 3'!M131</f>
        <v>Juin</v>
      </c>
      <c r="AG131" s="37" t="str">
        <f>'CHIRURGIE 3'!M131</f>
        <v>Juin</v>
      </c>
      <c r="AH131" s="37" t="str">
        <f>'BIOCHIMIE 2'!M131</f>
        <v>Juin</v>
      </c>
      <c r="AI131" s="37" t="str">
        <f>'HIDAOA 3'!M131</f>
        <v>Juin</v>
      </c>
      <c r="AJ131" s="37" t="str">
        <f>'ANA-PATH 2'!M131</f>
        <v>Juin</v>
      </c>
      <c r="AK131" s="37" t="str">
        <f>'CLINIQUE 3 '!S131</f>
        <v>Juin</v>
      </c>
    </row>
    <row r="132" spans="1:37" ht="18.75">
      <c r="A132" s="27">
        <v>125</v>
      </c>
      <c r="B132" s="308" t="s">
        <v>3077</v>
      </c>
      <c r="C132" s="366" t="s">
        <v>841</v>
      </c>
      <c r="D132" s="37">
        <f>'REPRODUCTION 3'!G132</f>
        <v>9</v>
      </c>
      <c r="E132" s="37">
        <f>'RUMINANTS 3'!G132</f>
        <v>10.5</v>
      </c>
      <c r="F132" s="37">
        <f>'PARASITOLOGIE 3'!G132</f>
        <v>19.5</v>
      </c>
      <c r="G132" s="37">
        <f>'INFECTIEUX 3'!G132</f>
        <v>16.5</v>
      </c>
      <c r="H132" s="37">
        <f>'CARNIVORES 3'!G132</f>
        <v>15</v>
      </c>
      <c r="I132" s="37">
        <f>'CHIRURGIE 3'!G132</f>
        <v>20.25</v>
      </c>
      <c r="J132" s="37">
        <f>'BIOCHIMIE 2'!G132</f>
        <v>3</v>
      </c>
      <c r="K132" s="37">
        <f>'HIDAOA 3'!G132</f>
        <v>19.125</v>
      </c>
      <c r="L132" s="37">
        <f>'ANA-PATH 2'!G132</f>
        <v>4</v>
      </c>
      <c r="M132" s="37">
        <f>'CLINIQUE 3 '!M132</f>
        <v>0</v>
      </c>
      <c r="N132" s="37">
        <f t="shared" si="28"/>
        <v>116.875</v>
      </c>
      <c r="O132" s="37">
        <f t="shared" si="29"/>
        <v>4.1741071428571432</v>
      </c>
      <c r="P132" s="27" t="str">
        <f t="shared" si="30"/>
        <v>Ajournee</v>
      </c>
      <c r="Q132" s="27" t="str">
        <f t="shared" si="31"/>
        <v>juin</v>
      </c>
      <c r="R132" s="27">
        <f t="shared" si="32"/>
        <v>1</v>
      </c>
      <c r="S132" s="27">
        <f t="shared" si="33"/>
        <v>1</v>
      </c>
      <c r="T132" s="27">
        <f t="shared" si="34"/>
        <v>0</v>
      </c>
      <c r="U132" s="27">
        <f t="shared" si="35"/>
        <v>0</v>
      </c>
      <c r="V132" s="27">
        <f t="shared" si="36"/>
        <v>0</v>
      </c>
      <c r="W132" s="27">
        <f t="shared" si="37"/>
        <v>0</v>
      </c>
      <c r="X132" s="27">
        <f t="shared" si="38"/>
        <v>1</v>
      </c>
      <c r="Y132" s="27">
        <f t="shared" si="39"/>
        <v>0</v>
      </c>
      <c r="Z132" s="27">
        <f t="shared" si="40"/>
        <v>1</v>
      </c>
      <c r="AA132" s="27">
        <f t="shared" si="41"/>
        <v>1</v>
      </c>
      <c r="AB132" s="37" t="str">
        <f>'REPRODUCTION 3'!M132</f>
        <v>Juin</v>
      </c>
      <c r="AC132" s="37" t="str">
        <f>'RUMINANTS 3'!M132</f>
        <v>Juin</v>
      </c>
      <c r="AD132" s="37" t="str">
        <f>'PARASITOLOGIE 3'!M132</f>
        <v>Juin</v>
      </c>
      <c r="AE132" s="37" t="str">
        <f>'INFECTIEUX 3'!M132</f>
        <v>Juin</v>
      </c>
      <c r="AF132" s="37" t="str">
        <f>'CARNIVORES 3'!M132</f>
        <v>Juin</v>
      </c>
      <c r="AG132" s="37" t="str">
        <f>'CHIRURGIE 3'!M132</f>
        <v>Juin</v>
      </c>
      <c r="AH132" s="37" t="str">
        <f>'BIOCHIMIE 2'!M132</f>
        <v>Juin</v>
      </c>
      <c r="AI132" s="37" t="str">
        <f>'HIDAOA 3'!M132</f>
        <v>Juin</v>
      </c>
      <c r="AJ132" s="37" t="str">
        <f>'ANA-PATH 2'!M132</f>
        <v>Juin</v>
      </c>
      <c r="AK132" s="37" t="str">
        <f>'CLINIQUE 3 '!S132</f>
        <v>Juin</v>
      </c>
    </row>
    <row r="133" spans="1:37" ht="18.75">
      <c r="A133" s="27">
        <v>126</v>
      </c>
      <c r="B133" s="308" t="s">
        <v>3078</v>
      </c>
      <c r="C133" s="366" t="s">
        <v>841</v>
      </c>
      <c r="D133" s="37">
        <f>'REPRODUCTION 3'!G133</f>
        <v>15</v>
      </c>
      <c r="E133" s="37">
        <f>'RUMINANTS 3'!G133</f>
        <v>13.5</v>
      </c>
      <c r="F133" s="37">
        <f>'PARASITOLOGIE 3'!G133</f>
        <v>22.5</v>
      </c>
      <c r="G133" s="37">
        <f>'INFECTIEUX 3'!G133</f>
        <v>12</v>
      </c>
      <c r="H133" s="37">
        <f>'CARNIVORES 3'!G133</f>
        <v>23.25</v>
      </c>
      <c r="I133" s="37">
        <f>'CHIRURGIE 3'!G133</f>
        <v>24.375</v>
      </c>
      <c r="J133" s="37">
        <f>'BIOCHIMIE 2'!G133</f>
        <v>12.75</v>
      </c>
      <c r="K133" s="37">
        <f>'HIDAOA 3'!G133</f>
        <v>21.375</v>
      </c>
      <c r="L133" s="37">
        <f>'ANA-PATH 2'!G133</f>
        <v>11</v>
      </c>
      <c r="M133" s="37">
        <f>'CLINIQUE 3 '!M133</f>
        <v>0</v>
      </c>
      <c r="N133" s="37">
        <f t="shared" si="28"/>
        <v>155.75</v>
      </c>
      <c r="O133" s="37">
        <f t="shared" si="29"/>
        <v>5.5625</v>
      </c>
      <c r="P133" s="27" t="str">
        <f t="shared" si="30"/>
        <v>Ajournee</v>
      </c>
      <c r="Q133" s="27" t="str">
        <f t="shared" si="31"/>
        <v>juin</v>
      </c>
      <c r="R133" s="27">
        <f t="shared" si="32"/>
        <v>0</v>
      </c>
      <c r="S133" s="27">
        <f t="shared" si="33"/>
        <v>1</v>
      </c>
      <c r="T133" s="27">
        <f t="shared" si="34"/>
        <v>0</v>
      </c>
      <c r="U133" s="27">
        <f t="shared" si="35"/>
        <v>1</v>
      </c>
      <c r="V133" s="27">
        <f t="shared" si="36"/>
        <v>0</v>
      </c>
      <c r="W133" s="27">
        <f t="shared" si="37"/>
        <v>0</v>
      </c>
      <c r="X133" s="27">
        <f t="shared" si="38"/>
        <v>0</v>
      </c>
      <c r="Y133" s="27">
        <f t="shared" si="39"/>
        <v>0</v>
      </c>
      <c r="Z133" s="27">
        <f t="shared" si="40"/>
        <v>0</v>
      </c>
      <c r="AA133" s="27">
        <f t="shared" si="41"/>
        <v>1</v>
      </c>
      <c r="AB133" s="37" t="str">
        <f>'REPRODUCTION 3'!M133</f>
        <v>Juin</v>
      </c>
      <c r="AC133" s="37" t="str">
        <f>'RUMINANTS 3'!M133</f>
        <v>Juin</v>
      </c>
      <c r="AD133" s="37" t="str">
        <f>'PARASITOLOGIE 3'!M133</f>
        <v>Juin</v>
      </c>
      <c r="AE133" s="37" t="str">
        <f>'INFECTIEUX 3'!M133</f>
        <v>Juin</v>
      </c>
      <c r="AF133" s="37" t="str">
        <f>'CARNIVORES 3'!M133</f>
        <v>Juin</v>
      </c>
      <c r="AG133" s="37" t="str">
        <f>'CHIRURGIE 3'!M133</f>
        <v>Juin</v>
      </c>
      <c r="AH133" s="37" t="str">
        <f>'BIOCHIMIE 2'!M133</f>
        <v>Juin</v>
      </c>
      <c r="AI133" s="37" t="str">
        <f>'HIDAOA 3'!M133</f>
        <v>Juin</v>
      </c>
      <c r="AJ133" s="37" t="str">
        <f>'ANA-PATH 2'!M133</f>
        <v>Juin</v>
      </c>
      <c r="AK133" s="37" t="str">
        <f>'CLINIQUE 3 '!S133</f>
        <v>Juin</v>
      </c>
    </row>
    <row r="134" spans="1:37" ht="18.75">
      <c r="A134" s="27">
        <v>127</v>
      </c>
      <c r="B134" s="308" t="s">
        <v>3079</v>
      </c>
      <c r="C134" s="366" t="s">
        <v>1409</v>
      </c>
      <c r="D134" s="37">
        <f>'REPRODUCTION 3'!G134</f>
        <v>15</v>
      </c>
      <c r="E134" s="37">
        <f>'RUMINANTS 3'!G134</f>
        <v>12</v>
      </c>
      <c r="F134" s="37">
        <f>'PARASITOLOGIE 3'!G134</f>
        <v>15</v>
      </c>
      <c r="G134" s="37">
        <f>'INFECTIEUX 3'!G134</f>
        <v>16.5</v>
      </c>
      <c r="H134" s="37">
        <f>'CARNIVORES 3'!G134</f>
        <v>12</v>
      </c>
      <c r="I134" s="37">
        <f>'CHIRURGIE 3'!G134</f>
        <v>19.5</v>
      </c>
      <c r="J134" s="37">
        <f>'BIOCHIMIE 2'!G134</f>
        <v>5.5</v>
      </c>
      <c r="K134" s="37">
        <f>'HIDAOA 3'!G134</f>
        <v>16.125</v>
      </c>
      <c r="L134" s="37">
        <f>'ANA-PATH 2'!G134</f>
        <v>5</v>
      </c>
      <c r="M134" s="37">
        <f>'CLINIQUE 3 '!M134</f>
        <v>0</v>
      </c>
      <c r="N134" s="37">
        <f t="shared" si="28"/>
        <v>116.625</v>
      </c>
      <c r="O134" s="37">
        <f t="shared" si="29"/>
        <v>4.1651785714285712</v>
      </c>
      <c r="P134" s="27" t="str">
        <f t="shared" si="30"/>
        <v>Ajournee</v>
      </c>
      <c r="Q134" s="27" t="str">
        <f t="shared" si="31"/>
        <v>juin</v>
      </c>
      <c r="R134" s="27">
        <f t="shared" si="32"/>
        <v>0</v>
      </c>
      <c r="S134" s="27">
        <f t="shared" si="33"/>
        <v>1</v>
      </c>
      <c r="T134" s="27">
        <f t="shared" si="34"/>
        <v>0</v>
      </c>
      <c r="U134" s="27">
        <f t="shared" si="35"/>
        <v>0</v>
      </c>
      <c r="V134" s="27">
        <f t="shared" si="36"/>
        <v>1</v>
      </c>
      <c r="W134" s="27">
        <f t="shared" si="37"/>
        <v>0</v>
      </c>
      <c r="X134" s="27">
        <f t="shared" si="38"/>
        <v>1</v>
      </c>
      <c r="Y134" s="27">
        <f t="shared" si="39"/>
        <v>0</v>
      </c>
      <c r="Z134" s="27">
        <f t="shared" si="40"/>
        <v>1</v>
      </c>
      <c r="AA134" s="27">
        <f t="shared" si="41"/>
        <v>1</v>
      </c>
      <c r="AB134" s="37" t="str">
        <f>'REPRODUCTION 3'!M134</f>
        <v>Juin</v>
      </c>
      <c r="AC134" s="37" t="str">
        <f>'RUMINANTS 3'!M134</f>
        <v>Juin</v>
      </c>
      <c r="AD134" s="37" t="str">
        <f>'PARASITOLOGIE 3'!M134</f>
        <v>Juin</v>
      </c>
      <c r="AE134" s="37" t="str">
        <f>'INFECTIEUX 3'!M134</f>
        <v>Juin</v>
      </c>
      <c r="AF134" s="37" t="str">
        <f>'CARNIVORES 3'!M134</f>
        <v>Juin</v>
      </c>
      <c r="AG134" s="37" t="str">
        <f>'CHIRURGIE 3'!M134</f>
        <v>Juin</v>
      </c>
      <c r="AH134" s="37" t="str">
        <f>'BIOCHIMIE 2'!M134</f>
        <v>Juin</v>
      </c>
      <c r="AI134" s="37" t="str">
        <f>'HIDAOA 3'!M134</f>
        <v>Juin</v>
      </c>
      <c r="AJ134" s="37" t="str">
        <f>'ANA-PATH 2'!M134</f>
        <v>Juin</v>
      </c>
      <c r="AK134" s="37" t="str">
        <f>'CLINIQUE 3 '!S134</f>
        <v>Juin</v>
      </c>
    </row>
    <row r="135" spans="1:37" ht="18.75">
      <c r="A135" s="27">
        <v>128</v>
      </c>
      <c r="B135" s="308" t="s">
        <v>3080</v>
      </c>
      <c r="C135" s="366" t="s">
        <v>1792</v>
      </c>
      <c r="D135" s="37">
        <f>'REPRODUCTION 3'!G135</f>
        <v>15.75</v>
      </c>
      <c r="E135" s="37">
        <f>'RUMINANTS 3'!G135</f>
        <v>7.5</v>
      </c>
      <c r="F135" s="37">
        <f>'PARASITOLOGIE 3'!G135</f>
        <v>18</v>
      </c>
      <c r="G135" s="37">
        <f>'INFECTIEUX 3'!G135</f>
        <v>6</v>
      </c>
      <c r="H135" s="37">
        <f>'CARNIVORES 3'!G135</f>
        <v>4.5</v>
      </c>
      <c r="I135" s="37">
        <f>'CHIRURGIE 3'!G135</f>
        <v>22.5</v>
      </c>
      <c r="J135" s="37">
        <f>'BIOCHIMIE 2'!G135</f>
        <v>6.5</v>
      </c>
      <c r="K135" s="37">
        <f>'HIDAOA 3'!G135</f>
        <v>18.75</v>
      </c>
      <c r="L135" s="37">
        <f>'ANA-PATH 2'!G135</f>
        <v>4</v>
      </c>
      <c r="M135" s="37">
        <f>'CLINIQUE 3 '!M135</f>
        <v>0</v>
      </c>
      <c r="N135" s="37">
        <f t="shared" si="28"/>
        <v>103.5</v>
      </c>
      <c r="O135" s="37">
        <f t="shared" si="29"/>
        <v>3.6964285714285716</v>
      </c>
      <c r="P135" s="27" t="str">
        <f t="shared" si="30"/>
        <v>Ajournee</v>
      </c>
      <c r="Q135" s="27" t="str">
        <f t="shared" si="31"/>
        <v>juin</v>
      </c>
      <c r="R135" s="27">
        <f t="shared" si="32"/>
        <v>0</v>
      </c>
      <c r="S135" s="27">
        <f t="shared" si="33"/>
        <v>1</v>
      </c>
      <c r="T135" s="27">
        <f t="shared" si="34"/>
        <v>0</v>
      </c>
      <c r="U135" s="27">
        <f t="shared" si="35"/>
        <v>1</v>
      </c>
      <c r="V135" s="27">
        <f t="shared" si="36"/>
        <v>1</v>
      </c>
      <c r="W135" s="27">
        <f t="shared" si="37"/>
        <v>0</v>
      </c>
      <c r="X135" s="27">
        <f t="shared" si="38"/>
        <v>1</v>
      </c>
      <c r="Y135" s="27">
        <f t="shared" si="39"/>
        <v>0</v>
      </c>
      <c r="Z135" s="27">
        <f t="shared" si="40"/>
        <v>1</v>
      </c>
      <c r="AA135" s="27">
        <f t="shared" si="41"/>
        <v>1</v>
      </c>
      <c r="AB135" s="37" t="str">
        <f>'REPRODUCTION 3'!M135</f>
        <v>Juin</v>
      </c>
      <c r="AC135" s="37" t="str">
        <f>'RUMINANTS 3'!M135</f>
        <v>Juin</v>
      </c>
      <c r="AD135" s="37" t="str">
        <f>'PARASITOLOGIE 3'!M135</f>
        <v>Juin</v>
      </c>
      <c r="AE135" s="37" t="str">
        <f>'INFECTIEUX 3'!M135</f>
        <v>Juin</v>
      </c>
      <c r="AF135" s="37" t="str">
        <f>'CARNIVORES 3'!M135</f>
        <v>Juin</v>
      </c>
      <c r="AG135" s="37" t="str">
        <f>'CHIRURGIE 3'!M135</f>
        <v>Juin</v>
      </c>
      <c r="AH135" s="37" t="str">
        <f>'BIOCHIMIE 2'!M135</f>
        <v>Juin</v>
      </c>
      <c r="AI135" s="37" t="str">
        <f>'HIDAOA 3'!M135</f>
        <v>Juin</v>
      </c>
      <c r="AJ135" s="37" t="str">
        <f>'ANA-PATH 2'!M135</f>
        <v>Juin</v>
      </c>
      <c r="AK135" s="37" t="str">
        <f>'CLINIQUE 3 '!S135</f>
        <v>Juin</v>
      </c>
    </row>
    <row r="136" spans="1:37" ht="18.75">
      <c r="A136" s="27">
        <v>129</v>
      </c>
      <c r="B136" s="308" t="s">
        <v>3081</v>
      </c>
      <c r="C136" s="366" t="s">
        <v>3082</v>
      </c>
      <c r="D136" s="37">
        <f>'REPRODUCTION 3'!G136</f>
        <v>15.75</v>
      </c>
      <c r="E136" s="37">
        <f>'RUMINANTS 3'!G136</f>
        <v>9</v>
      </c>
      <c r="F136" s="37">
        <f>'PARASITOLOGIE 3'!G136</f>
        <v>12</v>
      </c>
      <c r="G136" s="37">
        <f>'INFECTIEUX 3'!G136</f>
        <v>12</v>
      </c>
      <c r="H136" s="37">
        <f>'CARNIVORES 3'!G136</f>
        <v>12.75</v>
      </c>
      <c r="I136" s="37">
        <f>'CHIRURGIE 3'!G136</f>
        <v>21.375</v>
      </c>
      <c r="J136" s="37">
        <f>'BIOCHIMIE 2'!G136</f>
        <v>9</v>
      </c>
      <c r="K136" s="37">
        <f>'HIDAOA 3'!G136</f>
        <v>18</v>
      </c>
      <c r="L136" s="37">
        <f>'ANA-PATH 2'!G136</f>
        <v>4</v>
      </c>
      <c r="M136" s="37">
        <f>'CLINIQUE 3 '!M136</f>
        <v>0</v>
      </c>
      <c r="N136" s="37">
        <f t="shared" si="28"/>
        <v>113.875</v>
      </c>
      <c r="O136" s="37">
        <f t="shared" si="29"/>
        <v>4.0669642857142856</v>
      </c>
      <c r="P136" s="27" t="str">
        <f t="shared" si="30"/>
        <v>Ajournee</v>
      </c>
      <c r="Q136" s="27" t="str">
        <f t="shared" si="31"/>
        <v>juin</v>
      </c>
      <c r="R136" s="27">
        <f t="shared" si="32"/>
        <v>0</v>
      </c>
      <c r="S136" s="27">
        <f t="shared" si="33"/>
        <v>1</v>
      </c>
      <c r="T136" s="27">
        <f t="shared" si="34"/>
        <v>1</v>
      </c>
      <c r="U136" s="27">
        <f t="shared" si="35"/>
        <v>1</v>
      </c>
      <c r="V136" s="27">
        <f t="shared" si="36"/>
        <v>1</v>
      </c>
      <c r="W136" s="27">
        <f t="shared" si="37"/>
        <v>0</v>
      </c>
      <c r="X136" s="27">
        <f t="shared" si="38"/>
        <v>1</v>
      </c>
      <c r="Y136" s="27">
        <f t="shared" si="39"/>
        <v>0</v>
      </c>
      <c r="Z136" s="27">
        <f t="shared" si="40"/>
        <v>1</v>
      </c>
      <c r="AA136" s="27">
        <f t="shared" si="41"/>
        <v>1</v>
      </c>
      <c r="AB136" s="37" t="str">
        <f>'REPRODUCTION 3'!M136</f>
        <v>Juin</v>
      </c>
      <c r="AC136" s="37" t="str">
        <f>'RUMINANTS 3'!M136</f>
        <v>Juin</v>
      </c>
      <c r="AD136" s="37" t="str">
        <f>'PARASITOLOGIE 3'!M136</f>
        <v>Juin</v>
      </c>
      <c r="AE136" s="37" t="str">
        <f>'INFECTIEUX 3'!M136</f>
        <v>Juin</v>
      </c>
      <c r="AF136" s="37" t="str">
        <f>'CARNIVORES 3'!M136</f>
        <v>Juin</v>
      </c>
      <c r="AG136" s="37" t="str">
        <f>'CHIRURGIE 3'!M136</f>
        <v>Juin</v>
      </c>
      <c r="AH136" s="37" t="str">
        <f>'BIOCHIMIE 2'!M136</f>
        <v>Juin</v>
      </c>
      <c r="AI136" s="37" t="str">
        <f>'HIDAOA 3'!M136</f>
        <v>Juin</v>
      </c>
      <c r="AJ136" s="37" t="str">
        <f>'ANA-PATH 2'!M136</f>
        <v>Juin</v>
      </c>
      <c r="AK136" s="37" t="str">
        <f>'CLINIQUE 3 '!S136</f>
        <v>Juin</v>
      </c>
    </row>
    <row r="137" spans="1:37" ht="18.75">
      <c r="A137" s="27">
        <v>130</v>
      </c>
      <c r="B137" s="308" t="s">
        <v>3083</v>
      </c>
      <c r="C137" s="366" t="s">
        <v>1825</v>
      </c>
      <c r="D137" s="37">
        <f>'REPRODUCTION 3'!G137</f>
        <v>15</v>
      </c>
      <c r="E137" s="37">
        <f>'RUMINANTS 3'!G137</f>
        <v>12</v>
      </c>
      <c r="F137" s="37">
        <f>'PARASITOLOGIE 3'!G137</f>
        <v>21</v>
      </c>
      <c r="G137" s="37">
        <f>'INFECTIEUX 3'!G137</f>
        <v>12</v>
      </c>
      <c r="H137" s="37">
        <f>'CARNIVORES 3'!G137</f>
        <v>4.5</v>
      </c>
      <c r="I137" s="37">
        <f>'CHIRURGIE 3'!G137</f>
        <v>22.125</v>
      </c>
      <c r="J137" s="37">
        <f>'BIOCHIMIE 2'!G137</f>
        <v>9.5</v>
      </c>
      <c r="K137" s="37">
        <f>'HIDAOA 3'!G137</f>
        <v>16.875</v>
      </c>
      <c r="L137" s="37">
        <f>'ANA-PATH 2'!G137</f>
        <v>6</v>
      </c>
      <c r="M137" s="37">
        <f>'CLINIQUE 3 '!M137</f>
        <v>0</v>
      </c>
      <c r="N137" s="37">
        <f t="shared" ref="N137:N200" si="42">SUM(D137:M137)</f>
        <v>119</v>
      </c>
      <c r="O137" s="37">
        <f t="shared" ref="O137:O200" si="43">N137/28</f>
        <v>4.25</v>
      </c>
      <c r="P137" s="27" t="str">
        <f t="shared" ref="P137:P200" si="44">IF(OR(D137="exclus",E137="exclus",F137="exclus",G137="exclus",H137="exclus",I137="exclus",J137="exclus",K137="exclus",L137="exclus",M137="exclus"),"exclus",IF(AND(SUM(R137:AA137)=0,ROUND(O137,3)&gt;=10),"Admis","Ajournee"))</f>
        <v>Ajournee</v>
      </c>
      <c r="Q137" s="27" t="str">
        <f t="shared" ref="Q137:Q200" si="45">IF(COUNTIF(AB137:AK137,"=Rattrapage")&gt;0,"Rattrapage",IF(COUNTIF(AB137:AK137,"=Synthèse")&gt;0,"Synthèse","juin"))</f>
        <v>juin</v>
      </c>
      <c r="R137" s="27">
        <f t="shared" ref="R137:R200" si="46">IF(D137&lt;15,1,0)</f>
        <v>0</v>
      </c>
      <c r="S137" s="27">
        <f t="shared" ref="S137:S200" si="47">IF(E137&lt;15,1,0)</f>
        <v>1</v>
      </c>
      <c r="T137" s="27">
        <f t="shared" ref="T137:T200" si="48">IF(F137&lt;15,1,0)</f>
        <v>0</v>
      </c>
      <c r="U137" s="27">
        <f t="shared" ref="U137:U200" si="49">IF(G137&lt;15,1,0)</f>
        <v>1</v>
      </c>
      <c r="V137" s="27">
        <f t="shared" ref="V137:V200" si="50">IF(H137&lt;15,1,0)</f>
        <v>1</v>
      </c>
      <c r="W137" s="27">
        <f t="shared" ref="W137:W200" si="51">IF(I137&lt;15,1,0)</f>
        <v>0</v>
      </c>
      <c r="X137" s="27">
        <f t="shared" ref="X137:X200" si="52">IF(J137&lt;10,1,0)</f>
        <v>1</v>
      </c>
      <c r="Y137" s="27">
        <f t="shared" ref="Y137:Y200" si="53">IF(K137&lt;15,1,0)</f>
        <v>0</v>
      </c>
      <c r="Z137" s="27">
        <f t="shared" ref="Z137:Z200" si="54">IF(L137&lt;10,1,0)</f>
        <v>1</v>
      </c>
      <c r="AA137" s="27">
        <f t="shared" ref="AA137:AA200" si="55">IF(M137&lt;15,1,0)</f>
        <v>1</v>
      </c>
      <c r="AB137" s="37" t="str">
        <f>'REPRODUCTION 3'!M137</f>
        <v>Juin</v>
      </c>
      <c r="AC137" s="37" t="str">
        <f>'RUMINANTS 3'!M137</f>
        <v>Juin</v>
      </c>
      <c r="AD137" s="37" t="str">
        <f>'PARASITOLOGIE 3'!M137</f>
        <v>Juin</v>
      </c>
      <c r="AE137" s="37" t="str">
        <f>'INFECTIEUX 3'!M137</f>
        <v>Juin</v>
      </c>
      <c r="AF137" s="37" t="str">
        <f>'CARNIVORES 3'!M137</f>
        <v>Juin</v>
      </c>
      <c r="AG137" s="37" t="str">
        <f>'CHIRURGIE 3'!M137</f>
        <v>Juin</v>
      </c>
      <c r="AH137" s="37" t="str">
        <f>'BIOCHIMIE 2'!M137</f>
        <v>Juin</v>
      </c>
      <c r="AI137" s="37" t="str">
        <f>'HIDAOA 3'!M137</f>
        <v>Juin</v>
      </c>
      <c r="AJ137" s="37" t="str">
        <f>'ANA-PATH 2'!M137</f>
        <v>Juin</v>
      </c>
      <c r="AK137" s="37" t="str">
        <f>'CLINIQUE 3 '!S137</f>
        <v>Juin</v>
      </c>
    </row>
    <row r="138" spans="1:37" ht="18.75">
      <c r="A138" s="27">
        <v>131</v>
      </c>
      <c r="B138" s="308" t="s">
        <v>3085</v>
      </c>
      <c r="C138" s="366" t="s">
        <v>1795</v>
      </c>
      <c r="D138" s="37">
        <f>'REPRODUCTION 3'!G138</f>
        <v>7.5</v>
      </c>
      <c r="E138" s="37">
        <f>'RUMINANTS 3'!G138</f>
        <v>0</v>
      </c>
      <c r="F138" s="37">
        <f>'PARASITOLOGIE 3'!G138</f>
        <v>13.5</v>
      </c>
      <c r="G138" s="37">
        <f>'INFECTIEUX 3'!G138</f>
        <v>3</v>
      </c>
      <c r="H138" s="37">
        <f>'CARNIVORES 3'!G138</f>
        <v>13.5</v>
      </c>
      <c r="I138" s="37">
        <f>'CHIRURGIE 3'!G138</f>
        <v>20.625</v>
      </c>
      <c r="J138" s="37">
        <f>'BIOCHIMIE 2'!G138</f>
        <v>8.5</v>
      </c>
      <c r="K138" s="37">
        <f>'HIDAOA 3'!G138</f>
        <v>15</v>
      </c>
      <c r="L138" s="37">
        <f>'ANA-PATH 2'!G138</f>
        <v>3</v>
      </c>
      <c r="M138" s="37">
        <f>'CLINIQUE 3 '!M138</f>
        <v>0</v>
      </c>
      <c r="N138" s="37">
        <f t="shared" si="42"/>
        <v>84.625</v>
      </c>
      <c r="O138" s="37">
        <f t="shared" si="43"/>
        <v>3.0223214285714284</v>
      </c>
      <c r="P138" s="27" t="str">
        <f t="shared" si="44"/>
        <v>Ajournee</v>
      </c>
      <c r="Q138" s="27" t="str">
        <f t="shared" si="45"/>
        <v>juin</v>
      </c>
      <c r="R138" s="27">
        <f t="shared" si="46"/>
        <v>1</v>
      </c>
      <c r="S138" s="27">
        <f t="shared" si="47"/>
        <v>1</v>
      </c>
      <c r="T138" s="27">
        <f t="shared" si="48"/>
        <v>1</v>
      </c>
      <c r="U138" s="27">
        <f t="shared" si="49"/>
        <v>1</v>
      </c>
      <c r="V138" s="27">
        <f t="shared" si="50"/>
        <v>1</v>
      </c>
      <c r="W138" s="27">
        <f t="shared" si="51"/>
        <v>0</v>
      </c>
      <c r="X138" s="27">
        <f t="shared" si="52"/>
        <v>1</v>
      </c>
      <c r="Y138" s="27">
        <f t="shared" si="53"/>
        <v>0</v>
      </c>
      <c r="Z138" s="27">
        <f t="shared" si="54"/>
        <v>1</v>
      </c>
      <c r="AA138" s="27">
        <f t="shared" si="55"/>
        <v>1</v>
      </c>
      <c r="AB138" s="37" t="str">
        <f>'REPRODUCTION 3'!M138</f>
        <v>Juin</v>
      </c>
      <c r="AC138" s="37" t="str">
        <f>'RUMINANTS 3'!M138</f>
        <v>Juin</v>
      </c>
      <c r="AD138" s="37" t="str">
        <f>'PARASITOLOGIE 3'!M138</f>
        <v>Juin</v>
      </c>
      <c r="AE138" s="37" t="str">
        <f>'INFECTIEUX 3'!M138</f>
        <v>Juin</v>
      </c>
      <c r="AF138" s="37" t="str">
        <f>'CARNIVORES 3'!M138</f>
        <v>Juin</v>
      </c>
      <c r="AG138" s="37" t="str">
        <f>'CHIRURGIE 3'!M138</f>
        <v>Juin</v>
      </c>
      <c r="AH138" s="37" t="str">
        <f>'BIOCHIMIE 2'!M138</f>
        <v>Juin</v>
      </c>
      <c r="AI138" s="37" t="str">
        <f>'HIDAOA 3'!M138</f>
        <v>Juin</v>
      </c>
      <c r="AJ138" s="37" t="str">
        <f>'ANA-PATH 2'!M138</f>
        <v>Juin</v>
      </c>
      <c r="AK138" s="37" t="str">
        <f>'CLINIQUE 3 '!S138</f>
        <v>Juin</v>
      </c>
    </row>
    <row r="139" spans="1:37" ht="18.75">
      <c r="A139" s="27">
        <v>132</v>
      </c>
      <c r="B139" s="308" t="s">
        <v>3086</v>
      </c>
      <c r="C139" s="366" t="s">
        <v>3087</v>
      </c>
      <c r="D139" s="37">
        <f>'REPRODUCTION 3'!G139</f>
        <v>9</v>
      </c>
      <c r="E139" s="37">
        <f>'RUMINANTS 3'!G139</f>
        <v>12</v>
      </c>
      <c r="F139" s="37">
        <f>'PARASITOLOGIE 3'!G139</f>
        <v>27</v>
      </c>
      <c r="G139" s="37">
        <f>'INFECTIEUX 3'!G139</f>
        <v>21</v>
      </c>
      <c r="H139" s="37">
        <f>'CARNIVORES 3'!G139</f>
        <v>20.25</v>
      </c>
      <c r="I139" s="37">
        <f>'CHIRURGIE 3'!G139</f>
        <v>24.75</v>
      </c>
      <c r="J139" s="37">
        <f>'BIOCHIMIE 2'!G139</f>
        <v>7.5</v>
      </c>
      <c r="K139" s="37">
        <f>'HIDAOA 3'!G139</f>
        <v>25.875</v>
      </c>
      <c r="L139" s="37">
        <f>'ANA-PATH 2'!G139</f>
        <v>7</v>
      </c>
      <c r="M139" s="37">
        <f>'CLINIQUE 3 '!M139</f>
        <v>0</v>
      </c>
      <c r="N139" s="37">
        <f t="shared" si="42"/>
        <v>154.375</v>
      </c>
      <c r="O139" s="37">
        <f t="shared" si="43"/>
        <v>5.5133928571428568</v>
      </c>
      <c r="P139" s="27" t="str">
        <f t="shared" si="44"/>
        <v>Ajournee</v>
      </c>
      <c r="Q139" s="27" t="str">
        <f t="shared" si="45"/>
        <v>juin</v>
      </c>
      <c r="R139" s="27">
        <f t="shared" si="46"/>
        <v>1</v>
      </c>
      <c r="S139" s="27">
        <f t="shared" si="47"/>
        <v>1</v>
      </c>
      <c r="T139" s="27">
        <f t="shared" si="48"/>
        <v>0</v>
      </c>
      <c r="U139" s="27">
        <f t="shared" si="49"/>
        <v>0</v>
      </c>
      <c r="V139" s="27">
        <f t="shared" si="50"/>
        <v>0</v>
      </c>
      <c r="W139" s="27">
        <f t="shared" si="51"/>
        <v>0</v>
      </c>
      <c r="X139" s="27">
        <f t="shared" si="52"/>
        <v>1</v>
      </c>
      <c r="Y139" s="27">
        <f t="shared" si="53"/>
        <v>0</v>
      </c>
      <c r="Z139" s="27">
        <f t="shared" si="54"/>
        <v>1</v>
      </c>
      <c r="AA139" s="27">
        <f t="shared" si="55"/>
        <v>1</v>
      </c>
      <c r="AB139" s="37" t="str">
        <f>'REPRODUCTION 3'!M139</f>
        <v>Juin</v>
      </c>
      <c r="AC139" s="37" t="str">
        <f>'RUMINANTS 3'!M139</f>
        <v>Juin</v>
      </c>
      <c r="AD139" s="37" t="str">
        <f>'PARASITOLOGIE 3'!M139</f>
        <v>Juin</v>
      </c>
      <c r="AE139" s="37" t="str">
        <f>'INFECTIEUX 3'!M139</f>
        <v>Juin</v>
      </c>
      <c r="AF139" s="37" t="str">
        <f>'CARNIVORES 3'!M139</f>
        <v>Juin</v>
      </c>
      <c r="AG139" s="37" t="str">
        <f>'CHIRURGIE 3'!M139</f>
        <v>Juin</v>
      </c>
      <c r="AH139" s="37" t="str">
        <f>'BIOCHIMIE 2'!M139</f>
        <v>Juin</v>
      </c>
      <c r="AI139" s="37" t="str">
        <f>'HIDAOA 3'!M139</f>
        <v>Juin</v>
      </c>
      <c r="AJ139" s="37" t="str">
        <f>'ANA-PATH 2'!M139</f>
        <v>Juin</v>
      </c>
      <c r="AK139" s="37" t="str">
        <f>'CLINIQUE 3 '!S139</f>
        <v>Juin</v>
      </c>
    </row>
    <row r="140" spans="1:37" ht="18.75">
      <c r="A140" s="27">
        <v>133</v>
      </c>
      <c r="B140" s="308" t="s">
        <v>3084</v>
      </c>
      <c r="C140" s="366" t="s">
        <v>891</v>
      </c>
      <c r="D140" s="37">
        <f>'REPRODUCTION 3'!G140</f>
        <v>12</v>
      </c>
      <c r="E140" s="37">
        <f>'RUMINANTS 3'!G140</f>
        <v>9</v>
      </c>
      <c r="F140" s="37">
        <f>'PARASITOLOGIE 3'!G140</f>
        <v>12</v>
      </c>
      <c r="G140" s="37">
        <f>'INFECTIEUX 3'!G140</f>
        <v>12</v>
      </c>
      <c r="H140" s="37">
        <f>'CARNIVORES 3'!G140</f>
        <v>15.75</v>
      </c>
      <c r="I140" s="37">
        <f>'CHIRURGIE 3'!G140</f>
        <v>20.625</v>
      </c>
      <c r="J140" s="37">
        <f>'BIOCHIMIE 2'!G140</f>
        <v>6</v>
      </c>
      <c r="K140" s="37">
        <f>'HIDAOA 3'!G140</f>
        <v>15.75</v>
      </c>
      <c r="L140" s="37">
        <f>'ANA-PATH 2'!G140</f>
        <v>6</v>
      </c>
      <c r="M140" s="37">
        <f>'CLINIQUE 3 '!M140</f>
        <v>0</v>
      </c>
      <c r="N140" s="37">
        <f t="shared" si="42"/>
        <v>109.125</v>
      </c>
      <c r="O140" s="37">
        <f t="shared" si="43"/>
        <v>3.8973214285714284</v>
      </c>
      <c r="P140" s="27" t="str">
        <f t="shared" si="44"/>
        <v>Ajournee</v>
      </c>
      <c r="Q140" s="27" t="str">
        <f t="shared" si="45"/>
        <v>juin</v>
      </c>
      <c r="R140" s="27">
        <f t="shared" si="46"/>
        <v>1</v>
      </c>
      <c r="S140" s="27">
        <f t="shared" si="47"/>
        <v>1</v>
      </c>
      <c r="T140" s="27">
        <f t="shared" si="48"/>
        <v>1</v>
      </c>
      <c r="U140" s="27">
        <f t="shared" si="49"/>
        <v>1</v>
      </c>
      <c r="V140" s="27">
        <f t="shared" si="50"/>
        <v>0</v>
      </c>
      <c r="W140" s="27">
        <f t="shared" si="51"/>
        <v>0</v>
      </c>
      <c r="X140" s="27">
        <f t="shared" si="52"/>
        <v>1</v>
      </c>
      <c r="Y140" s="27">
        <f t="shared" si="53"/>
        <v>0</v>
      </c>
      <c r="Z140" s="27">
        <f t="shared" si="54"/>
        <v>1</v>
      </c>
      <c r="AA140" s="27">
        <f t="shared" si="55"/>
        <v>1</v>
      </c>
      <c r="AB140" s="37" t="str">
        <f>'REPRODUCTION 3'!M140</f>
        <v>Juin</v>
      </c>
      <c r="AC140" s="37" t="str">
        <f>'RUMINANTS 3'!M140</f>
        <v>Juin</v>
      </c>
      <c r="AD140" s="37" t="str">
        <f>'PARASITOLOGIE 3'!M140</f>
        <v>Juin</v>
      </c>
      <c r="AE140" s="37" t="str">
        <f>'INFECTIEUX 3'!M140</f>
        <v>Juin</v>
      </c>
      <c r="AF140" s="37" t="str">
        <f>'CARNIVORES 3'!M140</f>
        <v>Juin</v>
      </c>
      <c r="AG140" s="37" t="str">
        <f>'CHIRURGIE 3'!M140</f>
        <v>Juin</v>
      </c>
      <c r="AH140" s="37" t="str">
        <f>'BIOCHIMIE 2'!M140</f>
        <v>Juin</v>
      </c>
      <c r="AI140" s="37" t="str">
        <f>'HIDAOA 3'!M140</f>
        <v>Juin</v>
      </c>
      <c r="AJ140" s="37" t="str">
        <f>'ANA-PATH 2'!M140</f>
        <v>Juin</v>
      </c>
      <c r="AK140" s="37" t="str">
        <f>'CLINIQUE 3 '!S140</f>
        <v>Juin</v>
      </c>
    </row>
    <row r="141" spans="1:37" ht="18.75">
      <c r="A141" s="27">
        <v>134</v>
      </c>
      <c r="B141" s="308" t="s">
        <v>908</v>
      </c>
      <c r="C141" s="366" t="s">
        <v>1907</v>
      </c>
      <c r="D141" s="37">
        <f>'REPRODUCTION 3'!G141</f>
        <v>16.5</v>
      </c>
      <c r="E141" s="37">
        <f>'RUMINANTS 3'!G141</f>
        <v>16.5</v>
      </c>
      <c r="F141" s="37">
        <f>'PARASITOLOGIE 3'!G141</f>
        <v>21</v>
      </c>
      <c r="G141" s="37">
        <f>'INFECTIEUX 3'!G141</f>
        <v>12</v>
      </c>
      <c r="H141" s="37">
        <f>'CARNIVORES 3'!G141</f>
        <v>15</v>
      </c>
      <c r="I141" s="37">
        <f>'CHIRURGIE 3'!G141</f>
        <v>22.875</v>
      </c>
      <c r="J141" s="37">
        <f>'BIOCHIMIE 2'!G141</f>
        <v>9.75</v>
      </c>
      <c r="K141" s="37">
        <f>'HIDAOA 3'!G141</f>
        <v>24</v>
      </c>
      <c r="L141" s="37">
        <f>'ANA-PATH 2'!G141</f>
        <v>6</v>
      </c>
      <c r="M141" s="37">
        <f>'CLINIQUE 3 '!M141</f>
        <v>0</v>
      </c>
      <c r="N141" s="37">
        <f t="shared" si="42"/>
        <v>143.625</v>
      </c>
      <c r="O141" s="37">
        <f t="shared" si="43"/>
        <v>5.1294642857142856</v>
      </c>
      <c r="P141" s="27" t="str">
        <f t="shared" si="44"/>
        <v>Ajournee</v>
      </c>
      <c r="Q141" s="27" t="str">
        <f t="shared" si="45"/>
        <v>juin</v>
      </c>
      <c r="R141" s="27">
        <f t="shared" si="46"/>
        <v>0</v>
      </c>
      <c r="S141" s="27">
        <f t="shared" si="47"/>
        <v>0</v>
      </c>
      <c r="T141" s="27">
        <f t="shared" si="48"/>
        <v>0</v>
      </c>
      <c r="U141" s="27">
        <f t="shared" si="49"/>
        <v>1</v>
      </c>
      <c r="V141" s="27">
        <f t="shared" si="50"/>
        <v>0</v>
      </c>
      <c r="W141" s="27">
        <f t="shared" si="51"/>
        <v>0</v>
      </c>
      <c r="X141" s="27">
        <f t="shared" si="52"/>
        <v>1</v>
      </c>
      <c r="Y141" s="27">
        <f t="shared" si="53"/>
        <v>0</v>
      </c>
      <c r="Z141" s="27">
        <f t="shared" si="54"/>
        <v>1</v>
      </c>
      <c r="AA141" s="27">
        <f t="shared" si="55"/>
        <v>1</v>
      </c>
      <c r="AB141" s="37" t="str">
        <f>'REPRODUCTION 3'!M141</f>
        <v>Juin</v>
      </c>
      <c r="AC141" s="37" t="str">
        <f>'RUMINANTS 3'!M141</f>
        <v>Juin</v>
      </c>
      <c r="AD141" s="37" t="str">
        <f>'PARASITOLOGIE 3'!M141</f>
        <v>Juin</v>
      </c>
      <c r="AE141" s="37" t="str">
        <f>'INFECTIEUX 3'!M141</f>
        <v>Juin</v>
      </c>
      <c r="AF141" s="37" t="str">
        <f>'CARNIVORES 3'!M141</f>
        <v>Juin</v>
      </c>
      <c r="AG141" s="37" t="str">
        <f>'CHIRURGIE 3'!M141</f>
        <v>Juin</v>
      </c>
      <c r="AH141" s="37" t="str">
        <f>'BIOCHIMIE 2'!M141</f>
        <v>Juin</v>
      </c>
      <c r="AI141" s="37" t="str">
        <f>'HIDAOA 3'!M141</f>
        <v>Juin</v>
      </c>
      <c r="AJ141" s="37" t="str">
        <f>'ANA-PATH 2'!M141</f>
        <v>Juin</v>
      </c>
      <c r="AK141" s="37" t="str">
        <f>'CLINIQUE 3 '!S141</f>
        <v>Juin</v>
      </c>
    </row>
    <row r="142" spans="1:37" ht="18.75">
      <c r="A142" s="27">
        <v>135</v>
      </c>
      <c r="B142" s="308" t="s">
        <v>3088</v>
      </c>
      <c r="C142" s="366" t="s">
        <v>3089</v>
      </c>
      <c r="D142" s="37">
        <f>'REPRODUCTION 3'!G142</f>
        <v>20.25</v>
      </c>
      <c r="E142" s="37">
        <f>'RUMINANTS 3'!G142</f>
        <v>16.5</v>
      </c>
      <c r="F142" s="37">
        <f>'PARASITOLOGIE 3'!G142</f>
        <v>21</v>
      </c>
      <c r="G142" s="37">
        <f>'INFECTIEUX 3'!G142</f>
        <v>4.5</v>
      </c>
      <c r="H142" s="37">
        <f>'CARNIVORES 3'!G142</f>
        <v>14.25</v>
      </c>
      <c r="I142" s="37">
        <f>'CHIRURGIE 3'!G142</f>
        <v>20.625</v>
      </c>
      <c r="J142" s="37">
        <f>'BIOCHIMIE 2'!G142</f>
        <v>6</v>
      </c>
      <c r="K142" s="37">
        <f>'HIDAOA 3'!G142</f>
        <v>14.25</v>
      </c>
      <c r="L142" s="37">
        <f>'ANA-PATH 2'!G142</f>
        <v>8</v>
      </c>
      <c r="M142" s="37">
        <f>'CLINIQUE 3 '!M142</f>
        <v>0</v>
      </c>
      <c r="N142" s="37">
        <f t="shared" si="42"/>
        <v>125.375</v>
      </c>
      <c r="O142" s="37">
        <f t="shared" si="43"/>
        <v>4.4776785714285712</v>
      </c>
      <c r="P142" s="27" t="str">
        <f t="shared" si="44"/>
        <v>Ajournee</v>
      </c>
      <c r="Q142" s="27" t="str">
        <f t="shared" si="45"/>
        <v>juin</v>
      </c>
      <c r="R142" s="27">
        <f t="shared" si="46"/>
        <v>0</v>
      </c>
      <c r="S142" s="27">
        <f t="shared" si="47"/>
        <v>0</v>
      </c>
      <c r="T142" s="27">
        <f t="shared" si="48"/>
        <v>0</v>
      </c>
      <c r="U142" s="27">
        <f t="shared" si="49"/>
        <v>1</v>
      </c>
      <c r="V142" s="27">
        <f t="shared" si="50"/>
        <v>1</v>
      </c>
      <c r="W142" s="27">
        <f t="shared" si="51"/>
        <v>0</v>
      </c>
      <c r="X142" s="27">
        <f t="shared" si="52"/>
        <v>1</v>
      </c>
      <c r="Y142" s="27">
        <f t="shared" si="53"/>
        <v>1</v>
      </c>
      <c r="Z142" s="27">
        <f t="shared" si="54"/>
        <v>1</v>
      </c>
      <c r="AA142" s="27">
        <f t="shared" si="55"/>
        <v>1</v>
      </c>
      <c r="AB142" s="37" t="str">
        <f>'REPRODUCTION 3'!M142</f>
        <v>Juin</v>
      </c>
      <c r="AC142" s="37" t="str">
        <f>'RUMINANTS 3'!M142</f>
        <v>Juin</v>
      </c>
      <c r="AD142" s="37" t="str">
        <f>'PARASITOLOGIE 3'!M142</f>
        <v>Juin</v>
      </c>
      <c r="AE142" s="37" t="str">
        <f>'INFECTIEUX 3'!M142</f>
        <v>Juin</v>
      </c>
      <c r="AF142" s="37" t="str">
        <f>'CARNIVORES 3'!M142</f>
        <v>Juin</v>
      </c>
      <c r="AG142" s="37" t="str">
        <f>'CHIRURGIE 3'!M142</f>
        <v>Juin</v>
      </c>
      <c r="AH142" s="37" t="str">
        <f>'BIOCHIMIE 2'!M142</f>
        <v>Juin</v>
      </c>
      <c r="AI142" s="37" t="str">
        <f>'HIDAOA 3'!M142</f>
        <v>Juin</v>
      </c>
      <c r="AJ142" s="37" t="str">
        <f>'ANA-PATH 2'!M142</f>
        <v>Juin</v>
      </c>
      <c r="AK142" s="37" t="str">
        <f>'CLINIQUE 3 '!S142</f>
        <v>Juin</v>
      </c>
    </row>
    <row r="143" spans="1:37" ht="18.75">
      <c r="A143" s="27">
        <v>136</v>
      </c>
      <c r="B143" s="308" t="s">
        <v>3291</v>
      </c>
      <c r="C143" s="366" t="s">
        <v>3290</v>
      </c>
      <c r="D143" s="37">
        <f>'REPRODUCTION 3'!G143</f>
        <v>15.75</v>
      </c>
      <c r="E143" s="37">
        <f>'RUMINANTS 3'!G143</f>
        <v>9</v>
      </c>
      <c r="F143" s="37">
        <f>'PARASITOLOGIE 3'!G143</f>
        <v>13.5</v>
      </c>
      <c r="G143" s="37">
        <f>'INFECTIEUX 3'!G143</f>
        <v>15</v>
      </c>
      <c r="H143" s="37">
        <f>'CARNIVORES 3'!G143</f>
        <v>15</v>
      </c>
      <c r="I143" s="37">
        <f>'CHIRURGIE 3'!G143</f>
        <v>18.375</v>
      </c>
      <c r="J143" s="37">
        <f>'BIOCHIMIE 2'!G143</f>
        <v>5</v>
      </c>
      <c r="K143" s="37">
        <f>'HIDAOA 3'!G143</f>
        <v>12.375</v>
      </c>
      <c r="L143" s="37">
        <f>'ANA-PATH 2'!G143</f>
        <v>7</v>
      </c>
      <c r="M143" s="37">
        <f>'CLINIQUE 3 '!M143</f>
        <v>0</v>
      </c>
      <c r="N143" s="37">
        <f t="shared" si="42"/>
        <v>111</v>
      </c>
      <c r="O143" s="37">
        <f t="shared" si="43"/>
        <v>3.9642857142857144</v>
      </c>
      <c r="P143" s="27" t="str">
        <f t="shared" si="44"/>
        <v>Ajournee</v>
      </c>
      <c r="Q143" s="27" t="str">
        <f t="shared" si="45"/>
        <v>juin</v>
      </c>
      <c r="R143" s="27">
        <f t="shared" si="46"/>
        <v>0</v>
      </c>
      <c r="S143" s="27">
        <f t="shared" si="47"/>
        <v>1</v>
      </c>
      <c r="T143" s="27">
        <f t="shared" si="48"/>
        <v>1</v>
      </c>
      <c r="U143" s="27">
        <f t="shared" si="49"/>
        <v>0</v>
      </c>
      <c r="V143" s="27">
        <f t="shared" si="50"/>
        <v>0</v>
      </c>
      <c r="W143" s="27">
        <f t="shared" si="51"/>
        <v>0</v>
      </c>
      <c r="X143" s="27">
        <f t="shared" si="52"/>
        <v>1</v>
      </c>
      <c r="Y143" s="27">
        <f t="shared" si="53"/>
        <v>1</v>
      </c>
      <c r="Z143" s="27">
        <f t="shared" si="54"/>
        <v>1</v>
      </c>
      <c r="AA143" s="27">
        <f t="shared" si="55"/>
        <v>1</v>
      </c>
      <c r="AB143" s="37" t="str">
        <f>'REPRODUCTION 3'!M143</f>
        <v>Juin</v>
      </c>
      <c r="AC143" s="37" t="str">
        <f>'RUMINANTS 3'!M143</f>
        <v>Juin</v>
      </c>
      <c r="AD143" s="37" t="str">
        <f>'PARASITOLOGIE 3'!M143</f>
        <v>Juin</v>
      </c>
      <c r="AE143" s="37" t="str">
        <f>'INFECTIEUX 3'!M143</f>
        <v>Juin</v>
      </c>
      <c r="AF143" s="37" t="str">
        <f>'CARNIVORES 3'!M143</f>
        <v>Juin</v>
      </c>
      <c r="AG143" s="37" t="str">
        <f>'CHIRURGIE 3'!M143</f>
        <v>Juin</v>
      </c>
      <c r="AH143" s="37" t="str">
        <f>'BIOCHIMIE 2'!M143</f>
        <v>Juin</v>
      </c>
      <c r="AI143" s="37" t="str">
        <f>'HIDAOA 3'!M143</f>
        <v>Juin</v>
      </c>
      <c r="AJ143" s="37" t="str">
        <f>'ANA-PATH 2'!M143</f>
        <v>Juin</v>
      </c>
      <c r="AK143" s="37" t="str">
        <f>'CLINIQUE 3 '!S143</f>
        <v>Juin</v>
      </c>
    </row>
    <row r="144" spans="1:37" ht="18.75">
      <c r="A144" s="27">
        <v>137</v>
      </c>
      <c r="B144" s="308" t="s">
        <v>3090</v>
      </c>
      <c r="C144" s="366" t="s">
        <v>3091</v>
      </c>
      <c r="D144" s="37">
        <f>'REPRODUCTION 3'!G144</f>
        <v>10.875</v>
      </c>
      <c r="E144" s="37">
        <f>'RUMINANTS 3'!G144</f>
        <v>15</v>
      </c>
      <c r="F144" s="37">
        <f>'PARASITOLOGIE 3'!G144</f>
        <v>24</v>
      </c>
      <c r="G144" s="37">
        <f>'INFECTIEUX 3'!G144</f>
        <v>21</v>
      </c>
      <c r="H144" s="37">
        <f>'CARNIVORES 3'!G144</f>
        <v>17.25</v>
      </c>
      <c r="I144" s="37">
        <f>'CHIRURGIE 3'!G144</f>
        <v>21.375</v>
      </c>
      <c r="J144" s="37">
        <f>'BIOCHIMIE 2'!G144</f>
        <v>10</v>
      </c>
      <c r="K144" s="37">
        <f>'HIDAOA 3'!G144</f>
        <v>19.875</v>
      </c>
      <c r="L144" s="37">
        <f>'ANA-PATH 2'!G144</f>
        <v>6</v>
      </c>
      <c r="M144" s="37">
        <f>'CLINIQUE 3 '!M144</f>
        <v>0</v>
      </c>
      <c r="N144" s="37">
        <f t="shared" si="42"/>
        <v>145.375</v>
      </c>
      <c r="O144" s="37">
        <f t="shared" si="43"/>
        <v>5.1919642857142856</v>
      </c>
      <c r="P144" s="27" t="str">
        <f t="shared" si="44"/>
        <v>Ajournee</v>
      </c>
      <c r="Q144" s="27" t="str">
        <f t="shared" si="45"/>
        <v>juin</v>
      </c>
      <c r="R144" s="27">
        <f t="shared" si="46"/>
        <v>1</v>
      </c>
      <c r="S144" s="27">
        <f t="shared" si="47"/>
        <v>0</v>
      </c>
      <c r="T144" s="27">
        <f t="shared" si="48"/>
        <v>0</v>
      </c>
      <c r="U144" s="27">
        <f t="shared" si="49"/>
        <v>0</v>
      </c>
      <c r="V144" s="27">
        <f t="shared" si="50"/>
        <v>0</v>
      </c>
      <c r="W144" s="27">
        <f t="shared" si="51"/>
        <v>0</v>
      </c>
      <c r="X144" s="27">
        <f t="shared" si="52"/>
        <v>0</v>
      </c>
      <c r="Y144" s="27">
        <f t="shared" si="53"/>
        <v>0</v>
      </c>
      <c r="Z144" s="27">
        <f t="shared" si="54"/>
        <v>1</v>
      </c>
      <c r="AA144" s="27">
        <f t="shared" si="55"/>
        <v>1</v>
      </c>
      <c r="AB144" s="37" t="str">
        <f>'REPRODUCTION 3'!M144</f>
        <v>Juin</v>
      </c>
      <c r="AC144" s="37" t="str">
        <f>'RUMINANTS 3'!M144</f>
        <v>Juin</v>
      </c>
      <c r="AD144" s="37" t="str">
        <f>'PARASITOLOGIE 3'!M144</f>
        <v>Juin</v>
      </c>
      <c r="AE144" s="37" t="str">
        <f>'INFECTIEUX 3'!M144</f>
        <v>Juin</v>
      </c>
      <c r="AF144" s="37" t="str">
        <f>'CARNIVORES 3'!M144</f>
        <v>Juin</v>
      </c>
      <c r="AG144" s="37" t="str">
        <f>'CHIRURGIE 3'!M144</f>
        <v>Juin</v>
      </c>
      <c r="AH144" s="37" t="str">
        <f>'BIOCHIMIE 2'!M144</f>
        <v>Juin</v>
      </c>
      <c r="AI144" s="37" t="str">
        <f>'HIDAOA 3'!M144</f>
        <v>Juin</v>
      </c>
      <c r="AJ144" s="37" t="str">
        <f>'ANA-PATH 2'!M144</f>
        <v>Juin</v>
      </c>
      <c r="AK144" s="37" t="str">
        <f>'CLINIQUE 3 '!S144</f>
        <v>Juin</v>
      </c>
    </row>
    <row r="145" spans="1:37" ht="18.75">
      <c r="A145" s="27">
        <v>138</v>
      </c>
      <c r="B145" s="308" t="s">
        <v>3092</v>
      </c>
      <c r="C145" s="366" t="s">
        <v>3093</v>
      </c>
      <c r="D145" s="37">
        <f>'REPRODUCTION 3'!G145</f>
        <v>6.75</v>
      </c>
      <c r="E145" s="37">
        <f>'RUMINANTS 3'!G145</f>
        <v>6</v>
      </c>
      <c r="F145" s="37">
        <f>'PARASITOLOGIE 3'!G145</f>
        <v>12</v>
      </c>
      <c r="G145" s="37">
        <f>'INFECTIEUX 3'!G145</f>
        <v>15</v>
      </c>
      <c r="H145" s="37">
        <f>'CARNIVORES 3'!G145</f>
        <v>15.75</v>
      </c>
      <c r="I145" s="37">
        <f>'CHIRURGIE 3'!G145</f>
        <v>17.25</v>
      </c>
      <c r="J145" s="37">
        <f>'BIOCHIMIE 2'!G145</f>
        <v>1.5</v>
      </c>
      <c r="K145" s="37">
        <f>'HIDAOA 3'!G145</f>
        <v>16.125</v>
      </c>
      <c r="L145" s="37">
        <f>'ANA-PATH 2'!G145</f>
        <v>3</v>
      </c>
      <c r="M145" s="37">
        <f>'CLINIQUE 3 '!M145</f>
        <v>0</v>
      </c>
      <c r="N145" s="37">
        <f t="shared" si="42"/>
        <v>93.375</v>
      </c>
      <c r="O145" s="37">
        <f t="shared" si="43"/>
        <v>3.3348214285714284</v>
      </c>
      <c r="P145" s="27" t="str">
        <f t="shared" si="44"/>
        <v>Ajournee</v>
      </c>
      <c r="Q145" s="27" t="str">
        <f t="shared" si="45"/>
        <v>juin</v>
      </c>
      <c r="R145" s="27">
        <f t="shared" si="46"/>
        <v>1</v>
      </c>
      <c r="S145" s="27">
        <f t="shared" si="47"/>
        <v>1</v>
      </c>
      <c r="T145" s="27">
        <f t="shared" si="48"/>
        <v>1</v>
      </c>
      <c r="U145" s="27">
        <f t="shared" si="49"/>
        <v>0</v>
      </c>
      <c r="V145" s="27">
        <f t="shared" si="50"/>
        <v>0</v>
      </c>
      <c r="W145" s="27">
        <f t="shared" si="51"/>
        <v>0</v>
      </c>
      <c r="X145" s="27">
        <f t="shared" si="52"/>
        <v>1</v>
      </c>
      <c r="Y145" s="27">
        <f t="shared" si="53"/>
        <v>0</v>
      </c>
      <c r="Z145" s="27">
        <f t="shared" si="54"/>
        <v>1</v>
      </c>
      <c r="AA145" s="27">
        <f t="shared" si="55"/>
        <v>1</v>
      </c>
      <c r="AB145" s="37" t="str">
        <f>'REPRODUCTION 3'!M145</f>
        <v>Juin</v>
      </c>
      <c r="AC145" s="37" t="str">
        <f>'RUMINANTS 3'!M145</f>
        <v>Juin</v>
      </c>
      <c r="AD145" s="37" t="str">
        <f>'PARASITOLOGIE 3'!M145</f>
        <v>Juin</v>
      </c>
      <c r="AE145" s="37" t="str">
        <f>'INFECTIEUX 3'!M145</f>
        <v>Juin</v>
      </c>
      <c r="AF145" s="37" t="str">
        <f>'CARNIVORES 3'!M145</f>
        <v>Juin</v>
      </c>
      <c r="AG145" s="37" t="str">
        <f>'CHIRURGIE 3'!M145</f>
        <v>Juin</v>
      </c>
      <c r="AH145" s="37" t="str">
        <f>'BIOCHIMIE 2'!M145</f>
        <v>Juin</v>
      </c>
      <c r="AI145" s="37" t="str">
        <f>'HIDAOA 3'!M145</f>
        <v>Juin</v>
      </c>
      <c r="AJ145" s="37" t="str">
        <f>'ANA-PATH 2'!M145</f>
        <v>Juin</v>
      </c>
      <c r="AK145" s="37" t="str">
        <f>'CLINIQUE 3 '!S145</f>
        <v>Juin</v>
      </c>
    </row>
    <row r="146" spans="1:37" ht="18.75">
      <c r="A146" s="27">
        <v>139</v>
      </c>
      <c r="B146" s="308" t="s">
        <v>3094</v>
      </c>
      <c r="C146" s="366" t="s">
        <v>3095</v>
      </c>
      <c r="D146" s="37">
        <f>'REPRODUCTION 3'!G146</f>
        <v>14.25</v>
      </c>
      <c r="E146" s="37">
        <f>'RUMINANTS 3'!G146</f>
        <v>9</v>
      </c>
      <c r="F146" s="37">
        <f>'PARASITOLOGIE 3'!G146</f>
        <v>18</v>
      </c>
      <c r="G146" s="37">
        <f>'INFECTIEUX 3'!G146</f>
        <v>18</v>
      </c>
      <c r="H146" s="37">
        <f>'CARNIVORES 3'!G146</f>
        <v>12</v>
      </c>
      <c r="I146" s="37">
        <f>'CHIRURGIE 3'!G146</f>
        <v>22.5</v>
      </c>
      <c r="J146" s="37">
        <f>'BIOCHIMIE 2'!G146</f>
        <v>7.75</v>
      </c>
      <c r="K146" s="37">
        <f>'HIDAOA 3'!G146</f>
        <v>16.125</v>
      </c>
      <c r="L146" s="37">
        <f>'ANA-PATH 2'!G146</f>
        <v>8</v>
      </c>
      <c r="M146" s="37">
        <f>'CLINIQUE 3 '!M146</f>
        <v>0</v>
      </c>
      <c r="N146" s="37">
        <f t="shared" si="42"/>
        <v>125.625</v>
      </c>
      <c r="O146" s="37">
        <f t="shared" si="43"/>
        <v>4.4866071428571432</v>
      </c>
      <c r="P146" s="27" t="str">
        <f t="shared" si="44"/>
        <v>Ajournee</v>
      </c>
      <c r="Q146" s="27" t="str">
        <f t="shared" si="45"/>
        <v>juin</v>
      </c>
      <c r="R146" s="27">
        <f t="shared" si="46"/>
        <v>1</v>
      </c>
      <c r="S146" s="27">
        <f t="shared" si="47"/>
        <v>1</v>
      </c>
      <c r="T146" s="27">
        <f t="shared" si="48"/>
        <v>0</v>
      </c>
      <c r="U146" s="27">
        <f t="shared" si="49"/>
        <v>0</v>
      </c>
      <c r="V146" s="27">
        <f t="shared" si="50"/>
        <v>1</v>
      </c>
      <c r="W146" s="27">
        <f t="shared" si="51"/>
        <v>0</v>
      </c>
      <c r="X146" s="27">
        <f t="shared" si="52"/>
        <v>1</v>
      </c>
      <c r="Y146" s="27">
        <f t="shared" si="53"/>
        <v>0</v>
      </c>
      <c r="Z146" s="27">
        <f t="shared" si="54"/>
        <v>1</v>
      </c>
      <c r="AA146" s="27">
        <f t="shared" si="55"/>
        <v>1</v>
      </c>
      <c r="AB146" s="37" t="str">
        <f>'REPRODUCTION 3'!M146</f>
        <v>Juin</v>
      </c>
      <c r="AC146" s="37" t="str">
        <f>'RUMINANTS 3'!M146</f>
        <v>Juin</v>
      </c>
      <c r="AD146" s="37" t="str">
        <f>'PARASITOLOGIE 3'!M146</f>
        <v>Juin</v>
      </c>
      <c r="AE146" s="37" t="str">
        <f>'INFECTIEUX 3'!M146</f>
        <v>Juin</v>
      </c>
      <c r="AF146" s="37" t="str">
        <f>'CARNIVORES 3'!M146</f>
        <v>Juin</v>
      </c>
      <c r="AG146" s="37" t="str">
        <f>'CHIRURGIE 3'!M146</f>
        <v>Juin</v>
      </c>
      <c r="AH146" s="37" t="str">
        <f>'BIOCHIMIE 2'!M146</f>
        <v>Juin</v>
      </c>
      <c r="AI146" s="37" t="str">
        <f>'HIDAOA 3'!M146</f>
        <v>Juin</v>
      </c>
      <c r="AJ146" s="37" t="str">
        <f>'ANA-PATH 2'!M146</f>
        <v>Juin</v>
      </c>
      <c r="AK146" s="37" t="str">
        <f>'CLINIQUE 3 '!S146</f>
        <v>Juin</v>
      </c>
    </row>
    <row r="147" spans="1:37" ht="18.75">
      <c r="A147" s="27">
        <v>140</v>
      </c>
      <c r="B147" s="308" t="s">
        <v>3096</v>
      </c>
      <c r="C147" s="366" t="s">
        <v>3097</v>
      </c>
      <c r="D147" s="37">
        <f>'REPRODUCTION 3'!G147</f>
        <v>15</v>
      </c>
      <c r="E147" s="37">
        <f>'RUMINANTS 3'!G147</f>
        <v>18</v>
      </c>
      <c r="F147" s="37">
        <f>'PARASITOLOGIE 3'!G147</f>
        <v>22.5</v>
      </c>
      <c r="G147" s="37">
        <f>'INFECTIEUX 3'!G147</f>
        <v>12</v>
      </c>
      <c r="H147" s="37">
        <f>'CARNIVORES 3'!G147</f>
        <v>18</v>
      </c>
      <c r="I147" s="37">
        <f>'CHIRURGIE 3'!G147</f>
        <v>21</v>
      </c>
      <c r="J147" s="37">
        <f>'BIOCHIMIE 2'!G147</f>
        <v>8.5</v>
      </c>
      <c r="K147" s="37">
        <f>'HIDAOA 3'!G147</f>
        <v>19.125</v>
      </c>
      <c r="L147" s="37">
        <f>'ANA-PATH 2'!G147</f>
        <v>7</v>
      </c>
      <c r="M147" s="37">
        <f>'CLINIQUE 3 '!M147</f>
        <v>0</v>
      </c>
      <c r="N147" s="37">
        <f t="shared" si="42"/>
        <v>141.125</v>
      </c>
      <c r="O147" s="37">
        <f t="shared" si="43"/>
        <v>5.0401785714285712</v>
      </c>
      <c r="P147" s="27" t="str">
        <f t="shared" si="44"/>
        <v>Ajournee</v>
      </c>
      <c r="Q147" s="27" t="str">
        <f t="shared" si="45"/>
        <v>juin</v>
      </c>
      <c r="R147" s="27">
        <f t="shared" si="46"/>
        <v>0</v>
      </c>
      <c r="S147" s="27">
        <f t="shared" si="47"/>
        <v>0</v>
      </c>
      <c r="T147" s="27">
        <f t="shared" si="48"/>
        <v>0</v>
      </c>
      <c r="U147" s="27">
        <f t="shared" si="49"/>
        <v>1</v>
      </c>
      <c r="V147" s="27">
        <f t="shared" si="50"/>
        <v>0</v>
      </c>
      <c r="W147" s="27">
        <f t="shared" si="51"/>
        <v>0</v>
      </c>
      <c r="X147" s="27">
        <f t="shared" si="52"/>
        <v>1</v>
      </c>
      <c r="Y147" s="27">
        <f t="shared" si="53"/>
        <v>0</v>
      </c>
      <c r="Z147" s="27">
        <f t="shared" si="54"/>
        <v>1</v>
      </c>
      <c r="AA147" s="27">
        <f t="shared" si="55"/>
        <v>1</v>
      </c>
      <c r="AB147" s="37" t="str">
        <f>'REPRODUCTION 3'!M147</f>
        <v>Juin</v>
      </c>
      <c r="AC147" s="37" t="str">
        <f>'RUMINANTS 3'!M147</f>
        <v>Juin</v>
      </c>
      <c r="AD147" s="37" t="str">
        <f>'PARASITOLOGIE 3'!M147</f>
        <v>Juin</v>
      </c>
      <c r="AE147" s="37" t="str">
        <f>'INFECTIEUX 3'!M147</f>
        <v>Juin</v>
      </c>
      <c r="AF147" s="37" t="str">
        <f>'CARNIVORES 3'!M147</f>
        <v>Juin</v>
      </c>
      <c r="AG147" s="37" t="str">
        <f>'CHIRURGIE 3'!M147</f>
        <v>Juin</v>
      </c>
      <c r="AH147" s="37" t="str">
        <f>'BIOCHIMIE 2'!M147</f>
        <v>Juin</v>
      </c>
      <c r="AI147" s="37" t="str">
        <f>'HIDAOA 3'!M147</f>
        <v>Juin</v>
      </c>
      <c r="AJ147" s="37" t="str">
        <f>'ANA-PATH 2'!M147</f>
        <v>Juin</v>
      </c>
      <c r="AK147" s="37" t="str">
        <f>'CLINIQUE 3 '!S147</f>
        <v>Juin</v>
      </c>
    </row>
    <row r="148" spans="1:37" ht="18.75">
      <c r="A148" s="27">
        <v>141</v>
      </c>
      <c r="B148" s="308" t="s">
        <v>3098</v>
      </c>
      <c r="C148" s="366" t="s">
        <v>2025</v>
      </c>
      <c r="D148" s="37">
        <f>'REPRODUCTION 3'!G148</f>
        <v>10.5</v>
      </c>
      <c r="E148" s="37">
        <f>'RUMINANTS 3'!G148</f>
        <v>13.5</v>
      </c>
      <c r="F148" s="37">
        <f>'PARASITOLOGIE 3'!G148</f>
        <v>12</v>
      </c>
      <c r="G148" s="37">
        <f>'INFECTIEUX 3'!G148</f>
        <v>4.5</v>
      </c>
      <c r="H148" s="37">
        <f>'CARNIVORES 3'!G148</f>
        <v>15</v>
      </c>
      <c r="I148" s="37">
        <f>'CHIRURGIE 3'!G148</f>
        <v>19.5</v>
      </c>
      <c r="J148" s="37">
        <f>'BIOCHIMIE 2'!G148</f>
        <v>5.25</v>
      </c>
      <c r="K148" s="37">
        <f>'HIDAOA 3'!G148</f>
        <v>17.625</v>
      </c>
      <c r="L148" s="37">
        <f>'ANA-PATH 2'!G148</f>
        <v>4</v>
      </c>
      <c r="M148" s="37">
        <f>'CLINIQUE 3 '!M148</f>
        <v>0</v>
      </c>
      <c r="N148" s="37">
        <f t="shared" si="42"/>
        <v>101.875</v>
      </c>
      <c r="O148" s="37">
        <f t="shared" si="43"/>
        <v>3.6383928571428572</v>
      </c>
      <c r="P148" s="27" t="str">
        <f t="shared" si="44"/>
        <v>Ajournee</v>
      </c>
      <c r="Q148" s="27" t="str">
        <f t="shared" si="45"/>
        <v>juin</v>
      </c>
      <c r="R148" s="27">
        <f t="shared" si="46"/>
        <v>1</v>
      </c>
      <c r="S148" s="27">
        <f t="shared" si="47"/>
        <v>1</v>
      </c>
      <c r="T148" s="27">
        <f t="shared" si="48"/>
        <v>1</v>
      </c>
      <c r="U148" s="27">
        <f t="shared" si="49"/>
        <v>1</v>
      </c>
      <c r="V148" s="27">
        <f t="shared" si="50"/>
        <v>0</v>
      </c>
      <c r="W148" s="27">
        <f t="shared" si="51"/>
        <v>0</v>
      </c>
      <c r="X148" s="27">
        <f t="shared" si="52"/>
        <v>1</v>
      </c>
      <c r="Y148" s="27">
        <f t="shared" si="53"/>
        <v>0</v>
      </c>
      <c r="Z148" s="27">
        <f t="shared" si="54"/>
        <v>1</v>
      </c>
      <c r="AA148" s="27">
        <f t="shared" si="55"/>
        <v>1</v>
      </c>
      <c r="AB148" s="37" t="str">
        <f>'REPRODUCTION 3'!M148</f>
        <v>Juin</v>
      </c>
      <c r="AC148" s="37" t="str">
        <f>'RUMINANTS 3'!M148</f>
        <v>Juin</v>
      </c>
      <c r="AD148" s="37" t="str">
        <f>'PARASITOLOGIE 3'!M148</f>
        <v>Juin</v>
      </c>
      <c r="AE148" s="37" t="str">
        <f>'INFECTIEUX 3'!M148</f>
        <v>Juin</v>
      </c>
      <c r="AF148" s="37" t="str">
        <f>'CARNIVORES 3'!M148</f>
        <v>Juin</v>
      </c>
      <c r="AG148" s="37" t="str">
        <f>'CHIRURGIE 3'!M148</f>
        <v>Juin</v>
      </c>
      <c r="AH148" s="37" t="str">
        <f>'BIOCHIMIE 2'!M148</f>
        <v>Juin</v>
      </c>
      <c r="AI148" s="37" t="str">
        <f>'HIDAOA 3'!M148</f>
        <v>Juin</v>
      </c>
      <c r="AJ148" s="37" t="str">
        <f>'ANA-PATH 2'!M148</f>
        <v>Juin</v>
      </c>
      <c r="AK148" s="37" t="str">
        <f>'CLINIQUE 3 '!S148</f>
        <v>Juin</v>
      </c>
    </row>
    <row r="149" spans="1:37" ht="18.75">
      <c r="A149" s="27">
        <v>142</v>
      </c>
      <c r="B149" s="350" t="s">
        <v>3099</v>
      </c>
      <c r="C149" s="381" t="s">
        <v>3100</v>
      </c>
      <c r="D149" s="37">
        <f>'REPRODUCTION 3'!G149</f>
        <v>7.5</v>
      </c>
      <c r="E149" s="37">
        <f>'RUMINANTS 3'!G149</f>
        <v>4.5</v>
      </c>
      <c r="F149" s="37">
        <f>'PARASITOLOGIE 3'!G149</f>
        <v>12</v>
      </c>
      <c r="G149" s="37">
        <f>'INFECTIEUX 3'!G149</f>
        <v>3</v>
      </c>
      <c r="H149" s="37">
        <f>'CARNIVORES 3'!G149</f>
        <v>12</v>
      </c>
      <c r="I149" s="37">
        <f>'CHIRURGIE 3'!G149</f>
        <v>21</v>
      </c>
      <c r="J149" s="37">
        <f>'BIOCHIMIE 2'!G149</f>
        <v>4.5</v>
      </c>
      <c r="K149" s="37">
        <f>'HIDAOA 3'!G149</f>
        <v>18</v>
      </c>
      <c r="L149" s="37">
        <f>'ANA-PATH 2'!G149</f>
        <v>4</v>
      </c>
      <c r="M149" s="37">
        <f>'CLINIQUE 3 '!M149</f>
        <v>0</v>
      </c>
      <c r="N149" s="37">
        <f t="shared" si="42"/>
        <v>86.5</v>
      </c>
      <c r="O149" s="37">
        <f t="shared" si="43"/>
        <v>3.0892857142857144</v>
      </c>
      <c r="P149" s="27" t="str">
        <f t="shared" si="44"/>
        <v>Ajournee</v>
      </c>
      <c r="Q149" s="27" t="str">
        <f t="shared" si="45"/>
        <v>juin</v>
      </c>
      <c r="R149" s="27">
        <f t="shared" si="46"/>
        <v>1</v>
      </c>
      <c r="S149" s="27">
        <f t="shared" si="47"/>
        <v>1</v>
      </c>
      <c r="T149" s="27">
        <f t="shared" si="48"/>
        <v>1</v>
      </c>
      <c r="U149" s="27">
        <f t="shared" si="49"/>
        <v>1</v>
      </c>
      <c r="V149" s="27">
        <f t="shared" si="50"/>
        <v>1</v>
      </c>
      <c r="W149" s="27">
        <f t="shared" si="51"/>
        <v>0</v>
      </c>
      <c r="X149" s="27">
        <f t="shared" si="52"/>
        <v>1</v>
      </c>
      <c r="Y149" s="27">
        <f t="shared" si="53"/>
        <v>0</v>
      </c>
      <c r="Z149" s="27">
        <f t="shared" si="54"/>
        <v>1</v>
      </c>
      <c r="AA149" s="27">
        <f t="shared" si="55"/>
        <v>1</v>
      </c>
      <c r="AB149" s="37" t="str">
        <f>'REPRODUCTION 3'!M149</f>
        <v>Juin</v>
      </c>
      <c r="AC149" s="37" t="str">
        <f>'RUMINANTS 3'!M149</f>
        <v>Juin</v>
      </c>
      <c r="AD149" s="37" t="str">
        <f>'PARASITOLOGIE 3'!M149</f>
        <v>Juin</v>
      </c>
      <c r="AE149" s="37" t="str">
        <f>'INFECTIEUX 3'!M149</f>
        <v>Juin</v>
      </c>
      <c r="AF149" s="37" t="str">
        <f>'CARNIVORES 3'!M149</f>
        <v>Juin</v>
      </c>
      <c r="AG149" s="37" t="str">
        <f>'CHIRURGIE 3'!M149</f>
        <v>Juin</v>
      </c>
      <c r="AH149" s="37" t="str">
        <f>'BIOCHIMIE 2'!M149</f>
        <v>Juin</v>
      </c>
      <c r="AI149" s="37" t="str">
        <f>'HIDAOA 3'!M149</f>
        <v>Juin</v>
      </c>
      <c r="AJ149" s="37" t="str">
        <f>'ANA-PATH 2'!M149</f>
        <v>Juin</v>
      </c>
      <c r="AK149" s="37" t="str">
        <f>'CLINIQUE 3 '!S149</f>
        <v>Juin</v>
      </c>
    </row>
    <row r="150" spans="1:37" ht="18.75">
      <c r="A150" s="27">
        <v>143</v>
      </c>
      <c r="B150" s="308" t="s">
        <v>3101</v>
      </c>
      <c r="C150" s="366" t="s">
        <v>3102</v>
      </c>
      <c r="D150" s="37">
        <f>'REPRODUCTION 3'!G150</f>
        <v>17.25</v>
      </c>
      <c r="E150" s="37">
        <f>'RUMINANTS 3'!G150</f>
        <v>7.5</v>
      </c>
      <c r="F150" s="37">
        <f>'PARASITOLOGIE 3'!G150</f>
        <v>21</v>
      </c>
      <c r="G150" s="37">
        <f>'INFECTIEUX 3'!G150</f>
        <v>19.5</v>
      </c>
      <c r="H150" s="37">
        <f>'CARNIVORES 3'!G150</f>
        <v>18</v>
      </c>
      <c r="I150" s="37">
        <f>'CHIRURGIE 3'!G150</f>
        <v>24.375</v>
      </c>
      <c r="J150" s="37">
        <f>'BIOCHIMIE 2'!G150</f>
        <v>9</v>
      </c>
      <c r="K150" s="37">
        <f>'HIDAOA 3'!G150</f>
        <v>20.25</v>
      </c>
      <c r="L150" s="37">
        <f>'ANA-PATH 2'!G150</f>
        <v>9</v>
      </c>
      <c r="M150" s="37">
        <f>'CLINIQUE 3 '!M150</f>
        <v>0</v>
      </c>
      <c r="N150" s="37">
        <f t="shared" si="42"/>
        <v>145.875</v>
      </c>
      <c r="O150" s="37">
        <f t="shared" si="43"/>
        <v>5.2098214285714288</v>
      </c>
      <c r="P150" s="27" t="str">
        <f t="shared" si="44"/>
        <v>Ajournee</v>
      </c>
      <c r="Q150" s="27" t="str">
        <f t="shared" si="45"/>
        <v>juin</v>
      </c>
      <c r="R150" s="27">
        <f t="shared" si="46"/>
        <v>0</v>
      </c>
      <c r="S150" s="27">
        <f t="shared" si="47"/>
        <v>1</v>
      </c>
      <c r="T150" s="27">
        <f t="shared" si="48"/>
        <v>0</v>
      </c>
      <c r="U150" s="27">
        <f t="shared" si="49"/>
        <v>0</v>
      </c>
      <c r="V150" s="27">
        <f t="shared" si="50"/>
        <v>0</v>
      </c>
      <c r="W150" s="27">
        <f t="shared" si="51"/>
        <v>0</v>
      </c>
      <c r="X150" s="27">
        <f t="shared" si="52"/>
        <v>1</v>
      </c>
      <c r="Y150" s="27">
        <f t="shared" si="53"/>
        <v>0</v>
      </c>
      <c r="Z150" s="27">
        <f t="shared" si="54"/>
        <v>1</v>
      </c>
      <c r="AA150" s="27">
        <f t="shared" si="55"/>
        <v>1</v>
      </c>
      <c r="AB150" s="37" t="str">
        <f>'REPRODUCTION 3'!M150</f>
        <v>Juin</v>
      </c>
      <c r="AC150" s="37" t="str">
        <f>'RUMINANTS 3'!M150</f>
        <v>Juin</v>
      </c>
      <c r="AD150" s="37" t="str">
        <f>'PARASITOLOGIE 3'!M150</f>
        <v>Juin</v>
      </c>
      <c r="AE150" s="37" t="str">
        <f>'INFECTIEUX 3'!M150</f>
        <v>Juin</v>
      </c>
      <c r="AF150" s="37" t="str">
        <f>'CARNIVORES 3'!M150</f>
        <v>Juin</v>
      </c>
      <c r="AG150" s="37" t="str">
        <f>'CHIRURGIE 3'!M150</f>
        <v>Juin</v>
      </c>
      <c r="AH150" s="37" t="str">
        <f>'BIOCHIMIE 2'!M150</f>
        <v>Juin</v>
      </c>
      <c r="AI150" s="37" t="str">
        <f>'HIDAOA 3'!M150</f>
        <v>Juin</v>
      </c>
      <c r="AJ150" s="37" t="str">
        <f>'ANA-PATH 2'!M150</f>
        <v>Juin</v>
      </c>
      <c r="AK150" s="37" t="str">
        <f>'CLINIQUE 3 '!S150</f>
        <v>Juin</v>
      </c>
    </row>
    <row r="151" spans="1:37" ht="18.75">
      <c r="A151" s="27">
        <v>144</v>
      </c>
      <c r="B151" s="308" t="s">
        <v>3103</v>
      </c>
      <c r="C151" s="366" t="s">
        <v>82</v>
      </c>
      <c r="D151" s="37">
        <f>'REPRODUCTION 3'!G151</f>
        <v>7.5</v>
      </c>
      <c r="E151" s="37">
        <f>'RUMINANTS 3'!G151</f>
        <v>9</v>
      </c>
      <c r="F151" s="37">
        <f>'PARASITOLOGIE 3'!G151</f>
        <v>22.5</v>
      </c>
      <c r="G151" s="37">
        <f>'INFECTIEUX 3'!G151</f>
        <v>16.5</v>
      </c>
      <c r="H151" s="37">
        <f>'CARNIVORES 3'!G151</f>
        <v>12.75</v>
      </c>
      <c r="I151" s="37">
        <f>'CHIRURGIE 3'!G151</f>
        <v>18.75</v>
      </c>
      <c r="J151" s="37">
        <f>'BIOCHIMIE 2'!G151</f>
        <v>5.75</v>
      </c>
      <c r="K151" s="37">
        <f>'HIDAOA 3'!G151</f>
        <v>23.25</v>
      </c>
      <c r="L151" s="37">
        <f>'ANA-PATH 2'!G151</f>
        <v>8</v>
      </c>
      <c r="M151" s="37">
        <f>'CLINIQUE 3 '!M151</f>
        <v>0</v>
      </c>
      <c r="N151" s="37">
        <f t="shared" si="42"/>
        <v>124</v>
      </c>
      <c r="O151" s="37">
        <f t="shared" si="43"/>
        <v>4.4285714285714288</v>
      </c>
      <c r="P151" s="27" t="str">
        <f t="shared" si="44"/>
        <v>Ajournee</v>
      </c>
      <c r="Q151" s="27" t="str">
        <f t="shared" si="45"/>
        <v>juin</v>
      </c>
      <c r="R151" s="27">
        <f t="shared" si="46"/>
        <v>1</v>
      </c>
      <c r="S151" s="27">
        <f t="shared" si="47"/>
        <v>1</v>
      </c>
      <c r="T151" s="27">
        <f t="shared" si="48"/>
        <v>0</v>
      </c>
      <c r="U151" s="27">
        <f t="shared" si="49"/>
        <v>0</v>
      </c>
      <c r="V151" s="27">
        <f t="shared" si="50"/>
        <v>1</v>
      </c>
      <c r="W151" s="27">
        <f t="shared" si="51"/>
        <v>0</v>
      </c>
      <c r="X151" s="27">
        <f t="shared" si="52"/>
        <v>1</v>
      </c>
      <c r="Y151" s="27">
        <f t="shared" si="53"/>
        <v>0</v>
      </c>
      <c r="Z151" s="27">
        <f t="shared" si="54"/>
        <v>1</v>
      </c>
      <c r="AA151" s="27">
        <f t="shared" si="55"/>
        <v>1</v>
      </c>
      <c r="AB151" s="37" t="str">
        <f>'REPRODUCTION 3'!M151</f>
        <v>Juin</v>
      </c>
      <c r="AC151" s="37" t="str">
        <f>'RUMINANTS 3'!M151</f>
        <v>Juin</v>
      </c>
      <c r="AD151" s="37" t="str">
        <f>'PARASITOLOGIE 3'!M151</f>
        <v>Juin</v>
      </c>
      <c r="AE151" s="37" t="str">
        <f>'INFECTIEUX 3'!M151</f>
        <v>Juin</v>
      </c>
      <c r="AF151" s="37" t="str">
        <f>'CARNIVORES 3'!M151</f>
        <v>Juin</v>
      </c>
      <c r="AG151" s="37" t="str">
        <f>'CHIRURGIE 3'!M151</f>
        <v>Juin</v>
      </c>
      <c r="AH151" s="37" t="str">
        <f>'BIOCHIMIE 2'!M151</f>
        <v>Juin</v>
      </c>
      <c r="AI151" s="37" t="str">
        <f>'HIDAOA 3'!M151</f>
        <v>Juin</v>
      </c>
      <c r="AJ151" s="37" t="str">
        <f>'ANA-PATH 2'!M151</f>
        <v>Juin</v>
      </c>
      <c r="AK151" s="37" t="str">
        <f>'CLINIQUE 3 '!S151</f>
        <v>Juin</v>
      </c>
    </row>
    <row r="152" spans="1:37" ht="18.75">
      <c r="A152" s="27">
        <v>145</v>
      </c>
      <c r="B152" s="302" t="s">
        <v>3299</v>
      </c>
      <c r="C152" s="382" t="s">
        <v>3104</v>
      </c>
      <c r="D152" s="37">
        <f>'REPRODUCTION 3'!G152</f>
        <v>12</v>
      </c>
      <c r="E152" s="37">
        <f>'RUMINANTS 3'!G152</f>
        <v>10.5</v>
      </c>
      <c r="F152" s="37">
        <f>'PARASITOLOGIE 3'!G152</f>
        <v>21</v>
      </c>
      <c r="G152" s="37">
        <f>'INFECTIEUX 3'!G152</f>
        <v>10.5</v>
      </c>
      <c r="H152" s="37">
        <f>'CARNIVORES 3'!G152</f>
        <v>15.75</v>
      </c>
      <c r="I152" s="37">
        <f>'CHIRURGIE 3'!G152</f>
        <v>21</v>
      </c>
      <c r="J152" s="37">
        <f>'BIOCHIMIE 2'!G152</f>
        <v>5.75</v>
      </c>
      <c r="K152" s="37">
        <f>'HIDAOA 3'!G152</f>
        <v>15.75</v>
      </c>
      <c r="L152" s="37">
        <f>'ANA-PATH 2'!G152</f>
        <v>6</v>
      </c>
      <c r="M152" s="37">
        <f>'CLINIQUE 3 '!M152</f>
        <v>0</v>
      </c>
      <c r="N152" s="37">
        <f t="shared" si="42"/>
        <v>118.25</v>
      </c>
      <c r="O152" s="37">
        <f t="shared" si="43"/>
        <v>4.2232142857142856</v>
      </c>
      <c r="P152" s="27" t="str">
        <f t="shared" si="44"/>
        <v>Ajournee</v>
      </c>
      <c r="Q152" s="27" t="str">
        <f t="shared" si="45"/>
        <v>juin</v>
      </c>
      <c r="R152" s="27">
        <f t="shared" si="46"/>
        <v>1</v>
      </c>
      <c r="S152" s="27">
        <f t="shared" si="47"/>
        <v>1</v>
      </c>
      <c r="T152" s="27">
        <f t="shared" si="48"/>
        <v>0</v>
      </c>
      <c r="U152" s="27">
        <f t="shared" si="49"/>
        <v>1</v>
      </c>
      <c r="V152" s="27">
        <f t="shared" si="50"/>
        <v>0</v>
      </c>
      <c r="W152" s="27">
        <f t="shared" si="51"/>
        <v>0</v>
      </c>
      <c r="X152" s="27">
        <f t="shared" si="52"/>
        <v>1</v>
      </c>
      <c r="Y152" s="27">
        <f t="shared" si="53"/>
        <v>0</v>
      </c>
      <c r="Z152" s="27">
        <f t="shared" si="54"/>
        <v>1</v>
      </c>
      <c r="AA152" s="27">
        <f t="shared" si="55"/>
        <v>1</v>
      </c>
      <c r="AB152" s="37" t="str">
        <f>'REPRODUCTION 3'!M152</f>
        <v>Juin</v>
      </c>
      <c r="AC152" s="37" t="str">
        <f>'RUMINANTS 3'!M152</f>
        <v>Juin</v>
      </c>
      <c r="AD152" s="37" t="str">
        <f>'PARASITOLOGIE 3'!M152</f>
        <v>Juin</v>
      </c>
      <c r="AE152" s="37" t="str">
        <f>'INFECTIEUX 3'!M152</f>
        <v>Juin</v>
      </c>
      <c r="AF152" s="37" t="str">
        <f>'CARNIVORES 3'!M152</f>
        <v>Juin</v>
      </c>
      <c r="AG152" s="37" t="str">
        <f>'CHIRURGIE 3'!M152</f>
        <v>Juin</v>
      </c>
      <c r="AH152" s="37" t="str">
        <f>'BIOCHIMIE 2'!M152</f>
        <v>Juin</v>
      </c>
      <c r="AI152" s="37" t="str">
        <f>'HIDAOA 3'!M152</f>
        <v>Juin</v>
      </c>
      <c r="AJ152" s="37" t="str">
        <f>'ANA-PATH 2'!M152</f>
        <v>Juin</v>
      </c>
      <c r="AK152" s="37" t="str">
        <f>'CLINIQUE 3 '!S152</f>
        <v>Juin</v>
      </c>
    </row>
    <row r="153" spans="1:37" ht="18.75">
      <c r="A153" s="27">
        <v>146</v>
      </c>
      <c r="B153" s="308" t="s">
        <v>3105</v>
      </c>
      <c r="C153" s="366" t="s">
        <v>3106</v>
      </c>
      <c r="D153" s="37">
        <f>'REPRODUCTION 3'!G153</f>
        <v>10.5</v>
      </c>
      <c r="E153" s="37">
        <f>'RUMINANTS 3'!G153</f>
        <v>12</v>
      </c>
      <c r="F153" s="37">
        <f>'PARASITOLOGIE 3'!G153</f>
        <v>24</v>
      </c>
      <c r="G153" s="37">
        <f>'INFECTIEUX 3'!G153</f>
        <v>6</v>
      </c>
      <c r="H153" s="37">
        <f>'CARNIVORES 3'!G153</f>
        <v>15</v>
      </c>
      <c r="I153" s="37">
        <f>'CHIRURGIE 3'!G153</f>
        <v>21.375</v>
      </c>
      <c r="J153" s="37">
        <f>'BIOCHIMIE 2'!G153</f>
        <v>5</v>
      </c>
      <c r="K153" s="37">
        <f>'HIDAOA 3'!G153</f>
        <v>17.25</v>
      </c>
      <c r="L153" s="37">
        <f>'ANA-PATH 2'!G153</f>
        <v>5</v>
      </c>
      <c r="M153" s="37">
        <f>'CLINIQUE 3 '!M153</f>
        <v>0</v>
      </c>
      <c r="N153" s="37">
        <f t="shared" si="42"/>
        <v>116.125</v>
      </c>
      <c r="O153" s="37">
        <f t="shared" si="43"/>
        <v>4.1473214285714288</v>
      </c>
      <c r="P153" s="27" t="str">
        <f t="shared" si="44"/>
        <v>Ajournee</v>
      </c>
      <c r="Q153" s="27" t="str">
        <f t="shared" si="45"/>
        <v>juin</v>
      </c>
      <c r="R153" s="27">
        <f t="shared" si="46"/>
        <v>1</v>
      </c>
      <c r="S153" s="27">
        <f t="shared" si="47"/>
        <v>1</v>
      </c>
      <c r="T153" s="27">
        <f t="shared" si="48"/>
        <v>0</v>
      </c>
      <c r="U153" s="27">
        <f t="shared" si="49"/>
        <v>1</v>
      </c>
      <c r="V153" s="27">
        <f t="shared" si="50"/>
        <v>0</v>
      </c>
      <c r="W153" s="27">
        <f t="shared" si="51"/>
        <v>0</v>
      </c>
      <c r="X153" s="27">
        <f t="shared" si="52"/>
        <v>1</v>
      </c>
      <c r="Y153" s="27">
        <f t="shared" si="53"/>
        <v>0</v>
      </c>
      <c r="Z153" s="27">
        <f t="shared" si="54"/>
        <v>1</v>
      </c>
      <c r="AA153" s="27">
        <f t="shared" si="55"/>
        <v>1</v>
      </c>
      <c r="AB153" s="37" t="str">
        <f>'REPRODUCTION 3'!M153</f>
        <v>Juin</v>
      </c>
      <c r="AC153" s="37" t="str">
        <f>'RUMINANTS 3'!M153</f>
        <v>Juin</v>
      </c>
      <c r="AD153" s="37" t="str">
        <f>'PARASITOLOGIE 3'!M153</f>
        <v>Juin</v>
      </c>
      <c r="AE153" s="37" t="str">
        <f>'INFECTIEUX 3'!M153</f>
        <v>Juin</v>
      </c>
      <c r="AF153" s="37" t="str">
        <f>'CARNIVORES 3'!M153</f>
        <v>Juin</v>
      </c>
      <c r="AG153" s="37" t="str">
        <f>'CHIRURGIE 3'!M153</f>
        <v>Juin</v>
      </c>
      <c r="AH153" s="37" t="str">
        <f>'BIOCHIMIE 2'!M153</f>
        <v>Juin</v>
      </c>
      <c r="AI153" s="37" t="str">
        <f>'HIDAOA 3'!M153</f>
        <v>Juin</v>
      </c>
      <c r="AJ153" s="37" t="str">
        <f>'ANA-PATH 2'!M153</f>
        <v>Juin</v>
      </c>
      <c r="AK153" s="37" t="str">
        <f>'CLINIQUE 3 '!S153</f>
        <v>Juin</v>
      </c>
    </row>
    <row r="154" spans="1:37" ht="18.75">
      <c r="A154" s="27">
        <v>147</v>
      </c>
      <c r="B154" s="308" t="s">
        <v>3107</v>
      </c>
      <c r="C154" s="366" t="s">
        <v>3108</v>
      </c>
      <c r="D154" s="37">
        <f>'REPRODUCTION 3'!G154</f>
        <v>19.5</v>
      </c>
      <c r="E154" s="37">
        <f>'RUMINANTS 3'!G154</f>
        <v>12</v>
      </c>
      <c r="F154" s="37">
        <f>'PARASITOLOGIE 3'!G154</f>
        <v>19.5</v>
      </c>
      <c r="G154" s="37">
        <f>'INFECTIEUX 3'!G154</f>
        <v>3</v>
      </c>
      <c r="H154" s="37">
        <f>'CARNIVORES 3'!G154</f>
        <v>17.25</v>
      </c>
      <c r="I154" s="37">
        <f>'CHIRURGIE 3'!G154</f>
        <v>23.25</v>
      </c>
      <c r="J154" s="37">
        <f>'BIOCHIMIE 2'!G154</f>
        <v>9.5</v>
      </c>
      <c r="K154" s="37">
        <f>'HIDAOA 3'!G154</f>
        <v>22.875</v>
      </c>
      <c r="L154" s="37">
        <f>'ANA-PATH 2'!G154</f>
        <v>8</v>
      </c>
      <c r="M154" s="37">
        <f>'CLINIQUE 3 '!M154</f>
        <v>0</v>
      </c>
      <c r="N154" s="37">
        <f t="shared" si="42"/>
        <v>134.875</v>
      </c>
      <c r="O154" s="37">
        <f t="shared" si="43"/>
        <v>4.8169642857142856</v>
      </c>
      <c r="P154" s="27" t="str">
        <f t="shared" si="44"/>
        <v>Ajournee</v>
      </c>
      <c r="Q154" s="27" t="str">
        <f t="shared" si="45"/>
        <v>juin</v>
      </c>
      <c r="R154" s="27">
        <f t="shared" si="46"/>
        <v>0</v>
      </c>
      <c r="S154" s="27">
        <f t="shared" si="47"/>
        <v>1</v>
      </c>
      <c r="T154" s="27">
        <f t="shared" si="48"/>
        <v>0</v>
      </c>
      <c r="U154" s="27">
        <f t="shared" si="49"/>
        <v>1</v>
      </c>
      <c r="V154" s="27">
        <f t="shared" si="50"/>
        <v>0</v>
      </c>
      <c r="W154" s="27">
        <f t="shared" si="51"/>
        <v>0</v>
      </c>
      <c r="X154" s="27">
        <f t="shared" si="52"/>
        <v>1</v>
      </c>
      <c r="Y154" s="27">
        <f t="shared" si="53"/>
        <v>0</v>
      </c>
      <c r="Z154" s="27">
        <f t="shared" si="54"/>
        <v>1</v>
      </c>
      <c r="AA154" s="27">
        <f t="shared" si="55"/>
        <v>1</v>
      </c>
      <c r="AB154" s="37" t="str">
        <f>'REPRODUCTION 3'!M154</f>
        <v>Juin</v>
      </c>
      <c r="AC154" s="37" t="str">
        <f>'RUMINANTS 3'!M154</f>
        <v>Juin</v>
      </c>
      <c r="AD154" s="37" t="str">
        <f>'PARASITOLOGIE 3'!M154</f>
        <v>Juin</v>
      </c>
      <c r="AE154" s="37" t="str">
        <f>'INFECTIEUX 3'!M154</f>
        <v>Juin</v>
      </c>
      <c r="AF154" s="37" t="str">
        <f>'CARNIVORES 3'!M154</f>
        <v>Juin</v>
      </c>
      <c r="AG154" s="37" t="str">
        <f>'CHIRURGIE 3'!M154</f>
        <v>Juin</v>
      </c>
      <c r="AH154" s="37" t="str">
        <f>'BIOCHIMIE 2'!M154</f>
        <v>Juin</v>
      </c>
      <c r="AI154" s="37" t="str">
        <f>'HIDAOA 3'!M154</f>
        <v>Juin</v>
      </c>
      <c r="AJ154" s="37" t="str">
        <f>'ANA-PATH 2'!M154</f>
        <v>Juin</v>
      </c>
      <c r="AK154" s="37" t="str">
        <f>'CLINIQUE 3 '!S154</f>
        <v>Juin</v>
      </c>
    </row>
    <row r="155" spans="1:37" ht="18.75">
      <c r="A155" s="27">
        <v>148</v>
      </c>
      <c r="B155" s="308" t="s">
        <v>3109</v>
      </c>
      <c r="C155" s="366" t="s">
        <v>1692</v>
      </c>
      <c r="D155" s="37">
        <f>'REPRODUCTION 3'!G155</f>
        <v>17.25</v>
      </c>
      <c r="E155" s="37">
        <f>'RUMINANTS 3'!G155</f>
        <v>12</v>
      </c>
      <c r="F155" s="37">
        <f>'PARASITOLOGIE 3'!G155</f>
        <v>21</v>
      </c>
      <c r="G155" s="37">
        <f>'INFECTIEUX 3'!G155</f>
        <v>9</v>
      </c>
      <c r="H155" s="37">
        <f>'CARNIVORES 3'!G155</f>
        <v>10.5</v>
      </c>
      <c r="I155" s="37">
        <f>'CHIRURGIE 3'!G155</f>
        <v>19.125</v>
      </c>
      <c r="J155" s="37">
        <f>'BIOCHIMIE 2'!G155</f>
        <v>5.75</v>
      </c>
      <c r="K155" s="37">
        <f>'HIDAOA 3'!G155</f>
        <v>24</v>
      </c>
      <c r="L155" s="37">
        <f>'ANA-PATH 2'!G155</f>
        <v>8</v>
      </c>
      <c r="M155" s="37">
        <f>'CLINIQUE 3 '!M155</f>
        <v>0</v>
      </c>
      <c r="N155" s="37">
        <f t="shared" si="42"/>
        <v>126.625</v>
      </c>
      <c r="O155" s="37">
        <f t="shared" si="43"/>
        <v>4.5223214285714288</v>
      </c>
      <c r="P155" s="27" t="str">
        <f t="shared" si="44"/>
        <v>Ajournee</v>
      </c>
      <c r="Q155" s="27" t="str">
        <f t="shared" si="45"/>
        <v>juin</v>
      </c>
      <c r="R155" s="27">
        <f t="shared" si="46"/>
        <v>0</v>
      </c>
      <c r="S155" s="27">
        <f t="shared" si="47"/>
        <v>1</v>
      </c>
      <c r="T155" s="27">
        <f t="shared" si="48"/>
        <v>0</v>
      </c>
      <c r="U155" s="27">
        <f t="shared" si="49"/>
        <v>1</v>
      </c>
      <c r="V155" s="27">
        <f t="shared" si="50"/>
        <v>1</v>
      </c>
      <c r="W155" s="27">
        <f t="shared" si="51"/>
        <v>0</v>
      </c>
      <c r="X155" s="27">
        <f t="shared" si="52"/>
        <v>1</v>
      </c>
      <c r="Y155" s="27">
        <f t="shared" si="53"/>
        <v>0</v>
      </c>
      <c r="Z155" s="27">
        <f t="shared" si="54"/>
        <v>1</v>
      </c>
      <c r="AA155" s="27">
        <f t="shared" si="55"/>
        <v>1</v>
      </c>
      <c r="AB155" s="37" t="str">
        <f>'REPRODUCTION 3'!M155</f>
        <v>Juin</v>
      </c>
      <c r="AC155" s="37" t="str">
        <f>'RUMINANTS 3'!M155</f>
        <v>Juin</v>
      </c>
      <c r="AD155" s="37" t="str">
        <f>'PARASITOLOGIE 3'!M155</f>
        <v>Juin</v>
      </c>
      <c r="AE155" s="37" t="str">
        <f>'INFECTIEUX 3'!M155</f>
        <v>Juin</v>
      </c>
      <c r="AF155" s="37" t="str">
        <f>'CARNIVORES 3'!M155</f>
        <v>Juin</v>
      </c>
      <c r="AG155" s="37" t="str">
        <f>'CHIRURGIE 3'!M155</f>
        <v>Juin</v>
      </c>
      <c r="AH155" s="37" t="str">
        <f>'BIOCHIMIE 2'!M155</f>
        <v>Juin</v>
      </c>
      <c r="AI155" s="37" t="str">
        <f>'HIDAOA 3'!M155</f>
        <v>Juin</v>
      </c>
      <c r="AJ155" s="37" t="str">
        <f>'ANA-PATH 2'!M155</f>
        <v>Juin</v>
      </c>
      <c r="AK155" s="37" t="str">
        <f>'CLINIQUE 3 '!S155</f>
        <v>Juin</v>
      </c>
    </row>
    <row r="156" spans="1:37" ht="18.75">
      <c r="A156" s="27">
        <v>149</v>
      </c>
      <c r="B156" s="308" t="s">
        <v>977</v>
      </c>
      <c r="C156" s="366" t="s">
        <v>3110</v>
      </c>
      <c r="D156" s="37">
        <f>'REPRODUCTION 3'!G156</f>
        <v>13.5</v>
      </c>
      <c r="E156" s="37">
        <f>'RUMINANTS 3'!G156</f>
        <v>6</v>
      </c>
      <c r="F156" s="37">
        <f>'PARASITOLOGIE 3'!G156</f>
        <v>13.5</v>
      </c>
      <c r="G156" s="37">
        <f>'INFECTIEUX 3'!G156</f>
        <v>4.5</v>
      </c>
      <c r="H156" s="37">
        <f>'CARNIVORES 3'!G156</f>
        <v>15</v>
      </c>
      <c r="I156" s="37">
        <f>'CHIRURGIE 3'!G156</f>
        <v>20.25</v>
      </c>
      <c r="J156" s="37">
        <f>'BIOCHIMIE 2'!G156</f>
        <v>5.75</v>
      </c>
      <c r="K156" s="37">
        <f>'HIDAOA 3'!G156</f>
        <v>17.625</v>
      </c>
      <c r="L156" s="37">
        <f>'ANA-PATH 2'!G156</f>
        <v>4</v>
      </c>
      <c r="M156" s="37">
        <f>'CLINIQUE 3 '!M156</f>
        <v>0</v>
      </c>
      <c r="N156" s="37">
        <f t="shared" si="42"/>
        <v>100.125</v>
      </c>
      <c r="O156" s="37">
        <f t="shared" si="43"/>
        <v>3.5758928571428572</v>
      </c>
      <c r="P156" s="27" t="str">
        <f t="shared" si="44"/>
        <v>Ajournee</v>
      </c>
      <c r="Q156" s="27" t="str">
        <f t="shared" si="45"/>
        <v>juin</v>
      </c>
      <c r="R156" s="27">
        <f t="shared" si="46"/>
        <v>1</v>
      </c>
      <c r="S156" s="27">
        <f t="shared" si="47"/>
        <v>1</v>
      </c>
      <c r="T156" s="27">
        <f t="shared" si="48"/>
        <v>1</v>
      </c>
      <c r="U156" s="27">
        <f t="shared" si="49"/>
        <v>1</v>
      </c>
      <c r="V156" s="27">
        <f t="shared" si="50"/>
        <v>0</v>
      </c>
      <c r="W156" s="27">
        <f t="shared" si="51"/>
        <v>0</v>
      </c>
      <c r="X156" s="27">
        <f t="shared" si="52"/>
        <v>1</v>
      </c>
      <c r="Y156" s="27">
        <f t="shared" si="53"/>
        <v>0</v>
      </c>
      <c r="Z156" s="27">
        <f t="shared" si="54"/>
        <v>1</v>
      </c>
      <c r="AA156" s="27">
        <f t="shared" si="55"/>
        <v>1</v>
      </c>
      <c r="AB156" s="37" t="str">
        <f>'REPRODUCTION 3'!M156</f>
        <v>Juin</v>
      </c>
      <c r="AC156" s="37" t="str">
        <f>'RUMINANTS 3'!M156</f>
        <v>Juin</v>
      </c>
      <c r="AD156" s="37" t="str">
        <f>'PARASITOLOGIE 3'!M156</f>
        <v>Juin</v>
      </c>
      <c r="AE156" s="37" t="str">
        <f>'INFECTIEUX 3'!M156</f>
        <v>Juin</v>
      </c>
      <c r="AF156" s="37" t="str">
        <f>'CARNIVORES 3'!M156</f>
        <v>Juin</v>
      </c>
      <c r="AG156" s="37" t="str">
        <f>'CHIRURGIE 3'!M156</f>
        <v>Juin</v>
      </c>
      <c r="AH156" s="37" t="str">
        <f>'BIOCHIMIE 2'!M156</f>
        <v>Juin</v>
      </c>
      <c r="AI156" s="37" t="str">
        <f>'HIDAOA 3'!M156</f>
        <v>Juin</v>
      </c>
      <c r="AJ156" s="37" t="str">
        <f>'ANA-PATH 2'!M156</f>
        <v>Juin</v>
      </c>
      <c r="AK156" s="37" t="str">
        <f>'CLINIQUE 3 '!S156</f>
        <v>Juin</v>
      </c>
    </row>
    <row r="157" spans="1:37" ht="18.75">
      <c r="A157" s="27">
        <v>150</v>
      </c>
      <c r="B157" s="308" t="s">
        <v>3300</v>
      </c>
      <c r="C157" s="366" t="s">
        <v>3111</v>
      </c>
      <c r="D157" s="37">
        <f>'REPRODUCTION 3'!G157</f>
        <v>13.5</v>
      </c>
      <c r="E157" s="37">
        <f>'RUMINANTS 3'!G157</f>
        <v>7.5</v>
      </c>
      <c r="F157" s="37">
        <f>'PARASITOLOGIE 3'!G157</f>
        <v>24</v>
      </c>
      <c r="G157" s="37">
        <f>'INFECTIEUX 3'!G157</f>
        <v>7.5</v>
      </c>
      <c r="H157" s="37">
        <f>'CARNIVORES 3'!G157</f>
        <v>12.75</v>
      </c>
      <c r="I157" s="37">
        <f>'CHIRURGIE 3'!G157</f>
        <v>20.625</v>
      </c>
      <c r="J157" s="37">
        <f>'BIOCHIMIE 2'!G157</f>
        <v>4.5</v>
      </c>
      <c r="K157" s="37">
        <f>'HIDAOA 3'!G157</f>
        <v>16.125</v>
      </c>
      <c r="L157" s="37">
        <f>'ANA-PATH 2'!G157</f>
        <v>5</v>
      </c>
      <c r="M157" s="37">
        <f>'CLINIQUE 3 '!M157</f>
        <v>0</v>
      </c>
      <c r="N157" s="37">
        <f t="shared" si="42"/>
        <v>111.5</v>
      </c>
      <c r="O157" s="37">
        <f t="shared" si="43"/>
        <v>3.9821428571428572</v>
      </c>
      <c r="P157" s="27" t="str">
        <f t="shared" si="44"/>
        <v>Ajournee</v>
      </c>
      <c r="Q157" s="27" t="str">
        <f t="shared" si="45"/>
        <v>juin</v>
      </c>
      <c r="R157" s="27">
        <f t="shared" si="46"/>
        <v>1</v>
      </c>
      <c r="S157" s="27">
        <f t="shared" si="47"/>
        <v>1</v>
      </c>
      <c r="T157" s="27">
        <f t="shared" si="48"/>
        <v>0</v>
      </c>
      <c r="U157" s="27">
        <f t="shared" si="49"/>
        <v>1</v>
      </c>
      <c r="V157" s="27">
        <f t="shared" si="50"/>
        <v>1</v>
      </c>
      <c r="W157" s="27">
        <f t="shared" si="51"/>
        <v>0</v>
      </c>
      <c r="X157" s="27">
        <f t="shared" si="52"/>
        <v>1</v>
      </c>
      <c r="Y157" s="27">
        <f t="shared" si="53"/>
        <v>0</v>
      </c>
      <c r="Z157" s="27">
        <f t="shared" si="54"/>
        <v>1</v>
      </c>
      <c r="AA157" s="27">
        <f t="shared" si="55"/>
        <v>1</v>
      </c>
      <c r="AB157" s="37" t="str">
        <f>'REPRODUCTION 3'!M157</f>
        <v>Juin</v>
      </c>
      <c r="AC157" s="37" t="str">
        <f>'RUMINANTS 3'!M157</f>
        <v>Juin</v>
      </c>
      <c r="AD157" s="37" t="str">
        <f>'PARASITOLOGIE 3'!M157</f>
        <v>Juin</v>
      </c>
      <c r="AE157" s="37" t="str">
        <f>'INFECTIEUX 3'!M157</f>
        <v>Juin</v>
      </c>
      <c r="AF157" s="37" t="str">
        <f>'CARNIVORES 3'!M157</f>
        <v>Juin</v>
      </c>
      <c r="AG157" s="37" t="str">
        <f>'CHIRURGIE 3'!M157</f>
        <v>Juin</v>
      </c>
      <c r="AH157" s="37" t="str">
        <f>'BIOCHIMIE 2'!M157</f>
        <v>Juin</v>
      </c>
      <c r="AI157" s="37" t="str">
        <f>'HIDAOA 3'!M157</f>
        <v>Juin</v>
      </c>
      <c r="AJ157" s="37" t="str">
        <f>'ANA-PATH 2'!M157</f>
        <v>Juin</v>
      </c>
      <c r="AK157" s="37" t="str">
        <f>'CLINIQUE 3 '!S157</f>
        <v>Juin</v>
      </c>
    </row>
    <row r="158" spans="1:37" ht="18.75">
      <c r="A158" s="27">
        <v>151</v>
      </c>
      <c r="B158" s="308" t="s">
        <v>3276</v>
      </c>
      <c r="C158" s="366" t="s">
        <v>1985</v>
      </c>
      <c r="D158" s="37">
        <f>'REPRODUCTION 3'!G158</f>
        <v>12</v>
      </c>
      <c r="E158" s="37">
        <f>'RUMINANTS 3'!G158</f>
        <v>15</v>
      </c>
      <c r="F158" s="37">
        <f>'PARASITOLOGIE 3'!G158</f>
        <v>19.5</v>
      </c>
      <c r="G158" s="37">
        <f>'INFECTIEUX 3'!G158</f>
        <v>6</v>
      </c>
      <c r="H158" s="37">
        <f>'CARNIVORES 3'!G158</f>
        <v>10.5</v>
      </c>
      <c r="I158" s="37">
        <f>'CHIRURGIE 3'!G158</f>
        <v>21.75</v>
      </c>
      <c r="J158" s="37">
        <f>'BIOCHIMIE 2'!G158</f>
        <v>6.75</v>
      </c>
      <c r="K158" s="37">
        <f>'HIDAOA 3'!G158</f>
        <v>10.125</v>
      </c>
      <c r="L158" s="37">
        <f>'ANA-PATH 2'!G158</f>
        <v>8</v>
      </c>
      <c r="M158" s="37">
        <f>'CLINIQUE 3 '!M158</f>
        <v>0</v>
      </c>
      <c r="N158" s="37">
        <f t="shared" si="42"/>
        <v>109.625</v>
      </c>
      <c r="O158" s="37">
        <f t="shared" si="43"/>
        <v>3.9151785714285716</v>
      </c>
      <c r="P158" s="27" t="str">
        <f t="shared" si="44"/>
        <v>Ajournee</v>
      </c>
      <c r="Q158" s="27" t="str">
        <f t="shared" si="45"/>
        <v>juin</v>
      </c>
      <c r="R158" s="27">
        <f t="shared" si="46"/>
        <v>1</v>
      </c>
      <c r="S158" s="27">
        <f t="shared" si="47"/>
        <v>0</v>
      </c>
      <c r="T158" s="27">
        <f t="shared" si="48"/>
        <v>0</v>
      </c>
      <c r="U158" s="27">
        <f t="shared" si="49"/>
        <v>1</v>
      </c>
      <c r="V158" s="27">
        <f t="shared" si="50"/>
        <v>1</v>
      </c>
      <c r="W158" s="27">
        <f t="shared" si="51"/>
        <v>0</v>
      </c>
      <c r="X158" s="27">
        <f t="shared" si="52"/>
        <v>1</v>
      </c>
      <c r="Y158" s="27">
        <f t="shared" si="53"/>
        <v>1</v>
      </c>
      <c r="Z158" s="27">
        <f t="shared" si="54"/>
        <v>1</v>
      </c>
      <c r="AA158" s="27">
        <f t="shared" si="55"/>
        <v>1</v>
      </c>
      <c r="AB158" s="37" t="str">
        <f>'REPRODUCTION 3'!M158</f>
        <v>Juin</v>
      </c>
      <c r="AC158" s="37" t="str">
        <f>'RUMINANTS 3'!M158</f>
        <v>Juin</v>
      </c>
      <c r="AD158" s="37" t="str">
        <f>'PARASITOLOGIE 3'!M158</f>
        <v>Juin</v>
      </c>
      <c r="AE158" s="37" t="str">
        <f>'INFECTIEUX 3'!M158</f>
        <v>Juin</v>
      </c>
      <c r="AF158" s="37" t="str">
        <f>'CARNIVORES 3'!M158</f>
        <v>Juin</v>
      </c>
      <c r="AG158" s="37" t="str">
        <f>'CHIRURGIE 3'!M158</f>
        <v>Juin</v>
      </c>
      <c r="AH158" s="37" t="str">
        <f>'BIOCHIMIE 2'!M158</f>
        <v>Juin</v>
      </c>
      <c r="AI158" s="37" t="str">
        <f>'HIDAOA 3'!M158</f>
        <v>Juin</v>
      </c>
      <c r="AJ158" s="37" t="str">
        <f>'ANA-PATH 2'!M158</f>
        <v>Juin</v>
      </c>
      <c r="AK158" s="37" t="str">
        <f>'CLINIQUE 3 '!S158</f>
        <v>Juin</v>
      </c>
    </row>
    <row r="159" spans="1:37" ht="18.75">
      <c r="A159" s="27">
        <v>152</v>
      </c>
      <c r="B159" s="352" t="s">
        <v>3112</v>
      </c>
      <c r="C159" s="383" t="s">
        <v>2148</v>
      </c>
      <c r="D159" s="37">
        <f>'REPRODUCTION 3'!G159</f>
        <v>6</v>
      </c>
      <c r="E159" s="37">
        <f>'RUMINANTS 3'!G159</f>
        <v>13.5</v>
      </c>
      <c r="F159" s="37">
        <f>'PARASITOLOGIE 3'!G159</f>
        <v>13.5</v>
      </c>
      <c r="G159" s="37">
        <f>'INFECTIEUX 3'!G159</f>
        <v>6</v>
      </c>
      <c r="H159" s="37">
        <f>'CARNIVORES 3'!G159</f>
        <v>11.25</v>
      </c>
      <c r="I159" s="37">
        <f>'CHIRURGIE 3'!G159</f>
        <v>21</v>
      </c>
      <c r="J159" s="37">
        <f>'BIOCHIMIE 2'!G159</f>
        <v>3</v>
      </c>
      <c r="K159" s="37">
        <f>'HIDAOA 3'!G159</f>
        <v>12</v>
      </c>
      <c r="L159" s="37">
        <f>'ANA-PATH 2'!G159</f>
        <v>5</v>
      </c>
      <c r="M159" s="37">
        <f>'CLINIQUE 3 '!M159</f>
        <v>0</v>
      </c>
      <c r="N159" s="37">
        <f t="shared" si="42"/>
        <v>91.25</v>
      </c>
      <c r="O159" s="37">
        <f t="shared" si="43"/>
        <v>3.2589285714285716</v>
      </c>
      <c r="P159" s="27" t="str">
        <f t="shared" si="44"/>
        <v>Ajournee</v>
      </c>
      <c r="Q159" s="27" t="str">
        <f t="shared" si="45"/>
        <v>juin</v>
      </c>
      <c r="R159" s="27">
        <f t="shared" si="46"/>
        <v>1</v>
      </c>
      <c r="S159" s="27">
        <f t="shared" si="47"/>
        <v>1</v>
      </c>
      <c r="T159" s="27">
        <f t="shared" si="48"/>
        <v>1</v>
      </c>
      <c r="U159" s="27">
        <f t="shared" si="49"/>
        <v>1</v>
      </c>
      <c r="V159" s="27">
        <f t="shared" si="50"/>
        <v>1</v>
      </c>
      <c r="W159" s="27">
        <f t="shared" si="51"/>
        <v>0</v>
      </c>
      <c r="X159" s="27">
        <f t="shared" si="52"/>
        <v>1</v>
      </c>
      <c r="Y159" s="27">
        <f t="shared" si="53"/>
        <v>1</v>
      </c>
      <c r="Z159" s="27">
        <f t="shared" si="54"/>
        <v>1</v>
      </c>
      <c r="AA159" s="27">
        <f t="shared" si="55"/>
        <v>1</v>
      </c>
      <c r="AB159" s="37" t="str">
        <f>'REPRODUCTION 3'!M159</f>
        <v>Juin</v>
      </c>
      <c r="AC159" s="37" t="str">
        <f>'RUMINANTS 3'!M159</f>
        <v>Juin</v>
      </c>
      <c r="AD159" s="37" t="str">
        <f>'PARASITOLOGIE 3'!M159</f>
        <v>Juin</v>
      </c>
      <c r="AE159" s="37" t="str">
        <f>'INFECTIEUX 3'!M159</f>
        <v>Juin</v>
      </c>
      <c r="AF159" s="37" t="str">
        <f>'CARNIVORES 3'!M159</f>
        <v>Juin</v>
      </c>
      <c r="AG159" s="37" t="str">
        <f>'CHIRURGIE 3'!M159</f>
        <v>Juin</v>
      </c>
      <c r="AH159" s="37" t="str">
        <f>'BIOCHIMIE 2'!M159</f>
        <v>Juin</v>
      </c>
      <c r="AI159" s="37" t="str">
        <f>'HIDAOA 3'!M159</f>
        <v>Juin</v>
      </c>
      <c r="AJ159" s="37" t="str">
        <f>'ANA-PATH 2'!M159</f>
        <v>Juin</v>
      </c>
      <c r="AK159" s="37" t="str">
        <f>'CLINIQUE 3 '!S159</f>
        <v>Juin</v>
      </c>
    </row>
    <row r="160" spans="1:37" ht="18.75">
      <c r="A160" s="27">
        <v>153</v>
      </c>
      <c r="B160" s="308" t="s">
        <v>1648</v>
      </c>
      <c r="C160" s="366" t="s">
        <v>3113</v>
      </c>
      <c r="D160" s="37">
        <f>'REPRODUCTION 3'!G160</f>
        <v>14.25</v>
      </c>
      <c r="E160" s="37">
        <f>'RUMINANTS 3'!G160</f>
        <v>9</v>
      </c>
      <c r="F160" s="37">
        <f>'PARASITOLOGIE 3'!G160</f>
        <v>22.5</v>
      </c>
      <c r="G160" s="37">
        <f>'INFECTIEUX 3'!G160</f>
        <v>18</v>
      </c>
      <c r="H160" s="37">
        <f>'CARNIVORES 3'!G160</f>
        <v>15</v>
      </c>
      <c r="I160" s="37">
        <f>'CHIRURGIE 3'!G160</f>
        <v>26.625</v>
      </c>
      <c r="J160" s="37">
        <f>'BIOCHIMIE 2'!G160</f>
        <v>13.5</v>
      </c>
      <c r="K160" s="37">
        <f>'HIDAOA 3'!G160</f>
        <v>22.875</v>
      </c>
      <c r="L160" s="37">
        <f>'ANA-PATH 2'!G160</f>
        <v>8</v>
      </c>
      <c r="M160" s="37">
        <f>'CLINIQUE 3 '!M160</f>
        <v>0</v>
      </c>
      <c r="N160" s="37">
        <f t="shared" si="42"/>
        <v>149.75</v>
      </c>
      <c r="O160" s="37">
        <f t="shared" si="43"/>
        <v>5.3482142857142856</v>
      </c>
      <c r="P160" s="27" t="str">
        <f t="shared" si="44"/>
        <v>Ajournee</v>
      </c>
      <c r="Q160" s="27" t="str">
        <f t="shared" si="45"/>
        <v>juin</v>
      </c>
      <c r="R160" s="27">
        <f t="shared" si="46"/>
        <v>1</v>
      </c>
      <c r="S160" s="27">
        <f t="shared" si="47"/>
        <v>1</v>
      </c>
      <c r="T160" s="27">
        <f t="shared" si="48"/>
        <v>0</v>
      </c>
      <c r="U160" s="27">
        <f t="shared" si="49"/>
        <v>0</v>
      </c>
      <c r="V160" s="27">
        <f t="shared" si="50"/>
        <v>0</v>
      </c>
      <c r="W160" s="27">
        <f t="shared" si="51"/>
        <v>0</v>
      </c>
      <c r="X160" s="27">
        <f t="shared" si="52"/>
        <v>0</v>
      </c>
      <c r="Y160" s="27">
        <f t="shared" si="53"/>
        <v>0</v>
      </c>
      <c r="Z160" s="27">
        <f t="shared" si="54"/>
        <v>1</v>
      </c>
      <c r="AA160" s="27">
        <f t="shared" si="55"/>
        <v>1</v>
      </c>
      <c r="AB160" s="37" t="str">
        <f>'REPRODUCTION 3'!M160</f>
        <v>Juin</v>
      </c>
      <c r="AC160" s="37" t="str">
        <f>'RUMINANTS 3'!M160</f>
        <v>Juin</v>
      </c>
      <c r="AD160" s="37" t="str">
        <f>'PARASITOLOGIE 3'!M160</f>
        <v>Juin</v>
      </c>
      <c r="AE160" s="37" t="str">
        <f>'INFECTIEUX 3'!M160</f>
        <v>Juin</v>
      </c>
      <c r="AF160" s="37" t="str">
        <f>'CARNIVORES 3'!M160</f>
        <v>Juin</v>
      </c>
      <c r="AG160" s="37" t="str">
        <f>'CHIRURGIE 3'!M160</f>
        <v>Juin</v>
      </c>
      <c r="AH160" s="37" t="str">
        <f>'BIOCHIMIE 2'!M160</f>
        <v>Juin</v>
      </c>
      <c r="AI160" s="37" t="str">
        <f>'HIDAOA 3'!M160</f>
        <v>Juin</v>
      </c>
      <c r="AJ160" s="37" t="str">
        <f>'ANA-PATH 2'!M160</f>
        <v>Juin</v>
      </c>
      <c r="AK160" s="37" t="str">
        <f>'CLINIQUE 3 '!S160</f>
        <v>Juin</v>
      </c>
    </row>
    <row r="161" spans="1:37" ht="18.75">
      <c r="A161" s="27">
        <v>154</v>
      </c>
      <c r="B161" s="308" t="s">
        <v>3114</v>
      </c>
      <c r="C161" s="366" t="s">
        <v>3115</v>
      </c>
      <c r="D161" s="37">
        <f>'REPRODUCTION 3'!G161</f>
        <v>12</v>
      </c>
      <c r="E161" s="37">
        <f>'RUMINANTS 3'!G161</f>
        <v>4.5</v>
      </c>
      <c r="F161" s="37">
        <f>'PARASITOLOGIE 3'!G161</f>
        <v>16.5</v>
      </c>
      <c r="G161" s="37">
        <f>'INFECTIEUX 3'!G161</f>
        <v>3</v>
      </c>
      <c r="H161" s="37">
        <f>'CARNIVORES 3'!G161</f>
        <v>9</v>
      </c>
      <c r="I161" s="37">
        <f>'CHIRURGIE 3'!G161</f>
        <v>17.25</v>
      </c>
      <c r="J161" s="37">
        <f>'BIOCHIMIE 2'!G161</f>
        <v>4</v>
      </c>
      <c r="K161" s="37">
        <f>'HIDAOA 3'!G161</f>
        <v>5.25</v>
      </c>
      <c r="L161" s="37">
        <f>'ANA-PATH 2'!G161</f>
        <v>4</v>
      </c>
      <c r="M161" s="37">
        <f>'CLINIQUE 3 '!M161</f>
        <v>0</v>
      </c>
      <c r="N161" s="37">
        <f t="shared" si="42"/>
        <v>75.5</v>
      </c>
      <c r="O161" s="37">
        <f t="shared" si="43"/>
        <v>2.6964285714285716</v>
      </c>
      <c r="P161" s="27" t="str">
        <f t="shared" si="44"/>
        <v>Ajournee</v>
      </c>
      <c r="Q161" s="27" t="str">
        <f t="shared" si="45"/>
        <v>juin</v>
      </c>
      <c r="R161" s="27">
        <f t="shared" si="46"/>
        <v>1</v>
      </c>
      <c r="S161" s="27">
        <f t="shared" si="47"/>
        <v>1</v>
      </c>
      <c r="T161" s="27">
        <f t="shared" si="48"/>
        <v>0</v>
      </c>
      <c r="U161" s="27">
        <f t="shared" si="49"/>
        <v>1</v>
      </c>
      <c r="V161" s="27">
        <f t="shared" si="50"/>
        <v>1</v>
      </c>
      <c r="W161" s="27">
        <f t="shared" si="51"/>
        <v>0</v>
      </c>
      <c r="X161" s="27">
        <f t="shared" si="52"/>
        <v>1</v>
      </c>
      <c r="Y161" s="27">
        <f t="shared" si="53"/>
        <v>1</v>
      </c>
      <c r="Z161" s="27">
        <f t="shared" si="54"/>
        <v>1</v>
      </c>
      <c r="AA161" s="27">
        <f t="shared" si="55"/>
        <v>1</v>
      </c>
      <c r="AB161" s="37" t="str">
        <f>'REPRODUCTION 3'!M161</f>
        <v>Juin</v>
      </c>
      <c r="AC161" s="37" t="str">
        <f>'RUMINANTS 3'!M161</f>
        <v>Juin</v>
      </c>
      <c r="AD161" s="37" t="str">
        <f>'PARASITOLOGIE 3'!M161</f>
        <v>Juin</v>
      </c>
      <c r="AE161" s="37" t="str">
        <f>'INFECTIEUX 3'!M161</f>
        <v>Juin</v>
      </c>
      <c r="AF161" s="37" t="str">
        <f>'CARNIVORES 3'!M161</f>
        <v>Juin</v>
      </c>
      <c r="AG161" s="37" t="str">
        <f>'CHIRURGIE 3'!M161</f>
        <v>Juin</v>
      </c>
      <c r="AH161" s="37" t="str">
        <f>'BIOCHIMIE 2'!M161</f>
        <v>Juin</v>
      </c>
      <c r="AI161" s="37" t="str">
        <f>'HIDAOA 3'!M161</f>
        <v>Juin</v>
      </c>
      <c r="AJ161" s="37" t="str">
        <f>'ANA-PATH 2'!M161</f>
        <v>Juin</v>
      </c>
      <c r="AK161" s="37" t="str">
        <f>'CLINIQUE 3 '!S161</f>
        <v>Juin</v>
      </c>
    </row>
    <row r="162" spans="1:37" ht="18.75">
      <c r="A162" s="27">
        <v>155</v>
      </c>
      <c r="B162" s="308" t="s">
        <v>3116</v>
      </c>
      <c r="C162" s="366" t="s">
        <v>2064</v>
      </c>
      <c r="D162" s="37">
        <f>'REPRODUCTION 3'!G162</f>
        <v>10.5</v>
      </c>
      <c r="E162" s="37">
        <f>'RUMINANTS 3'!G162</f>
        <v>4.5</v>
      </c>
      <c r="F162" s="37">
        <f>'PARASITOLOGIE 3'!G162</f>
        <v>7.5</v>
      </c>
      <c r="G162" s="37">
        <f>'INFECTIEUX 3'!G162</f>
        <v>6</v>
      </c>
      <c r="H162" s="37">
        <f>'CARNIVORES 3'!G162</f>
        <v>12</v>
      </c>
      <c r="I162" s="37">
        <f>'CHIRURGIE 3'!G162</f>
        <v>17.625</v>
      </c>
      <c r="J162" s="37">
        <f>'BIOCHIMIE 2'!G162</f>
        <v>3</v>
      </c>
      <c r="K162" s="37">
        <f>'HIDAOA 3'!G162</f>
        <v>10.5</v>
      </c>
      <c r="L162" s="37">
        <f>'ANA-PATH 2'!G162</f>
        <v>4</v>
      </c>
      <c r="M162" s="37">
        <f>'CLINIQUE 3 '!M162</f>
        <v>0</v>
      </c>
      <c r="N162" s="37">
        <f t="shared" si="42"/>
        <v>75.625</v>
      </c>
      <c r="O162" s="37">
        <f t="shared" si="43"/>
        <v>2.7008928571428572</v>
      </c>
      <c r="P162" s="27" t="str">
        <f t="shared" si="44"/>
        <v>Ajournee</v>
      </c>
      <c r="Q162" s="27" t="str">
        <f t="shared" si="45"/>
        <v>juin</v>
      </c>
      <c r="R162" s="27">
        <f t="shared" si="46"/>
        <v>1</v>
      </c>
      <c r="S162" s="27">
        <f t="shared" si="47"/>
        <v>1</v>
      </c>
      <c r="T162" s="27">
        <f t="shared" si="48"/>
        <v>1</v>
      </c>
      <c r="U162" s="27">
        <f t="shared" si="49"/>
        <v>1</v>
      </c>
      <c r="V162" s="27">
        <f t="shared" si="50"/>
        <v>1</v>
      </c>
      <c r="W162" s="27">
        <f t="shared" si="51"/>
        <v>0</v>
      </c>
      <c r="X162" s="27">
        <f t="shared" si="52"/>
        <v>1</v>
      </c>
      <c r="Y162" s="27">
        <f t="shared" si="53"/>
        <v>1</v>
      </c>
      <c r="Z162" s="27">
        <f t="shared" si="54"/>
        <v>1</v>
      </c>
      <c r="AA162" s="27">
        <f t="shared" si="55"/>
        <v>1</v>
      </c>
      <c r="AB162" s="37" t="str">
        <f>'REPRODUCTION 3'!M162</f>
        <v>Juin</v>
      </c>
      <c r="AC162" s="37" t="str">
        <f>'RUMINANTS 3'!M162</f>
        <v>Juin</v>
      </c>
      <c r="AD162" s="37" t="str">
        <f>'PARASITOLOGIE 3'!M162</f>
        <v>Juin</v>
      </c>
      <c r="AE162" s="37" t="str">
        <f>'INFECTIEUX 3'!M162</f>
        <v>Juin</v>
      </c>
      <c r="AF162" s="37" t="str">
        <f>'CARNIVORES 3'!M162</f>
        <v>Juin</v>
      </c>
      <c r="AG162" s="37" t="str">
        <f>'CHIRURGIE 3'!M162</f>
        <v>Juin</v>
      </c>
      <c r="AH162" s="37" t="str">
        <f>'BIOCHIMIE 2'!M162</f>
        <v>Juin</v>
      </c>
      <c r="AI162" s="37" t="str">
        <f>'HIDAOA 3'!M162</f>
        <v>Juin</v>
      </c>
      <c r="AJ162" s="37" t="str">
        <f>'ANA-PATH 2'!M162</f>
        <v>Juin</v>
      </c>
      <c r="AK162" s="37" t="str">
        <f>'CLINIQUE 3 '!S162</f>
        <v>Juin</v>
      </c>
    </row>
    <row r="163" spans="1:37" ht="18.75">
      <c r="A163" s="27">
        <v>156</v>
      </c>
      <c r="B163" s="308" t="s">
        <v>3117</v>
      </c>
      <c r="C163" s="366" t="s">
        <v>3118</v>
      </c>
      <c r="D163" s="37">
        <f>'REPRODUCTION 3'!G163</f>
        <v>9.75</v>
      </c>
      <c r="E163" s="37">
        <f>'RUMINANTS 3'!G163</f>
        <v>7.5</v>
      </c>
      <c r="F163" s="37">
        <f>'PARASITOLOGIE 3'!G163</f>
        <v>15</v>
      </c>
      <c r="G163" s="37">
        <f>'INFECTIEUX 3'!G163</f>
        <v>6</v>
      </c>
      <c r="H163" s="37">
        <f>'CARNIVORES 3'!G163</f>
        <v>13.5</v>
      </c>
      <c r="I163" s="37">
        <f>'CHIRURGIE 3'!G163</f>
        <v>19.5</v>
      </c>
      <c r="J163" s="37">
        <f>'BIOCHIMIE 2'!G163</f>
        <v>4.25</v>
      </c>
      <c r="K163" s="37">
        <f>'HIDAOA 3'!G163</f>
        <v>13.5</v>
      </c>
      <c r="L163" s="37">
        <f>'ANA-PATH 2'!G163</f>
        <v>4</v>
      </c>
      <c r="M163" s="37">
        <f>'CLINIQUE 3 '!M163</f>
        <v>0</v>
      </c>
      <c r="N163" s="37">
        <f t="shared" si="42"/>
        <v>93</v>
      </c>
      <c r="O163" s="37">
        <f t="shared" si="43"/>
        <v>3.3214285714285716</v>
      </c>
      <c r="P163" s="27" t="str">
        <f t="shared" si="44"/>
        <v>Ajournee</v>
      </c>
      <c r="Q163" s="27" t="str">
        <f t="shared" si="45"/>
        <v>juin</v>
      </c>
      <c r="R163" s="27">
        <f t="shared" si="46"/>
        <v>1</v>
      </c>
      <c r="S163" s="27">
        <f t="shared" si="47"/>
        <v>1</v>
      </c>
      <c r="T163" s="27">
        <f t="shared" si="48"/>
        <v>0</v>
      </c>
      <c r="U163" s="27">
        <f t="shared" si="49"/>
        <v>1</v>
      </c>
      <c r="V163" s="27">
        <f t="shared" si="50"/>
        <v>1</v>
      </c>
      <c r="W163" s="27">
        <f t="shared" si="51"/>
        <v>0</v>
      </c>
      <c r="X163" s="27">
        <f t="shared" si="52"/>
        <v>1</v>
      </c>
      <c r="Y163" s="27">
        <f t="shared" si="53"/>
        <v>1</v>
      </c>
      <c r="Z163" s="27">
        <f t="shared" si="54"/>
        <v>1</v>
      </c>
      <c r="AA163" s="27">
        <f t="shared" si="55"/>
        <v>1</v>
      </c>
      <c r="AB163" s="37" t="str">
        <f>'REPRODUCTION 3'!M163</f>
        <v>Juin</v>
      </c>
      <c r="AC163" s="37" t="str">
        <f>'RUMINANTS 3'!M163</f>
        <v>Juin</v>
      </c>
      <c r="AD163" s="37" t="str">
        <f>'PARASITOLOGIE 3'!M163</f>
        <v>Juin</v>
      </c>
      <c r="AE163" s="37" t="str">
        <f>'INFECTIEUX 3'!M163</f>
        <v>Juin</v>
      </c>
      <c r="AF163" s="37" t="str">
        <f>'CARNIVORES 3'!M163</f>
        <v>Juin</v>
      </c>
      <c r="AG163" s="37" t="str">
        <f>'CHIRURGIE 3'!M163</f>
        <v>Juin</v>
      </c>
      <c r="AH163" s="37" t="str">
        <f>'BIOCHIMIE 2'!M163</f>
        <v>Juin</v>
      </c>
      <c r="AI163" s="37" t="str">
        <f>'HIDAOA 3'!M163</f>
        <v>Juin</v>
      </c>
      <c r="AJ163" s="37" t="str">
        <f>'ANA-PATH 2'!M163</f>
        <v>Juin</v>
      </c>
      <c r="AK163" s="37" t="str">
        <f>'CLINIQUE 3 '!S163</f>
        <v>Juin</v>
      </c>
    </row>
    <row r="164" spans="1:37" ht="18.75">
      <c r="A164" s="27">
        <v>157</v>
      </c>
      <c r="B164" s="308" t="s">
        <v>3119</v>
      </c>
      <c r="C164" s="366" t="s">
        <v>100</v>
      </c>
      <c r="D164" s="37">
        <f>'REPRODUCTION 3'!G164</f>
        <v>7.5</v>
      </c>
      <c r="E164" s="37">
        <f>'RUMINANTS 3'!G164</f>
        <v>10.5</v>
      </c>
      <c r="F164" s="37">
        <f>'PARASITOLOGIE 3'!G164</f>
        <v>13.5</v>
      </c>
      <c r="G164" s="37">
        <f>'INFECTIEUX 3'!G164</f>
        <v>1.5</v>
      </c>
      <c r="H164" s="37">
        <f>'CARNIVORES 3'!G164</f>
        <v>19.5</v>
      </c>
      <c r="I164" s="37">
        <f>'CHIRURGIE 3'!G164</f>
        <v>23.625</v>
      </c>
      <c r="J164" s="37">
        <f>'BIOCHIMIE 2'!G164</f>
        <v>4.5</v>
      </c>
      <c r="K164" s="37">
        <f>'HIDAOA 3'!G164</f>
        <v>12</v>
      </c>
      <c r="L164" s="37">
        <f>'ANA-PATH 2'!G164</f>
        <v>3</v>
      </c>
      <c r="M164" s="37">
        <f>'CLINIQUE 3 '!M164</f>
        <v>0</v>
      </c>
      <c r="N164" s="37">
        <f t="shared" si="42"/>
        <v>95.625</v>
      </c>
      <c r="O164" s="37">
        <f t="shared" si="43"/>
        <v>3.4151785714285716</v>
      </c>
      <c r="P164" s="27" t="str">
        <f t="shared" si="44"/>
        <v>Ajournee</v>
      </c>
      <c r="Q164" s="27" t="str">
        <f t="shared" si="45"/>
        <v>juin</v>
      </c>
      <c r="R164" s="27">
        <f t="shared" si="46"/>
        <v>1</v>
      </c>
      <c r="S164" s="27">
        <f t="shared" si="47"/>
        <v>1</v>
      </c>
      <c r="T164" s="27">
        <f t="shared" si="48"/>
        <v>1</v>
      </c>
      <c r="U164" s="27">
        <f t="shared" si="49"/>
        <v>1</v>
      </c>
      <c r="V164" s="27">
        <f t="shared" si="50"/>
        <v>0</v>
      </c>
      <c r="W164" s="27">
        <f t="shared" si="51"/>
        <v>0</v>
      </c>
      <c r="X164" s="27">
        <f t="shared" si="52"/>
        <v>1</v>
      </c>
      <c r="Y164" s="27">
        <f t="shared" si="53"/>
        <v>1</v>
      </c>
      <c r="Z164" s="27">
        <f t="shared" si="54"/>
        <v>1</v>
      </c>
      <c r="AA164" s="27">
        <f t="shared" si="55"/>
        <v>1</v>
      </c>
      <c r="AB164" s="37" t="str">
        <f>'REPRODUCTION 3'!M164</f>
        <v>Juin</v>
      </c>
      <c r="AC164" s="37" t="str">
        <f>'RUMINANTS 3'!M164</f>
        <v>Juin</v>
      </c>
      <c r="AD164" s="37" t="str">
        <f>'PARASITOLOGIE 3'!M164</f>
        <v>Juin</v>
      </c>
      <c r="AE164" s="37" t="str">
        <f>'INFECTIEUX 3'!M164</f>
        <v>Juin</v>
      </c>
      <c r="AF164" s="37" t="str">
        <f>'CARNIVORES 3'!M164</f>
        <v>Juin</v>
      </c>
      <c r="AG164" s="37" t="str">
        <f>'CHIRURGIE 3'!M164</f>
        <v>Juin</v>
      </c>
      <c r="AH164" s="37" t="str">
        <f>'BIOCHIMIE 2'!M164</f>
        <v>Juin</v>
      </c>
      <c r="AI164" s="37" t="str">
        <f>'HIDAOA 3'!M164</f>
        <v>Juin</v>
      </c>
      <c r="AJ164" s="37" t="str">
        <f>'ANA-PATH 2'!M164</f>
        <v>Juin</v>
      </c>
      <c r="AK164" s="37" t="str">
        <f>'CLINIQUE 3 '!S164</f>
        <v>Juin</v>
      </c>
    </row>
    <row r="165" spans="1:37" ht="18.75">
      <c r="A165" s="27">
        <v>158</v>
      </c>
      <c r="B165" s="308" t="s">
        <v>3120</v>
      </c>
      <c r="C165" s="366" t="s">
        <v>3121</v>
      </c>
      <c r="D165" s="37">
        <f>'REPRODUCTION 3'!G165</f>
        <v>15.75</v>
      </c>
      <c r="E165" s="37">
        <f>'RUMINANTS 3'!G165</f>
        <v>16.5</v>
      </c>
      <c r="F165" s="37">
        <f>'PARASITOLOGIE 3'!G165</f>
        <v>19.5</v>
      </c>
      <c r="G165" s="37">
        <f>'INFECTIEUX 3'!G165</f>
        <v>21</v>
      </c>
      <c r="H165" s="37">
        <f>'CARNIVORES 3'!G165</f>
        <v>12</v>
      </c>
      <c r="I165" s="37">
        <f>'CHIRURGIE 3'!G165</f>
        <v>24</v>
      </c>
      <c r="J165" s="37">
        <f>'BIOCHIMIE 2'!G165</f>
        <v>8.5</v>
      </c>
      <c r="K165" s="37">
        <f>'HIDAOA 3'!G165</f>
        <v>19.5</v>
      </c>
      <c r="L165" s="37">
        <f>'ANA-PATH 2'!G165</f>
        <v>11</v>
      </c>
      <c r="M165" s="37">
        <f>'CLINIQUE 3 '!M165</f>
        <v>0</v>
      </c>
      <c r="N165" s="37">
        <f t="shared" si="42"/>
        <v>147.75</v>
      </c>
      <c r="O165" s="37">
        <f t="shared" si="43"/>
        <v>5.2767857142857144</v>
      </c>
      <c r="P165" s="27" t="str">
        <f t="shared" si="44"/>
        <v>Ajournee</v>
      </c>
      <c r="Q165" s="27" t="str">
        <f t="shared" si="45"/>
        <v>juin</v>
      </c>
      <c r="R165" s="27">
        <f t="shared" si="46"/>
        <v>0</v>
      </c>
      <c r="S165" s="27">
        <f t="shared" si="47"/>
        <v>0</v>
      </c>
      <c r="T165" s="27">
        <f t="shared" si="48"/>
        <v>0</v>
      </c>
      <c r="U165" s="27">
        <f t="shared" si="49"/>
        <v>0</v>
      </c>
      <c r="V165" s="27">
        <f t="shared" si="50"/>
        <v>1</v>
      </c>
      <c r="W165" s="27">
        <f t="shared" si="51"/>
        <v>0</v>
      </c>
      <c r="X165" s="27">
        <f t="shared" si="52"/>
        <v>1</v>
      </c>
      <c r="Y165" s="27">
        <f t="shared" si="53"/>
        <v>0</v>
      </c>
      <c r="Z165" s="27">
        <f t="shared" si="54"/>
        <v>0</v>
      </c>
      <c r="AA165" s="27">
        <f t="shared" si="55"/>
        <v>1</v>
      </c>
      <c r="AB165" s="37" t="str">
        <f>'REPRODUCTION 3'!M165</f>
        <v>Juin</v>
      </c>
      <c r="AC165" s="37" t="str">
        <f>'RUMINANTS 3'!M165</f>
        <v>Juin</v>
      </c>
      <c r="AD165" s="37" t="str">
        <f>'PARASITOLOGIE 3'!M165</f>
        <v>Juin</v>
      </c>
      <c r="AE165" s="37" t="str">
        <f>'INFECTIEUX 3'!M165</f>
        <v>Juin</v>
      </c>
      <c r="AF165" s="37" t="str">
        <f>'CARNIVORES 3'!M165</f>
        <v>Juin</v>
      </c>
      <c r="AG165" s="37" t="str">
        <f>'CHIRURGIE 3'!M165</f>
        <v>Juin</v>
      </c>
      <c r="AH165" s="37" t="str">
        <f>'BIOCHIMIE 2'!M165</f>
        <v>Juin</v>
      </c>
      <c r="AI165" s="37" t="str">
        <f>'HIDAOA 3'!M165</f>
        <v>Juin</v>
      </c>
      <c r="AJ165" s="37" t="str">
        <f>'ANA-PATH 2'!M165</f>
        <v>Juin</v>
      </c>
      <c r="AK165" s="37" t="str">
        <f>'CLINIQUE 3 '!S165</f>
        <v>Juin</v>
      </c>
    </row>
    <row r="166" spans="1:37" ht="18.75">
      <c r="A166" s="27">
        <v>159</v>
      </c>
      <c r="B166" s="308" t="s">
        <v>3122</v>
      </c>
      <c r="C166" s="366" t="s">
        <v>3123</v>
      </c>
      <c r="D166" s="37">
        <f>'REPRODUCTION 3'!G166</f>
        <v>16.5</v>
      </c>
      <c r="E166" s="37">
        <f>'RUMINANTS 3'!G166</f>
        <v>12</v>
      </c>
      <c r="F166" s="37">
        <f>'PARASITOLOGIE 3'!G166</f>
        <v>16.5</v>
      </c>
      <c r="G166" s="37">
        <f>'INFECTIEUX 3'!G166</f>
        <v>7.5</v>
      </c>
      <c r="H166" s="37">
        <f>'CARNIVORES 3'!G166</f>
        <v>15</v>
      </c>
      <c r="I166" s="37">
        <f>'CHIRURGIE 3'!G166</f>
        <v>19.5</v>
      </c>
      <c r="J166" s="37">
        <f>'BIOCHIMIE 2'!G166</f>
        <v>8.25</v>
      </c>
      <c r="K166" s="37">
        <f>'HIDAOA 3'!G166</f>
        <v>17.625</v>
      </c>
      <c r="L166" s="37">
        <f>'ANA-PATH 2'!G166</f>
        <v>4</v>
      </c>
      <c r="M166" s="37">
        <f>'CLINIQUE 3 '!M166</f>
        <v>0</v>
      </c>
      <c r="N166" s="37">
        <f t="shared" si="42"/>
        <v>116.875</v>
      </c>
      <c r="O166" s="37">
        <f t="shared" si="43"/>
        <v>4.1741071428571432</v>
      </c>
      <c r="P166" s="27" t="str">
        <f t="shared" si="44"/>
        <v>Ajournee</v>
      </c>
      <c r="Q166" s="27" t="str">
        <f t="shared" si="45"/>
        <v>juin</v>
      </c>
      <c r="R166" s="27">
        <f t="shared" si="46"/>
        <v>0</v>
      </c>
      <c r="S166" s="27">
        <f t="shared" si="47"/>
        <v>1</v>
      </c>
      <c r="T166" s="27">
        <f t="shared" si="48"/>
        <v>0</v>
      </c>
      <c r="U166" s="27">
        <f t="shared" si="49"/>
        <v>1</v>
      </c>
      <c r="V166" s="27">
        <f t="shared" si="50"/>
        <v>0</v>
      </c>
      <c r="W166" s="27">
        <f t="shared" si="51"/>
        <v>0</v>
      </c>
      <c r="X166" s="27">
        <f t="shared" si="52"/>
        <v>1</v>
      </c>
      <c r="Y166" s="27">
        <f t="shared" si="53"/>
        <v>0</v>
      </c>
      <c r="Z166" s="27">
        <f t="shared" si="54"/>
        <v>1</v>
      </c>
      <c r="AA166" s="27">
        <f t="shared" si="55"/>
        <v>1</v>
      </c>
      <c r="AB166" s="37" t="str">
        <f>'REPRODUCTION 3'!M166</f>
        <v>Juin</v>
      </c>
      <c r="AC166" s="37" t="str">
        <f>'RUMINANTS 3'!M166</f>
        <v>Juin</v>
      </c>
      <c r="AD166" s="37" t="str">
        <f>'PARASITOLOGIE 3'!M166</f>
        <v>Juin</v>
      </c>
      <c r="AE166" s="37" t="str">
        <f>'INFECTIEUX 3'!M166</f>
        <v>Juin</v>
      </c>
      <c r="AF166" s="37" t="str">
        <f>'CARNIVORES 3'!M166</f>
        <v>Juin</v>
      </c>
      <c r="AG166" s="37" t="str">
        <f>'CHIRURGIE 3'!M166</f>
        <v>Juin</v>
      </c>
      <c r="AH166" s="37" t="str">
        <f>'BIOCHIMIE 2'!M166</f>
        <v>Juin</v>
      </c>
      <c r="AI166" s="37" t="str">
        <f>'HIDAOA 3'!M166</f>
        <v>Juin</v>
      </c>
      <c r="AJ166" s="37" t="str">
        <f>'ANA-PATH 2'!M166</f>
        <v>Juin</v>
      </c>
      <c r="AK166" s="37" t="str">
        <f>'CLINIQUE 3 '!S166</f>
        <v>Juin</v>
      </c>
    </row>
    <row r="167" spans="1:37" ht="18.75">
      <c r="A167" s="27">
        <v>160</v>
      </c>
      <c r="B167" s="308" t="s">
        <v>3124</v>
      </c>
      <c r="C167" s="366" t="s">
        <v>3125</v>
      </c>
      <c r="D167" s="37">
        <f>'REPRODUCTION 3'!G167</f>
        <v>9.75</v>
      </c>
      <c r="E167" s="37">
        <f>'RUMINANTS 3'!G167</f>
        <v>13.5</v>
      </c>
      <c r="F167" s="37">
        <f>'PARASITOLOGIE 3'!G167</f>
        <v>18</v>
      </c>
      <c r="G167" s="37">
        <f>'INFECTIEUX 3'!G167</f>
        <v>13.5</v>
      </c>
      <c r="H167" s="37">
        <f>'CARNIVORES 3'!G167</f>
        <v>14.25</v>
      </c>
      <c r="I167" s="37">
        <f>'CHIRURGIE 3'!G167</f>
        <v>20.25</v>
      </c>
      <c r="J167" s="37">
        <f>'BIOCHIMIE 2'!G167</f>
        <v>6.5</v>
      </c>
      <c r="K167" s="37">
        <f>'HIDAOA 3'!G167</f>
        <v>10.875</v>
      </c>
      <c r="L167" s="37">
        <f>'ANA-PATH 2'!G167</f>
        <v>6</v>
      </c>
      <c r="M167" s="37">
        <f>'CLINIQUE 3 '!M167</f>
        <v>0</v>
      </c>
      <c r="N167" s="37">
        <f t="shared" si="42"/>
        <v>112.625</v>
      </c>
      <c r="O167" s="37">
        <f t="shared" si="43"/>
        <v>4.0223214285714288</v>
      </c>
      <c r="P167" s="27" t="str">
        <f t="shared" si="44"/>
        <v>Ajournee</v>
      </c>
      <c r="Q167" s="27" t="str">
        <f t="shared" si="45"/>
        <v>juin</v>
      </c>
      <c r="R167" s="27">
        <f t="shared" si="46"/>
        <v>1</v>
      </c>
      <c r="S167" s="27">
        <f t="shared" si="47"/>
        <v>1</v>
      </c>
      <c r="T167" s="27">
        <f t="shared" si="48"/>
        <v>0</v>
      </c>
      <c r="U167" s="27">
        <f t="shared" si="49"/>
        <v>1</v>
      </c>
      <c r="V167" s="27">
        <f t="shared" si="50"/>
        <v>1</v>
      </c>
      <c r="W167" s="27">
        <f t="shared" si="51"/>
        <v>0</v>
      </c>
      <c r="X167" s="27">
        <f t="shared" si="52"/>
        <v>1</v>
      </c>
      <c r="Y167" s="27">
        <f t="shared" si="53"/>
        <v>1</v>
      </c>
      <c r="Z167" s="27">
        <f t="shared" si="54"/>
        <v>1</v>
      </c>
      <c r="AA167" s="27">
        <f t="shared" si="55"/>
        <v>1</v>
      </c>
      <c r="AB167" s="37" t="str">
        <f>'REPRODUCTION 3'!M167</f>
        <v>Juin</v>
      </c>
      <c r="AC167" s="37" t="str">
        <f>'RUMINANTS 3'!M167</f>
        <v>Juin</v>
      </c>
      <c r="AD167" s="37" t="str">
        <f>'PARASITOLOGIE 3'!M167</f>
        <v>Juin</v>
      </c>
      <c r="AE167" s="37" t="str">
        <f>'INFECTIEUX 3'!M167</f>
        <v>Juin</v>
      </c>
      <c r="AF167" s="37" t="str">
        <f>'CARNIVORES 3'!M167</f>
        <v>Juin</v>
      </c>
      <c r="AG167" s="37" t="str">
        <f>'CHIRURGIE 3'!M167</f>
        <v>Juin</v>
      </c>
      <c r="AH167" s="37" t="str">
        <f>'BIOCHIMIE 2'!M167</f>
        <v>Juin</v>
      </c>
      <c r="AI167" s="37" t="str">
        <f>'HIDAOA 3'!M167</f>
        <v>Juin</v>
      </c>
      <c r="AJ167" s="37" t="str">
        <f>'ANA-PATH 2'!M167</f>
        <v>Juin</v>
      </c>
      <c r="AK167" s="37" t="str">
        <f>'CLINIQUE 3 '!S167</f>
        <v>Juin</v>
      </c>
    </row>
    <row r="168" spans="1:37" ht="18.75">
      <c r="A168" s="27">
        <v>161</v>
      </c>
      <c r="B168" s="308" t="s">
        <v>2021</v>
      </c>
      <c r="C168" s="366" t="s">
        <v>3126</v>
      </c>
      <c r="D168" s="37">
        <f>'REPRODUCTION 3'!G168</f>
        <v>19.5</v>
      </c>
      <c r="E168" s="37">
        <f>'RUMINANTS 3'!G168</f>
        <v>6</v>
      </c>
      <c r="F168" s="37">
        <f>'PARASITOLOGIE 3'!G168</f>
        <v>19.5</v>
      </c>
      <c r="G168" s="37">
        <f>'INFECTIEUX 3'!G168</f>
        <v>9</v>
      </c>
      <c r="H168" s="37">
        <f>'CARNIVORES 3'!G168</f>
        <v>18.75</v>
      </c>
      <c r="I168" s="37">
        <f>'CHIRURGIE 3'!G168</f>
        <v>21.375</v>
      </c>
      <c r="J168" s="37">
        <f>'BIOCHIMIE 2'!G168</f>
        <v>5</v>
      </c>
      <c r="K168" s="37">
        <f>'HIDAOA 3'!G168</f>
        <v>14.25</v>
      </c>
      <c r="L168" s="37">
        <f>'ANA-PATH 2'!G168</f>
        <v>3</v>
      </c>
      <c r="M168" s="37">
        <f>'CLINIQUE 3 '!M168</f>
        <v>0</v>
      </c>
      <c r="N168" s="37">
        <f t="shared" si="42"/>
        <v>116.375</v>
      </c>
      <c r="O168" s="37">
        <f t="shared" si="43"/>
        <v>4.15625</v>
      </c>
      <c r="P168" s="27" t="str">
        <f t="shared" si="44"/>
        <v>Ajournee</v>
      </c>
      <c r="Q168" s="27" t="str">
        <f t="shared" si="45"/>
        <v>juin</v>
      </c>
      <c r="R168" s="27">
        <f t="shared" si="46"/>
        <v>0</v>
      </c>
      <c r="S168" s="27">
        <f t="shared" si="47"/>
        <v>1</v>
      </c>
      <c r="T168" s="27">
        <f t="shared" si="48"/>
        <v>0</v>
      </c>
      <c r="U168" s="27">
        <f t="shared" si="49"/>
        <v>1</v>
      </c>
      <c r="V168" s="27">
        <f t="shared" si="50"/>
        <v>0</v>
      </c>
      <c r="W168" s="27">
        <f t="shared" si="51"/>
        <v>0</v>
      </c>
      <c r="X168" s="27">
        <f t="shared" si="52"/>
        <v>1</v>
      </c>
      <c r="Y168" s="27">
        <f t="shared" si="53"/>
        <v>1</v>
      </c>
      <c r="Z168" s="27">
        <f t="shared" si="54"/>
        <v>1</v>
      </c>
      <c r="AA168" s="27">
        <f t="shared" si="55"/>
        <v>1</v>
      </c>
      <c r="AB168" s="37" t="str">
        <f>'REPRODUCTION 3'!M168</f>
        <v>Juin</v>
      </c>
      <c r="AC168" s="37" t="str">
        <f>'RUMINANTS 3'!M168</f>
        <v>Juin</v>
      </c>
      <c r="AD168" s="37" t="str">
        <f>'PARASITOLOGIE 3'!M168</f>
        <v>Juin</v>
      </c>
      <c r="AE168" s="37" t="str">
        <f>'INFECTIEUX 3'!M168</f>
        <v>Juin</v>
      </c>
      <c r="AF168" s="37" t="str">
        <f>'CARNIVORES 3'!M168</f>
        <v>Juin</v>
      </c>
      <c r="AG168" s="37" t="str">
        <f>'CHIRURGIE 3'!M168</f>
        <v>Juin</v>
      </c>
      <c r="AH168" s="37" t="str">
        <f>'BIOCHIMIE 2'!M168</f>
        <v>Juin</v>
      </c>
      <c r="AI168" s="37" t="str">
        <f>'HIDAOA 3'!M168</f>
        <v>Juin</v>
      </c>
      <c r="AJ168" s="37" t="str">
        <f>'ANA-PATH 2'!M168</f>
        <v>Juin</v>
      </c>
      <c r="AK168" s="37" t="str">
        <f>'CLINIQUE 3 '!S168</f>
        <v>Juin</v>
      </c>
    </row>
    <row r="169" spans="1:37" ht="18.75">
      <c r="A169" s="27">
        <v>162</v>
      </c>
      <c r="B169" s="308" t="s">
        <v>3127</v>
      </c>
      <c r="C169" s="366" t="s">
        <v>3128</v>
      </c>
      <c r="D169" s="37">
        <f>'REPRODUCTION 3'!G169</f>
        <v>15.75</v>
      </c>
      <c r="E169" s="37">
        <f>'RUMINANTS 3'!G169</f>
        <v>10.5</v>
      </c>
      <c r="F169" s="37">
        <f>'PARASITOLOGIE 3'!G169</f>
        <v>18</v>
      </c>
      <c r="G169" s="37">
        <f>'INFECTIEUX 3'!G169</f>
        <v>12</v>
      </c>
      <c r="H169" s="37">
        <f>'CARNIVORES 3'!G169</f>
        <v>19.5</v>
      </c>
      <c r="I169" s="37">
        <f>'CHIRURGIE 3'!G169</f>
        <v>22.125</v>
      </c>
      <c r="J169" s="37">
        <f>'BIOCHIMIE 2'!G169</f>
        <v>3.25</v>
      </c>
      <c r="K169" s="37">
        <f>'HIDAOA 3'!G169</f>
        <v>19.5</v>
      </c>
      <c r="L169" s="37">
        <f>'ANA-PATH 2'!G169</f>
        <v>9</v>
      </c>
      <c r="M169" s="37">
        <f>'CLINIQUE 3 '!M169</f>
        <v>0</v>
      </c>
      <c r="N169" s="37">
        <f t="shared" si="42"/>
        <v>129.625</v>
      </c>
      <c r="O169" s="37">
        <f t="shared" si="43"/>
        <v>4.6294642857142856</v>
      </c>
      <c r="P169" s="27" t="str">
        <f t="shared" si="44"/>
        <v>Ajournee</v>
      </c>
      <c r="Q169" s="27" t="str">
        <f t="shared" si="45"/>
        <v>juin</v>
      </c>
      <c r="R169" s="27">
        <f t="shared" si="46"/>
        <v>0</v>
      </c>
      <c r="S169" s="27">
        <f t="shared" si="47"/>
        <v>1</v>
      </c>
      <c r="T169" s="27">
        <f t="shared" si="48"/>
        <v>0</v>
      </c>
      <c r="U169" s="27">
        <f t="shared" si="49"/>
        <v>1</v>
      </c>
      <c r="V169" s="27">
        <f t="shared" si="50"/>
        <v>0</v>
      </c>
      <c r="W169" s="27">
        <f t="shared" si="51"/>
        <v>0</v>
      </c>
      <c r="X169" s="27">
        <f t="shared" si="52"/>
        <v>1</v>
      </c>
      <c r="Y169" s="27">
        <f t="shared" si="53"/>
        <v>0</v>
      </c>
      <c r="Z169" s="27">
        <f t="shared" si="54"/>
        <v>1</v>
      </c>
      <c r="AA169" s="27">
        <f t="shared" si="55"/>
        <v>1</v>
      </c>
      <c r="AB169" s="37" t="str">
        <f>'REPRODUCTION 3'!M169</f>
        <v>Juin</v>
      </c>
      <c r="AC169" s="37" t="str">
        <f>'RUMINANTS 3'!M169</f>
        <v>Juin</v>
      </c>
      <c r="AD169" s="37" t="str">
        <f>'PARASITOLOGIE 3'!M169</f>
        <v>Juin</v>
      </c>
      <c r="AE169" s="37" t="str">
        <f>'INFECTIEUX 3'!M169</f>
        <v>Juin</v>
      </c>
      <c r="AF169" s="37" t="str">
        <f>'CARNIVORES 3'!M169</f>
        <v>Juin</v>
      </c>
      <c r="AG169" s="37" t="str">
        <f>'CHIRURGIE 3'!M169</f>
        <v>Juin</v>
      </c>
      <c r="AH169" s="37" t="str">
        <f>'BIOCHIMIE 2'!M169</f>
        <v>Juin</v>
      </c>
      <c r="AI169" s="37" t="str">
        <f>'HIDAOA 3'!M169</f>
        <v>Juin</v>
      </c>
      <c r="AJ169" s="37" t="str">
        <f>'ANA-PATH 2'!M169</f>
        <v>Juin</v>
      </c>
      <c r="AK169" s="37" t="str">
        <f>'CLINIQUE 3 '!S169</f>
        <v>Juin</v>
      </c>
    </row>
    <row r="170" spans="1:37" ht="18.75">
      <c r="A170" s="27">
        <v>163</v>
      </c>
      <c r="B170" s="308" t="s">
        <v>3129</v>
      </c>
      <c r="C170" s="366" t="s">
        <v>1787</v>
      </c>
      <c r="D170" s="37">
        <f>'REPRODUCTION 3'!G170</f>
        <v>12</v>
      </c>
      <c r="E170" s="37">
        <f>'RUMINANTS 3'!G170</f>
        <v>15</v>
      </c>
      <c r="F170" s="37">
        <f>'PARASITOLOGIE 3'!G170</f>
        <v>10.5</v>
      </c>
      <c r="G170" s="37">
        <f>'INFECTIEUX 3'!G170</f>
        <v>4.5</v>
      </c>
      <c r="H170" s="37">
        <f>'CARNIVORES 3'!G170</f>
        <v>12.75</v>
      </c>
      <c r="I170" s="37">
        <f>'CHIRURGIE 3'!G170</f>
        <v>17.25</v>
      </c>
      <c r="J170" s="37">
        <f>'BIOCHIMIE 2'!G170</f>
        <v>10.5</v>
      </c>
      <c r="K170" s="37">
        <f>'HIDAOA 3'!G170</f>
        <v>17.25</v>
      </c>
      <c r="L170" s="37">
        <f>'ANA-PATH 2'!G170</f>
        <v>5</v>
      </c>
      <c r="M170" s="37">
        <f>'CLINIQUE 3 '!M170</f>
        <v>0</v>
      </c>
      <c r="N170" s="37">
        <f t="shared" si="42"/>
        <v>104.75</v>
      </c>
      <c r="O170" s="37">
        <f t="shared" si="43"/>
        <v>3.7410714285714284</v>
      </c>
      <c r="P170" s="27" t="str">
        <f t="shared" si="44"/>
        <v>Ajournee</v>
      </c>
      <c r="Q170" s="27" t="str">
        <f t="shared" si="45"/>
        <v>juin</v>
      </c>
      <c r="R170" s="27">
        <f t="shared" si="46"/>
        <v>1</v>
      </c>
      <c r="S170" s="27">
        <f t="shared" si="47"/>
        <v>0</v>
      </c>
      <c r="T170" s="27">
        <f t="shared" si="48"/>
        <v>1</v>
      </c>
      <c r="U170" s="27">
        <f t="shared" si="49"/>
        <v>1</v>
      </c>
      <c r="V170" s="27">
        <f t="shared" si="50"/>
        <v>1</v>
      </c>
      <c r="W170" s="27">
        <f t="shared" si="51"/>
        <v>0</v>
      </c>
      <c r="X170" s="27">
        <f t="shared" si="52"/>
        <v>0</v>
      </c>
      <c r="Y170" s="27">
        <f t="shared" si="53"/>
        <v>0</v>
      </c>
      <c r="Z170" s="27">
        <f t="shared" si="54"/>
        <v>1</v>
      </c>
      <c r="AA170" s="27">
        <f t="shared" si="55"/>
        <v>1</v>
      </c>
      <c r="AB170" s="37" t="str">
        <f>'REPRODUCTION 3'!M170</f>
        <v>Juin</v>
      </c>
      <c r="AC170" s="37" t="str">
        <f>'RUMINANTS 3'!M170</f>
        <v>Juin</v>
      </c>
      <c r="AD170" s="37" t="str">
        <f>'PARASITOLOGIE 3'!M170</f>
        <v>Juin</v>
      </c>
      <c r="AE170" s="37" t="str">
        <f>'INFECTIEUX 3'!M170</f>
        <v>Juin</v>
      </c>
      <c r="AF170" s="37" t="str">
        <f>'CARNIVORES 3'!M170</f>
        <v>Juin</v>
      </c>
      <c r="AG170" s="37" t="str">
        <f>'CHIRURGIE 3'!M170</f>
        <v>Juin</v>
      </c>
      <c r="AH170" s="37" t="str">
        <f>'BIOCHIMIE 2'!M170</f>
        <v>Juin</v>
      </c>
      <c r="AI170" s="37" t="str">
        <f>'HIDAOA 3'!M170</f>
        <v>Juin</v>
      </c>
      <c r="AJ170" s="37" t="str">
        <f>'ANA-PATH 2'!M170</f>
        <v>Juin</v>
      </c>
      <c r="AK170" s="37" t="str">
        <f>'CLINIQUE 3 '!S170</f>
        <v>Juin</v>
      </c>
    </row>
    <row r="171" spans="1:37" ht="18.75">
      <c r="A171" s="27">
        <v>164</v>
      </c>
      <c r="B171" s="334" t="s">
        <v>3130</v>
      </c>
      <c r="C171" s="374" t="s">
        <v>303</v>
      </c>
      <c r="D171" s="37">
        <f>'REPRODUCTION 3'!G171</f>
        <v>9.75</v>
      </c>
      <c r="E171" s="37">
        <f>'RUMINANTS 3'!G171</f>
        <v>12</v>
      </c>
      <c r="F171" s="37">
        <f>'PARASITOLOGIE 3'!G171</f>
        <v>15</v>
      </c>
      <c r="G171" s="37">
        <f>'INFECTIEUX 3'!G171</f>
        <v>18</v>
      </c>
      <c r="H171" s="37">
        <f>'CARNIVORES 3'!G171</f>
        <v>12</v>
      </c>
      <c r="I171" s="37">
        <f>'CHIRURGIE 3'!G171</f>
        <v>22.125</v>
      </c>
      <c r="J171" s="37">
        <f>'BIOCHIMIE 2'!G171</f>
        <v>8</v>
      </c>
      <c r="K171" s="37">
        <f>'HIDAOA 3'!G171</f>
        <v>15</v>
      </c>
      <c r="L171" s="37">
        <f>'ANA-PATH 2'!G171</f>
        <v>8</v>
      </c>
      <c r="M171" s="37">
        <f>'CLINIQUE 3 '!M171</f>
        <v>0</v>
      </c>
      <c r="N171" s="37">
        <f t="shared" si="42"/>
        <v>119.875</v>
      </c>
      <c r="O171" s="37">
        <f t="shared" si="43"/>
        <v>4.28125</v>
      </c>
      <c r="P171" s="27" t="str">
        <f t="shared" si="44"/>
        <v>Ajournee</v>
      </c>
      <c r="Q171" s="27" t="str">
        <f t="shared" si="45"/>
        <v>juin</v>
      </c>
      <c r="R171" s="27">
        <f t="shared" si="46"/>
        <v>1</v>
      </c>
      <c r="S171" s="27">
        <f t="shared" si="47"/>
        <v>1</v>
      </c>
      <c r="T171" s="27">
        <f t="shared" si="48"/>
        <v>0</v>
      </c>
      <c r="U171" s="27">
        <f t="shared" si="49"/>
        <v>0</v>
      </c>
      <c r="V171" s="27">
        <f t="shared" si="50"/>
        <v>1</v>
      </c>
      <c r="W171" s="27">
        <f t="shared" si="51"/>
        <v>0</v>
      </c>
      <c r="X171" s="27">
        <f t="shared" si="52"/>
        <v>1</v>
      </c>
      <c r="Y171" s="27">
        <f t="shared" si="53"/>
        <v>0</v>
      </c>
      <c r="Z171" s="27">
        <f t="shared" si="54"/>
        <v>1</v>
      </c>
      <c r="AA171" s="27">
        <f t="shared" si="55"/>
        <v>1</v>
      </c>
      <c r="AB171" s="37" t="str">
        <f>'REPRODUCTION 3'!M171</f>
        <v>Juin</v>
      </c>
      <c r="AC171" s="37" t="str">
        <f>'RUMINANTS 3'!M171</f>
        <v>Juin</v>
      </c>
      <c r="AD171" s="37" t="str">
        <f>'PARASITOLOGIE 3'!M171</f>
        <v>Juin</v>
      </c>
      <c r="AE171" s="37" t="str">
        <f>'INFECTIEUX 3'!M171</f>
        <v>Juin</v>
      </c>
      <c r="AF171" s="37" t="str">
        <f>'CARNIVORES 3'!M171</f>
        <v>Juin</v>
      </c>
      <c r="AG171" s="37" t="str">
        <f>'CHIRURGIE 3'!M171</f>
        <v>Juin</v>
      </c>
      <c r="AH171" s="37" t="str">
        <f>'BIOCHIMIE 2'!M171</f>
        <v>Juin</v>
      </c>
      <c r="AI171" s="37" t="str">
        <f>'HIDAOA 3'!M171</f>
        <v>Juin</v>
      </c>
      <c r="AJ171" s="37" t="str">
        <f>'ANA-PATH 2'!M171</f>
        <v>Juin</v>
      </c>
      <c r="AK171" s="37" t="str">
        <f>'CLINIQUE 3 '!S171</f>
        <v>Juin</v>
      </c>
    </row>
    <row r="172" spans="1:37" ht="18.75">
      <c r="A172" s="27">
        <v>165</v>
      </c>
      <c r="B172" s="308" t="s">
        <v>3131</v>
      </c>
      <c r="C172" s="366" t="s">
        <v>696</v>
      </c>
      <c r="D172" s="37">
        <f>'REPRODUCTION 3'!G172</f>
        <v>12</v>
      </c>
      <c r="E172" s="37">
        <f>'RUMINANTS 3'!G172</f>
        <v>7.5</v>
      </c>
      <c r="F172" s="37">
        <f>'PARASITOLOGIE 3'!G172</f>
        <v>22.5</v>
      </c>
      <c r="G172" s="37">
        <f>'INFECTIEUX 3'!G172</f>
        <v>6</v>
      </c>
      <c r="H172" s="37">
        <f>'CARNIVORES 3'!G172</f>
        <v>14.25</v>
      </c>
      <c r="I172" s="37">
        <f>'CHIRURGIE 3'!G172</f>
        <v>19.875</v>
      </c>
      <c r="J172" s="37">
        <f>'BIOCHIMIE 2'!G172</f>
        <v>8</v>
      </c>
      <c r="K172" s="37">
        <f>'HIDAOA 3'!G172</f>
        <v>19.5</v>
      </c>
      <c r="L172" s="37">
        <f>'ANA-PATH 2'!G172</f>
        <v>4</v>
      </c>
      <c r="M172" s="37">
        <f>'CLINIQUE 3 '!M172</f>
        <v>0</v>
      </c>
      <c r="N172" s="37">
        <f t="shared" si="42"/>
        <v>113.625</v>
      </c>
      <c r="O172" s="37">
        <f t="shared" si="43"/>
        <v>4.0580357142857144</v>
      </c>
      <c r="P172" s="27" t="str">
        <f t="shared" si="44"/>
        <v>Ajournee</v>
      </c>
      <c r="Q172" s="27" t="str">
        <f t="shared" si="45"/>
        <v>juin</v>
      </c>
      <c r="R172" s="27">
        <f t="shared" si="46"/>
        <v>1</v>
      </c>
      <c r="S172" s="27">
        <f t="shared" si="47"/>
        <v>1</v>
      </c>
      <c r="T172" s="27">
        <f t="shared" si="48"/>
        <v>0</v>
      </c>
      <c r="U172" s="27">
        <f t="shared" si="49"/>
        <v>1</v>
      </c>
      <c r="V172" s="27">
        <f t="shared" si="50"/>
        <v>1</v>
      </c>
      <c r="W172" s="27">
        <f t="shared" si="51"/>
        <v>0</v>
      </c>
      <c r="X172" s="27">
        <f t="shared" si="52"/>
        <v>1</v>
      </c>
      <c r="Y172" s="27">
        <f t="shared" si="53"/>
        <v>0</v>
      </c>
      <c r="Z172" s="27">
        <f t="shared" si="54"/>
        <v>1</v>
      </c>
      <c r="AA172" s="27">
        <f t="shared" si="55"/>
        <v>1</v>
      </c>
      <c r="AB172" s="37" t="str">
        <f>'REPRODUCTION 3'!M172</f>
        <v>Juin</v>
      </c>
      <c r="AC172" s="37" t="str">
        <f>'RUMINANTS 3'!M172</f>
        <v>Juin</v>
      </c>
      <c r="AD172" s="37" t="str">
        <f>'PARASITOLOGIE 3'!M172</f>
        <v>Juin</v>
      </c>
      <c r="AE172" s="37" t="str">
        <f>'INFECTIEUX 3'!M172</f>
        <v>Juin</v>
      </c>
      <c r="AF172" s="37" t="str">
        <f>'CARNIVORES 3'!M172</f>
        <v>Juin</v>
      </c>
      <c r="AG172" s="37" t="str">
        <f>'CHIRURGIE 3'!M172</f>
        <v>Juin</v>
      </c>
      <c r="AH172" s="37" t="str">
        <f>'BIOCHIMIE 2'!M172</f>
        <v>Juin</v>
      </c>
      <c r="AI172" s="37" t="str">
        <f>'HIDAOA 3'!M172</f>
        <v>Juin</v>
      </c>
      <c r="AJ172" s="37" t="str">
        <f>'ANA-PATH 2'!M172</f>
        <v>Juin</v>
      </c>
      <c r="AK172" s="37" t="str">
        <f>'CLINIQUE 3 '!S172</f>
        <v>Juin</v>
      </c>
    </row>
    <row r="173" spans="1:37" ht="18.75">
      <c r="A173" s="27">
        <v>166</v>
      </c>
      <c r="B173" s="308" t="s">
        <v>3132</v>
      </c>
      <c r="C173" s="366" t="s">
        <v>1751</v>
      </c>
      <c r="D173" s="37">
        <f>'REPRODUCTION 3'!G173</f>
        <v>12</v>
      </c>
      <c r="E173" s="37">
        <f>'RUMINANTS 3'!G173</f>
        <v>13.5</v>
      </c>
      <c r="F173" s="37">
        <f>'PARASITOLOGIE 3'!G173</f>
        <v>27</v>
      </c>
      <c r="G173" s="37">
        <f>'INFECTIEUX 3'!G173</f>
        <v>9</v>
      </c>
      <c r="H173" s="37">
        <f>'CARNIVORES 3'!G173</f>
        <v>14.25</v>
      </c>
      <c r="I173" s="37">
        <f>'CHIRURGIE 3'!G173</f>
        <v>21.375</v>
      </c>
      <c r="J173" s="37">
        <f>'BIOCHIMIE 2'!G173</f>
        <v>10</v>
      </c>
      <c r="K173" s="37">
        <f>'HIDAOA 3'!G173</f>
        <v>18.75</v>
      </c>
      <c r="L173" s="37">
        <f>'ANA-PATH 2'!G173</f>
        <v>6</v>
      </c>
      <c r="M173" s="37">
        <f>'CLINIQUE 3 '!M173</f>
        <v>0</v>
      </c>
      <c r="N173" s="37">
        <f t="shared" si="42"/>
        <v>131.875</v>
      </c>
      <c r="O173" s="37">
        <f t="shared" si="43"/>
        <v>4.7098214285714288</v>
      </c>
      <c r="P173" s="27" t="str">
        <f t="shared" si="44"/>
        <v>Ajournee</v>
      </c>
      <c r="Q173" s="27" t="str">
        <f t="shared" si="45"/>
        <v>juin</v>
      </c>
      <c r="R173" s="27">
        <f t="shared" si="46"/>
        <v>1</v>
      </c>
      <c r="S173" s="27">
        <f t="shared" si="47"/>
        <v>1</v>
      </c>
      <c r="T173" s="27">
        <f t="shared" si="48"/>
        <v>0</v>
      </c>
      <c r="U173" s="27">
        <f t="shared" si="49"/>
        <v>1</v>
      </c>
      <c r="V173" s="27">
        <f t="shared" si="50"/>
        <v>1</v>
      </c>
      <c r="W173" s="27">
        <f t="shared" si="51"/>
        <v>0</v>
      </c>
      <c r="X173" s="27">
        <f t="shared" si="52"/>
        <v>0</v>
      </c>
      <c r="Y173" s="27">
        <f t="shared" si="53"/>
        <v>0</v>
      </c>
      <c r="Z173" s="27">
        <f t="shared" si="54"/>
        <v>1</v>
      </c>
      <c r="AA173" s="27">
        <f t="shared" si="55"/>
        <v>1</v>
      </c>
      <c r="AB173" s="37" t="str">
        <f>'REPRODUCTION 3'!M173</f>
        <v>Juin</v>
      </c>
      <c r="AC173" s="37" t="str">
        <f>'RUMINANTS 3'!M173</f>
        <v>Juin</v>
      </c>
      <c r="AD173" s="37" t="str">
        <f>'PARASITOLOGIE 3'!M173</f>
        <v>Juin</v>
      </c>
      <c r="AE173" s="37" t="str">
        <f>'INFECTIEUX 3'!M173</f>
        <v>Juin</v>
      </c>
      <c r="AF173" s="37" t="str">
        <f>'CARNIVORES 3'!M173</f>
        <v>Juin</v>
      </c>
      <c r="AG173" s="37" t="str">
        <f>'CHIRURGIE 3'!M173</f>
        <v>Juin</v>
      </c>
      <c r="AH173" s="37" t="str">
        <f>'BIOCHIMIE 2'!M173</f>
        <v>Juin</v>
      </c>
      <c r="AI173" s="37" t="str">
        <f>'HIDAOA 3'!M173</f>
        <v>Juin</v>
      </c>
      <c r="AJ173" s="37" t="str">
        <f>'ANA-PATH 2'!M173</f>
        <v>Juin</v>
      </c>
      <c r="AK173" s="37" t="str">
        <f>'CLINIQUE 3 '!S173</f>
        <v>Juin</v>
      </c>
    </row>
    <row r="174" spans="1:37" ht="18.75">
      <c r="A174" s="27">
        <v>167</v>
      </c>
      <c r="B174" s="308" t="s">
        <v>3133</v>
      </c>
      <c r="C174" s="366" t="s">
        <v>2148</v>
      </c>
      <c r="D174" s="37">
        <f>'REPRODUCTION 3'!G174</f>
        <v>7.5</v>
      </c>
      <c r="E174" s="37">
        <f>'RUMINANTS 3'!G174</f>
        <v>9</v>
      </c>
      <c r="F174" s="37">
        <f>'PARASITOLOGIE 3'!G174</f>
        <v>7.5</v>
      </c>
      <c r="G174" s="37">
        <f>'INFECTIEUX 3'!G174</f>
        <v>6</v>
      </c>
      <c r="H174" s="37">
        <f>'CARNIVORES 3'!G174</f>
        <v>11.25</v>
      </c>
      <c r="I174" s="37">
        <f>'CHIRURGIE 3'!G174</f>
        <v>18</v>
      </c>
      <c r="J174" s="37">
        <f>'BIOCHIMIE 2'!G174</f>
        <v>5</v>
      </c>
      <c r="K174" s="37">
        <f>'HIDAOA 3'!G174</f>
        <v>15</v>
      </c>
      <c r="L174" s="37">
        <f>'ANA-PATH 2'!G174</f>
        <v>7</v>
      </c>
      <c r="M174" s="37">
        <f>'CLINIQUE 3 '!M174</f>
        <v>0</v>
      </c>
      <c r="N174" s="37">
        <f t="shared" si="42"/>
        <v>86.25</v>
      </c>
      <c r="O174" s="37">
        <f t="shared" si="43"/>
        <v>3.0803571428571428</v>
      </c>
      <c r="P174" s="27" t="str">
        <f t="shared" si="44"/>
        <v>Ajournee</v>
      </c>
      <c r="Q174" s="27" t="str">
        <f t="shared" si="45"/>
        <v>juin</v>
      </c>
      <c r="R174" s="27">
        <f t="shared" si="46"/>
        <v>1</v>
      </c>
      <c r="S174" s="27">
        <f t="shared" si="47"/>
        <v>1</v>
      </c>
      <c r="T174" s="27">
        <f t="shared" si="48"/>
        <v>1</v>
      </c>
      <c r="U174" s="27">
        <f t="shared" si="49"/>
        <v>1</v>
      </c>
      <c r="V174" s="27">
        <f t="shared" si="50"/>
        <v>1</v>
      </c>
      <c r="W174" s="27">
        <f t="shared" si="51"/>
        <v>0</v>
      </c>
      <c r="X174" s="27">
        <f t="shared" si="52"/>
        <v>1</v>
      </c>
      <c r="Y174" s="27">
        <f t="shared" si="53"/>
        <v>0</v>
      </c>
      <c r="Z174" s="27">
        <f t="shared" si="54"/>
        <v>1</v>
      </c>
      <c r="AA174" s="27">
        <f t="shared" si="55"/>
        <v>1</v>
      </c>
      <c r="AB174" s="37" t="str">
        <f>'REPRODUCTION 3'!M174</f>
        <v>Juin</v>
      </c>
      <c r="AC174" s="37" t="str">
        <f>'RUMINANTS 3'!M174</f>
        <v>Juin</v>
      </c>
      <c r="AD174" s="37" t="str">
        <f>'PARASITOLOGIE 3'!M174</f>
        <v>Juin</v>
      </c>
      <c r="AE174" s="37" t="str">
        <f>'INFECTIEUX 3'!M174</f>
        <v>Juin</v>
      </c>
      <c r="AF174" s="37" t="str">
        <f>'CARNIVORES 3'!M174</f>
        <v>Juin</v>
      </c>
      <c r="AG174" s="37" t="str">
        <f>'CHIRURGIE 3'!M174</f>
        <v>Juin</v>
      </c>
      <c r="AH174" s="37" t="str">
        <f>'BIOCHIMIE 2'!M174</f>
        <v>Juin</v>
      </c>
      <c r="AI174" s="37" t="str">
        <f>'HIDAOA 3'!M174</f>
        <v>Juin</v>
      </c>
      <c r="AJ174" s="37" t="str">
        <f>'ANA-PATH 2'!M174</f>
        <v>Juin</v>
      </c>
      <c r="AK174" s="37" t="str">
        <f>'CLINIQUE 3 '!S174</f>
        <v>Juin</v>
      </c>
    </row>
    <row r="175" spans="1:37" ht="18.75">
      <c r="A175" s="27">
        <v>168</v>
      </c>
      <c r="B175" s="308" t="s">
        <v>3134</v>
      </c>
      <c r="C175" s="366" t="s">
        <v>3135</v>
      </c>
      <c r="D175" s="37">
        <f>'REPRODUCTION 3'!G175</f>
        <v>21</v>
      </c>
      <c r="E175" s="37">
        <f>'RUMINANTS 3'!G175</f>
        <v>13.5</v>
      </c>
      <c r="F175" s="37">
        <f>'PARASITOLOGIE 3'!G175</f>
        <v>25.5</v>
      </c>
      <c r="G175" s="37">
        <f>'INFECTIEUX 3'!G175</f>
        <v>10.5</v>
      </c>
      <c r="H175" s="37">
        <f>'CARNIVORES 3'!G175</f>
        <v>15.75</v>
      </c>
      <c r="I175" s="37">
        <f>'CHIRURGIE 3'!G175</f>
        <v>21.375</v>
      </c>
      <c r="J175" s="37">
        <f>'BIOCHIMIE 2'!G175</f>
        <v>12</v>
      </c>
      <c r="K175" s="37">
        <f>'HIDAOA 3'!G175</f>
        <v>19.125</v>
      </c>
      <c r="L175" s="37">
        <f>'ANA-PATH 2'!G175</f>
        <v>6</v>
      </c>
      <c r="M175" s="37">
        <f>'CLINIQUE 3 '!M175</f>
        <v>0</v>
      </c>
      <c r="N175" s="37">
        <f t="shared" si="42"/>
        <v>144.75</v>
      </c>
      <c r="O175" s="37">
        <f t="shared" si="43"/>
        <v>5.1696428571428568</v>
      </c>
      <c r="P175" s="27" t="str">
        <f t="shared" si="44"/>
        <v>Ajournee</v>
      </c>
      <c r="Q175" s="27" t="str">
        <f t="shared" si="45"/>
        <v>juin</v>
      </c>
      <c r="R175" s="27">
        <f t="shared" si="46"/>
        <v>0</v>
      </c>
      <c r="S175" s="27">
        <f t="shared" si="47"/>
        <v>1</v>
      </c>
      <c r="T175" s="27">
        <f t="shared" si="48"/>
        <v>0</v>
      </c>
      <c r="U175" s="27">
        <f t="shared" si="49"/>
        <v>1</v>
      </c>
      <c r="V175" s="27">
        <f t="shared" si="50"/>
        <v>0</v>
      </c>
      <c r="W175" s="27">
        <f t="shared" si="51"/>
        <v>0</v>
      </c>
      <c r="X175" s="27">
        <f t="shared" si="52"/>
        <v>0</v>
      </c>
      <c r="Y175" s="27">
        <f t="shared" si="53"/>
        <v>0</v>
      </c>
      <c r="Z175" s="27">
        <f t="shared" si="54"/>
        <v>1</v>
      </c>
      <c r="AA175" s="27">
        <f t="shared" si="55"/>
        <v>1</v>
      </c>
      <c r="AB175" s="37" t="str">
        <f>'REPRODUCTION 3'!M175</f>
        <v>Juin</v>
      </c>
      <c r="AC175" s="37" t="str">
        <f>'RUMINANTS 3'!M175</f>
        <v>Juin</v>
      </c>
      <c r="AD175" s="37" t="str">
        <f>'PARASITOLOGIE 3'!M175</f>
        <v>Juin</v>
      </c>
      <c r="AE175" s="37" t="str">
        <f>'INFECTIEUX 3'!M175</f>
        <v>Juin</v>
      </c>
      <c r="AF175" s="37" t="str">
        <f>'CARNIVORES 3'!M175</f>
        <v>Juin</v>
      </c>
      <c r="AG175" s="37" t="str">
        <f>'CHIRURGIE 3'!M175</f>
        <v>Juin</v>
      </c>
      <c r="AH175" s="37" t="str">
        <f>'BIOCHIMIE 2'!M175</f>
        <v>Juin</v>
      </c>
      <c r="AI175" s="37" t="str">
        <f>'HIDAOA 3'!M175</f>
        <v>Juin</v>
      </c>
      <c r="AJ175" s="37" t="str">
        <f>'ANA-PATH 2'!M175</f>
        <v>Juin</v>
      </c>
      <c r="AK175" s="37" t="str">
        <f>'CLINIQUE 3 '!S175</f>
        <v>Juin</v>
      </c>
    </row>
    <row r="176" spans="1:37" ht="18.75">
      <c r="A176" s="27">
        <v>169</v>
      </c>
      <c r="B176" s="308" t="s">
        <v>3136</v>
      </c>
      <c r="C176" s="366" t="s">
        <v>1923</v>
      </c>
      <c r="D176" s="37">
        <f>'REPRODUCTION 3'!G176</f>
        <v>12</v>
      </c>
      <c r="E176" s="37">
        <f>'RUMINANTS 3'!G176</f>
        <v>7.5</v>
      </c>
      <c r="F176" s="37">
        <f>'PARASITOLOGIE 3'!G176</f>
        <v>21</v>
      </c>
      <c r="G176" s="37">
        <f>'INFECTIEUX 3'!G176</f>
        <v>7.5</v>
      </c>
      <c r="H176" s="37">
        <f>'CARNIVORES 3'!G176</f>
        <v>15</v>
      </c>
      <c r="I176" s="37">
        <f>'CHIRURGIE 3'!G176</f>
        <v>18.75</v>
      </c>
      <c r="J176" s="37">
        <f>'BIOCHIMIE 2'!G176</f>
        <v>7</v>
      </c>
      <c r="K176" s="37">
        <f>'HIDAOA 3'!G176</f>
        <v>16.875</v>
      </c>
      <c r="L176" s="37">
        <f>'ANA-PATH 2'!G176</f>
        <v>5</v>
      </c>
      <c r="M176" s="37">
        <f>'CLINIQUE 3 '!M176</f>
        <v>0</v>
      </c>
      <c r="N176" s="37">
        <f t="shared" si="42"/>
        <v>110.625</v>
      </c>
      <c r="O176" s="37">
        <f t="shared" si="43"/>
        <v>3.9508928571428572</v>
      </c>
      <c r="P176" s="27" t="str">
        <f t="shared" si="44"/>
        <v>Ajournee</v>
      </c>
      <c r="Q176" s="27" t="str">
        <f t="shared" si="45"/>
        <v>juin</v>
      </c>
      <c r="R176" s="27">
        <f t="shared" si="46"/>
        <v>1</v>
      </c>
      <c r="S176" s="27">
        <f t="shared" si="47"/>
        <v>1</v>
      </c>
      <c r="T176" s="27">
        <f t="shared" si="48"/>
        <v>0</v>
      </c>
      <c r="U176" s="27">
        <f t="shared" si="49"/>
        <v>1</v>
      </c>
      <c r="V176" s="27">
        <f t="shared" si="50"/>
        <v>0</v>
      </c>
      <c r="W176" s="27">
        <f t="shared" si="51"/>
        <v>0</v>
      </c>
      <c r="X176" s="27">
        <f t="shared" si="52"/>
        <v>1</v>
      </c>
      <c r="Y176" s="27">
        <f t="shared" si="53"/>
        <v>0</v>
      </c>
      <c r="Z176" s="27">
        <f t="shared" si="54"/>
        <v>1</v>
      </c>
      <c r="AA176" s="27">
        <f t="shared" si="55"/>
        <v>1</v>
      </c>
      <c r="AB176" s="37" t="str">
        <f>'REPRODUCTION 3'!M176</f>
        <v>Juin</v>
      </c>
      <c r="AC176" s="37" t="str">
        <f>'RUMINANTS 3'!M176</f>
        <v>Juin</v>
      </c>
      <c r="AD176" s="37" t="str">
        <f>'PARASITOLOGIE 3'!M176</f>
        <v>Juin</v>
      </c>
      <c r="AE176" s="37" t="str">
        <f>'INFECTIEUX 3'!M176</f>
        <v>Juin</v>
      </c>
      <c r="AF176" s="37" t="str">
        <f>'CARNIVORES 3'!M176</f>
        <v>Juin</v>
      </c>
      <c r="AG176" s="37" t="str">
        <f>'CHIRURGIE 3'!M176</f>
        <v>Juin</v>
      </c>
      <c r="AH176" s="37" t="str">
        <f>'BIOCHIMIE 2'!M176</f>
        <v>Juin</v>
      </c>
      <c r="AI176" s="37" t="str">
        <f>'HIDAOA 3'!M176</f>
        <v>Juin</v>
      </c>
      <c r="AJ176" s="37" t="str">
        <f>'ANA-PATH 2'!M176</f>
        <v>Juin</v>
      </c>
      <c r="AK176" s="37" t="str">
        <f>'CLINIQUE 3 '!S176</f>
        <v>Juin</v>
      </c>
    </row>
    <row r="177" spans="1:37" ht="18.75">
      <c r="A177" s="27">
        <v>170</v>
      </c>
      <c r="B177" s="308" t="s">
        <v>3136</v>
      </c>
      <c r="C177" s="366" t="s">
        <v>1109</v>
      </c>
      <c r="D177" s="37">
        <f>'REPRODUCTION 3'!G177</f>
        <v>10.875</v>
      </c>
      <c r="E177" s="37">
        <f>'RUMINANTS 3'!G177</f>
        <v>10.5</v>
      </c>
      <c r="F177" s="37">
        <f>'PARASITOLOGIE 3'!G177</f>
        <v>18</v>
      </c>
      <c r="G177" s="37">
        <f>'INFECTIEUX 3'!G177</f>
        <v>7.5</v>
      </c>
      <c r="H177" s="37">
        <f>'CARNIVORES 3'!G177</f>
        <v>18</v>
      </c>
      <c r="I177" s="37">
        <f>'CHIRURGIE 3'!G177</f>
        <v>18</v>
      </c>
      <c r="J177" s="37">
        <f>'BIOCHIMIE 2'!G177</f>
        <v>5</v>
      </c>
      <c r="K177" s="37">
        <f>'HIDAOA 3'!G177</f>
        <v>10.125</v>
      </c>
      <c r="L177" s="37">
        <f>'ANA-PATH 2'!G177</f>
        <v>4</v>
      </c>
      <c r="M177" s="37">
        <f>'CLINIQUE 3 '!M177</f>
        <v>0</v>
      </c>
      <c r="N177" s="37">
        <f t="shared" si="42"/>
        <v>102</v>
      </c>
      <c r="O177" s="37">
        <f t="shared" si="43"/>
        <v>3.6428571428571428</v>
      </c>
      <c r="P177" s="27" t="str">
        <f t="shared" si="44"/>
        <v>Ajournee</v>
      </c>
      <c r="Q177" s="27" t="str">
        <f t="shared" si="45"/>
        <v>juin</v>
      </c>
      <c r="R177" s="27">
        <f t="shared" si="46"/>
        <v>1</v>
      </c>
      <c r="S177" s="27">
        <f t="shared" si="47"/>
        <v>1</v>
      </c>
      <c r="T177" s="27">
        <f t="shared" si="48"/>
        <v>0</v>
      </c>
      <c r="U177" s="27">
        <f t="shared" si="49"/>
        <v>1</v>
      </c>
      <c r="V177" s="27">
        <f t="shared" si="50"/>
        <v>0</v>
      </c>
      <c r="W177" s="27">
        <f t="shared" si="51"/>
        <v>0</v>
      </c>
      <c r="X177" s="27">
        <f t="shared" si="52"/>
        <v>1</v>
      </c>
      <c r="Y177" s="27">
        <f t="shared" si="53"/>
        <v>1</v>
      </c>
      <c r="Z177" s="27">
        <f t="shared" si="54"/>
        <v>1</v>
      </c>
      <c r="AA177" s="27">
        <f t="shared" si="55"/>
        <v>1</v>
      </c>
      <c r="AB177" s="37" t="str">
        <f>'REPRODUCTION 3'!M177</f>
        <v>Juin</v>
      </c>
      <c r="AC177" s="37" t="str">
        <f>'RUMINANTS 3'!M177</f>
        <v>Juin</v>
      </c>
      <c r="AD177" s="37" t="str">
        <f>'PARASITOLOGIE 3'!M177</f>
        <v>Juin</v>
      </c>
      <c r="AE177" s="37" t="str">
        <f>'INFECTIEUX 3'!M177</f>
        <v>Juin</v>
      </c>
      <c r="AF177" s="37" t="str">
        <f>'CARNIVORES 3'!M177</f>
        <v>Juin</v>
      </c>
      <c r="AG177" s="37" t="str">
        <f>'CHIRURGIE 3'!M177</f>
        <v>Juin</v>
      </c>
      <c r="AH177" s="37" t="str">
        <f>'BIOCHIMIE 2'!M177</f>
        <v>Juin</v>
      </c>
      <c r="AI177" s="37" t="str">
        <f>'HIDAOA 3'!M177</f>
        <v>Juin</v>
      </c>
      <c r="AJ177" s="37" t="str">
        <f>'ANA-PATH 2'!M177</f>
        <v>Juin</v>
      </c>
      <c r="AK177" s="37" t="str">
        <f>'CLINIQUE 3 '!S177</f>
        <v>Juin</v>
      </c>
    </row>
    <row r="178" spans="1:37" ht="18.75">
      <c r="A178" s="27">
        <v>171</v>
      </c>
      <c r="B178" s="308" t="s">
        <v>3137</v>
      </c>
      <c r="C178" s="366" t="s">
        <v>3138</v>
      </c>
      <c r="D178" s="37">
        <f>'REPRODUCTION 3'!G178</f>
        <v>7.5</v>
      </c>
      <c r="E178" s="37">
        <f>'RUMINANTS 3'!G178</f>
        <v>13.5</v>
      </c>
      <c r="F178" s="37">
        <f>'PARASITOLOGIE 3'!G178</f>
        <v>19.5</v>
      </c>
      <c r="G178" s="37">
        <f>'INFECTIEUX 3'!G178</f>
        <v>4.5</v>
      </c>
      <c r="H178" s="37">
        <f>'CARNIVORES 3'!G178</f>
        <v>8.25</v>
      </c>
      <c r="I178" s="37">
        <f>'CHIRURGIE 3'!G178</f>
        <v>19.5</v>
      </c>
      <c r="J178" s="37">
        <f>'BIOCHIMIE 2'!G178</f>
        <v>11.5</v>
      </c>
      <c r="K178" s="37">
        <f>'HIDAOA 3'!G178</f>
        <v>19.875</v>
      </c>
      <c r="L178" s="37">
        <f>'ANA-PATH 2'!G178</f>
        <v>3</v>
      </c>
      <c r="M178" s="37">
        <f>'CLINIQUE 3 '!M178</f>
        <v>0</v>
      </c>
      <c r="N178" s="37">
        <f t="shared" si="42"/>
        <v>107.125</v>
      </c>
      <c r="O178" s="37">
        <f t="shared" si="43"/>
        <v>3.8258928571428572</v>
      </c>
      <c r="P178" s="27" t="str">
        <f t="shared" si="44"/>
        <v>Ajournee</v>
      </c>
      <c r="Q178" s="27" t="str">
        <f t="shared" si="45"/>
        <v>juin</v>
      </c>
      <c r="R178" s="27">
        <f t="shared" si="46"/>
        <v>1</v>
      </c>
      <c r="S178" s="27">
        <f t="shared" si="47"/>
        <v>1</v>
      </c>
      <c r="T178" s="27">
        <f t="shared" si="48"/>
        <v>0</v>
      </c>
      <c r="U178" s="27">
        <f t="shared" si="49"/>
        <v>1</v>
      </c>
      <c r="V178" s="27">
        <f t="shared" si="50"/>
        <v>1</v>
      </c>
      <c r="W178" s="27">
        <f t="shared" si="51"/>
        <v>0</v>
      </c>
      <c r="X178" s="27">
        <f t="shared" si="52"/>
        <v>0</v>
      </c>
      <c r="Y178" s="27">
        <f t="shared" si="53"/>
        <v>0</v>
      </c>
      <c r="Z178" s="27">
        <f t="shared" si="54"/>
        <v>1</v>
      </c>
      <c r="AA178" s="27">
        <f t="shared" si="55"/>
        <v>1</v>
      </c>
      <c r="AB178" s="37" t="str">
        <f>'REPRODUCTION 3'!M178</f>
        <v>Juin</v>
      </c>
      <c r="AC178" s="37" t="str">
        <f>'RUMINANTS 3'!M178</f>
        <v>Juin</v>
      </c>
      <c r="AD178" s="37" t="str">
        <f>'PARASITOLOGIE 3'!M178</f>
        <v>Juin</v>
      </c>
      <c r="AE178" s="37" t="str">
        <f>'INFECTIEUX 3'!M178</f>
        <v>Juin</v>
      </c>
      <c r="AF178" s="37" t="str">
        <f>'CARNIVORES 3'!M178</f>
        <v>Juin</v>
      </c>
      <c r="AG178" s="37" t="str">
        <f>'CHIRURGIE 3'!M178</f>
        <v>Juin</v>
      </c>
      <c r="AH178" s="37" t="str">
        <f>'BIOCHIMIE 2'!M178</f>
        <v>Juin</v>
      </c>
      <c r="AI178" s="37" t="str">
        <f>'HIDAOA 3'!M178</f>
        <v>Juin</v>
      </c>
      <c r="AJ178" s="37" t="str">
        <f>'ANA-PATH 2'!M178</f>
        <v>Juin</v>
      </c>
      <c r="AK178" s="37" t="str">
        <f>'CLINIQUE 3 '!S178</f>
        <v>Juin</v>
      </c>
    </row>
    <row r="179" spans="1:37" ht="18.75">
      <c r="A179" s="27">
        <v>172</v>
      </c>
      <c r="B179" s="308" t="s">
        <v>3139</v>
      </c>
      <c r="C179" s="366" t="s">
        <v>3140</v>
      </c>
      <c r="D179" s="37">
        <f>'REPRODUCTION 3'!G179</f>
        <v>26.25</v>
      </c>
      <c r="E179" s="37">
        <f>'RUMINANTS 3'!G179</f>
        <v>21</v>
      </c>
      <c r="F179" s="37">
        <f>'PARASITOLOGIE 3'!G179</f>
        <v>18</v>
      </c>
      <c r="G179" s="37">
        <f>'INFECTIEUX 3'!G179</f>
        <v>16.5</v>
      </c>
      <c r="H179" s="37">
        <f>'CARNIVORES 3'!G179</f>
        <v>20.25</v>
      </c>
      <c r="I179" s="37">
        <f>'CHIRURGIE 3'!G179</f>
        <v>26.25</v>
      </c>
      <c r="J179" s="37">
        <f>'BIOCHIMIE 2'!G179</f>
        <v>13</v>
      </c>
      <c r="K179" s="37">
        <f>'HIDAOA 3'!G179</f>
        <v>26.625</v>
      </c>
      <c r="L179" s="37">
        <f>'ANA-PATH 2'!G179</f>
        <v>10</v>
      </c>
      <c r="M179" s="37">
        <f>'CLINIQUE 3 '!M179</f>
        <v>0</v>
      </c>
      <c r="N179" s="37">
        <f t="shared" si="42"/>
        <v>177.875</v>
      </c>
      <c r="O179" s="37">
        <f t="shared" si="43"/>
        <v>6.3526785714285712</v>
      </c>
      <c r="P179" s="27" t="str">
        <f t="shared" si="44"/>
        <v>Ajournee</v>
      </c>
      <c r="Q179" s="27" t="str">
        <f t="shared" si="45"/>
        <v>juin</v>
      </c>
      <c r="R179" s="27">
        <f t="shared" si="46"/>
        <v>0</v>
      </c>
      <c r="S179" s="27">
        <f t="shared" si="47"/>
        <v>0</v>
      </c>
      <c r="T179" s="27">
        <f t="shared" si="48"/>
        <v>0</v>
      </c>
      <c r="U179" s="27">
        <f t="shared" si="49"/>
        <v>0</v>
      </c>
      <c r="V179" s="27">
        <f t="shared" si="50"/>
        <v>0</v>
      </c>
      <c r="W179" s="27">
        <f t="shared" si="51"/>
        <v>0</v>
      </c>
      <c r="X179" s="27">
        <f t="shared" si="52"/>
        <v>0</v>
      </c>
      <c r="Y179" s="27">
        <f t="shared" si="53"/>
        <v>0</v>
      </c>
      <c r="Z179" s="27">
        <f t="shared" si="54"/>
        <v>0</v>
      </c>
      <c r="AA179" s="27">
        <f t="shared" si="55"/>
        <v>1</v>
      </c>
      <c r="AB179" s="37" t="str">
        <f>'REPRODUCTION 3'!M179</f>
        <v>Juin</v>
      </c>
      <c r="AC179" s="37" t="str">
        <f>'RUMINANTS 3'!M179</f>
        <v>Juin</v>
      </c>
      <c r="AD179" s="37" t="str">
        <f>'PARASITOLOGIE 3'!M179</f>
        <v>Juin</v>
      </c>
      <c r="AE179" s="37" t="str">
        <f>'INFECTIEUX 3'!M179</f>
        <v>Juin</v>
      </c>
      <c r="AF179" s="37" t="str">
        <f>'CARNIVORES 3'!M179</f>
        <v>Juin</v>
      </c>
      <c r="AG179" s="37" t="str">
        <f>'CHIRURGIE 3'!M179</f>
        <v>Juin</v>
      </c>
      <c r="AH179" s="37" t="str">
        <f>'BIOCHIMIE 2'!M179</f>
        <v>Juin</v>
      </c>
      <c r="AI179" s="37" t="str">
        <f>'HIDAOA 3'!M179</f>
        <v>Juin</v>
      </c>
      <c r="AJ179" s="37" t="str">
        <f>'ANA-PATH 2'!M179</f>
        <v>Juin</v>
      </c>
      <c r="AK179" s="37" t="str">
        <f>'CLINIQUE 3 '!S179</f>
        <v>Juin</v>
      </c>
    </row>
    <row r="180" spans="1:37" ht="18.75">
      <c r="A180" s="27">
        <v>173</v>
      </c>
      <c r="B180" s="308" t="s">
        <v>3141</v>
      </c>
      <c r="C180" s="366" t="s">
        <v>3142</v>
      </c>
      <c r="D180" s="37">
        <f>'REPRODUCTION 3'!G180</f>
        <v>25.5</v>
      </c>
      <c r="E180" s="37">
        <f>'RUMINANTS 3'!G180</f>
        <v>19.5</v>
      </c>
      <c r="F180" s="37">
        <f>'PARASITOLOGIE 3'!G180</f>
        <v>27</v>
      </c>
      <c r="G180" s="37">
        <f>'INFECTIEUX 3'!G180</f>
        <v>10.5</v>
      </c>
      <c r="H180" s="37">
        <f>'CARNIVORES 3'!G180</f>
        <v>18.75</v>
      </c>
      <c r="I180" s="37">
        <f>'CHIRURGIE 3'!G180</f>
        <v>27.375</v>
      </c>
      <c r="J180" s="37">
        <f>'BIOCHIMIE 2'!G180</f>
        <v>14</v>
      </c>
      <c r="K180" s="37">
        <f>'HIDAOA 3'!G180</f>
        <v>24.375</v>
      </c>
      <c r="L180" s="37">
        <f>'ANA-PATH 2'!G180</f>
        <v>9</v>
      </c>
      <c r="M180" s="37">
        <f>'CLINIQUE 3 '!M180</f>
        <v>0</v>
      </c>
      <c r="N180" s="37">
        <f t="shared" si="42"/>
        <v>176</v>
      </c>
      <c r="O180" s="37">
        <f t="shared" si="43"/>
        <v>6.2857142857142856</v>
      </c>
      <c r="P180" s="27" t="str">
        <f t="shared" si="44"/>
        <v>Ajournee</v>
      </c>
      <c r="Q180" s="27" t="str">
        <f t="shared" si="45"/>
        <v>juin</v>
      </c>
      <c r="R180" s="27">
        <f t="shared" si="46"/>
        <v>0</v>
      </c>
      <c r="S180" s="27">
        <f t="shared" si="47"/>
        <v>0</v>
      </c>
      <c r="T180" s="27">
        <f t="shared" si="48"/>
        <v>0</v>
      </c>
      <c r="U180" s="27">
        <f t="shared" si="49"/>
        <v>1</v>
      </c>
      <c r="V180" s="27">
        <f t="shared" si="50"/>
        <v>0</v>
      </c>
      <c r="W180" s="27">
        <f t="shared" si="51"/>
        <v>0</v>
      </c>
      <c r="X180" s="27">
        <f t="shared" si="52"/>
        <v>0</v>
      </c>
      <c r="Y180" s="27">
        <f t="shared" si="53"/>
        <v>0</v>
      </c>
      <c r="Z180" s="27">
        <f t="shared" si="54"/>
        <v>1</v>
      </c>
      <c r="AA180" s="27">
        <f t="shared" si="55"/>
        <v>1</v>
      </c>
      <c r="AB180" s="37" t="str">
        <f>'REPRODUCTION 3'!M180</f>
        <v>Juin</v>
      </c>
      <c r="AC180" s="37" t="str">
        <f>'RUMINANTS 3'!M180</f>
        <v>Juin</v>
      </c>
      <c r="AD180" s="37" t="str">
        <f>'PARASITOLOGIE 3'!M180</f>
        <v>Juin</v>
      </c>
      <c r="AE180" s="37" t="str">
        <f>'INFECTIEUX 3'!M180</f>
        <v>Juin</v>
      </c>
      <c r="AF180" s="37" t="str">
        <f>'CARNIVORES 3'!M180</f>
        <v>Juin</v>
      </c>
      <c r="AG180" s="37" t="str">
        <f>'CHIRURGIE 3'!M180</f>
        <v>Juin</v>
      </c>
      <c r="AH180" s="37" t="str">
        <f>'BIOCHIMIE 2'!M180</f>
        <v>Juin</v>
      </c>
      <c r="AI180" s="37" t="str">
        <f>'HIDAOA 3'!M180</f>
        <v>Juin</v>
      </c>
      <c r="AJ180" s="37" t="str">
        <f>'ANA-PATH 2'!M180</f>
        <v>Juin</v>
      </c>
      <c r="AK180" s="37" t="str">
        <f>'CLINIQUE 3 '!S180</f>
        <v>Juin</v>
      </c>
    </row>
    <row r="181" spans="1:37" ht="18.75">
      <c r="A181" s="27">
        <v>174</v>
      </c>
      <c r="B181" s="308" t="s">
        <v>3143</v>
      </c>
      <c r="C181" s="366" t="s">
        <v>3144</v>
      </c>
      <c r="D181" s="37">
        <f>'REPRODUCTION 3'!G181</f>
        <v>20.25</v>
      </c>
      <c r="E181" s="37">
        <f>'RUMINANTS 3'!G181</f>
        <v>12</v>
      </c>
      <c r="F181" s="37">
        <f>'PARASITOLOGIE 3'!G181</f>
        <v>18</v>
      </c>
      <c r="G181" s="37">
        <f>'INFECTIEUX 3'!G181</f>
        <v>24</v>
      </c>
      <c r="H181" s="37">
        <f>'CARNIVORES 3'!G181</f>
        <v>20.25</v>
      </c>
      <c r="I181" s="37">
        <f>'CHIRURGIE 3'!G181</f>
        <v>20.625</v>
      </c>
      <c r="J181" s="37">
        <f>'BIOCHIMIE 2'!G181</f>
        <v>9.25</v>
      </c>
      <c r="K181" s="37">
        <f>'HIDAOA 3'!G181</f>
        <v>17.625</v>
      </c>
      <c r="L181" s="37">
        <f>'ANA-PATH 2'!G181</f>
        <v>8</v>
      </c>
      <c r="M181" s="37">
        <f>'CLINIQUE 3 '!M181</f>
        <v>0</v>
      </c>
      <c r="N181" s="37">
        <f t="shared" si="42"/>
        <v>150</v>
      </c>
      <c r="O181" s="37">
        <f t="shared" si="43"/>
        <v>5.3571428571428568</v>
      </c>
      <c r="P181" s="27" t="str">
        <f t="shared" si="44"/>
        <v>Ajournee</v>
      </c>
      <c r="Q181" s="27" t="str">
        <f t="shared" si="45"/>
        <v>juin</v>
      </c>
      <c r="R181" s="27">
        <f t="shared" si="46"/>
        <v>0</v>
      </c>
      <c r="S181" s="27">
        <f t="shared" si="47"/>
        <v>1</v>
      </c>
      <c r="T181" s="27">
        <f t="shared" si="48"/>
        <v>0</v>
      </c>
      <c r="U181" s="27">
        <f t="shared" si="49"/>
        <v>0</v>
      </c>
      <c r="V181" s="27">
        <f t="shared" si="50"/>
        <v>0</v>
      </c>
      <c r="W181" s="27">
        <f t="shared" si="51"/>
        <v>0</v>
      </c>
      <c r="X181" s="27">
        <f t="shared" si="52"/>
        <v>1</v>
      </c>
      <c r="Y181" s="27">
        <f t="shared" si="53"/>
        <v>0</v>
      </c>
      <c r="Z181" s="27">
        <f t="shared" si="54"/>
        <v>1</v>
      </c>
      <c r="AA181" s="27">
        <f t="shared" si="55"/>
        <v>1</v>
      </c>
      <c r="AB181" s="37" t="str">
        <f>'REPRODUCTION 3'!M181</f>
        <v>Juin</v>
      </c>
      <c r="AC181" s="37" t="str">
        <f>'RUMINANTS 3'!M181</f>
        <v>Juin</v>
      </c>
      <c r="AD181" s="37" t="str">
        <f>'PARASITOLOGIE 3'!M181</f>
        <v>Juin</v>
      </c>
      <c r="AE181" s="37" t="str">
        <f>'INFECTIEUX 3'!M181</f>
        <v>Juin</v>
      </c>
      <c r="AF181" s="37" t="str">
        <f>'CARNIVORES 3'!M181</f>
        <v>Juin</v>
      </c>
      <c r="AG181" s="37" t="str">
        <f>'CHIRURGIE 3'!M181</f>
        <v>Juin</v>
      </c>
      <c r="AH181" s="37" t="str">
        <f>'BIOCHIMIE 2'!M181</f>
        <v>Juin</v>
      </c>
      <c r="AI181" s="37" t="str">
        <f>'HIDAOA 3'!M181</f>
        <v>Juin</v>
      </c>
      <c r="AJ181" s="37" t="str">
        <f>'ANA-PATH 2'!M181</f>
        <v>Juin</v>
      </c>
      <c r="AK181" s="37" t="str">
        <f>'CLINIQUE 3 '!S181</f>
        <v>Juin</v>
      </c>
    </row>
    <row r="182" spans="1:37" ht="18.75">
      <c r="A182" s="27">
        <v>175</v>
      </c>
      <c r="B182" s="308" t="s">
        <v>3145</v>
      </c>
      <c r="C182" s="366" t="s">
        <v>3146</v>
      </c>
      <c r="D182" s="37">
        <f>'REPRODUCTION 3'!G182</f>
        <v>4.5</v>
      </c>
      <c r="E182" s="37">
        <f>'RUMINANTS 3'!G182</f>
        <v>6</v>
      </c>
      <c r="F182" s="37">
        <f>'PARASITOLOGIE 3'!G182</f>
        <v>10.5</v>
      </c>
      <c r="G182" s="37">
        <f>'INFECTIEUX 3'!G182</f>
        <v>7.5</v>
      </c>
      <c r="H182" s="37">
        <f>'CARNIVORES 3'!G182</f>
        <v>12</v>
      </c>
      <c r="I182" s="37">
        <f>'CHIRURGIE 3'!G182</f>
        <v>21</v>
      </c>
      <c r="J182" s="37">
        <f>'BIOCHIMIE 2'!G182</f>
        <v>7.5</v>
      </c>
      <c r="K182" s="37">
        <f>'HIDAOA 3'!G182</f>
        <v>15.375</v>
      </c>
      <c r="L182" s="37">
        <f>'ANA-PATH 2'!G182</f>
        <v>4</v>
      </c>
      <c r="M182" s="37">
        <f>'CLINIQUE 3 '!M182</f>
        <v>0</v>
      </c>
      <c r="N182" s="37">
        <f t="shared" si="42"/>
        <v>88.375</v>
      </c>
      <c r="O182" s="37">
        <f t="shared" si="43"/>
        <v>3.15625</v>
      </c>
      <c r="P182" s="27" t="str">
        <f t="shared" si="44"/>
        <v>Ajournee</v>
      </c>
      <c r="Q182" s="27" t="str">
        <f t="shared" si="45"/>
        <v>juin</v>
      </c>
      <c r="R182" s="27">
        <f t="shared" si="46"/>
        <v>1</v>
      </c>
      <c r="S182" s="27">
        <f t="shared" si="47"/>
        <v>1</v>
      </c>
      <c r="T182" s="27">
        <f t="shared" si="48"/>
        <v>1</v>
      </c>
      <c r="U182" s="27">
        <f t="shared" si="49"/>
        <v>1</v>
      </c>
      <c r="V182" s="27">
        <f t="shared" si="50"/>
        <v>1</v>
      </c>
      <c r="W182" s="27">
        <f t="shared" si="51"/>
        <v>0</v>
      </c>
      <c r="X182" s="27">
        <f t="shared" si="52"/>
        <v>1</v>
      </c>
      <c r="Y182" s="27">
        <f t="shared" si="53"/>
        <v>0</v>
      </c>
      <c r="Z182" s="27">
        <f t="shared" si="54"/>
        <v>1</v>
      </c>
      <c r="AA182" s="27">
        <f t="shared" si="55"/>
        <v>1</v>
      </c>
      <c r="AB182" s="37" t="str">
        <f>'REPRODUCTION 3'!M182</f>
        <v>Juin</v>
      </c>
      <c r="AC182" s="37" t="str">
        <f>'RUMINANTS 3'!M182</f>
        <v>Juin</v>
      </c>
      <c r="AD182" s="37" t="str">
        <f>'PARASITOLOGIE 3'!M182</f>
        <v>Juin</v>
      </c>
      <c r="AE182" s="37" t="str">
        <f>'INFECTIEUX 3'!M182</f>
        <v>Juin</v>
      </c>
      <c r="AF182" s="37" t="str">
        <f>'CARNIVORES 3'!M182</f>
        <v>Juin</v>
      </c>
      <c r="AG182" s="37" t="str">
        <f>'CHIRURGIE 3'!M182</f>
        <v>Juin</v>
      </c>
      <c r="AH182" s="37" t="str">
        <f>'BIOCHIMIE 2'!M182</f>
        <v>Juin</v>
      </c>
      <c r="AI182" s="37" t="str">
        <f>'HIDAOA 3'!M182</f>
        <v>Juin</v>
      </c>
      <c r="AJ182" s="37" t="str">
        <f>'ANA-PATH 2'!M182</f>
        <v>Juin</v>
      </c>
      <c r="AK182" s="37" t="str">
        <f>'CLINIQUE 3 '!S182</f>
        <v>Juin</v>
      </c>
    </row>
    <row r="183" spans="1:37" ht="18.75">
      <c r="A183" s="27">
        <v>176</v>
      </c>
      <c r="B183" s="308" t="s">
        <v>3147</v>
      </c>
      <c r="C183" s="366" t="s">
        <v>3148</v>
      </c>
      <c r="D183" s="37">
        <f>'REPRODUCTION 3'!G183</f>
        <v>6.75</v>
      </c>
      <c r="E183" s="37">
        <f>'RUMINANTS 3'!G183</f>
        <v>12</v>
      </c>
      <c r="F183" s="37">
        <f>'PARASITOLOGIE 3'!G183</f>
        <v>16.5</v>
      </c>
      <c r="G183" s="37">
        <f>'INFECTIEUX 3'!G183</f>
        <v>3</v>
      </c>
      <c r="H183" s="37">
        <f>'CARNIVORES 3'!G183</f>
        <v>15</v>
      </c>
      <c r="I183" s="37">
        <f>'CHIRURGIE 3'!G183</f>
        <v>17.25</v>
      </c>
      <c r="J183" s="37">
        <f>'BIOCHIMIE 2'!G183</f>
        <v>3</v>
      </c>
      <c r="K183" s="37">
        <f>'HIDAOA 3'!G183</f>
        <v>14.625</v>
      </c>
      <c r="L183" s="37">
        <f>'ANA-PATH 2'!G183</f>
        <v>6</v>
      </c>
      <c r="M183" s="37">
        <f>'CLINIQUE 3 '!M183</f>
        <v>0</v>
      </c>
      <c r="N183" s="37">
        <f t="shared" si="42"/>
        <v>94.125</v>
      </c>
      <c r="O183" s="37">
        <f t="shared" si="43"/>
        <v>3.3616071428571428</v>
      </c>
      <c r="P183" s="27" t="str">
        <f t="shared" si="44"/>
        <v>Ajournee</v>
      </c>
      <c r="Q183" s="27" t="str">
        <f t="shared" si="45"/>
        <v>juin</v>
      </c>
      <c r="R183" s="27">
        <f t="shared" si="46"/>
        <v>1</v>
      </c>
      <c r="S183" s="27">
        <f t="shared" si="47"/>
        <v>1</v>
      </c>
      <c r="T183" s="27">
        <f t="shared" si="48"/>
        <v>0</v>
      </c>
      <c r="U183" s="27">
        <f t="shared" si="49"/>
        <v>1</v>
      </c>
      <c r="V183" s="27">
        <f t="shared" si="50"/>
        <v>0</v>
      </c>
      <c r="W183" s="27">
        <f t="shared" si="51"/>
        <v>0</v>
      </c>
      <c r="X183" s="27">
        <f t="shared" si="52"/>
        <v>1</v>
      </c>
      <c r="Y183" s="27">
        <f t="shared" si="53"/>
        <v>1</v>
      </c>
      <c r="Z183" s="27">
        <f t="shared" si="54"/>
        <v>1</v>
      </c>
      <c r="AA183" s="27">
        <f t="shared" si="55"/>
        <v>1</v>
      </c>
      <c r="AB183" s="37" t="str">
        <f>'REPRODUCTION 3'!M183</f>
        <v>Juin</v>
      </c>
      <c r="AC183" s="37" t="str">
        <f>'RUMINANTS 3'!M183</f>
        <v>Juin</v>
      </c>
      <c r="AD183" s="37" t="str">
        <f>'PARASITOLOGIE 3'!M183</f>
        <v>Juin</v>
      </c>
      <c r="AE183" s="37" t="str">
        <f>'INFECTIEUX 3'!M183</f>
        <v>Juin</v>
      </c>
      <c r="AF183" s="37" t="str">
        <f>'CARNIVORES 3'!M183</f>
        <v>Juin</v>
      </c>
      <c r="AG183" s="37" t="str">
        <f>'CHIRURGIE 3'!M183</f>
        <v>Juin</v>
      </c>
      <c r="AH183" s="37" t="str">
        <f>'BIOCHIMIE 2'!M183</f>
        <v>Juin</v>
      </c>
      <c r="AI183" s="37" t="str">
        <f>'HIDAOA 3'!M183</f>
        <v>Juin</v>
      </c>
      <c r="AJ183" s="37" t="str">
        <f>'ANA-PATH 2'!M183</f>
        <v>Juin</v>
      </c>
      <c r="AK183" s="37" t="str">
        <f>'CLINIQUE 3 '!S183</f>
        <v>Juin</v>
      </c>
    </row>
    <row r="184" spans="1:37" ht="18.75">
      <c r="A184" s="27">
        <v>177</v>
      </c>
      <c r="B184" s="306" t="s">
        <v>3149</v>
      </c>
      <c r="C184" s="375" t="s">
        <v>3150</v>
      </c>
      <c r="D184" s="37">
        <f>'REPRODUCTION 3'!G184</f>
        <v>10.5</v>
      </c>
      <c r="E184" s="37">
        <f>'RUMINANTS 3'!G184</f>
        <v>4.5</v>
      </c>
      <c r="F184" s="37">
        <f>'PARASITOLOGIE 3'!G184</f>
        <v>12</v>
      </c>
      <c r="G184" s="37">
        <f>'INFECTIEUX 3'!G184</f>
        <v>1.5</v>
      </c>
      <c r="H184" s="37">
        <f>'CARNIVORES 3'!G184</f>
        <v>9</v>
      </c>
      <c r="I184" s="37">
        <f>'CHIRURGIE 3'!G184</f>
        <v>17.25</v>
      </c>
      <c r="J184" s="37">
        <f>'BIOCHIMIE 2'!G184</f>
        <v>3.25</v>
      </c>
      <c r="K184" s="37">
        <f>'HIDAOA 3'!G184</f>
        <v>16.125</v>
      </c>
      <c r="L184" s="37">
        <f>'ANA-PATH 2'!G184</f>
        <v>5</v>
      </c>
      <c r="M184" s="37">
        <f>'CLINIQUE 3 '!M184</f>
        <v>0</v>
      </c>
      <c r="N184" s="37">
        <f t="shared" si="42"/>
        <v>79.125</v>
      </c>
      <c r="O184" s="37">
        <f t="shared" si="43"/>
        <v>2.8258928571428572</v>
      </c>
      <c r="P184" s="27" t="str">
        <f t="shared" si="44"/>
        <v>Ajournee</v>
      </c>
      <c r="Q184" s="27" t="str">
        <f t="shared" si="45"/>
        <v>juin</v>
      </c>
      <c r="R184" s="27">
        <f t="shared" si="46"/>
        <v>1</v>
      </c>
      <c r="S184" s="27">
        <f t="shared" si="47"/>
        <v>1</v>
      </c>
      <c r="T184" s="27">
        <f t="shared" si="48"/>
        <v>1</v>
      </c>
      <c r="U184" s="27">
        <f t="shared" si="49"/>
        <v>1</v>
      </c>
      <c r="V184" s="27">
        <f t="shared" si="50"/>
        <v>1</v>
      </c>
      <c r="W184" s="27">
        <f t="shared" si="51"/>
        <v>0</v>
      </c>
      <c r="X184" s="27">
        <f t="shared" si="52"/>
        <v>1</v>
      </c>
      <c r="Y184" s="27">
        <f t="shared" si="53"/>
        <v>0</v>
      </c>
      <c r="Z184" s="27">
        <f t="shared" si="54"/>
        <v>1</v>
      </c>
      <c r="AA184" s="27">
        <f t="shared" si="55"/>
        <v>1</v>
      </c>
      <c r="AB184" s="37" t="str">
        <f>'REPRODUCTION 3'!M184</f>
        <v>Juin</v>
      </c>
      <c r="AC184" s="37" t="str">
        <f>'RUMINANTS 3'!M184</f>
        <v>Juin</v>
      </c>
      <c r="AD184" s="37" t="str">
        <f>'PARASITOLOGIE 3'!M184</f>
        <v>Juin</v>
      </c>
      <c r="AE184" s="37" t="str">
        <f>'INFECTIEUX 3'!M184</f>
        <v>Juin</v>
      </c>
      <c r="AF184" s="37" t="str">
        <f>'CARNIVORES 3'!M184</f>
        <v>Juin</v>
      </c>
      <c r="AG184" s="37" t="str">
        <f>'CHIRURGIE 3'!M184</f>
        <v>Juin</v>
      </c>
      <c r="AH184" s="37" t="str">
        <f>'BIOCHIMIE 2'!M184</f>
        <v>Juin</v>
      </c>
      <c r="AI184" s="37" t="str">
        <f>'HIDAOA 3'!M184</f>
        <v>Juin</v>
      </c>
      <c r="AJ184" s="37" t="str">
        <f>'ANA-PATH 2'!M184</f>
        <v>Juin</v>
      </c>
      <c r="AK184" s="37" t="str">
        <f>'CLINIQUE 3 '!S184</f>
        <v>Juin</v>
      </c>
    </row>
    <row r="185" spans="1:37" ht="18.75">
      <c r="A185" s="27">
        <v>178</v>
      </c>
      <c r="B185" s="308" t="s">
        <v>3151</v>
      </c>
      <c r="C185" s="366" t="s">
        <v>3033</v>
      </c>
      <c r="D185" s="37">
        <f>'REPRODUCTION 3'!G185</f>
        <v>6</v>
      </c>
      <c r="E185" s="37">
        <f>'RUMINANTS 3'!G185</f>
        <v>9</v>
      </c>
      <c r="F185" s="37">
        <f>'PARASITOLOGIE 3'!G185</f>
        <v>25.5</v>
      </c>
      <c r="G185" s="37">
        <f>'INFECTIEUX 3'!G185</f>
        <v>4.5</v>
      </c>
      <c r="H185" s="37">
        <f>'CARNIVORES 3'!G185</f>
        <v>15.75</v>
      </c>
      <c r="I185" s="37">
        <f>'CHIRURGIE 3'!G185</f>
        <v>21.375</v>
      </c>
      <c r="J185" s="37">
        <f>'BIOCHIMIE 2'!G185</f>
        <v>9.25</v>
      </c>
      <c r="K185" s="37">
        <f>'HIDAOA 3'!G185</f>
        <v>10.875</v>
      </c>
      <c r="L185" s="37">
        <f>'ANA-PATH 2'!G185</f>
        <v>4</v>
      </c>
      <c r="M185" s="37">
        <f>'CLINIQUE 3 '!M185</f>
        <v>0</v>
      </c>
      <c r="N185" s="37">
        <f t="shared" si="42"/>
        <v>106.25</v>
      </c>
      <c r="O185" s="37">
        <f t="shared" si="43"/>
        <v>3.7946428571428572</v>
      </c>
      <c r="P185" s="27" t="str">
        <f t="shared" si="44"/>
        <v>Ajournee</v>
      </c>
      <c r="Q185" s="27" t="str">
        <f t="shared" si="45"/>
        <v>juin</v>
      </c>
      <c r="R185" s="27">
        <f t="shared" si="46"/>
        <v>1</v>
      </c>
      <c r="S185" s="27">
        <f t="shared" si="47"/>
        <v>1</v>
      </c>
      <c r="T185" s="27">
        <f t="shared" si="48"/>
        <v>0</v>
      </c>
      <c r="U185" s="27">
        <f t="shared" si="49"/>
        <v>1</v>
      </c>
      <c r="V185" s="27">
        <f t="shared" si="50"/>
        <v>0</v>
      </c>
      <c r="W185" s="27">
        <f t="shared" si="51"/>
        <v>0</v>
      </c>
      <c r="X185" s="27">
        <f t="shared" si="52"/>
        <v>1</v>
      </c>
      <c r="Y185" s="27">
        <f t="shared" si="53"/>
        <v>1</v>
      </c>
      <c r="Z185" s="27">
        <f t="shared" si="54"/>
        <v>1</v>
      </c>
      <c r="AA185" s="27">
        <f t="shared" si="55"/>
        <v>1</v>
      </c>
      <c r="AB185" s="37" t="str">
        <f>'REPRODUCTION 3'!M185</f>
        <v>Juin</v>
      </c>
      <c r="AC185" s="37" t="str">
        <f>'RUMINANTS 3'!M185</f>
        <v>Juin</v>
      </c>
      <c r="AD185" s="37" t="str">
        <f>'PARASITOLOGIE 3'!M185</f>
        <v>Juin</v>
      </c>
      <c r="AE185" s="37" t="str">
        <f>'INFECTIEUX 3'!M185</f>
        <v>Juin</v>
      </c>
      <c r="AF185" s="37" t="str">
        <f>'CARNIVORES 3'!M185</f>
        <v>Juin</v>
      </c>
      <c r="AG185" s="37" t="str">
        <f>'CHIRURGIE 3'!M185</f>
        <v>Juin</v>
      </c>
      <c r="AH185" s="37" t="str">
        <f>'BIOCHIMIE 2'!M185</f>
        <v>Juin</v>
      </c>
      <c r="AI185" s="37" t="str">
        <f>'HIDAOA 3'!M185</f>
        <v>Juin</v>
      </c>
      <c r="AJ185" s="37" t="str">
        <f>'ANA-PATH 2'!M185</f>
        <v>Juin</v>
      </c>
      <c r="AK185" s="37" t="str">
        <f>'CLINIQUE 3 '!S185</f>
        <v>Juin</v>
      </c>
    </row>
    <row r="186" spans="1:37" ht="18.75">
      <c r="A186" s="27">
        <v>179</v>
      </c>
      <c r="B186" s="334" t="s">
        <v>3152</v>
      </c>
      <c r="C186" s="374" t="s">
        <v>3148</v>
      </c>
      <c r="D186" s="37">
        <f>'REPRODUCTION 3'!G186</f>
        <v>3</v>
      </c>
      <c r="E186" s="37">
        <f>'RUMINANTS 3'!G186</f>
        <v>6</v>
      </c>
      <c r="F186" s="37">
        <f>'PARASITOLOGIE 3'!G186</f>
        <v>12</v>
      </c>
      <c r="G186" s="37">
        <f>'INFECTIEUX 3'!G186</f>
        <v>1.5</v>
      </c>
      <c r="H186" s="37">
        <f>'CARNIVORES 3'!G186</f>
        <v>13.5</v>
      </c>
      <c r="I186" s="37">
        <f>'CHIRURGIE 3'!G186</f>
        <v>16.5</v>
      </c>
      <c r="J186" s="37">
        <f>'BIOCHIMIE 2'!G186</f>
        <v>3.25</v>
      </c>
      <c r="K186" s="37">
        <f>'HIDAOA 3'!G186</f>
        <v>9.375</v>
      </c>
      <c r="L186" s="37">
        <f>'ANA-PATH 2'!G186</f>
        <v>3</v>
      </c>
      <c r="M186" s="37">
        <f>'CLINIQUE 3 '!M186</f>
        <v>0</v>
      </c>
      <c r="N186" s="37">
        <f t="shared" si="42"/>
        <v>68.125</v>
      </c>
      <c r="O186" s="37">
        <f t="shared" si="43"/>
        <v>2.4330357142857144</v>
      </c>
      <c r="P186" s="27" t="str">
        <f t="shared" si="44"/>
        <v>Ajournee</v>
      </c>
      <c r="Q186" s="27" t="str">
        <f t="shared" si="45"/>
        <v>juin</v>
      </c>
      <c r="R186" s="27">
        <f t="shared" si="46"/>
        <v>1</v>
      </c>
      <c r="S186" s="27">
        <f t="shared" si="47"/>
        <v>1</v>
      </c>
      <c r="T186" s="27">
        <f t="shared" si="48"/>
        <v>1</v>
      </c>
      <c r="U186" s="27">
        <f t="shared" si="49"/>
        <v>1</v>
      </c>
      <c r="V186" s="27">
        <f t="shared" si="50"/>
        <v>1</v>
      </c>
      <c r="W186" s="27">
        <f t="shared" si="51"/>
        <v>0</v>
      </c>
      <c r="X186" s="27">
        <f t="shared" si="52"/>
        <v>1</v>
      </c>
      <c r="Y186" s="27">
        <f t="shared" si="53"/>
        <v>1</v>
      </c>
      <c r="Z186" s="27">
        <f t="shared" si="54"/>
        <v>1</v>
      </c>
      <c r="AA186" s="27">
        <f t="shared" si="55"/>
        <v>1</v>
      </c>
      <c r="AB186" s="37" t="str">
        <f>'REPRODUCTION 3'!M186</f>
        <v>Juin</v>
      </c>
      <c r="AC186" s="37" t="str">
        <f>'RUMINANTS 3'!M186</f>
        <v>Juin</v>
      </c>
      <c r="AD186" s="37" t="str">
        <f>'PARASITOLOGIE 3'!M186</f>
        <v>Juin</v>
      </c>
      <c r="AE186" s="37" t="str">
        <f>'INFECTIEUX 3'!M186</f>
        <v>Juin</v>
      </c>
      <c r="AF186" s="37" t="str">
        <f>'CARNIVORES 3'!M186</f>
        <v>Juin</v>
      </c>
      <c r="AG186" s="37" t="str">
        <f>'CHIRURGIE 3'!M186</f>
        <v>Juin</v>
      </c>
      <c r="AH186" s="37" t="str">
        <f>'BIOCHIMIE 2'!M186</f>
        <v>Juin</v>
      </c>
      <c r="AI186" s="37" t="str">
        <f>'HIDAOA 3'!M186</f>
        <v>Juin</v>
      </c>
      <c r="AJ186" s="37" t="str">
        <f>'ANA-PATH 2'!M186</f>
        <v>Juin</v>
      </c>
      <c r="AK186" s="37" t="str">
        <f>'CLINIQUE 3 '!S186</f>
        <v>Juin</v>
      </c>
    </row>
    <row r="187" spans="1:37" ht="18.75">
      <c r="A187" s="27">
        <v>180</v>
      </c>
      <c r="B187" s="308" t="s">
        <v>3153</v>
      </c>
      <c r="C187" s="366" t="s">
        <v>1812</v>
      </c>
      <c r="D187" s="37">
        <f>'REPRODUCTION 3'!G187</f>
        <v>9</v>
      </c>
      <c r="E187" s="37">
        <f>'RUMINANTS 3'!G187</f>
        <v>7.5</v>
      </c>
      <c r="F187" s="37">
        <f>'PARASITOLOGIE 3'!G187</f>
        <v>18</v>
      </c>
      <c r="G187" s="37">
        <f>'INFECTIEUX 3'!G187</f>
        <v>9</v>
      </c>
      <c r="H187" s="37">
        <f>'CARNIVORES 3'!G187</f>
        <v>15</v>
      </c>
      <c r="I187" s="37">
        <f>'CHIRURGIE 3'!G187</f>
        <v>18.75</v>
      </c>
      <c r="J187" s="37">
        <f>'BIOCHIMIE 2'!G187</f>
        <v>2.5</v>
      </c>
      <c r="K187" s="37">
        <f>'HIDAOA 3'!G187</f>
        <v>16.875</v>
      </c>
      <c r="L187" s="37">
        <f>'ANA-PATH 2'!G187</f>
        <v>3</v>
      </c>
      <c r="M187" s="37">
        <f>'CLINIQUE 3 '!M187</f>
        <v>0</v>
      </c>
      <c r="N187" s="37">
        <f t="shared" si="42"/>
        <v>99.625</v>
      </c>
      <c r="O187" s="37">
        <f t="shared" si="43"/>
        <v>3.5580357142857144</v>
      </c>
      <c r="P187" s="27" t="str">
        <f t="shared" si="44"/>
        <v>Ajournee</v>
      </c>
      <c r="Q187" s="27" t="str">
        <f t="shared" si="45"/>
        <v>juin</v>
      </c>
      <c r="R187" s="27">
        <f t="shared" si="46"/>
        <v>1</v>
      </c>
      <c r="S187" s="27">
        <f t="shared" si="47"/>
        <v>1</v>
      </c>
      <c r="T187" s="27">
        <f t="shared" si="48"/>
        <v>0</v>
      </c>
      <c r="U187" s="27">
        <f t="shared" si="49"/>
        <v>1</v>
      </c>
      <c r="V187" s="27">
        <f t="shared" si="50"/>
        <v>0</v>
      </c>
      <c r="W187" s="27">
        <f t="shared" si="51"/>
        <v>0</v>
      </c>
      <c r="X187" s="27">
        <f t="shared" si="52"/>
        <v>1</v>
      </c>
      <c r="Y187" s="27">
        <f t="shared" si="53"/>
        <v>0</v>
      </c>
      <c r="Z187" s="27">
        <f t="shared" si="54"/>
        <v>1</v>
      </c>
      <c r="AA187" s="27">
        <f t="shared" si="55"/>
        <v>1</v>
      </c>
      <c r="AB187" s="37" t="str">
        <f>'REPRODUCTION 3'!M187</f>
        <v>Juin</v>
      </c>
      <c r="AC187" s="37" t="str">
        <f>'RUMINANTS 3'!M187</f>
        <v>Juin</v>
      </c>
      <c r="AD187" s="37" t="str">
        <f>'PARASITOLOGIE 3'!M187</f>
        <v>Juin</v>
      </c>
      <c r="AE187" s="37" t="str">
        <f>'INFECTIEUX 3'!M187</f>
        <v>Juin</v>
      </c>
      <c r="AF187" s="37" t="str">
        <f>'CARNIVORES 3'!M187</f>
        <v>Juin</v>
      </c>
      <c r="AG187" s="37" t="str">
        <f>'CHIRURGIE 3'!M187</f>
        <v>Juin</v>
      </c>
      <c r="AH187" s="37" t="str">
        <f>'BIOCHIMIE 2'!M187</f>
        <v>Juin</v>
      </c>
      <c r="AI187" s="37" t="str">
        <f>'HIDAOA 3'!M187</f>
        <v>Juin</v>
      </c>
      <c r="AJ187" s="37" t="str">
        <f>'ANA-PATH 2'!M187</f>
        <v>Juin</v>
      </c>
      <c r="AK187" s="37" t="str">
        <f>'CLINIQUE 3 '!S187</f>
        <v>Juin</v>
      </c>
    </row>
    <row r="188" spans="1:37" ht="18.75">
      <c r="A188" s="27">
        <v>181</v>
      </c>
      <c r="B188" s="308" t="s">
        <v>3154</v>
      </c>
      <c r="C188" s="366" t="s">
        <v>845</v>
      </c>
      <c r="D188" s="37">
        <f>'REPRODUCTION 3'!G188</f>
        <v>9</v>
      </c>
      <c r="E188" s="37">
        <f>'RUMINANTS 3'!G188</f>
        <v>9</v>
      </c>
      <c r="F188" s="37">
        <f>'PARASITOLOGIE 3'!G188</f>
        <v>13.5</v>
      </c>
      <c r="G188" s="37">
        <f>'INFECTIEUX 3'!G188</f>
        <v>6</v>
      </c>
      <c r="H188" s="37">
        <f>'CARNIVORES 3'!G188</f>
        <v>15.75</v>
      </c>
      <c r="I188" s="37">
        <f>'CHIRURGIE 3'!G188</f>
        <v>18.375</v>
      </c>
      <c r="J188" s="37">
        <f>'BIOCHIMIE 2'!G188</f>
        <v>4.75</v>
      </c>
      <c r="K188" s="37">
        <f>'HIDAOA 3'!G188</f>
        <v>13.125</v>
      </c>
      <c r="L188" s="37">
        <f>'ANA-PATH 2'!G188</f>
        <v>4</v>
      </c>
      <c r="M188" s="37">
        <f>'CLINIQUE 3 '!M188</f>
        <v>0</v>
      </c>
      <c r="N188" s="37">
        <f t="shared" si="42"/>
        <v>93.5</v>
      </c>
      <c r="O188" s="37">
        <f t="shared" si="43"/>
        <v>3.3392857142857144</v>
      </c>
      <c r="P188" s="27" t="str">
        <f t="shared" si="44"/>
        <v>Ajournee</v>
      </c>
      <c r="Q188" s="27" t="str">
        <f t="shared" si="45"/>
        <v>juin</v>
      </c>
      <c r="R188" s="27">
        <f t="shared" si="46"/>
        <v>1</v>
      </c>
      <c r="S188" s="27">
        <f t="shared" si="47"/>
        <v>1</v>
      </c>
      <c r="T188" s="27">
        <f t="shared" si="48"/>
        <v>1</v>
      </c>
      <c r="U188" s="27">
        <f t="shared" si="49"/>
        <v>1</v>
      </c>
      <c r="V188" s="27">
        <f t="shared" si="50"/>
        <v>0</v>
      </c>
      <c r="W188" s="27">
        <f t="shared" si="51"/>
        <v>0</v>
      </c>
      <c r="X188" s="27">
        <f t="shared" si="52"/>
        <v>1</v>
      </c>
      <c r="Y188" s="27">
        <f t="shared" si="53"/>
        <v>1</v>
      </c>
      <c r="Z188" s="27">
        <f t="shared" si="54"/>
        <v>1</v>
      </c>
      <c r="AA188" s="27">
        <f t="shared" si="55"/>
        <v>1</v>
      </c>
      <c r="AB188" s="37" t="str">
        <f>'REPRODUCTION 3'!M188</f>
        <v>Juin</v>
      </c>
      <c r="AC188" s="37" t="str">
        <f>'RUMINANTS 3'!M188</f>
        <v>Juin</v>
      </c>
      <c r="AD188" s="37" t="str">
        <f>'PARASITOLOGIE 3'!M188</f>
        <v>Juin</v>
      </c>
      <c r="AE188" s="37" t="str">
        <f>'INFECTIEUX 3'!M188</f>
        <v>Juin</v>
      </c>
      <c r="AF188" s="37" t="str">
        <f>'CARNIVORES 3'!M188</f>
        <v>Juin</v>
      </c>
      <c r="AG188" s="37" t="str">
        <f>'CHIRURGIE 3'!M188</f>
        <v>Juin</v>
      </c>
      <c r="AH188" s="37" t="str">
        <f>'BIOCHIMIE 2'!M188</f>
        <v>Juin</v>
      </c>
      <c r="AI188" s="37" t="str">
        <f>'HIDAOA 3'!M188</f>
        <v>Juin</v>
      </c>
      <c r="AJ188" s="37" t="str">
        <f>'ANA-PATH 2'!M188</f>
        <v>Juin</v>
      </c>
      <c r="AK188" s="37" t="str">
        <f>'CLINIQUE 3 '!S188</f>
        <v>Juin</v>
      </c>
    </row>
    <row r="189" spans="1:37" ht="18.75">
      <c r="A189" s="27">
        <v>182</v>
      </c>
      <c r="B189" s="308" t="s">
        <v>3155</v>
      </c>
      <c r="C189" s="366" t="s">
        <v>3156</v>
      </c>
      <c r="D189" s="37">
        <f>'REPRODUCTION 3'!G189</f>
        <v>21.75</v>
      </c>
      <c r="E189" s="37">
        <f>'RUMINANTS 3'!G189</f>
        <v>13.5</v>
      </c>
      <c r="F189" s="37">
        <f>'PARASITOLOGIE 3'!G189</f>
        <v>27</v>
      </c>
      <c r="G189" s="37">
        <f>'INFECTIEUX 3'!G189</f>
        <v>7.5</v>
      </c>
      <c r="H189" s="37">
        <f>'CARNIVORES 3'!G189</f>
        <v>15.75</v>
      </c>
      <c r="I189" s="37">
        <f>'CHIRURGIE 3'!G189</f>
        <v>27.375</v>
      </c>
      <c r="J189" s="37">
        <f>'BIOCHIMIE 2'!G189</f>
        <v>10.75</v>
      </c>
      <c r="K189" s="37">
        <f>'HIDAOA 3'!G189</f>
        <v>25.5</v>
      </c>
      <c r="L189" s="37">
        <f>'ANA-PATH 2'!G189</f>
        <v>12</v>
      </c>
      <c r="M189" s="37">
        <f>'CLINIQUE 3 '!M189</f>
        <v>0</v>
      </c>
      <c r="N189" s="37">
        <f t="shared" si="42"/>
        <v>161.125</v>
      </c>
      <c r="O189" s="37">
        <f t="shared" si="43"/>
        <v>5.7544642857142856</v>
      </c>
      <c r="P189" s="27" t="str">
        <f t="shared" si="44"/>
        <v>Ajournee</v>
      </c>
      <c r="Q189" s="27" t="str">
        <f t="shared" si="45"/>
        <v>juin</v>
      </c>
      <c r="R189" s="27">
        <f t="shared" si="46"/>
        <v>0</v>
      </c>
      <c r="S189" s="27">
        <f t="shared" si="47"/>
        <v>1</v>
      </c>
      <c r="T189" s="27">
        <f t="shared" si="48"/>
        <v>0</v>
      </c>
      <c r="U189" s="27">
        <f t="shared" si="49"/>
        <v>1</v>
      </c>
      <c r="V189" s="27">
        <f t="shared" si="50"/>
        <v>0</v>
      </c>
      <c r="W189" s="27">
        <f t="shared" si="51"/>
        <v>0</v>
      </c>
      <c r="X189" s="27">
        <f t="shared" si="52"/>
        <v>0</v>
      </c>
      <c r="Y189" s="27">
        <f t="shared" si="53"/>
        <v>0</v>
      </c>
      <c r="Z189" s="27">
        <f t="shared" si="54"/>
        <v>0</v>
      </c>
      <c r="AA189" s="27">
        <f t="shared" si="55"/>
        <v>1</v>
      </c>
      <c r="AB189" s="37" t="str">
        <f>'REPRODUCTION 3'!M189</f>
        <v>Juin</v>
      </c>
      <c r="AC189" s="37" t="str">
        <f>'RUMINANTS 3'!M189</f>
        <v>Juin</v>
      </c>
      <c r="AD189" s="37" t="str">
        <f>'PARASITOLOGIE 3'!M189</f>
        <v>Juin</v>
      </c>
      <c r="AE189" s="37" t="str">
        <f>'INFECTIEUX 3'!M189</f>
        <v>Juin</v>
      </c>
      <c r="AF189" s="37" t="str">
        <f>'CARNIVORES 3'!M189</f>
        <v>Juin</v>
      </c>
      <c r="AG189" s="37" t="str">
        <f>'CHIRURGIE 3'!M189</f>
        <v>Juin</v>
      </c>
      <c r="AH189" s="37" t="str">
        <f>'BIOCHIMIE 2'!M189</f>
        <v>Juin</v>
      </c>
      <c r="AI189" s="37" t="str">
        <f>'HIDAOA 3'!M189</f>
        <v>Juin</v>
      </c>
      <c r="AJ189" s="37" t="str">
        <f>'ANA-PATH 2'!M189</f>
        <v>Juin</v>
      </c>
      <c r="AK189" s="37" t="str">
        <f>'CLINIQUE 3 '!S189</f>
        <v>Juin</v>
      </c>
    </row>
    <row r="190" spans="1:37" ht="18.75">
      <c r="A190" s="27">
        <v>183</v>
      </c>
      <c r="B190" s="308" t="s">
        <v>3157</v>
      </c>
      <c r="C190" s="366" t="s">
        <v>580</v>
      </c>
      <c r="D190" s="37">
        <f>'REPRODUCTION 3'!G190</f>
        <v>7.5</v>
      </c>
      <c r="E190" s="37">
        <f>'RUMINANTS 3'!G190</f>
        <v>3</v>
      </c>
      <c r="F190" s="37">
        <f>'PARASITOLOGIE 3'!G190</f>
        <v>21</v>
      </c>
      <c r="G190" s="37">
        <f>'INFECTIEUX 3'!G190</f>
        <v>4.5</v>
      </c>
      <c r="H190" s="37">
        <f>'CARNIVORES 3'!G190</f>
        <v>8.25</v>
      </c>
      <c r="I190" s="37">
        <f>'CHIRURGIE 3'!G190</f>
        <v>19.125</v>
      </c>
      <c r="J190" s="37">
        <f>'BIOCHIMIE 2'!G190</f>
        <v>1.25</v>
      </c>
      <c r="K190" s="37">
        <f>'HIDAOA 3'!G190</f>
        <v>9.75</v>
      </c>
      <c r="L190" s="37">
        <f>'ANA-PATH 2'!G190</f>
        <v>5</v>
      </c>
      <c r="M190" s="37">
        <f>'CLINIQUE 3 '!M190</f>
        <v>0</v>
      </c>
      <c r="N190" s="37">
        <f t="shared" si="42"/>
        <v>79.375</v>
      </c>
      <c r="O190" s="37">
        <f t="shared" si="43"/>
        <v>2.8348214285714284</v>
      </c>
      <c r="P190" s="27" t="str">
        <f t="shared" si="44"/>
        <v>Ajournee</v>
      </c>
      <c r="Q190" s="27" t="str">
        <f t="shared" si="45"/>
        <v>juin</v>
      </c>
      <c r="R190" s="27">
        <f t="shared" si="46"/>
        <v>1</v>
      </c>
      <c r="S190" s="27">
        <f t="shared" si="47"/>
        <v>1</v>
      </c>
      <c r="T190" s="27">
        <f t="shared" si="48"/>
        <v>0</v>
      </c>
      <c r="U190" s="27">
        <f t="shared" si="49"/>
        <v>1</v>
      </c>
      <c r="V190" s="27">
        <f t="shared" si="50"/>
        <v>1</v>
      </c>
      <c r="W190" s="27">
        <f t="shared" si="51"/>
        <v>0</v>
      </c>
      <c r="X190" s="27">
        <f t="shared" si="52"/>
        <v>1</v>
      </c>
      <c r="Y190" s="27">
        <f t="shared" si="53"/>
        <v>1</v>
      </c>
      <c r="Z190" s="27">
        <f t="shared" si="54"/>
        <v>1</v>
      </c>
      <c r="AA190" s="27">
        <f t="shared" si="55"/>
        <v>1</v>
      </c>
      <c r="AB190" s="37" t="str">
        <f>'REPRODUCTION 3'!M190</f>
        <v>Juin</v>
      </c>
      <c r="AC190" s="37" t="str">
        <f>'RUMINANTS 3'!M190</f>
        <v>Juin</v>
      </c>
      <c r="AD190" s="37" t="str">
        <f>'PARASITOLOGIE 3'!M190</f>
        <v>Juin</v>
      </c>
      <c r="AE190" s="37" t="str">
        <f>'INFECTIEUX 3'!M190</f>
        <v>Juin</v>
      </c>
      <c r="AF190" s="37" t="str">
        <f>'CARNIVORES 3'!M190</f>
        <v>Juin</v>
      </c>
      <c r="AG190" s="37" t="str">
        <f>'CHIRURGIE 3'!M190</f>
        <v>Juin</v>
      </c>
      <c r="AH190" s="37" t="str">
        <f>'BIOCHIMIE 2'!M190</f>
        <v>Juin</v>
      </c>
      <c r="AI190" s="37" t="str">
        <f>'HIDAOA 3'!M190</f>
        <v>Juin</v>
      </c>
      <c r="AJ190" s="37" t="str">
        <f>'ANA-PATH 2'!M190</f>
        <v>Juin</v>
      </c>
      <c r="AK190" s="37" t="str">
        <f>'CLINIQUE 3 '!S190</f>
        <v>Juin</v>
      </c>
    </row>
    <row r="191" spans="1:37" ht="18.75">
      <c r="A191" s="27">
        <v>184</v>
      </c>
      <c r="B191" s="306" t="s">
        <v>3158</v>
      </c>
      <c r="C191" s="375" t="s">
        <v>3159</v>
      </c>
      <c r="D191" s="37">
        <f>'REPRODUCTION 3'!G191</f>
        <v>9</v>
      </c>
      <c r="E191" s="37">
        <f>'RUMINANTS 3'!G191</f>
        <v>7.5</v>
      </c>
      <c r="F191" s="37">
        <f>'PARASITOLOGIE 3'!G191</f>
        <v>12</v>
      </c>
      <c r="G191" s="37">
        <f>'INFECTIEUX 3'!G191</f>
        <v>3</v>
      </c>
      <c r="H191" s="37">
        <f>'CARNIVORES 3'!G191</f>
        <v>10.5</v>
      </c>
      <c r="I191" s="37">
        <f>'CHIRURGIE 3'!G191</f>
        <v>14.625</v>
      </c>
      <c r="J191" s="37">
        <f>'BIOCHIMIE 2'!G191</f>
        <v>3</v>
      </c>
      <c r="K191" s="37">
        <f>'HIDAOA 3'!G191</f>
        <v>11.625</v>
      </c>
      <c r="L191" s="37">
        <f>'ANA-PATH 2'!G191</f>
        <v>3</v>
      </c>
      <c r="M191" s="37">
        <f>'CLINIQUE 3 '!M191</f>
        <v>0</v>
      </c>
      <c r="N191" s="37">
        <f t="shared" si="42"/>
        <v>74.25</v>
      </c>
      <c r="O191" s="37">
        <f t="shared" si="43"/>
        <v>2.6517857142857144</v>
      </c>
      <c r="P191" s="27" t="str">
        <f t="shared" si="44"/>
        <v>Ajournee</v>
      </c>
      <c r="Q191" s="27" t="str">
        <f t="shared" si="45"/>
        <v>juin</v>
      </c>
      <c r="R191" s="27">
        <f t="shared" si="46"/>
        <v>1</v>
      </c>
      <c r="S191" s="27">
        <f t="shared" si="47"/>
        <v>1</v>
      </c>
      <c r="T191" s="27">
        <f t="shared" si="48"/>
        <v>1</v>
      </c>
      <c r="U191" s="27">
        <f t="shared" si="49"/>
        <v>1</v>
      </c>
      <c r="V191" s="27">
        <f t="shared" si="50"/>
        <v>1</v>
      </c>
      <c r="W191" s="27">
        <f t="shared" si="51"/>
        <v>1</v>
      </c>
      <c r="X191" s="27">
        <f t="shared" si="52"/>
        <v>1</v>
      </c>
      <c r="Y191" s="27">
        <f t="shared" si="53"/>
        <v>1</v>
      </c>
      <c r="Z191" s="27">
        <f t="shared" si="54"/>
        <v>1</v>
      </c>
      <c r="AA191" s="27">
        <f t="shared" si="55"/>
        <v>1</v>
      </c>
      <c r="AB191" s="37" t="str">
        <f>'REPRODUCTION 3'!M191</f>
        <v>Juin</v>
      </c>
      <c r="AC191" s="37" t="str">
        <f>'RUMINANTS 3'!M191</f>
        <v>Juin</v>
      </c>
      <c r="AD191" s="37" t="str">
        <f>'PARASITOLOGIE 3'!M191</f>
        <v>Juin</v>
      </c>
      <c r="AE191" s="37" t="str">
        <f>'INFECTIEUX 3'!M191</f>
        <v>Juin</v>
      </c>
      <c r="AF191" s="37" t="str">
        <f>'CARNIVORES 3'!M191</f>
        <v>Juin</v>
      </c>
      <c r="AG191" s="37" t="str">
        <f>'CHIRURGIE 3'!M191</f>
        <v>Juin</v>
      </c>
      <c r="AH191" s="37" t="str">
        <f>'BIOCHIMIE 2'!M191</f>
        <v>Juin</v>
      </c>
      <c r="AI191" s="37" t="str">
        <f>'HIDAOA 3'!M191</f>
        <v>Juin</v>
      </c>
      <c r="AJ191" s="37" t="str">
        <f>'ANA-PATH 2'!M191</f>
        <v>Juin</v>
      </c>
      <c r="AK191" s="37" t="str">
        <f>'CLINIQUE 3 '!S191</f>
        <v>Juin</v>
      </c>
    </row>
    <row r="192" spans="1:37" ht="18.75">
      <c r="A192" s="27">
        <v>185</v>
      </c>
      <c r="B192" s="308" t="s">
        <v>2062</v>
      </c>
      <c r="C192" s="366" t="s">
        <v>3160</v>
      </c>
      <c r="D192" s="37">
        <f>'REPRODUCTION 3'!G192</f>
        <v>18.375</v>
      </c>
      <c r="E192" s="37">
        <f>'RUMINANTS 3'!G192</f>
        <v>12</v>
      </c>
      <c r="F192" s="37">
        <f>'PARASITOLOGIE 3'!G192</f>
        <v>22.5</v>
      </c>
      <c r="G192" s="37">
        <f>'INFECTIEUX 3'!G192</f>
        <v>6</v>
      </c>
      <c r="H192" s="37">
        <f>'CARNIVORES 3'!G192</f>
        <v>22.5</v>
      </c>
      <c r="I192" s="37">
        <f>'CHIRURGIE 3'!G192</f>
        <v>21</v>
      </c>
      <c r="J192" s="37">
        <f>'BIOCHIMIE 2'!G192</f>
        <v>7.25</v>
      </c>
      <c r="K192" s="37">
        <f>'HIDAOA 3'!G192</f>
        <v>21</v>
      </c>
      <c r="L192" s="37">
        <f>'ANA-PATH 2'!G192</f>
        <v>8</v>
      </c>
      <c r="M192" s="37">
        <f>'CLINIQUE 3 '!M192</f>
        <v>0</v>
      </c>
      <c r="N192" s="37">
        <f t="shared" si="42"/>
        <v>138.625</v>
      </c>
      <c r="O192" s="37">
        <f t="shared" si="43"/>
        <v>4.9508928571428568</v>
      </c>
      <c r="P192" s="27" t="str">
        <f t="shared" si="44"/>
        <v>Ajournee</v>
      </c>
      <c r="Q192" s="27" t="str">
        <f t="shared" si="45"/>
        <v>juin</v>
      </c>
      <c r="R192" s="27">
        <f t="shared" si="46"/>
        <v>0</v>
      </c>
      <c r="S192" s="27">
        <f t="shared" si="47"/>
        <v>1</v>
      </c>
      <c r="T192" s="27">
        <f t="shared" si="48"/>
        <v>0</v>
      </c>
      <c r="U192" s="27">
        <f t="shared" si="49"/>
        <v>1</v>
      </c>
      <c r="V192" s="27">
        <f t="shared" si="50"/>
        <v>0</v>
      </c>
      <c r="W192" s="27">
        <f t="shared" si="51"/>
        <v>0</v>
      </c>
      <c r="X192" s="27">
        <f t="shared" si="52"/>
        <v>1</v>
      </c>
      <c r="Y192" s="27">
        <f t="shared" si="53"/>
        <v>0</v>
      </c>
      <c r="Z192" s="27">
        <f t="shared" si="54"/>
        <v>1</v>
      </c>
      <c r="AA192" s="27">
        <f t="shared" si="55"/>
        <v>1</v>
      </c>
      <c r="AB192" s="37" t="str">
        <f>'REPRODUCTION 3'!M192</f>
        <v>Juin</v>
      </c>
      <c r="AC192" s="37" t="str">
        <f>'RUMINANTS 3'!M192</f>
        <v>Juin</v>
      </c>
      <c r="AD192" s="37" t="str">
        <f>'PARASITOLOGIE 3'!M192</f>
        <v>Juin</v>
      </c>
      <c r="AE192" s="37" t="str">
        <f>'INFECTIEUX 3'!M192</f>
        <v>Juin</v>
      </c>
      <c r="AF192" s="37" t="str">
        <f>'CARNIVORES 3'!M192</f>
        <v>Juin</v>
      </c>
      <c r="AG192" s="37" t="str">
        <f>'CHIRURGIE 3'!M192</f>
        <v>Juin</v>
      </c>
      <c r="AH192" s="37" t="str">
        <f>'BIOCHIMIE 2'!M192</f>
        <v>Juin</v>
      </c>
      <c r="AI192" s="37" t="str">
        <f>'HIDAOA 3'!M192</f>
        <v>Juin</v>
      </c>
      <c r="AJ192" s="37" t="str">
        <f>'ANA-PATH 2'!M192</f>
        <v>Juin</v>
      </c>
      <c r="AK192" s="37" t="str">
        <f>'CLINIQUE 3 '!S192</f>
        <v>Juin</v>
      </c>
    </row>
    <row r="193" spans="1:37" ht="18.75">
      <c r="A193" s="27">
        <v>186</v>
      </c>
      <c r="B193" s="308" t="s">
        <v>2062</v>
      </c>
      <c r="C193" s="366" t="s">
        <v>3161</v>
      </c>
      <c r="D193" s="37">
        <f>'REPRODUCTION 3'!G193</f>
        <v>10.875</v>
      </c>
      <c r="E193" s="37">
        <f>'RUMINANTS 3'!G193</f>
        <v>9</v>
      </c>
      <c r="F193" s="37">
        <f>'PARASITOLOGIE 3'!G193</f>
        <v>12</v>
      </c>
      <c r="G193" s="37">
        <f>'INFECTIEUX 3'!G193</f>
        <v>7.5</v>
      </c>
      <c r="H193" s="37">
        <f>'CARNIVORES 3'!G193</f>
        <v>15.75</v>
      </c>
      <c r="I193" s="37">
        <f>'CHIRURGIE 3'!G193</f>
        <v>20.25</v>
      </c>
      <c r="J193" s="37">
        <f>'BIOCHIMIE 2'!G193</f>
        <v>4.75</v>
      </c>
      <c r="K193" s="37">
        <f>'HIDAOA 3'!G193</f>
        <v>13.875</v>
      </c>
      <c r="L193" s="37">
        <f>'ANA-PATH 2'!G193</f>
        <v>6</v>
      </c>
      <c r="M193" s="37">
        <f>'CLINIQUE 3 '!M193</f>
        <v>0</v>
      </c>
      <c r="N193" s="37">
        <f t="shared" si="42"/>
        <v>100</v>
      </c>
      <c r="O193" s="37">
        <f t="shared" si="43"/>
        <v>3.5714285714285716</v>
      </c>
      <c r="P193" s="27" t="str">
        <f t="shared" si="44"/>
        <v>Ajournee</v>
      </c>
      <c r="Q193" s="27" t="str">
        <f t="shared" si="45"/>
        <v>juin</v>
      </c>
      <c r="R193" s="27">
        <f t="shared" si="46"/>
        <v>1</v>
      </c>
      <c r="S193" s="27">
        <f t="shared" si="47"/>
        <v>1</v>
      </c>
      <c r="T193" s="27">
        <f t="shared" si="48"/>
        <v>1</v>
      </c>
      <c r="U193" s="27">
        <f t="shared" si="49"/>
        <v>1</v>
      </c>
      <c r="V193" s="27">
        <f t="shared" si="50"/>
        <v>0</v>
      </c>
      <c r="W193" s="27">
        <f t="shared" si="51"/>
        <v>0</v>
      </c>
      <c r="X193" s="27">
        <f t="shared" si="52"/>
        <v>1</v>
      </c>
      <c r="Y193" s="27">
        <f t="shared" si="53"/>
        <v>1</v>
      </c>
      <c r="Z193" s="27">
        <f t="shared" si="54"/>
        <v>1</v>
      </c>
      <c r="AA193" s="27">
        <f t="shared" si="55"/>
        <v>1</v>
      </c>
      <c r="AB193" s="37" t="str">
        <f>'REPRODUCTION 3'!M193</f>
        <v>Juin</v>
      </c>
      <c r="AC193" s="37" t="str">
        <f>'RUMINANTS 3'!M193</f>
        <v>Juin</v>
      </c>
      <c r="AD193" s="37" t="str">
        <f>'PARASITOLOGIE 3'!M193</f>
        <v>Juin</v>
      </c>
      <c r="AE193" s="37" t="str">
        <f>'INFECTIEUX 3'!M193</f>
        <v>Juin</v>
      </c>
      <c r="AF193" s="37" t="str">
        <f>'CARNIVORES 3'!M193</f>
        <v>Juin</v>
      </c>
      <c r="AG193" s="37" t="str">
        <f>'CHIRURGIE 3'!M193</f>
        <v>Juin</v>
      </c>
      <c r="AH193" s="37" t="str">
        <f>'BIOCHIMIE 2'!M193</f>
        <v>Juin</v>
      </c>
      <c r="AI193" s="37" t="str">
        <f>'HIDAOA 3'!M193</f>
        <v>Juin</v>
      </c>
      <c r="AJ193" s="37" t="str">
        <f>'ANA-PATH 2'!M193</f>
        <v>Juin</v>
      </c>
      <c r="AK193" s="37" t="str">
        <f>'CLINIQUE 3 '!S193</f>
        <v>Juin</v>
      </c>
    </row>
    <row r="194" spans="1:37" ht="18.75">
      <c r="A194" s="27">
        <v>187</v>
      </c>
      <c r="B194" s="308" t="s">
        <v>2062</v>
      </c>
      <c r="C194" s="366" t="s">
        <v>3162</v>
      </c>
      <c r="D194" s="37">
        <f>'REPRODUCTION 3'!G194</f>
        <v>3</v>
      </c>
      <c r="E194" s="37">
        <f>'RUMINANTS 3'!G194</f>
        <v>4.5</v>
      </c>
      <c r="F194" s="37">
        <f>'PARASITOLOGIE 3'!G194</f>
        <v>0</v>
      </c>
      <c r="G194" s="37">
        <f>'INFECTIEUX 3'!G194</f>
        <v>3</v>
      </c>
      <c r="H194" s="37">
        <f>'CARNIVORES 3'!G194</f>
        <v>4.5</v>
      </c>
      <c r="I194" s="37">
        <f>'CHIRURGIE 3'!G194</f>
        <v>17.25</v>
      </c>
      <c r="J194" s="37">
        <f>'BIOCHIMIE 2'!G194</f>
        <v>2</v>
      </c>
      <c r="K194" s="37">
        <f>'HIDAOA 3'!G194</f>
        <v>7.875</v>
      </c>
      <c r="L194" s="37">
        <f>'ANA-PATH 2'!G194</f>
        <v>5</v>
      </c>
      <c r="M194" s="37">
        <f>'CLINIQUE 3 '!M194</f>
        <v>0</v>
      </c>
      <c r="N194" s="37">
        <f t="shared" si="42"/>
        <v>47.125</v>
      </c>
      <c r="O194" s="37">
        <f t="shared" si="43"/>
        <v>1.6830357142857142</v>
      </c>
      <c r="P194" s="27" t="str">
        <f t="shared" si="44"/>
        <v>Ajournee</v>
      </c>
      <c r="Q194" s="27" t="str">
        <f t="shared" si="45"/>
        <v>juin</v>
      </c>
      <c r="R194" s="27">
        <f t="shared" si="46"/>
        <v>1</v>
      </c>
      <c r="S194" s="27">
        <f t="shared" si="47"/>
        <v>1</v>
      </c>
      <c r="T194" s="27">
        <f t="shared" si="48"/>
        <v>1</v>
      </c>
      <c r="U194" s="27">
        <f t="shared" si="49"/>
        <v>1</v>
      </c>
      <c r="V194" s="27">
        <f t="shared" si="50"/>
        <v>1</v>
      </c>
      <c r="W194" s="27">
        <f t="shared" si="51"/>
        <v>0</v>
      </c>
      <c r="X194" s="27">
        <f t="shared" si="52"/>
        <v>1</v>
      </c>
      <c r="Y194" s="27">
        <f t="shared" si="53"/>
        <v>1</v>
      </c>
      <c r="Z194" s="27">
        <f t="shared" si="54"/>
        <v>1</v>
      </c>
      <c r="AA194" s="27">
        <f t="shared" si="55"/>
        <v>1</v>
      </c>
      <c r="AB194" s="37" t="str">
        <f>'REPRODUCTION 3'!M194</f>
        <v>Juin</v>
      </c>
      <c r="AC194" s="37" t="str">
        <f>'RUMINANTS 3'!M194</f>
        <v>Juin</v>
      </c>
      <c r="AD194" s="37" t="str">
        <f>'PARASITOLOGIE 3'!M194</f>
        <v>Juin</v>
      </c>
      <c r="AE194" s="37" t="str">
        <f>'INFECTIEUX 3'!M194</f>
        <v>Juin</v>
      </c>
      <c r="AF194" s="37" t="str">
        <f>'CARNIVORES 3'!M194</f>
        <v>Juin</v>
      </c>
      <c r="AG194" s="37" t="str">
        <f>'CHIRURGIE 3'!M194</f>
        <v>Juin</v>
      </c>
      <c r="AH194" s="37" t="str">
        <f>'BIOCHIMIE 2'!M194</f>
        <v>Juin</v>
      </c>
      <c r="AI194" s="37" t="str">
        <f>'HIDAOA 3'!M194</f>
        <v>Juin</v>
      </c>
      <c r="AJ194" s="37" t="str">
        <f>'ANA-PATH 2'!M194</f>
        <v>Juin</v>
      </c>
      <c r="AK194" s="37" t="str">
        <f>'CLINIQUE 3 '!S194</f>
        <v>Juin</v>
      </c>
    </row>
    <row r="195" spans="1:37" ht="18.75">
      <c r="A195" s="27">
        <v>188</v>
      </c>
      <c r="B195" s="308" t="s">
        <v>3163</v>
      </c>
      <c r="C195" s="366" t="s">
        <v>580</v>
      </c>
      <c r="D195" s="37">
        <f>'REPRODUCTION 3'!G195</f>
        <v>13.5</v>
      </c>
      <c r="E195" s="37">
        <f>'RUMINANTS 3'!G195</f>
        <v>10.5</v>
      </c>
      <c r="F195" s="37">
        <f>'PARASITOLOGIE 3'!G195</f>
        <v>19.5</v>
      </c>
      <c r="G195" s="37">
        <f>'INFECTIEUX 3'!G195</f>
        <v>7.5</v>
      </c>
      <c r="H195" s="37">
        <f>'CARNIVORES 3'!G195</f>
        <v>18</v>
      </c>
      <c r="I195" s="37">
        <f>'CHIRURGIE 3'!G195</f>
        <v>22.875</v>
      </c>
      <c r="J195" s="37">
        <f>'BIOCHIMIE 2'!G195</f>
        <v>8.75</v>
      </c>
      <c r="K195" s="37">
        <f>'HIDAOA 3'!G195</f>
        <v>16.5</v>
      </c>
      <c r="L195" s="37">
        <f>'ANA-PATH 2'!G195</f>
        <v>6</v>
      </c>
      <c r="M195" s="37">
        <f>'CLINIQUE 3 '!M195</f>
        <v>0</v>
      </c>
      <c r="N195" s="37">
        <f t="shared" si="42"/>
        <v>123.125</v>
      </c>
      <c r="O195" s="37">
        <f t="shared" si="43"/>
        <v>4.3973214285714288</v>
      </c>
      <c r="P195" s="27" t="str">
        <f t="shared" si="44"/>
        <v>Ajournee</v>
      </c>
      <c r="Q195" s="27" t="str">
        <f t="shared" si="45"/>
        <v>juin</v>
      </c>
      <c r="R195" s="27">
        <f t="shared" si="46"/>
        <v>1</v>
      </c>
      <c r="S195" s="27">
        <f t="shared" si="47"/>
        <v>1</v>
      </c>
      <c r="T195" s="27">
        <f t="shared" si="48"/>
        <v>0</v>
      </c>
      <c r="U195" s="27">
        <f t="shared" si="49"/>
        <v>1</v>
      </c>
      <c r="V195" s="27">
        <f t="shared" si="50"/>
        <v>0</v>
      </c>
      <c r="W195" s="27">
        <f t="shared" si="51"/>
        <v>0</v>
      </c>
      <c r="X195" s="27">
        <f t="shared" si="52"/>
        <v>1</v>
      </c>
      <c r="Y195" s="27">
        <f t="shared" si="53"/>
        <v>0</v>
      </c>
      <c r="Z195" s="27">
        <f t="shared" si="54"/>
        <v>1</v>
      </c>
      <c r="AA195" s="27">
        <f t="shared" si="55"/>
        <v>1</v>
      </c>
      <c r="AB195" s="37" t="str">
        <f>'REPRODUCTION 3'!M195</f>
        <v>Juin</v>
      </c>
      <c r="AC195" s="37" t="str">
        <f>'RUMINANTS 3'!M195</f>
        <v>Juin</v>
      </c>
      <c r="AD195" s="37" t="str">
        <f>'PARASITOLOGIE 3'!M195</f>
        <v>Juin</v>
      </c>
      <c r="AE195" s="37" t="str">
        <f>'INFECTIEUX 3'!M195</f>
        <v>Juin</v>
      </c>
      <c r="AF195" s="37" t="str">
        <f>'CARNIVORES 3'!M195</f>
        <v>Juin</v>
      </c>
      <c r="AG195" s="37" t="str">
        <f>'CHIRURGIE 3'!M195</f>
        <v>Juin</v>
      </c>
      <c r="AH195" s="37" t="str">
        <f>'BIOCHIMIE 2'!M195</f>
        <v>Juin</v>
      </c>
      <c r="AI195" s="37" t="str">
        <f>'HIDAOA 3'!M195</f>
        <v>Juin</v>
      </c>
      <c r="AJ195" s="37" t="str">
        <f>'ANA-PATH 2'!M195</f>
        <v>Juin</v>
      </c>
      <c r="AK195" s="37" t="str">
        <f>'CLINIQUE 3 '!S195</f>
        <v>Juin</v>
      </c>
    </row>
    <row r="196" spans="1:37" ht="18.75">
      <c r="A196" s="27">
        <v>189</v>
      </c>
      <c r="B196" s="354" t="s">
        <v>3164</v>
      </c>
      <c r="C196" s="384" t="s">
        <v>3165</v>
      </c>
      <c r="D196" s="37">
        <f>'REPRODUCTION 3'!G196</f>
        <v>7.5</v>
      </c>
      <c r="E196" s="37">
        <f>'RUMINANTS 3'!G196</f>
        <v>7.5</v>
      </c>
      <c r="F196" s="37">
        <f>'PARASITOLOGIE 3'!G196</f>
        <v>15</v>
      </c>
      <c r="G196" s="37">
        <f>'INFECTIEUX 3'!G196</f>
        <v>6</v>
      </c>
      <c r="H196" s="37">
        <f>'CARNIVORES 3'!G196</f>
        <v>9</v>
      </c>
      <c r="I196" s="37">
        <f>'CHIRURGIE 3'!G196</f>
        <v>18.75</v>
      </c>
      <c r="J196" s="37">
        <f>'BIOCHIMIE 2'!G196</f>
        <v>4</v>
      </c>
      <c r="K196" s="37">
        <f>'HIDAOA 3'!G196</f>
        <v>16.125</v>
      </c>
      <c r="L196" s="37">
        <f>'ANA-PATH 2'!G196</f>
        <v>5</v>
      </c>
      <c r="M196" s="37">
        <f>'CLINIQUE 3 '!M196</f>
        <v>0</v>
      </c>
      <c r="N196" s="37">
        <f t="shared" si="42"/>
        <v>88.875</v>
      </c>
      <c r="O196" s="37">
        <f t="shared" si="43"/>
        <v>3.1741071428571428</v>
      </c>
      <c r="P196" s="27" t="str">
        <f t="shared" si="44"/>
        <v>Ajournee</v>
      </c>
      <c r="Q196" s="27" t="str">
        <f t="shared" si="45"/>
        <v>juin</v>
      </c>
      <c r="R196" s="27">
        <f t="shared" si="46"/>
        <v>1</v>
      </c>
      <c r="S196" s="27">
        <f t="shared" si="47"/>
        <v>1</v>
      </c>
      <c r="T196" s="27">
        <f t="shared" si="48"/>
        <v>0</v>
      </c>
      <c r="U196" s="27">
        <f t="shared" si="49"/>
        <v>1</v>
      </c>
      <c r="V196" s="27">
        <f t="shared" si="50"/>
        <v>1</v>
      </c>
      <c r="W196" s="27">
        <f t="shared" si="51"/>
        <v>0</v>
      </c>
      <c r="X196" s="27">
        <f t="shared" si="52"/>
        <v>1</v>
      </c>
      <c r="Y196" s="27">
        <f t="shared" si="53"/>
        <v>0</v>
      </c>
      <c r="Z196" s="27">
        <f t="shared" si="54"/>
        <v>1</v>
      </c>
      <c r="AA196" s="27">
        <f t="shared" si="55"/>
        <v>1</v>
      </c>
      <c r="AB196" s="37" t="str">
        <f>'REPRODUCTION 3'!M196</f>
        <v>Juin</v>
      </c>
      <c r="AC196" s="37" t="str">
        <f>'RUMINANTS 3'!M196</f>
        <v>Juin</v>
      </c>
      <c r="AD196" s="37" t="str">
        <f>'PARASITOLOGIE 3'!M196</f>
        <v>Juin</v>
      </c>
      <c r="AE196" s="37" t="str">
        <f>'INFECTIEUX 3'!M196</f>
        <v>Juin</v>
      </c>
      <c r="AF196" s="37" t="str">
        <f>'CARNIVORES 3'!M196</f>
        <v>Juin</v>
      </c>
      <c r="AG196" s="37" t="str">
        <f>'CHIRURGIE 3'!M196</f>
        <v>Juin</v>
      </c>
      <c r="AH196" s="37" t="str">
        <f>'BIOCHIMIE 2'!M196</f>
        <v>Juin</v>
      </c>
      <c r="AI196" s="37" t="str">
        <f>'HIDAOA 3'!M196</f>
        <v>Juin</v>
      </c>
      <c r="AJ196" s="37" t="str">
        <f>'ANA-PATH 2'!M196</f>
        <v>Juin</v>
      </c>
      <c r="AK196" s="37" t="str">
        <f>'CLINIQUE 3 '!S196</f>
        <v>Juin</v>
      </c>
    </row>
    <row r="197" spans="1:37" ht="18.75">
      <c r="A197" s="27">
        <v>190</v>
      </c>
      <c r="B197" s="308" t="s">
        <v>3167</v>
      </c>
      <c r="C197" s="366" t="s">
        <v>955</v>
      </c>
      <c r="D197" s="37">
        <f>'REPRODUCTION 3'!G197</f>
        <v>15</v>
      </c>
      <c r="E197" s="37">
        <f>'RUMINANTS 3'!G197</f>
        <v>15</v>
      </c>
      <c r="F197" s="37">
        <f>'PARASITOLOGIE 3'!G197</f>
        <v>18</v>
      </c>
      <c r="G197" s="37">
        <f>'INFECTIEUX 3'!G197</f>
        <v>6</v>
      </c>
      <c r="H197" s="37">
        <f>'CARNIVORES 3'!G197</f>
        <v>15</v>
      </c>
      <c r="I197" s="37">
        <f>'CHIRURGIE 3'!G197</f>
        <v>21</v>
      </c>
      <c r="J197" s="37">
        <f>'BIOCHIMIE 2'!G197</f>
        <v>11</v>
      </c>
      <c r="K197" s="37">
        <f>'HIDAOA 3'!G197</f>
        <v>20.625</v>
      </c>
      <c r="L197" s="37">
        <f>'ANA-PATH 2'!G197</f>
        <v>6</v>
      </c>
      <c r="M197" s="37">
        <f>'CLINIQUE 3 '!M197</f>
        <v>0</v>
      </c>
      <c r="N197" s="37">
        <f t="shared" si="42"/>
        <v>127.625</v>
      </c>
      <c r="O197" s="37">
        <f t="shared" si="43"/>
        <v>4.5580357142857144</v>
      </c>
      <c r="P197" s="27" t="str">
        <f t="shared" si="44"/>
        <v>Ajournee</v>
      </c>
      <c r="Q197" s="27" t="str">
        <f t="shared" si="45"/>
        <v>juin</v>
      </c>
      <c r="R197" s="27">
        <f t="shared" si="46"/>
        <v>0</v>
      </c>
      <c r="S197" s="27">
        <f t="shared" si="47"/>
        <v>0</v>
      </c>
      <c r="T197" s="27">
        <f t="shared" si="48"/>
        <v>0</v>
      </c>
      <c r="U197" s="27">
        <f t="shared" si="49"/>
        <v>1</v>
      </c>
      <c r="V197" s="27">
        <f t="shared" si="50"/>
        <v>0</v>
      </c>
      <c r="W197" s="27">
        <f t="shared" si="51"/>
        <v>0</v>
      </c>
      <c r="X197" s="27">
        <f t="shared" si="52"/>
        <v>0</v>
      </c>
      <c r="Y197" s="27">
        <f t="shared" si="53"/>
        <v>0</v>
      </c>
      <c r="Z197" s="27">
        <f t="shared" si="54"/>
        <v>1</v>
      </c>
      <c r="AA197" s="27">
        <f t="shared" si="55"/>
        <v>1</v>
      </c>
      <c r="AB197" s="37" t="str">
        <f>'REPRODUCTION 3'!M197</f>
        <v>Juin</v>
      </c>
      <c r="AC197" s="37" t="str">
        <f>'RUMINANTS 3'!M197</f>
        <v>Juin</v>
      </c>
      <c r="AD197" s="37" t="str">
        <f>'PARASITOLOGIE 3'!M197</f>
        <v>Juin</v>
      </c>
      <c r="AE197" s="37" t="str">
        <f>'INFECTIEUX 3'!M197</f>
        <v>Juin</v>
      </c>
      <c r="AF197" s="37" t="str">
        <f>'CARNIVORES 3'!M197</f>
        <v>Juin</v>
      </c>
      <c r="AG197" s="37" t="str">
        <f>'CHIRURGIE 3'!M197</f>
        <v>Juin</v>
      </c>
      <c r="AH197" s="37" t="str">
        <f>'BIOCHIMIE 2'!M197</f>
        <v>Juin</v>
      </c>
      <c r="AI197" s="37" t="str">
        <f>'HIDAOA 3'!M197</f>
        <v>Juin</v>
      </c>
      <c r="AJ197" s="37" t="str">
        <f>'ANA-PATH 2'!M197</f>
        <v>Juin</v>
      </c>
      <c r="AK197" s="37" t="str">
        <f>'CLINIQUE 3 '!S197</f>
        <v>Juin</v>
      </c>
    </row>
    <row r="198" spans="1:37" ht="18.75">
      <c r="A198" s="27">
        <v>191</v>
      </c>
      <c r="B198" s="308" t="s">
        <v>3168</v>
      </c>
      <c r="C198" s="366" t="s">
        <v>3169</v>
      </c>
      <c r="D198" s="37">
        <f>'REPRODUCTION 3'!G198</f>
        <v>6.75</v>
      </c>
      <c r="E198" s="37">
        <f>'RUMINANTS 3'!G198</f>
        <v>9</v>
      </c>
      <c r="F198" s="37">
        <f>'PARASITOLOGIE 3'!G198</f>
        <v>13.5</v>
      </c>
      <c r="G198" s="37">
        <f>'INFECTIEUX 3'!G198</f>
        <v>4.5</v>
      </c>
      <c r="H198" s="37">
        <f>'CARNIVORES 3'!G198</f>
        <v>13.5</v>
      </c>
      <c r="I198" s="37">
        <f>'CHIRURGIE 3'!G198</f>
        <v>18.375</v>
      </c>
      <c r="J198" s="37">
        <f>'BIOCHIMIE 2'!G198</f>
        <v>4</v>
      </c>
      <c r="K198" s="37">
        <f>'HIDAOA 3'!G198</f>
        <v>16.875</v>
      </c>
      <c r="L198" s="37">
        <f>'ANA-PATH 2'!G198</f>
        <v>3</v>
      </c>
      <c r="M198" s="37">
        <f>'CLINIQUE 3 '!M198</f>
        <v>0</v>
      </c>
      <c r="N198" s="37">
        <f t="shared" si="42"/>
        <v>89.5</v>
      </c>
      <c r="O198" s="37">
        <f t="shared" si="43"/>
        <v>3.1964285714285716</v>
      </c>
      <c r="P198" s="27" t="str">
        <f t="shared" si="44"/>
        <v>Ajournee</v>
      </c>
      <c r="Q198" s="27" t="str">
        <f t="shared" si="45"/>
        <v>juin</v>
      </c>
      <c r="R198" s="27">
        <f t="shared" si="46"/>
        <v>1</v>
      </c>
      <c r="S198" s="27">
        <f t="shared" si="47"/>
        <v>1</v>
      </c>
      <c r="T198" s="27">
        <f t="shared" si="48"/>
        <v>1</v>
      </c>
      <c r="U198" s="27">
        <f t="shared" si="49"/>
        <v>1</v>
      </c>
      <c r="V198" s="27">
        <f t="shared" si="50"/>
        <v>1</v>
      </c>
      <c r="W198" s="27">
        <f t="shared" si="51"/>
        <v>0</v>
      </c>
      <c r="X198" s="27">
        <f t="shared" si="52"/>
        <v>1</v>
      </c>
      <c r="Y198" s="27">
        <f t="shared" si="53"/>
        <v>0</v>
      </c>
      <c r="Z198" s="27">
        <f t="shared" si="54"/>
        <v>1</v>
      </c>
      <c r="AA198" s="27">
        <f t="shared" si="55"/>
        <v>1</v>
      </c>
      <c r="AB198" s="37" t="str">
        <f>'REPRODUCTION 3'!M198</f>
        <v>Juin</v>
      </c>
      <c r="AC198" s="37" t="str">
        <f>'RUMINANTS 3'!M198</f>
        <v>Juin</v>
      </c>
      <c r="AD198" s="37" t="str">
        <f>'PARASITOLOGIE 3'!M198</f>
        <v>Juin</v>
      </c>
      <c r="AE198" s="37" t="str">
        <f>'INFECTIEUX 3'!M198</f>
        <v>Juin</v>
      </c>
      <c r="AF198" s="37" t="str">
        <f>'CARNIVORES 3'!M198</f>
        <v>Juin</v>
      </c>
      <c r="AG198" s="37" t="str">
        <f>'CHIRURGIE 3'!M198</f>
        <v>Juin</v>
      </c>
      <c r="AH198" s="37" t="str">
        <f>'BIOCHIMIE 2'!M198</f>
        <v>Juin</v>
      </c>
      <c r="AI198" s="37" t="str">
        <f>'HIDAOA 3'!M198</f>
        <v>Juin</v>
      </c>
      <c r="AJ198" s="37" t="str">
        <f>'ANA-PATH 2'!M198</f>
        <v>Juin</v>
      </c>
      <c r="AK198" s="37" t="str">
        <f>'CLINIQUE 3 '!S198</f>
        <v>Juin</v>
      </c>
    </row>
    <row r="199" spans="1:37" ht="18.75">
      <c r="A199" s="27">
        <v>192</v>
      </c>
      <c r="B199" s="308" t="s">
        <v>3170</v>
      </c>
      <c r="C199" s="366" t="s">
        <v>3171</v>
      </c>
      <c r="D199" s="37">
        <f>'REPRODUCTION 3'!G199</f>
        <v>11.25</v>
      </c>
      <c r="E199" s="37">
        <f>'RUMINANTS 3'!G199</f>
        <v>12</v>
      </c>
      <c r="F199" s="37">
        <f>'PARASITOLOGIE 3'!G199</f>
        <v>12</v>
      </c>
      <c r="G199" s="37">
        <f>'INFECTIEUX 3'!G199</f>
        <v>6</v>
      </c>
      <c r="H199" s="37">
        <f>'CARNIVORES 3'!G199</f>
        <v>12.75</v>
      </c>
      <c r="I199" s="37">
        <f>'CHIRURGIE 3'!G199</f>
        <v>19.875</v>
      </c>
      <c r="J199" s="37">
        <f>'BIOCHIMIE 2'!G199</f>
        <v>9</v>
      </c>
      <c r="K199" s="37">
        <f>'HIDAOA 3'!G199</f>
        <v>22.125</v>
      </c>
      <c r="L199" s="37">
        <f>'ANA-PATH 2'!G199</f>
        <v>5</v>
      </c>
      <c r="M199" s="37">
        <f>'CLINIQUE 3 '!M199</f>
        <v>0</v>
      </c>
      <c r="N199" s="37">
        <f t="shared" si="42"/>
        <v>110</v>
      </c>
      <c r="O199" s="37">
        <f t="shared" si="43"/>
        <v>3.9285714285714284</v>
      </c>
      <c r="P199" s="27" t="str">
        <f t="shared" si="44"/>
        <v>Ajournee</v>
      </c>
      <c r="Q199" s="27" t="str">
        <f t="shared" si="45"/>
        <v>juin</v>
      </c>
      <c r="R199" s="27">
        <f t="shared" si="46"/>
        <v>1</v>
      </c>
      <c r="S199" s="27">
        <f t="shared" si="47"/>
        <v>1</v>
      </c>
      <c r="T199" s="27">
        <f t="shared" si="48"/>
        <v>1</v>
      </c>
      <c r="U199" s="27">
        <f t="shared" si="49"/>
        <v>1</v>
      </c>
      <c r="V199" s="27">
        <f t="shared" si="50"/>
        <v>1</v>
      </c>
      <c r="W199" s="27">
        <f t="shared" si="51"/>
        <v>0</v>
      </c>
      <c r="X199" s="27">
        <f t="shared" si="52"/>
        <v>1</v>
      </c>
      <c r="Y199" s="27">
        <f t="shared" si="53"/>
        <v>0</v>
      </c>
      <c r="Z199" s="27">
        <f t="shared" si="54"/>
        <v>1</v>
      </c>
      <c r="AA199" s="27">
        <f t="shared" si="55"/>
        <v>1</v>
      </c>
      <c r="AB199" s="37" t="str">
        <f>'REPRODUCTION 3'!M199</f>
        <v>Juin</v>
      </c>
      <c r="AC199" s="37" t="str">
        <f>'RUMINANTS 3'!M199</f>
        <v>Juin</v>
      </c>
      <c r="AD199" s="37" t="str">
        <f>'PARASITOLOGIE 3'!M199</f>
        <v>Juin</v>
      </c>
      <c r="AE199" s="37" t="str">
        <f>'INFECTIEUX 3'!M199</f>
        <v>Juin</v>
      </c>
      <c r="AF199" s="37" t="str">
        <f>'CARNIVORES 3'!M199</f>
        <v>Juin</v>
      </c>
      <c r="AG199" s="37" t="str">
        <f>'CHIRURGIE 3'!M199</f>
        <v>Juin</v>
      </c>
      <c r="AH199" s="37" t="str">
        <f>'BIOCHIMIE 2'!M199</f>
        <v>Juin</v>
      </c>
      <c r="AI199" s="37" t="str">
        <f>'HIDAOA 3'!M199</f>
        <v>Juin</v>
      </c>
      <c r="AJ199" s="37" t="str">
        <f>'ANA-PATH 2'!M199</f>
        <v>Juin</v>
      </c>
      <c r="AK199" s="37" t="str">
        <f>'CLINIQUE 3 '!S199</f>
        <v>Juin</v>
      </c>
    </row>
    <row r="200" spans="1:37" ht="18.75">
      <c r="A200" s="27">
        <v>193</v>
      </c>
      <c r="B200" s="308" t="s">
        <v>3172</v>
      </c>
      <c r="C200" s="366" t="s">
        <v>1863</v>
      </c>
      <c r="D200" s="37">
        <f>'REPRODUCTION 3'!G200</f>
        <v>18</v>
      </c>
      <c r="E200" s="37">
        <f>'RUMINANTS 3'!G200</f>
        <v>6</v>
      </c>
      <c r="F200" s="37">
        <f>'PARASITOLOGIE 3'!G200</f>
        <v>18</v>
      </c>
      <c r="G200" s="37">
        <f>'INFECTIEUX 3'!G200</f>
        <v>21</v>
      </c>
      <c r="H200" s="37">
        <f>'CARNIVORES 3'!G200</f>
        <v>13.5</v>
      </c>
      <c r="I200" s="37">
        <f>'CHIRURGIE 3'!G200</f>
        <v>18.75</v>
      </c>
      <c r="J200" s="37">
        <f>'BIOCHIMIE 2'!G200</f>
        <v>5.75</v>
      </c>
      <c r="K200" s="37">
        <f>'HIDAOA 3'!G200</f>
        <v>17.25</v>
      </c>
      <c r="L200" s="37">
        <f>'ANA-PATH 2'!G200</f>
        <v>3</v>
      </c>
      <c r="M200" s="37">
        <f>'CLINIQUE 3 '!M200</f>
        <v>0</v>
      </c>
      <c r="N200" s="37">
        <f t="shared" si="42"/>
        <v>121.25</v>
      </c>
      <c r="O200" s="37">
        <f t="shared" si="43"/>
        <v>4.3303571428571432</v>
      </c>
      <c r="P200" s="27" t="str">
        <f t="shared" si="44"/>
        <v>Ajournee</v>
      </c>
      <c r="Q200" s="27" t="str">
        <f t="shared" si="45"/>
        <v>juin</v>
      </c>
      <c r="R200" s="27">
        <f t="shared" si="46"/>
        <v>0</v>
      </c>
      <c r="S200" s="27">
        <f t="shared" si="47"/>
        <v>1</v>
      </c>
      <c r="T200" s="27">
        <f t="shared" si="48"/>
        <v>0</v>
      </c>
      <c r="U200" s="27">
        <f t="shared" si="49"/>
        <v>0</v>
      </c>
      <c r="V200" s="27">
        <f t="shared" si="50"/>
        <v>1</v>
      </c>
      <c r="W200" s="27">
        <f t="shared" si="51"/>
        <v>0</v>
      </c>
      <c r="X200" s="27">
        <f t="shared" si="52"/>
        <v>1</v>
      </c>
      <c r="Y200" s="27">
        <f t="shared" si="53"/>
        <v>0</v>
      </c>
      <c r="Z200" s="27">
        <f t="shared" si="54"/>
        <v>1</v>
      </c>
      <c r="AA200" s="27">
        <f t="shared" si="55"/>
        <v>1</v>
      </c>
      <c r="AB200" s="37" t="str">
        <f>'REPRODUCTION 3'!M200</f>
        <v>Juin</v>
      </c>
      <c r="AC200" s="37" t="str">
        <f>'RUMINANTS 3'!M200</f>
        <v>Juin</v>
      </c>
      <c r="AD200" s="37" t="str">
        <f>'PARASITOLOGIE 3'!M200</f>
        <v>Juin</v>
      </c>
      <c r="AE200" s="37" t="str">
        <f>'INFECTIEUX 3'!M200</f>
        <v>Juin</v>
      </c>
      <c r="AF200" s="37" t="str">
        <f>'CARNIVORES 3'!M200</f>
        <v>Juin</v>
      </c>
      <c r="AG200" s="37" t="str">
        <f>'CHIRURGIE 3'!M200</f>
        <v>Juin</v>
      </c>
      <c r="AH200" s="37" t="str">
        <f>'BIOCHIMIE 2'!M200</f>
        <v>Juin</v>
      </c>
      <c r="AI200" s="37" t="str">
        <f>'HIDAOA 3'!M200</f>
        <v>Juin</v>
      </c>
      <c r="AJ200" s="37" t="str">
        <f>'ANA-PATH 2'!M200</f>
        <v>Juin</v>
      </c>
      <c r="AK200" s="37" t="str">
        <f>'CLINIQUE 3 '!S200</f>
        <v>Juin</v>
      </c>
    </row>
    <row r="201" spans="1:37" ht="18.75">
      <c r="A201" s="27">
        <v>194</v>
      </c>
      <c r="B201" s="308" t="s">
        <v>2076</v>
      </c>
      <c r="C201" s="366" t="s">
        <v>3173</v>
      </c>
      <c r="D201" s="37">
        <f>'REPRODUCTION 3'!G201</f>
        <v>7.5</v>
      </c>
      <c r="E201" s="37">
        <f>'RUMINANTS 3'!G201</f>
        <v>7.5</v>
      </c>
      <c r="F201" s="37">
        <f>'PARASITOLOGIE 3'!G201</f>
        <v>10.5</v>
      </c>
      <c r="G201" s="37">
        <f>'INFECTIEUX 3'!G201</f>
        <v>18</v>
      </c>
      <c r="H201" s="37">
        <f>'CARNIVORES 3'!G201</f>
        <v>15</v>
      </c>
      <c r="I201" s="37">
        <f>'CHIRURGIE 3'!G201</f>
        <v>23.625</v>
      </c>
      <c r="J201" s="37">
        <f>'BIOCHIMIE 2'!G201</f>
        <v>2.25</v>
      </c>
      <c r="K201" s="37">
        <f>'HIDAOA 3'!G201</f>
        <v>15.375</v>
      </c>
      <c r="L201" s="37">
        <f>'ANA-PATH 2'!G201</f>
        <v>8</v>
      </c>
      <c r="M201" s="37">
        <f>'CLINIQUE 3 '!M201</f>
        <v>0</v>
      </c>
      <c r="N201" s="37">
        <f t="shared" ref="N201:N264" si="56">SUM(D201:M201)</f>
        <v>107.75</v>
      </c>
      <c r="O201" s="37">
        <f t="shared" ref="O201:O264" si="57">N201/28</f>
        <v>3.8482142857142856</v>
      </c>
      <c r="P201" s="27" t="str">
        <f t="shared" ref="P201:P264" si="58">IF(OR(D201="exclus",E201="exclus",F201="exclus",G201="exclus",H201="exclus",I201="exclus",J201="exclus",K201="exclus",L201="exclus",M201="exclus"),"exclus",IF(AND(SUM(R201:AA201)=0,ROUND(O201,3)&gt;=10),"Admis","Ajournee"))</f>
        <v>Ajournee</v>
      </c>
      <c r="Q201" s="27" t="str">
        <f t="shared" ref="Q201:Q264" si="59">IF(COUNTIF(AB201:AK201,"=Rattrapage")&gt;0,"Rattrapage",IF(COUNTIF(AB201:AK201,"=Synthèse")&gt;0,"Synthèse","juin"))</f>
        <v>juin</v>
      </c>
      <c r="R201" s="27">
        <f t="shared" ref="R201:R264" si="60">IF(D201&lt;15,1,0)</f>
        <v>1</v>
      </c>
      <c r="S201" s="27">
        <f t="shared" ref="S201:S264" si="61">IF(E201&lt;15,1,0)</f>
        <v>1</v>
      </c>
      <c r="T201" s="27">
        <f t="shared" ref="T201:T264" si="62">IF(F201&lt;15,1,0)</f>
        <v>1</v>
      </c>
      <c r="U201" s="27">
        <f t="shared" ref="U201:U264" si="63">IF(G201&lt;15,1,0)</f>
        <v>0</v>
      </c>
      <c r="V201" s="27">
        <f t="shared" ref="V201:V264" si="64">IF(H201&lt;15,1,0)</f>
        <v>0</v>
      </c>
      <c r="W201" s="27">
        <f t="shared" ref="W201:W264" si="65">IF(I201&lt;15,1,0)</f>
        <v>0</v>
      </c>
      <c r="X201" s="27">
        <f t="shared" ref="X201:X264" si="66">IF(J201&lt;10,1,0)</f>
        <v>1</v>
      </c>
      <c r="Y201" s="27">
        <f t="shared" ref="Y201:Y264" si="67">IF(K201&lt;15,1,0)</f>
        <v>0</v>
      </c>
      <c r="Z201" s="27">
        <f t="shared" ref="Z201:Z264" si="68">IF(L201&lt;10,1,0)</f>
        <v>1</v>
      </c>
      <c r="AA201" s="27">
        <f t="shared" ref="AA201:AA264" si="69">IF(M201&lt;15,1,0)</f>
        <v>1</v>
      </c>
      <c r="AB201" s="37" t="str">
        <f>'REPRODUCTION 3'!M201</f>
        <v>Juin</v>
      </c>
      <c r="AC201" s="37" t="str">
        <f>'RUMINANTS 3'!M201</f>
        <v>Juin</v>
      </c>
      <c r="AD201" s="37" t="str">
        <f>'PARASITOLOGIE 3'!M201</f>
        <v>Juin</v>
      </c>
      <c r="AE201" s="37" t="str">
        <f>'INFECTIEUX 3'!M201</f>
        <v>Juin</v>
      </c>
      <c r="AF201" s="37" t="str">
        <f>'CARNIVORES 3'!M201</f>
        <v>Juin</v>
      </c>
      <c r="AG201" s="37" t="str">
        <f>'CHIRURGIE 3'!M201</f>
        <v>Juin</v>
      </c>
      <c r="AH201" s="37" t="str">
        <f>'BIOCHIMIE 2'!M201</f>
        <v>Juin</v>
      </c>
      <c r="AI201" s="37" t="str">
        <f>'HIDAOA 3'!M201</f>
        <v>Juin</v>
      </c>
      <c r="AJ201" s="37" t="str">
        <f>'ANA-PATH 2'!M201</f>
        <v>Juin</v>
      </c>
      <c r="AK201" s="37" t="str">
        <f>'CLINIQUE 3 '!S201</f>
        <v>Juin</v>
      </c>
    </row>
    <row r="202" spans="1:37" ht="18.75">
      <c r="A202" s="27">
        <v>195</v>
      </c>
      <c r="B202" s="308" t="s">
        <v>3174</v>
      </c>
      <c r="C202" s="366" t="s">
        <v>1863</v>
      </c>
      <c r="D202" s="37">
        <f>'REPRODUCTION 3'!G202</f>
        <v>15.75</v>
      </c>
      <c r="E202" s="37">
        <f>'RUMINANTS 3'!G202</f>
        <v>15</v>
      </c>
      <c r="F202" s="37">
        <f>'PARASITOLOGIE 3'!G202</f>
        <v>19.5</v>
      </c>
      <c r="G202" s="37">
        <f>'INFECTIEUX 3'!G202</f>
        <v>7.5</v>
      </c>
      <c r="H202" s="37">
        <f>'CARNIVORES 3'!G202</f>
        <v>15</v>
      </c>
      <c r="I202" s="37">
        <f>'CHIRURGIE 3'!G202</f>
        <v>18.75</v>
      </c>
      <c r="J202" s="37">
        <f>'BIOCHIMIE 2'!G202</f>
        <v>7.75</v>
      </c>
      <c r="K202" s="37">
        <f>'HIDAOA 3'!G202</f>
        <v>13.875</v>
      </c>
      <c r="L202" s="37">
        <f>'ANA-PATH 2'!G202</f>
        <v>7</v>
      </c>
      <c r="M202" s="37">
        <f>'CLINIQUE 3 '!M202</f>
        <v>0</v>
      </c>
      <c r="N202" s="37">
        <f t="shared" si="56"/>
        <v>120.125</v>
      </c>
      <c r="O202" s="37">
        <f t="shared" si="57"/>
        <v>4.2901785714285712</v>
      </c>
      <c r="P202" s="27" t="str">
        <f t="shared" si="58"/>
        <v>Ajournee</v>
      </c>
      <c r="Q202" s="27" t="str">
        <f t="shared" si="59"/>
        <v>juin</v>
      </c>
      <c r="R202" s="27">
        <f t="shared" si="60"/>
        <v>0</v>
      </c>
      <c r="S202" s="27">
        <f t="shared" si="61"/>
        <v>0</v>
      </c>
      <c r="T202" s="27">
        <f t="shared" si="62"/>
        <v>0</v>
      </c>
      <c r="U202" s="27">
        <f t="shared" si="63"/>
        <v>1</v>
      </c>
      <c r="V202" s="27">
        <f t="shared" si="64"/>
        <v>0</v>
      </c>
      <c r="W202" s="27">
        <f t="shared" si="65"/>
        <v>0</v>
      </c>
      <c r="X202" s="27">
        <f t="shared" si="66"/>
        <v>1</v>
      </c>
      <c r="Y202" s="27">
        <f t="shared" si="67"/>
        <v>1</v>
      </c>
      <c r="Z202" s="27">
        <f t="shared" si="68"/>
        <v>1</v>
      </c>
      <c r="AA202" s="27">
        <f t="shared" si="69"/>
        <v>1</v>
      </c>
      <c r="AB202" s="37" t="str">
        <f>'REPRODUCTION 3'!M202</f>
        <v>Juin</v>
      </c>
      <c r="AC202" s="37" t="str">
        <f>'RUMINANTS 3'!M202</f>
        <v>Juin</v>
      </c>
      <c r="AD202" s="37" t="str">
        <f>'PARASITOLOGIE 3'!M202</f>
        <v>Juin</v>
      </c>
      <c r="AE202" s="37" t="str">
        <f>'INFECTIEUX 3'!M202</f>
        <v>Juin</v>
      </c>
      <c r="AF202" s="37" t="str">
        <f>'CARNIVORES 3'!M202</f>
        <v>Juin</v>
      </c>
      <c r="AG202" s="37" t="str">
        <f>'CHIRURGIE 3'!M202</f>
        <v>Juin</v>
      </c>
      <c r="AH202" s="37" t="str">
        <f>'BIOCHIMIE 2'!M202</f>
        <v>Juin</v>
      </c>
      <c r="AI202" s="37" t="str">
        <f>'HIDAOA 3'!M202</f>
        <v>Juin</v>
      </c>
      <c r="AJ202" s="37" t="str">
        <f>'ANA-PATH 2'!M202</f>
        <v>Juin</v>
      </c>
      <c r="AK202" s="37" t="str">
        <f>'CLINIQUE 3 '!S202</f>
        <v>Juin</v>
      </c>
    </row>
    <row r="203" spans="1:37" ht="18.75">
      <c r="A203" s="27">
        <v>196</v>
      </c>
      <c r="B203" s="356" t="s">
        <v>3166</v>
      </c>
      <c r="C203" s="385" t="s">
        <v>2511</v>
      </c>
      <c r="D203" s="37">
        <f>'REPRODUCTION 3'!G203</f>
        <v>21.75</v>
      </c>
      <c r="E203" s="37">
        <f>'RUMINANTS 3'!G203</f>
        <v>16.5</v>
      </c>
      <c r="F203" s="37">
        <f>'PARASITOLOGIE 3'!G203</f>
        <v>30</v>
      </c>
      <c r="G203" s="37">
        <f>'INFECTIEUX 3'!G203</f>
        <v>15</v>
      </c>
      <c r="H203" s="37">
        <f>'CARNIVORES 3'!G203</f>
        <v>16.5</v>
      </c>
      <c r="I203" s="37">
        <f>'CHIRURGIE 3'!G203</f>
        <v>25.5</v>
      </c>
      <c r="J203" s="37">
        <f>'BIOCHIMIE 2'!G203</f>
        <v>8.75</v>
      </c>
      <c r="K203" s="37">
        <f>'HIDAOA 3'!G203</f>
        <v>18</v>
      </c>
      <c r="L203" s="37">
        <f>'ANA-PATH 2'!G203</f>
        <v>8</v>
      </c>
      <c r="M203" s="37">
        <f>'CLINIQUE 3 '!M203</f>
        <v>0</v>
      </c>
      <c r="N203" s="37">
        <f t="shared" si="56"/>
        <v>160</v>
      </c>
      <c r="O203" s="37">
        <f t="shared" si="57"/>
        <v>5.7142857142857144</v>
      </c>
      <c r="P203" s="27" t="str">
        <f t="shared" si="58"/>
        <v>Ajournee</v>
      </c>
      <c r="Q203" s="27" t="str">
        <f t="shared" si="59"/>
        <v>juin</v>
      </c>
      <c r="R203" s="27">
        <f t="shared" si="60"/>
        <v>0</v>
      </c>
      <c r="S203" s="27">
        <f t="shared" si="61"/>
        <v>0</v>
      </c>
      <c r="T203" s="27">
        <f t="shared" si="62"/>
        <v>0</v>
      </c>
      <c r="U203" s="27">
        <f t="shared" si="63"/>
        <v>0</v>
      </c>
      <c r="V203" s="27">
        <f t="shared" si="64"/>
        <v>0</v>
      </c>
      <c r="W203" s="27">
        <f t="shared" si="65"/>
        <v>0</v>
      </c>
      <c r="X203" s="27">
        <f t="shared" si="66"/>
        <v>1</v>
      </c>
      <c r="Y203" s="27">
        <f t="shared" si="67"/>
        <v>0</v>
      </c>
      <c r="Z203" s="27">
        <f t="shared" si="68"/>
        <v>1</v>
      </c>
      <c r="AA203" s="27">
        <f t="shared" si="69"/>
        <v>1</v>
      </c>
      <c r="AB203" s="37" t="str">
        <f>'REPRODUCTION 3'!M203</f>
        <v>Juin</v>
      </c>
      <c r="AC203" s="37" t="str">
        <f>'RUMINANTS 3'!M203</f>
        <v>Juin</v>
      </c>
      <c r="AD203" s="37" t="str">
        <f>'PARASITOLOGIE 3'!M203</f>
        <v>Juin</v>
      </c>
      <c r="AE203" s="37" t="str">
        <f>'INFECTIEUX 3'!M203</f>
        <v>Juin</v>
      </c>
      <c r="AF203" s="37" t="str">
        <f>'CARNIVORES 3'!M203</f>
        <v>Juin</v>
      </c>
      <c r="AG203" s="37" t="str">
        <f>'CHIRURGIE 3'!M203</f>
        <v>Juin</v>
      </c>
      <c r="AH203" s="37" t="str">
        <f>'BIOCHIMIE 2'!M203</f>
        <v>Juin</v>
      </c>
      <c r="AI203" s="37" t="str">
        <f>'HIDAOA 3'!M203</f>
        <v>Juin</v>
      </c>
      <c r="AJ203" s="37" t="str">
        <f>'ANA-PATH 2'!M203</f>
        <v>Juin</v>
      </c>
      <c r="AK203" s="37" t="str">
        <f>'CLINIQUE 3 '!S203</f>
        <v>Juin</v>
      </c>
    </row>
    <row r="204" spans="1:37" ht="18.75">
      <c r="A204" s="27">
        <v>197</v>
      </c>
      <c r="B204" s="308" t="s">
        <v>3175</v>
      </c>
      <c r="C204" s="366" t="s">
        <v>3176</v>
      </c>
      <c r="D204" s="37">
        <f>'REPRODUCTION 3'!G204</f>
        <v>6.75</v>
      </c>
      <c r="E204" s="37">
        <f>'RUMINANTS 3'!G204</f>
        <v>6</v>
      </c>
      <c r="F204" s="37">
        <f>'PARASITOLOGIE 3'!G204</f>
        <v>16.5</v>
      </c>
      <c r="G204" s="37">
        <f>'INFECTIEUX 3'!G204</f>
        <v>9</v>
      </c>
      <c r="H204" s="37">
        <f>'CARNIVORES 3'!G204</f>
        <v>21.75</v>
      </c>
      <c r="I204" s="37">
        <f>'CHIRURGIE 3'!G204</f>
        <v>18.375</v>
      </c>
      <c r="J204" s="37">
        <f>'BIOCHIMIE 2'!G204</f>
        <v>7.5</v>
      </c>
      <c r="K204" s="37">
        <f>'HIDAOA 3'!G204</f>
        <v>19.5</v>
      </c>
      <c r="L204" s="37">
        <f>'ANA-PATH 2'!G204</f>
        <v>5</v>
      </c>
      <c r="M204" s="37">
        <f>'CLINIQUE 3 '!M204</f>
        <v>0</v>
      </c>
      <c r="N204" s="37">
        <f t="shared" si="56"/>
        <v>110.375</v>
      </c>
      <c r="O204" s="37">
        <f t="shared" si="57"/>
        <v>3.9419642857142856</v>
      </c>
      <c r="P204" s="27" t="str">
        <f t="shared" si="58"/>
        <v>Ajournee</v>
      </c>
      <c r="Q204" s="27" t="str">
        <f t="shared" si="59"/>
        <v>juin</v>
      </c>
      <c r="R204" s="27">
        <f t="shared" si="60"/>
        <v>1</v>
      </c>
      <c r="S204" s="27">
        <f t="shared" si="61"/>
        <v>1</v>
      </c>
      <c r="T204" s="27">
        <f t="shared" si="62"/>
        <v>0</v>
      </c>
      <c r="U204" s="27">
        <f t="shared" si="63"/>
        <v>1</v>
      </c>
      <c r="V204" s="27">
        <f t="shared" si="64"/>
        <v>0</v>
      </c>
      <c r="W204" s="27">
        <f t="shared" si="65"/>
        <v>0</v>
      </c>
      <c r="X204" s="27">
        <f t="shared" si="66"/>
        <v>1</v>
      </c>
      <c r="Y204" s="27">
        <f t="shared" si="67"/>
        <v>0</v>
      </c>
      <c r="Z204" s="27">
        <f t="shared" si="68"/>
        <v>1</v>
      </c>
      <c r="AA204" s="27">
        <f t="shared" si="69"/>
        <v>1</v>
      </c>
      <c r="AB204" s="37" t="str">
        <f>'REPRODUCTION 3'!M204</f>
        <v>Juin</v>
      </c>
      <c r="AC204" s="37" t="str">
        <f>'RUMINANTS 3'!M204</f>
        <v>Juin</v>
      </c>
      <c r="AD204" s="37" t="str">
        <f>'PARASITOLOGIE 3'!M204</f>
        <v>Juin</v>
      </c>
      <c r="AE204" s="37" t="str">
        <f>'INFECTIEUX 3'!M204</f>
        <v>Juin</v>
      </c>
      <c r="AF204" s="37" t="str">
        <f>'CARNIVORES 3'!M204</f>
        <v>Juin</v>
      </c>
      <c r="AG204" s="37" t="str">
        <f>'CHIRURGIE 3'!M204</f>
        <v>Juin</v>
      </c>
      <c r="AH204" s="37" t="str">
        <f>'BIOCHIMIE 2'!M204</f>
        <v>Juin</v>
      </c>
      <c r="AI204" s="37" t="str">
        <f>'HIDAOA 3'!M204</f>
        <v>Juin</v>
      </c>
      <c r="AJ204" s="37" t="str">
        <f>'ANA-PATH 2'!M204</f>
        <v>Juin</v>
      </c>
      <c r="AK204" s="37" t="str">
        <f>'CLINIQUE 3 '!S204</f>
        <v>Juin</v>
      </c>
    </row>
    <row r="205" spans="1:37" ht="18.75">
      <c r="A205" s="27">
        <v>198</v>
      </c>
      <c r="B205" s="308" t="s">
        <v>3177</v>
      </c>
      <c r="C205" s="366" t="s">
        <v>2144</v>
      </c>
      <c r="D205" s="37">
        <f>'REPRODUCTION 3'!G205</f>
        <v>9</v>
      </c>
      <c r="E205" s="37">
        <f>'RUMINANTS 3'!G205</f>
        <v>4.5</v>
      </c>
      <c r="F205" s="37">
        <f>'PARASITOLOGIE 3'!G205</f>
        <v>15</v>
      </c>
      <c r="G205" s="37">
        <f>'INFECTIEUX 3'!G205</f>
        <v>4.5</v>
      </c>
      <c r="H205" s="37">
        <f>'CARNIVORES 3'!G205</f>
        <v>13.5</v>
      </c>
      <c r="I205" s="37">
        <f>'CHIRURGIE 3'!G205</f>
        <v>19.875</v>
      </c>
      <c r="J205" s="37">
        <f>'BIOCHIMIE 2'!G205</f>
        <v>4</v>
      </c>
      <c r="K205" s="37">
        <f>'HIDAOA 3'!G205</f>
        <v>8.625</v>
      </c>
      <c r="L205" s="37">
        <f>'ANA-PATH 2'!G205</f>
        <v>4</v>
      </c>
      <c r="M205" s="37">
        <f>'CLINIQUE 3 '!M205</f>
        <v>0</v>
      </c>
      <c r="N205" s="37">
        <f t="shared" si="56"/>
        <v>83</v>
      </c>
      <c r="O205" s="37">
        <f t="shared" si="57"/>
        <v>2.9642857142857144</v>
      </c>
      <c r="P205" s="27" t="str">
        <f t="shared" si="58"/>
        <v>Ajournee</v>
      </c>
      <c r="Q205" s="27" t="str">
        <f t="shared" si="59"/>
        <v>juin</v>
      </c>
      <c r="R205" s="27">
        <f t="shared" si="60"/>
        <v>1</v>
      </c>
      <c r="S205" s="27">
        <f t="shared" si="61"/>
        <v>1</v>
      </c>
      <c r="T205" s="27">
        <f t="shared" si="62"/>
        <v>0</v>
      </c>
      <c r="U205" s="27">
        <f t="shared" si="63"/>
        <v>1</v>
      </c>
      <c r="V205" s="27">
        <f t="shared" si="64"/>
        <v>1</v>
      </c>
      <c r="W205" s="27">
        <f t="shared" si="65"/>
        <v>0</v>
      </c>
      <c r="X205" s="27">
        <f t="shared" si="66"/>
        <v>1</v>
      </c>
      <c r="Y205" s="27">
        <f t="shared" si="67"/>
        <v>1</v>
      </c>
      <c r="Z205" s="27">
        <f t="shared" si="68"/>
        <v>1</v>
      </c>
      <c r="AA205" s="27">
        <f t="shared" si="69"/>
        <v>1</v>
      </c>
      <c r="AB205" s="37" t="str">
        <f>'REPRODUCTION 3'!M205</f>
        <v>Juin</v>
      </c>
      <c r="AC205" s="37" t="str">
        <f>'RUMINANTS 3'!M205</f>
        <v>Juin</v>
      </c>
      <c r="AD205" s="37" t="str">
        <f>'PARASITOLOGIE 3'!M205</f>
        <v>Juin</v>
      </c>
      <c r="AE205" s="37" t="str">
        <f>'INFECTIEUX 3'!M205</f>
        <v>Juin</v>
      </c>
      <c r="AF205" s="37" t="str">
        <f>'CARNIVORES 3'!M205</f>
        <v>Juin</v>
      </c>
      <c r="AG205" s="37" t="str">
        <f>'CHIRURGIE 3'!M205</f>
        <v>Juin</v>
      </c>
      <c r="AH205" s="37" t="str">
        <f>'BIOCHIMIE 2'!M205</f>
        <v>Juin</v>
      </c>
      <c r="AI205" s="37" t="str">
        <f>'HIDAOA 3'!M205</f>
        <v>Juin</v>
      </c>
      <c r="AJ205" s="37" t="str">
        <f>'ANA-PATH 2'!M205</f>
        <v>Juin</v>
      </c>
      <c r="AK205" s="37" t="str">
        <f>'CLINIQUE 3 '!S205</f>
        <v>Juin</v>
      </c>
    </row>
    <row r="206" spans="1:37" ht="18.75">
      <c r="A206" s="27">
        <v>199</v>
      </c>
      <c r="B206" s="308" t="s">
        <v>3178</v>
      </c>
      <c r="C206" s="366" t="s">
        <v>3179</v>
      </c>
      <c r="D206" s="37">
        <f>'REPRODUCTION 3'!G206</f>
        <v>14.25</v>
      </c>
      <c r="E206" s="37">
        <f>'RUMINANTS 3'!G206</f>
        <v>10.5</v>
      </c>
      <c r="F206" s="37">
        <f>'PARASITOLOGIE 3'!G206</f>
        <v>25.5</v>
      </c>
      <c r="G206" s="37">
        <f>'INFECTIEUX 3'!G206</f>
        <v>15</v>
      </c>
      <c r="H206" s="37">
        <f>'CARNIVORES 3'!G206</f>
        <v>13.5</v>
      </c>
      <c r="I206" s="37">
        <f>'CHIRURGIE 3'!G206</f>
        <v>23.25</v>
      </c>
      <c r="J206" s="37">
        <f>'BIOCHIMIE 2'!G206</f>
        <v>11</v>
      </c>
      <c r="K206" s="37">
        <f>'HIDAOA 3'!G206</f>
        <v>20.625</v>
      </c>
      <c r="L206" s="37">
        <f>'ANA-PATH 2'!G206</f>
        <v>8</v>
      </c>
      <c r="M206" s="37">
        <f>'CLINIQUE 3 '!M206</f>
        <v>0</v>
      </c>
      <c r="N206" s="37">
        <f t="shared" si="56"/>
        <v>141.625</v>
      </c>
      <c r="O206" s="37">
        <f t="shared" si="57"/>
        <v>5.0580357142857144</v>
      </c>
      <c r="P206" s="27" t="str">
        <f t="shared" si="58"/>
        <v>Ajournee</v>
      </c>
      <c r="Q206" s="27" t="str">
        <f t="shared" si="59"/>
        <v>juin</v>
      </c>
      <c r="R206" s="27">
        <f t="shared" si="60"/>
        <v>1</v>
      </c>
      <c r="S206" s="27">
        <f t="shared" si="61"/>
        <v>1</v>
      </c>
      <c r="T206" s="27">
        <f t="shared" si="62"/>
        <v>0</v>
      </c>
      <c r="U206" s="27">
        <f t="shared" si="63"/>
        <v>0</v>
      </c>
      <c r="V206" s="27">
        <f t="shared" si="64"/>
        <v>1</v>
      </c>
      <c r="W206" s="27">
        <f t="shared" si="65"/>
        <v>0</v>
      </c>
      <c r="X206" s="27">
        <f t="shared" si="66"/>
        <v>0</v>
      </c>
      <c r="Y206" s="27">
        <f t="shared" si="67"/>
        <v>0</v>
      </c>
      <c r="Z206" s="27">
        <f t="shared" si="68"/>
        <v>1</v>
      </c>
      <c r="AA206" s="27">
        <f t="shared" si="69"/>
        <v>1</v>
      </c>
      <c r="AB206" s="37" t="str">
        <f>'REPRODUCTION 3'!M206</f>
        <v>Juin</v>
      </c>
      <c r="AC206" s="37" t="str">
        <f>'RUMINANTS 3'!M206</f>
        <v>Juin</v>
      </c>
      <c r="AD206" s="37" t="str">
        <f>'PARASITOLOGIE 3'!M206</f>
        <v>Juin</v>
      </c>
      <c r="AE206" s="37" t="str">
        <f>'INFECTIEUX 3'!M206</f>
        <v>Juin</v>
      </c>
      <c r="AF206" s="37" t="str">
        <f>'CARNIVORES 3'!M206</f>
        <v>Juin</v>
      </c>
      <c r="AG206" s="37" t="str">
        <f>'CHIRURGIE 3'!M206</f>
        <v>Juin</v>
      </c>
      <c r="AH206" s="37" t="str">
        <f>'BIOCHIMIE 2'!M206</f>
        <v>Juin</v>
      </c>
      <c r="AI206" s="37" t="str">
        <f>'HIDAOA 3'!M206</f>
        <v>Juin</v>
      </c>
      <c r="AJ206" s="37" t="str">
        <f>'ANA-PATH 2'!M206</f>
        <v>Juin</v>
      </c>
      <c r="AK206" s="37" t="str">
        <f>'CLINIQUE 3 '!S206</f>
        <v>Juin</v>
      </c>
    </row>
    <row r="207" spans="1:37" ht="18.75">
      <c r="A207" s="27">
        <v>200</v>
      </c>
      <c r="B207" s="308" t="s">
        <v>3180</v>
      </c>
      <c r="C207" s="366" t="s">
        <v>3181</v>
      </c>
      <c r="D207" s="37">
        <f>'REPRODUCTION 3'!G207</f>
        <v>17.25</v>
      </c>
      <c r="E207" s="37">
        <f>'RUMINANTS 3'!G207</f>
        <v>13.5</v>
      </c>
      <c r="F207" s="37">
        <f>'PARASITOLOGIE 3'!G207</f>
        <v>21</v>
      </c>
      <c r="G207" s="37">
        <f>'INFECTIEUX 3'!G207</f>
        <v>10.5</v>
      </c>
      <c r="H207" s="37">
        <f>'CARNIVORES 3'!G207</f>
        <v>12.75</v>
      </c>
      <c r="I207" s="37">
        <f>'CHIRURGIE 3'!G207</f>
        <v>21.375</v>
      </c>
      <c r="J207" s="37">
        <f>'BIOCHIMIE 2'!G207</f>
        <v>8.5</v>
      </c>
      <c r="K207" s="37">
        <f>'HIDAOA 3'!G207</f>
        <v>18.75</v>
      </c>
      <c r="L207" s="37">
        <f>'ANA-PATH 2'!G207</f>
        <v>9</v>
      </c>
      <c r="M207" s="37">
        <f>'CLINIQUE 3 '!M207</f>
        <v>0</v>
      </c>
      <c r="N207" s="37">
        <f t="shared" si="56"/>
        <v>132.625</v>
      </c>
      <c r="O207" s="37">
        <f t="shared" si="57"/>
        <v>4.7366071428571432</v>
      </c>
      <c r="P207" s="27" t="str">
        <f t="shared" si="58"/>
        <v>Ajournee</v>
      </c>
      <c r="Q207" s="27" t="str">
        <f t="shared" si="59"/>
        <v>juin</v>
      </c>
      <c r="R207" s="27">
        <f t="shared" si="60"/>
        <v>0</v>
      </c>
      <c r="S207" s="27">
        <f t="shared" si="61"/>
        <v>1</v>
      </c>
      <c r="T207" s="27">
        <f t="shared" si="62"/>
        <v>0</v>
      </c>
      <c r="U207" s="27">
        <f t="shared" si="63"/>
        <v>1</v>
      </c>
      <c r="V207" s="27">
        <f t="shared" si="64"/>
        <v>1</v>
      </c>
      <c r="W207" s="27">
        <f t="shared" si="65"/>
        <v>0</v>
      </c>
      <c r="X207" s="27">
        <f t="shared" si="66"/>
        <v>1</v>
      </c>
      <c r="Y207" s="27">
        <f t="shared" si="67"/>
        <v>0</v>
      </c>
      <c r="Z207" s="27">
        <f t="shared" si="68"/>
        <v>1</v>
      </c>
      <c r="AA207" s="27">
        <f t="shared" si="69"/>
        <v>1</v>
      </c>
      <c r="AB207" s="37" t="str">
        <f>'REPRODUCTION 3'!M207</f>
        <v>Juin</v>
      </c>
      <c r="AC207" s="37" t="str">
        <f>'RUMINANTS 3'!M207</f>
        <v>Juin</v>
      </c>
      <c r="AD207" s="37" t="str">
        <f>'PARASITOLOGIE 3'!M207</f>
        <v>Juin</v>
      </c>
      <c r="AE207" s="37" t="str">
        <f>'INFECTIEUX 3'!M207</f>
        <v>Juin</v>
      </c>
      <c r="AF207" s="37" t="str">
        <f>'CARNIVORES 3'!M207</f>
        <v>Juin</v>
      </c>
      <c r="AG207" s="37" t="str">
        <f>'CHIRURGIE 3'!M207</f>
        <v>Juin</v>
      </c>
      <c r="AH207" s="37" t="str">
        <f>'BIOCHIMIE 2'!M207</f>
        <v>Juin</v>
      </c>
      <c r="AI207" s="37" t="str">
        <f>'HIDAOA 3'!M207</f>
        <v>Juin</v>
      </c>
      <c r="AJ207" s="37" t="str">
        <f>'ANA-PATH 2'!M207</f>
        <v>Juin</v>
      </c>
      <c r="AK207" s="37" t="str">
        <f>'CLINIQUE 3 '!S207</f>
        <v>Juin</v>
      </c>
    </row>
    <row r="208" spans="1:37" ht="18.75">
      <c r="A208" s="27">
        <v>201</v>
      </c>
      <c r="B208" s="308" t="s">
        <v>3182</v>
      </c>
      <c r="C208" s="366" t="s">
        <v>3183</v>
      </c>
      <c r="D208" s="37">
        <f>'REPRODUCTION 3'!G208</f>
        <v>8.25</v>
      </c>
      <c r="E208" s="37">
        <f>'RUMINANTS 3'!G208</f>
        <v>10.5</v>
      </c>
      <c r="F208" s="37">
        <f>'PARASITOLOGIE 3'!G208</f>
        <v>18</v>
      </c>
      <c r="G208" s="37">
        <f>'INFECTIEUX 3'!G208</f>
        <v>15</v>
      </c>
      <c r="H208" s="37">
        <f>'CARNIVORES 3'!G208</f>
        <v>14.25</v>
      </c>
      <c r="I208" s="37">
        <f>'CHIRURGIE 3'!G208</f>
        <v>21.75</v>
      </c>
      <c r="J208" s="37">
        <f>'BIOCHIMIE 2'!G208</f>
        <v>3.75</v>
      </c>
      <c r="K208" s="37">
        <f>'HIDAOA 3'!G208</f>
        <v>12.375</v>
      </c>
      <c r="L208" s="37">
        <f>'ANA-PATH 2'!G208</f>
        <v>5</v>
      </c>
      <c r="M208" s="37">
        <f>'CLINIQUE 3 '!M208</f>
        <v>0</v>
      </c>
      <c r="N208" s="37">
        <f t="shared" si="56"/>
        <v>108.875</v>
      </c>
      <c r="O208" s="37">
        <f t="shared" si="57"/>
        <v>3.8883928571428572</v>
      </c>
      <c r="P208" s="27" t="str">
        <f t="shared" si="58"/>
        <v>Ajournee</v>
      </c>
      <c r="Q208" s="27" t="str">
        <f t="shared" si="59"/>
        <v>juin</v>
      </c>
      <c r="R208" s="27">
        <f t="shared" si="60"/>
        <v>1</v>
      </c>
      <c r="S208" s="27">
        <f t="shared" si="61"/>
        <v>1</v>
      </c>
      <c r="T208" s="27">
        <f t="shared" si="62"/>
        <v>0</v>
      </c>
      <c r="U208" s="27">
        <f t="shared" si="63"/>
        <v>0</v>
      </c>
      <c r="V208" s="27">
        <f t="shared" si="64"/>
        <v>1</v>
      </c>
      <c r="W208" s="27">
        <f t="shared" si="65"/>
        <v>0</v>
      </c>
      <c r="X208" s="27">
        <f t="shared" si="66"/>
        <v>1</v>
      </c>
      <c r="Y208" s="27">
        <f t="shared" si="67"/>
        <v>1</v>
      </c>
      <c r="Z208" s="27">
        <f t="shared" si="68"/>
        <v>1</v>
      </c>
      <c r="AA208" s="27">
        <f t="shared" si="69"/>
        <v>1</v>
      </c>
      <c r="AB208" s="37" t="str">
        <f>'REPRODUCTION 3'!M208</f>
        <v>Juin</v>
      </c>
      <c r="AC208" s="37" t="str">
        <f>'RUMINANTS 3'!M208</f>
        <v>Juin</v>
      </c>
      <c r="AD208" s="37" t="str">
        <f>'PARASITOLOGIE 3'!M208</f>
        <v>Juin</v>
      </c>
      <c r="AE208" s="37" t="str">
        <f>'INFECTIEUX 3'!M208</f>
        <v>Juin</v>
      </c>
      <c r="AF208" s="37" t="str">
        <f>'CARNIVORES 3'!M208</f>
        <v>Juin</v>
      </c>
      <c r="AG208" s="37" t="str">
        <f>'CHIRURGIE 3'!M208</f>
        <v>Juin</v>
      </c>
      <c r="AH208" s="37" t="str">
        <f>'BIOCHIMIE 2'!M208</f>
        <v>Juin</v>
      </c>
      <c r="AI208" s="37" t="str">
        <f>'HIDAOA 3'!M208</f>
        <v>Juin</v>
      </c>
      <c r="AJ208" s="37" t="str">
        <f>'ANA-PATH 2'!M208</f>
        <v>Juin</v>
      </c>
      <c r="AK208" s="37" t="str">
        <f>'CLINIQUE 3 '!S208</f>
        <v>Juin</v>
      </c>
    </row>
    <row r="209" spans="1:37" ht="18.75">
      <c r="A209" s="27">
        <v>202</v>
      </c>
      <c r="B209" s="308" t="s">
        <v>3184</v>
      </c>
      <c r="C209" s="366" t="s">
        <v>3185</v>
      </c>
      <c r="D209" s="37">
        <f>'REPRODUCTION 3'!G209</f>
        <v>13.5</v>
      </c>
      <c r="E209" s="37">
        <f>'RUMINANTS 3'!G209</f>
        <v>6</v>
      </c>
      <c r="F209" s="37">
        <f>'PARASITOLOGIE 3'!G209</f>
        <v>15</v>
      </c>
      <c r="G209" s="37">
        <f>'INFECTIEUX 3'!G209</f>
        <v>7.5</v>
      </c>
      <c r="H209" s="37">
        <f>'CARNIVORES 3'!G209</f>
        <v>10.5</v>
      </c>
      <c r="I209" s="37">
        <f>'CHIRURGIE 3'!G209</f>
        <v>19.875</v>
      </c>
      <c r="J209" s="37">
        <f>'BIOCHIMIE 2'!G209</f>
        <v>4.75</v>
      </c>
      <c r="K209" s="37">
        <f>'HIDAOA 3'!G209</f>
        <v>13.125</v>
      </c>
      <c r="L209" s="37">
        <f>'ANA-PATH 2'!G209</f>
        <v>6</v>
      </c>
      <c r="M209" s="37">
        <f>'CLINIQUE 3 '!M209</f>
        <v>0</v>
      </c>
      <c r="N209" s="37">
        <f t="shared" si="56"/>
        <v>96.25</v>
      </c>
      <c r="O209" s="37">
        <f t="shared" si="57"/>
        <v>3.4375</v>
      </c>
      <c r="P209" s="27" t="str">
        <f t="shared" si="58"/>
        <v>Ajournee</v>
      </c>
      <c r="Q209" s="27" t="str">
        <f t="shared" si="59"/>
        <v>juin</v>
      </c>
      <c r="R209" s="27">
        <f t="shared" si="60"/>
        <v>1</v>
      </c>
      <c r="S209" s="27">
        <f t="shared" si="61"/>
        <v>1</v>
      </c>
      <c r="T209" s="27">
        <f t="shared" si="62"/>
        <v>0</v>
      </c>
      <c r="U209" s="27">
        <f t="shared" si="63"/>
        <v>1</v>
      </c>
      <c r="V209" s="27">
        <f t="shared" si="64"/>
        <v>1</v>
      </c>
      <c r="W209" s="27">
        <f t="shared" si="65"/>
        <v>0</v>
      </c>
      <c r="X209" s="27">
        <f t="shared" si="66"/>
        <v>1</v>
      </c>
      <c r="Y209" s="27">
        <f t="shared" si="67"/>
        <v>1</v>
      </c>
      <c r="Z209" s="27">
        <f t="shared" si="68"/>
        <v>1</v>
      </c>
      <c r="AA209" s="27">
        <f t="shared" si="69"/>
        <v>1</v>
      </c>
      <c r="AB209" s="37" t="str">
        <f>'REPRODUCTION 3'!M209</f>
        <v>Juin</v>
      </c>
      <c r="AC209" s="37" t="str">
        <f>'RUMINANTS 3'!M209</f>
        <v>Juin</v>
      </c>
      <c r="AD209" s="37" t="str">
        <f>'PARASITOLOGIE 3'!M209</f>
        <v>Juin</v>
      </c>
      <c r="AE209" s="37" t="str">
        <f>'INFECTIEUX 3'!M209</f>
        <v>Juin</v>
      </c>
      <c r="AF209" s="37" t="str">
        <f>'CARNIVORES 3'!M209</f>
        <v>Juin</v>
      </c>
      <c r="AG209" s="37" t="str">
        <f>'CHIRURGIE 3'!M209</f>
        <v>Juin</v>
      </c>
      <c r="AH209" s="37" t="str">
        <f>'BIOCHIMIE 2'!M209</f>
        <v>Juin</v>
      </c>
      <c r="AI209" s="37" t="str">
        <f>'HIDAOA 3'!M209</f>
        <v>Juin</v>
      </c>
      <c r="AJ209" s="37" t="str">
        <f>'ANA-PATH 2'!M209</f>
        <v>Juin</v>
      </c>
      <c r="AK209" s="37" t="str">
        <f>'CLINIQUE 3 '!S209</f>
        <v>Juin</v>
      </c>
    </row>
    <row r="210" spans="1:37" ht="18.75">
      <c r="A210" s="27">
        <v>203</v>
      </c>
      <c r="B210" s="308" t="s">
        <v>2096</v>
      </c>
      <c r="C210" s="366" t="s">
        <v>3186</v>
      </c>
      <c r="D210" s="37">
        <f>'REPRODUCTION 3'!G210</f>
        <v>15</v>
      </c>
      <c r="E210" s="37">
        <f>'RUMINANTS 3'!G210</f>
        <v>9</v>
      </c>
      <c r="F210" s="37">
        <f>'PARASITOLOGIE 3'!G210</f>
        <v>15</v>
      </c>
      <c r="G210" s="37">
        <f>'INFECTIEUX 3'!G210</f>
        <v>7.5</v>
      </c>
      <c r="H210" s="37">
        <f>'CARNIVORES 3'!G210</f>
        <v>17.25</v>
      </c>
      <c r="I210" s="37">
        <f>'CHIRURGIE 3'!G210</f>
        <v>25.5</v>
      </c>
      <c r="J210" s="37">
        <f>'BIOCHIMIE 2'!G210</f>
        <v>4.5</v>
      </c>
      <c r="K210" s="37">
        <f>'HIDAOA 3'!G210</f>
        <v>18.75</v>
      </c>
      <c r="L210" s="37">
        <f>'ANA-PATH 2'!G210</f>
        <v>3</v>
      </c>
      <c r="M210" s="37">
        <f>'CLINIQUE 3 '!M210</f>
        <v>0</v>
      </c>
      <c r="N210" s="37">
        <f t="shared" si="56"/>
        <v>115.5</v>
      </c>
      <c r="O210" s="37">
        <f t="shared" si="57"/>
        <v>4.125</v>
      </c>
      <c r="P210" s="27" t="str">
        <f t="shared" si="58"/>
        <v>Ajournee</v>
      </c>
      <c r="Q210" s="27" t="str">
        <f t="shared" si="59"/>
        <v>juin</v>
      </c>
      <c r="R210" s="27">
        <f t="shared" si="60"/>
        <v>0</v>
      </c>
      <c r="S210" s="27">
        <f t="shared" si="61"/>
        <v>1</v>
      </c>
      <c r="T210" s="27">
        <f t="shared" si="62"/>
        <v>0</v>
      </c>
      <c r="U210" s="27">
        <f t="shared" si="63"/>
        <v>1</v>
      </c>
      <c r="V210" s="27">
        <f t="shared" si="64"/>
        <v>0</v>
      </c>
      <c r="W210" s="27">
        <f t="shared" si="65"/>
        <v>0</v>
      </c>
      <c r="X210" s="27">
        <f t="shared" si="66"/>
        <v>1</v>
      </c>
      <c r="Y210" s="27">
        <f t="shared" si="67"/>
        <v>0</v>
      </c>
      <c r="Z210" s="27">
        <f t="shared" si="68"/>
        <v>1</v>
      </c>
      <c r="AA210" s="27">
        <f t="shared" si="69"/>
        <v>1</v>
      </c>
      <c r="AB210" s="37" t="str">
        <f>'REPRODUCTION 3'!M210</f>
        <v>Juin</v>
      </c>
      <c r="AC210" s="37" t="str">
        <f>'RUMINANTS 3'!M210</f>
        <v>Juin</v>
      </c>
      <c r="AD210" s="37" t="str">
        <f>'PARASITOLOGIE 3'!M210</f>
        <v>Juin</v>
      </c>
      <c r="AE210" s="37" t="str">
        <f>'INFECTIEUX 3'!M210</f>
        <v>Juin</v>
      </c>
      <c r="AF210" s="37" t="str">
        <f>'CARNIVORES 3'!M210</f>
        <v>Juin</v>
      </c>
      <c r="AG210" s="37" t="str">
        <f>'CHIRURGIE 3'!M210</f>
        <v>Juin</v>
      </c>
      <c r="AH210" s="37" t="str">
        <f>'BIOCHIMIE 2'!M210</f>
        <v>Juin</v>
      </c>
      <c r="AI210" s="37" t="str">
        <f>'HIDAOA 3'!M210</f>
        <v>Juin</v>
      </c>
      <c r="AJ210" s="37" t="str">
        <f>'ANA-PATH 2'!M210</f>
        <v>Juin</v>
      </c>
      <c r="AK210" s="37" t="str">
        <f>'CLINIQUE 3 '!S210</f>
        <v>Juin</v>
      </c>
    </row>
    <row r="211" spans="1:37" ht="18.75">
      <c r="A211" s="27">
        <v>204</v>
      </c>
      <c r="B211" s="308" t="s">
        <v>3187</v>
      </c>
      <c r="C211" s="366" t="s">
        <v>2115</v>
      </c>
      <c r="D211" s="37">
        <f>'REPRODUCTION 3'!G211</f>
        <v>11.25</v>
      </c>
      <c r="E211" s="37">
        <f>'RUMINANTS 3'!G211</f>
        <v>6</v>
      </c>
      <c r="F211" s="37">
        <f>'PARASITOLOGIE 3'!G211</f>
        <v>15</v>
      </c>
      <c r="G211" s="37">
        <f>'INFECTIEUX 3'!G211</f>
        <v>9</v>
      </c>
      <c r="H211" s="37">
        <f>'CARNIVORES 3'!G211</f>
        <v>15</v>
      </c>
      <c r="I211" s="37">
        <f>'CHIRURGIE 3'!G211</f>
        <v>18.75</v>
      </c>
      <c r="J211" s="37">
        <f>'BIOCHIMIE 2'!G211</f>
        <v>9.5</v>
      </c>
      <c r="K211" s="37">
        <f>'HIDAOA 3'!G211</f>
        <v>17.625</v>
      </c>
      <c r="L211" s="37">
        <f>'ANA-PATH 2'!G211</f>
        <v>3</v>
      </c>
      <c r="M211" s="37">
        <f>'CLINIQUE 3 '!M211</f>
        <v>0</v>
      </c>
      <c r="N211" s="37">
        <f t="shared" si="56"/>
        <v>105.125</v>
      </c>
      <c r="O211" s="37">
        <f t="shared" si="57"/>
        <v>3.7544642857142856</v>
      </c>
      <c r="P211" s="27" t="str">
        <f t="shared" si="58"/>
        <v>Ajournee</v>
      </c>
      <c r="Q211" s="27" t="str">
        <f t="shared" si="59"/>
        <v>juin</v>
      </c>
      <c r="R211" s="27">
        <f t="shared" si="60"/>
        <v>1</v>
      </c>
      <c r="S211" s="27">
        <f t="shared" si="61"/>
        <v>1</v>
      </c>
      <c r="T211" s="27">
        <f t="shared" si="62"/>
        <v>0</v>
      </c>
      <c r="U211" s="27">
        <f t="shared" si="63"/>
        <v>1</v>
      </c>
      <c r="V211" s="27">
        <f t="shared" si="64"/>
        <v>0</v>
      </c>
      <c r="W211" s="27">
        <f t="shared" si="65"/>
        <v>0</v>
      </c>
      <c r="X211" s="27">
        <f t="shared" si="66"/>
        <v>1</v>
      </c>
      <c r="Y211" s="27">
        <f t="shared" si="67"/>
        <v>0</v>
      </c>
      <c r="Z211" s="27">
        <f t="shared" si="68"/>
        <v>1</v>
      </c>
      <c r="AA211" s="27">
        <f t="shared" si="69"/>
        <v>1</v>
      </c>
      <c r="AB211" s="37" t="str">
        <f>'REPRODUCTION 3'!M211</f>
        <v>Juin</v>
      </c>
      <c r="AC211" s="37" t="str">
        <f>'RUMINANTS 3'!M211</f>
        <v>Juin</v>
      </c>
      <c r="AD211" s="37" t="str">
        <f>'PARASITOLOGIE 3'!M211</f>
        <v>Juin</v>
      </c>
      <c r="AE211" s="37" t="str">
        <f>'INFECTIEUX 3'!M211</f>
        <v>Juin</v>
      </c>
      <c r="AF211" s="37" t="str">
        <f>'CARNIVORES 3'!M211</f>
        <v>Juin</v>
      </c>
      <c r="AG211" s="37" t="str">
        <f>'CHIRURGIE 3'!M211</f>
        <v>Juin</v>
      </c>
      <c r="AH211" s="37" t="str">
        <f>'BIOCHIMIE 2'!M211</f>
        <v>Juin</v>
      </c>
      <c r="AI211" s="37" t="str">
        <f>'HIDAOA 3'!M211</f>
        <v>Juin</v>
      </c>
      <c r="AJ211" s="37" t="str">
        <f>'ANA-PATH 2'!M211</f>
        <v>Juin</v>
      </c>
      <c r="AK211" s="37" t="str">
        <f>'CLINIQUE 3 '!S211</f>
        <v>Juin</v>
      </c>
    </row>
    <row r="212" spans="1:37" ht="18.75">
      <c r="A212" s="27">
        <v>205</v>
      </c>
      <c r="B212" s="308" t="s">
        <v>3188</v>
      </c>
      <c r="C212" s="366" t="s">
        <v>640</v>
      </c>
      <c r="D212" s="37">
        <f>'REPRODUCTION 3'!G212</f>
        <v>13.5</v>
      </c>
      <c r="E212" s="37">
        <f>'RUMINANTS 3'!G212</f>
        <v>16.5</v>
      </c>
      <c r="F212" s="37">
        <f>'PARASITOLOGIE 3'!G212</f>
        <v>22.5</v>
      </c>
      <c r="G212" s="37">
        <f>'INFECTIEUX 3'!G212</f>
        <v>6</v>
      </c>
      <c r="H212" s="37">
        <f>'CARNIVORES 3'!G212</f>
        <v>15</v>
      </c>
      <c r="I212" s="37">
        <f>'CHIRURGIE 3'!G212</f>
        <v>20.25</v>
      </c>
      <c r="J212" s="37">
        <f>'BIOCHIMIE 2'!G212</f>
        <v>7.75</v>
      </c>
      <c r="K212" s="37">
        <f>'HIDAOA 3'!G212</f>
        <v>18</v>
      </c>
      <c r="L212" s="37">
        <f>'ANA-PATH 2'!G212</f>
        <v>12</v>
      </c>
      <c r="M212" s="37">
        <f>'CLINIQUE 3 '!M212</f>
        <v>0</v>
      </c>
      <c r="N212" s="37">
        <f t="shared" si="56"/>
        <v>131.5</v>
      </c>
      <c r="O212" s="37">
        <f t="shared" si="57"/>
        <v>4.6964285714285712</v>
      </c>
      <c r="P212" s="27" t="str">
        <f t="shared" si="58"/>
        <v>Ajournee</v>
      </c>
      <c r="Q212" s="27" t="str">
        <f t="shared" si="59"/>
        <v>juin</v>
      </c>
      <c r="R212" s="27">
        <f t="shared" si="60"/>
        <v>1</v>
      </c>
      <c r="S212" s="27">
        <f t="shared" si="61"/>
        <v>0</v>
      </c>
      <c r="T212" s="27">
        <f t="shared" si="62"/>
        <v>0</v>
      </c>
      <c r="U212" s="27">
        <f t="shared" si="63"/>
        <v>1</v>
      </c>
      <c r="V212" s="27">
        <f t="shared" si="64"/>
        <v>0</v>
      </c>
      <c r="W212" s="27">
        <f t="shared" si="65"/>
        <v>0</v>
      </c>
      <c r="X212" s="27">
        <f t="shared" si="66"/>
        <v>1</v>
      </c>
      <c r="Y212" s="27">
        <f t="shared" si="67"/>
        <v>0</v>
      </c>
      <c r="Z212" s="27">
        <f t="shared" si="68"/>
        <v>0</v>
      </c>
      <c r="AA212" s="27">
        <f t="shared" si="69"/>
        <v>1</v>
      </c>
      <c r="AB212" s="37" t="str">
        <f>'REPRODUCTION 3'!M212</f>
        <v>Juin</v>
      </c>
      <c r="AC212" s="37" t="str">
        <f>'RUMINANTS 3'!M212</f>
        <v>Juin</v>
      </c>
      <c r="AD212" s="37" t="str">
        <f>'PARASITOLOGIE 3'!M212</f>
        <v>Juin</v>
      </c>
      <c r="AE212" s="37" t="str">
        <f>'INFECTIEUX 3'!M212</f>
        <v>Juin</v>
      </c>
      <c r="AF212" s="37" t="str">
        <f>'CARNIVORES 3'!M212</f>
        <v>Juin</v>
      </c>
      <c r="AG212" s="37" t="str">
        <f>'CHIRURGIE 3'!M212</f>
        <v>Juin</v>
      </c>
      <c r="AH212" s="37" t="str">
        <f>'BIOCHIMIE 2'!M212</f>
        <v>Juin</v>
      </c>
      <c r="AI212" s="37" t="str">
        <f>'HIDAOA 3'!M212</f>
        <v>Juin</v>
      </c>
      <c r="AJ212" s="37" t="str">
        <f>'ANA-PATH 2'!M212</f>
        <v>Juin</v>
      </c>
      <c r="AK212" s="37" t="str">
        <f>'CLINIQUE 3 '!S212</f>
        <v>Juin</v>
      </c>
    </row>
    <row r="213" spans="1:37" ht="18.75">
      <c r="A213" s="27">
        <v>206</v>
      </c>
      <c r="B213" s="308" t="s">
        <v>3188</v>
      </c>
      <c r="C213" s="366" t="s">
        <v>1999</v>
      </c>
      <c r="D213" s="37">
        <f>'REPRODUCTION 3'!G213</f>
        <v>21.375</v>
      </c>
      <c r="E213" s="37">
        <f>'RUMINANTS 3'!G213</f>
        <v>15</v>
      </c>
      <c r="F213" s="37">
        <f>'PARASITOLOGIE 3'!G213</f>
        <v>30</v>
      </c>
      <c r="G213" s="37">
        <f>'INFECTIEUX 3'!G213</f>
        <v>15</v>
      </c>
      <c r="H213" s="37">
        <f>'CARNIVORES 3'!G213</f>
        <v>13.5</v>
      </c>
      <c r="I213" s="37">
        <f>'CHIRURGIE 3'!G213</f>
        <v>22.5</v>
      </c>
      <c r="J213" s="37">
        <f>'BIOCHIMIE 2'!G213</f>
        <v>11.5</v>
      </c>
      <c r="K213" s="37">
        <f>'HIDAOA 3'!G213</f>
        <v>20.25</v>
      </c>
      <c r="L213" s="37">
        <f>'ANA-PATH 2'!G213</f>
        <v>9</v>
      </c>
      <c r="M213" s="37">
        <f>'CLINIQUE 3 '!M213</f>
        <v>0</v>
      </c>
      <c r="N213" s="37">
        <f t="shared" si="56"/>
        <v>158.125</v>
      </c>
      <c r="O213" s="37">
        <f t="shared" si="57"/>
        <v>5.6473214285714288</v>
      </c>
      <c r="P213" s="27" t="str">
        <f t="shared" si="58"/>
        <v>Ajournee</v>
      </c>
      <c r="Q213" s="27" t="str">
        <f t="shared" si="59"/>
        <v>juin</v>
      </c>
      <c r="R213" s="27">
        <f t="shared" si="60"/>
        <v>0</v>
      </c>
      <c r="S213" s="27">
        <f t="shared" si="61"/>
        <v>0</v>
      </c>
      <c r="T213" s="27">
        <f t="shared" si="62"/>
        <v>0</v>
      </c>
      <c r="U213" s="27">
        <f t="shared" si="63"/>
        <v>0</v>
      </c>
      <c r="V213" s="27">
        <f t="shared" si="64"/>
        <v>1</v>
      </c>
      <c r="W213" s="27">
        <f t="shared" si="65"/>
        <v>0</v>
      </c>
      <c r="X213" s="27">
        <f t="shared" si="66"/>
        <v>0</v>
      </c>
      <c r="Y213" s="27">
        <f t="shared" si="67"/>
        <v>0</v>
      </c>
      <c r="Z213" s="27">
        <f t="shared" si="68"/>
        <v>1</v>
      </c>
      <c r="AA213" s="27">
        <f t="shared" si="69"/>
        <v>1</v>
      </c>
      <c r="AB213" s="37" t="str">
        <f>'REPRODUCTION 3'!M213</f>
        <v>Juin</v>
      </c>
      <c r="AC213" s="37" t="str">
        <f>'RUMINANTS 3'!M213</f>
        <v>Juin</v>
      </c>
      <c r="AD213" s="37" t="str">
        <f>'PARASITOLOGIE 3'!M213</f>
        <v>Juin</v>
      </c>
      <c r="AE213" s="37" t="str">
        <f>'INFECTIEUX 3'!M213</f>
        <v>Juin</v>
      </c>
      <c r="AF213" s="37" t="str">
        <f>'CARNIVORES 3'!M213</f>
        <v>Juin</v>
      </c>
      <c r="AG213" s="37" t="str">
        <f>'CHIRURGIE 3'!M213</f>
        <v>Juin</v>
      </c>
      <c r="AH213" s="37" t="str">
        <f>'BIOCHIMIE 2'!M213</f>
        <v>Juin</v>
      </c>
      <c r="AI213" s="37" t="str">
        <f>'HIDAOA 3'!M213</f>
        <v>Juin</v>
      </c>
      <c r="AJ213" s="37" t="str">
        <f>'ANA-PATH 2'!M213</f>
        <v>Juin</v>
      </c>
      <c r="AK213" s="37" t="str">
        <f>'CLINIQUE 3 '!S213</f>
        <v>Juin</v>
      </c>
    </row>
    <row r="214" spans="1:37" ht="18.75">
      <c r="A214" s="27">
        <v>207</v>
      </c>
      <c r="B214" s="308" t="s">
        <v>3277</v>
      </c>
      <c r="C214" s="366" t="s">
        <v>3278</v>
      </c>
      <c r="D214" s="37">
        <f>'REPRODUCTION 3'!G214</f>
        <v>18.75</v>
      </c>
      <c r="E214" s="37">
        <f>'RUMINANTS 3'!G214</f>
        <v>9</v>
      </c>
      <c r="F214" s="37">
        <f>'PARASITOLOGIE 3'!G214</f>
        <v>12</v>
      </c>
      <c r="G214" s="37">
        <f>'INFECTIEUX 3'!G214</f>
        <v>22.5</v>
      </c>
      <c r="H214" s="37">
        <f>'CARNIVORES 3'!G214</f>
        <v>18</v>
      </c>
      <c r="I214" s="37">
        <f>'CHIRURGIE 3'!G214</f>
        <v>22.875</v>
      </c>
      <c r="J214" s="37">
        <f>'BIOCHIMIE 2'!G214</f>
        <v>8</v>
      </c>
      <c r="K214" s="37">
        <f>'HIDAOA 3'!G214</f>
        <v>19.875</v>
      </c>
      <c r="L214" s="37">
        <f>'ANA-PATH 2'!G214</f>
        <v>6</v>
      </c>
      <c r="M214" s="37">
        <f>'CLINIQUE 3 '!M214</f>
        <v>0</v>
      </c>
      <c r="N214" s="37">
        <f t="shared" si="56"/>
        <v>137</v>
      </c>
      <c r="O214" s="37">
        <f t="shared" si="57"/>
        <v>4.8928571428571432</v>
      </c>
      <c r="P214" s="27" t="str">
        <f t="shared" si="58"/>
        <v>Ajournee</v>
      </c>
      <c r="Q214" s="27" t="str">
        <f t="shared" si="59"/>
        <v>juin</v>
      </c>
      <c r="R214" s="27">
        <f t="shared" si="60"/>
        <v>0</v>
      </c>
      <c r="S214" s="27">
        <f t="shared" si="61"/>
        <v>1</v>
      </c>
      <c r="T214" s="27">
        <f t="shared" si="62"/>
        <v>1</v>
      </c>
      <c r="U214" s="27">
        <f t="shared" si="63"/>
        <v>0</v>
      </c>
      <c r="V214" s="27">
        <f t="shared" si="64"/>
        <v>0</v>
      </c>
      <c r="W214" s="27">
        <f t="shared" si="65"/>
        <v>0</v>
      </c>
      <c r="X214" s="27">
        <f t="shared" si="66"/>
        <v>1</v>
      </c>
      <c r="Y214" s="27">
        <f t="shared" si="67"/>
        <v>0</v>
      </c>
      <c r="Z214" s="27">
        <f t="shared" si="68"/>
        <v>1</v>
      </c>
      <c r="AA214" s="27">
        <f t="shared" si="69"/>
        <v>1</v>
      </c>
      <c r="AB214" s="37" t="str">
        <f>'REPRODUCTION 3'!M214</f>
        <v>Juin</v>
      </c>
      <c r="AC214" s="37" t="str">
        <f>'RUMINANTS 3'!M214</f>
        <v>Juin</v>
      </c>
      <c r="AD214" s="37" t="str">
        <f>'PARASITOLOGIE 3'!M214</f>
        <v>Juin</v>
      </c>
      <c r="AE214" s="37" t="str">
        <f>'INFECTIEUX 3'!M214</f>
        <v>Juin</v>
      </c>
      <c r="AF214" s="37" t="str">
        <f>'CARNIVORES 3'!M214</f>
        <v>Juin</v>
      </c>
      <c r="AG214" s="37" t="str">
        <f>'CHIRURGIE 3'!M214</f>
        <v>Juin</v>
      </c>
      <c r="AH214" s="37" t="str">
        <f>'BIOCHIMIE 2'!M214</f>
        <v>Juin</v>
      </c>
      <c r="AI214" s="37" t="str">
        <f>'HIDAOA 3'!M214</f>
        <v>Juin</v>
      </c>
      <c r="AJ214" s="37" t="str">
        <f>'ANA-PATH 2'!M214</f>
        <v>Juin</v>
      </c>
      <c r="AK214" s="37" t="str">
        <f>'CLINIQUE 3 '!S214</f>
        <v>Juin</v>
      </c>
    </row>
    <row r="215" spans="1:37" ht="18.75">
      <c r="A215" s="27">
        <v>208</v>
      </c>
      <c r="B215" s="308" t="s">
        <v>3189</v>
      </c>
      <c r="C215" s="366" t="s">
        <v>3279</v>
      </c>
      <c r="D215" s="37">
        <f>'REPRODUCTION 3'!G215</f>
        <v>22.5</v>
      </c>
      <c r="E215" s="37">
        <f>'RUMINANTS 3'!G215</f>
        <v>10.5</v>
      </c>
      <c r="F215" s="37">
        <f>'PARASITOLOGIE 3'!G215</f>
        <v>24</v>
      </c>
      <c r="G215" s="37">
        <f>'INFECTIEUX 3'!G215</f>
        <v>19.5</v>
      </c>
      <c r="H215" s="37">
        <f>'CARNIVORES 3'!G215</f>
        <v>14.25</v>
      </c>
      <c r="I215" s="37">
        <f>'CHIRURGIE 3'!G215</f>
        <v>23.625</v>
      </c>
      <c r="J215" s="37">
        <f>'BIOCHIMIE 2'!G215</f>
        <v>8</v>
      </c>
      <c r="K215" s="37">
        <f>'HIDAOA 3'!G215</f>
        <v>20.25</v>
      </c>
      <c r="L215" s="37">
        <f>'ANA-PATH 2'!G215</f>
        <v>4</v>
      </c>
      <c r="M215" s="37">
        <f>'CLINIQUE 3 '!M215</f>
        <v>0</v>
      </c>
      <c r="N215" s="37">
        <f t="shared" si="56"/>
        <v>146.625</v>
      </c>
      <c r="O215" s="37">
        <f t="shared" si="57"/>
        <v>5.2366071428571432</v>
      </c>
      <c r="P215" s="27" t="str">
        <f t="shared" si="58"/>
        <v>Ajournee</v>
      </c>
      <c r="Q215" s="27" t="str">
        <f t="shared" si="59"/>
        <v>juin</v>
      </c>
      <c r="R215" s="27">
        <f t="shared" si="60"/>
        <v>0</v>
      </c>
      <c r="S215" s="27">
        <f t="shared" si="61"/>
        <v>1</v>
      </c>
      <c r="T215" s="27">
        <f t="shared" si="62"/>
        <v>0</v>
      </c>
      <c r="U215" s="27">
        <f t="shared" si="63"/>
        <v>0</v>
      </c>
      <c r="V215" s="27">
        <f t="shared" si="64"/>
        <v>1</v>
      </c>
      <c r="W215" s="27">
        <f t="shared" si="65"/>
        <v>0</v>
      </c>
      <c r="X215" s="27">
        <f t="shared" si="66"/>
        <v>1</v>
      </c>
      <c r="Y215" s="27">
        <f t="shared" si="67"/>
        <v>0</v>
      </c>
      <c r="Z215" s="27">
        <f t="shared" si="68"/>
        <v>1</v>
      </c>
      <c r="AA215" s="27">
        <f t="shared" si="69"/>
        <v>1</v>
      </c>
      <c r="AB215" s="37" t="str">
        <f>'REPRODUCTION 3'!M215</f>
        <v>Juin</v>
      </c>
      <c r="AC215" s="37" t="str">
        <f>'RUMINANTS 3'!M215</f>
        <v>Juin</v>
      </c>
      <c r="AD215" s="37" t="str">
        <f>'PARASITOLOGIE 3'!M215</f>
        <v>Juin</v>
      </c>
      <c r="AE215" s="37" t="str">
        <f>'INFECTIEUX 3'!M215</f>
        <v>Juin</v>
      </c>
      <c r="AF215" s="37" t="str">
        <f>'CARNIVORES 3'!M215</f>
        <v>Juin</v>
      </c>
      <c r="AG215" s="37" t="str">
        <f>'CHIRURGIE 3'!M215</f>
        <v>Juin</v>
      </c>
      <c r="AH215" s="37" t="str">
        <f>'BIOCHIMIE 2'!M215</f>
        <v>Juin</v>
      </c>
      <c r="AI215" s="37" t="str">
        <f>'HIDAOA 3'!M215</f>
        <v>Juin</v>
      </c>
      <c r="AJ215" s="37" t="str">
        <f>'ANA-PATH 2'!M215</f>
        <v>Juin</v>
      </c>
      <c r="AK215" s="37" t="str">
        <f>'CLINIQUE 3 '!S215</f>
        <v>Juin</v>
      </c>
    </row>
    <row r="216" spans="1:37" ht="18.75">
      <c r="A216" s="27">
        <v>209</v>
      </c>
      <c r="B216" s="308" t="s">
        <v>3190</v>
      </c>
      <c r="C216" s="366" t="s">
        <v>3191</v>
      </c>
      <c r="D216" s="37">
        <f>'REPRODUCTION 3'!G216</f>
        <v>16.5</v>
      </c>
      <c r="E216" s="37">
        <f>'RUMINANTS 3'!G216</f>
        <v>15</v>
      </c>
      <c r="F216" s="37">
        <f>'PARASITOLOGIE 3'!G216</f>
        <v>25.5</v>
      </c>
      <c r="G216" s="37">
        <f>'INFECTIEUX 3'!G216</f>
        <v>6</v>
      </c>
      <c r="H216" s="37">
        <f>'CARNIVORES 3'!G216</f>
        <v>8.25</v>
      </c>
      <c r="I216" s="37">
        <f>'CHIRURGIE 3'!G216</f>
        <v>24.375</v>
      </c>
      <c r="J216" s="37">
        <f>'BIOCHIMIE 2'!G216</f>
        <v>10.5</v>
      </c>
      <c r="K216" s="37">
        <f>'HIDAOA 3'!G216</f>
        <v>23.25</v>
      </c>
      <c r="L216" s="37">
        <f>'ANA-PATH 2'!G216</f>
        <v>12</v>
      </c>
      <c r="M216" s="37">
        <f>'CLINIQUE 3 '!M216</f>
        <v>0</v>
      </c>
      <c r="N216" s="37">
        <f t="shared" si="56"/>
        <v>141.375</v>
      </c>
      <c r="O216" s="37">
        <f t="shared" si="57"/>
        <v>5.0491071428571432</v>
      </c>
      <c r="P216" s="27" t="str">
        <f t="shared" si="58"/>
        <v>Ajournee</v>
      </c>
      <c r="Q216" s="27" t="str">
        <f t="shared" si="59"/>
        <v>juin</v>
      </c>
      <c r="R216" s="27">
        <f t="shared" si="60"/>
        <v>0</v>
      </c>
      <c r="S216" s="27">
        <f t="shared" si="61"/>
        <v>0</v>
      </c>
      <c r="T216" s="27">
        <f t="shared" si="62"/>
        <v>0</v>
      </c>
      <c r="U216" s="27">
        <f t="shared" si="63"/>
        <v>1</v>
      </c>
      <c r="V216" s="27">
        <f t="shared" si="64"/>
        <v>1</v>
      </c>
      <c r="W216" s="27">
        <f t="shared" si="65"/>
        <v>0</v>
      </c>
      <c r="X216" s="27">
        <f t="shared" si="66"/>
        <v>0</v>
      </c>
      <c r="Y216" s="27">
        <f t="shared" si="67"/>
        <v>0</v>
      </c>
      <c r="Z216" s="27">
        <f t="shared" si="68"/>
        <v>0</v>
      </c>
      <c r="AA216" s="27">
        <f t="shared" si="69"/>
        <v>1</v>
      </c>
      <c r="AB216" s="37" t="str">
        <f>'REPRODUCTION 3'!M216</f>
        <v>Juin</v>
      </c>
      <c r="AC216" s="37" t="str">
        <f>'RUMINANTS 3'!M216</f>
        <v>Juin</v>
      </c>
      <c r="AD216" s="37" t="str">
        <f>'PARASITOLOGIE 3'!M216</f>
        <v>Juin</v>
      </c>
      <c r="AE216" s="37" t="str">
        <f>'INFECTIEUX 3'!M216</f>
        <v>Juin</v>
      </c>
      <c r="AF216" s="37" t="str">
        <f>'CARNIVORES 3'!M216</f>
        <v>Juin</v>
      </c>
      <c r="AG216" s="37" t="str">
        <f>'CHIRURGIE 3'!M216</f>
        <v>Juin</v>
      </c>
      <c r="AH216" s="37" t="str">
        <f>'BIOCHIMIE 2'!M216</f>
        <v>Juin</v>
      </c>
      <c r="AI216" s="37" t="str">
        <f>'HIDAOA 3'!M216</f>
        <v>Juin</v>
      </c>
      <c r="AJ216" s="37" t="str">
        <f>'ANA-PATH 2'!M216</f>
        <v>Juin</v>
      </c>
      <c r="AK216" s="37" t="str">
        <f>'CLINIQUE 3 '!S216</f>
        <v>Juin</v>
      </c>
    </row>
    <row r="217" spans="1:37" ht="18.75">
      <c r="A217" s="27">
        <v>210</v>
      </c>
      <c r="B217" s="308" t="s">
        <v>3280</v>
      </c>
      <c r="C217" s="366" t="s">
        <v>674</v>
      </c>
      <c r="D217" s="37">
        <f>'REPRODUCTION 3'!G217</f>
        <v>18</v>
      </c>
      <c r="E217" s="37">
        <f>'RUMINANTS 3'!G217</f>
        <v>10.5</v>
      </c>
      <c r="F217" s="37">
        <f>'PARASITOLOGIE 3'!G217</f>
        <v>18</v>
      </c>
      <c r="G217" s="37">
        <f>'INFECTIEUX 3'!G217</f>
        <v>12</v>
      </c>
      <c r="H217" s="37">
        <f>'CARNIVORES 3'!G217</f>
        <v>9</v>
      </c>
      <c r="I217" s="37">
        <f>'CHIRURGIE 3'!G217</f>
        <v>24.75</v>
      </c>
      <c r="J217" s="37">
        <f>'BIOCHIMIE 2'!G217</f>
        <v>9.5</v>
      </c>
      <c r="K217" s="37">
        <f>'HIDAOA 3'!G217</f>
        <v>23.25</v>
      </c>
      <c r="L217" s="37">
        <f>'ANA-PATH 2'!G217</f>
        <v>12</v>
      </c>
      <c r="M217" s="37">
        <f>'CLINIQUE 3 '!M217</f>
        <v>0</v>
      </c>
      <c r="N217" s="37">
        <f t="shared" si="56"/>
        <v>137</v>
      </c>
      <c r="O217" s="37">
        <f t="shared" si="57"/>
        <v>4.8928571428571432</v>
      </c>
      <c r="P217" s="27" t="str">
        <f t="shared" si="58"/>
        <v>Ajournee</v>
      </c>
      <c r="Q217" s="27" t="str">
        <f t="shared" si="59"/>
        <v>juin</v>
      </c>
      <c r="R217" s="27">
        <f t="shared" si="60"/>
        <v>0</v>
      </c>
      <c r="S217" s="27">
        <f t="shared" si="61"/>
        <v>1</v>
      </c>
      <c r="T217" s="27">
        <f t="shared" si="62"/>
        <v>0</v>
      </c>
      <c r="U217" s="27">
        <f t="shared" si="63"/>
        <v>1</v>
      </c>
      <c r="V217" s="27">
        <f t="shared" si="64"/>
        <v>1</v>
      </c>
      <c r="W217" s="27">
        <f t="shared" si="65"/>
        <v>0</v>
      </c>
      <c r="X217" s="27">
        <f t="shared" si="66"/>
        <v>1</v>
      </c>
      <c r="Y217" s="27">
        <f t="shared" si="67"/>
        <v>0</v>
      </c>
      <c r="Z217" s="27">
        <f t="shared" si="68"/>
        <v>0</v>
      </c>
      <c r="AA217" s="27">
        <f t="shared" si="69"/>
        <v>1</v>
      </c>
      <c r="AB217" s="37" t="str">
        <f>'REPRODUCTION 3'!M217</f>
        <v>Juin</v>
      </c>
      <c r="AC217" s="37" t="str">
        <f>'RUMINANTS 3'!M217</f>
        <v>Juin</v>
      </c>
      <c r="AD217" s="37" t="str">
        <f>'PARASITOLOGIE 3'!M217</f>
        <v>Juin</v>
      </c>
      <c r="AE217" s="37" t="str">
        <f>'INFECTIEUX 3'!M217</f>
        <v>Juin</v>
      </c>
      <c r="AF217" s="37" t="str">
        <f>'CARNIVORES 3'!M217</f>
        <v>Juin</v>
      </c>
      <c r="AG217" s="37" t="str">
        <f>'CHIRURGIE 3'!M217</f>
        <v>Juin</v>
      </c>
      <c r="AH217" s="37" t="str">
        <f>'BIOCHIMIE 2'!M217</f>
        <v>Juin</v>
      </c>
      <c r="AI217" s="37" t="str">
        <f>'HIDAOA 3'!M217</f>
        <v>Juin</v>
      </c>
      <c r="AJ217" s="37" t="str">
        <f>'ANA-PATH 2'!M217</f>
        <v>Juin</v>
      </c>
      <c r="AK217" s="37" t="str">
        <f>'CLINIQUE 3 '!S217</f>
        <v>Juin</v>
      </c>
    </row>
    <row r="218" spans="1:37" ht="18.75">
      <c r="A218" s="27">
        <v>211</v>
      </c>
      <c r="B218" s="308" t="s">
        <v>1565</v>
      </c>
      <c r="C218" s="366" t="s">
        <v>3192</v>
      </c>
      <c r="D218" s="37">
        <f>'REPRODUCTION 3'!G218</f>
        <v>15</v>
      </c>
      <c r="E218" s="37">
        <f>'RUMINANTS 3'!G218</f>
        <v>15</v>
      </c>
      <c r="F218" s="37">
        <f>'PARASITOLOGIE 3'!G218</f>
        <v>18</v>
      </c>
      <c r="G218" s="37">
        <f>'INFECTIEUX 3'!G218</f>
        <v>15</v>
      </c>
      <c r="H218" s="37">
        <f>'CARNIVORES 3'!G218</f>
        <v>21.75</v>
      </c>
      <c r="I218" s="37">
        <f>'CHIRURGIE 3'!G218</f>
        <v>22.5</v>
      </c>
      <c r="J218" s="37">
        <f>'BIOCHIMIE 2'!G218</f>
        <v>11.25</v>
      </c>
      <c r="K218" s="37">
        <f>'HIDAOA 3'!G218</f>
        <v>16.125</v>
      </c>
      <c r="L218" s="37">
        <f>'ANA-PATH 2'!G218</f>
        <v>4</v>
      </c>
      <c r="M218" s="37">
        <f>'CLINIQUE 3 '!M218</f>
        <v>0</v>
      </c>
      <c r="N218" s="37">
        <f t="shared" si="56"/>
        <v>138.625</v>
      </c>
      <c r="O218" s="37">
        <f t="shared" si="57"/>
        <v>4.9508928571428568</v>
      </c>
      <c r="P218" s="27" t="str">
        <f t="shared" si="58"/>
        <v>Ajournee</v>
      </c>
      <c r="Q218" s="27" t="str">
        <f t="shared" si="59"/>
        <v>juin</v>
      </c>
      <c r="R218" s="27">
        <f t="shared" si="60"/>
        <v>0</v>
      </c>
      <c r="S218" s="27">
        <f t="shared" si="61"/>
        <v>0</v>
      </c>
      <c r="T218" s="27">
        <f t="shared" si="62"/>
        <v>0</v>
      </c>
      <c r="U218" s="27">
        <f t="shared" si="63"/>
        <v>0</v>
      </c>
      <c r="V218" s="27">
        <f t="shared" si="64"/>
        <v>0</v>
      </c>
      <c r="W218" s="27">
        <f t="shared" si="65"/>
        <v>0</v>
      </c>
      <c r="X218" s="27">
        <f t="shared" si="66"/>
        <v>0</v>
      </c>
      <c r="Y218" s="27">
        <f t="shared" si="67"/>
        <v>0</v>
      </c>
      <c r="Z218" s="27">
        <f t="shared" si="68"/>
        <v>1</v>
      </c>
      <c r="AA218" s="27">
        <f t="shared" si="69"/>
        <v>1</v>
      </c>
      <c r="AB218" s="37" t="str">
        <f>'REPRODUCTION 3'!M218</f>
        <v>Juin</v>
      </c>
      <c r="AC218" s="37" t="str">
        <f>'RUMINANTS 3'!M218</f>
        <v>Juin</v>
      </c>
      <c r="AD218" s="37" t="str">
        <f>'PARASITOLOGIE 3'!M218</f>
        <v>Juin</v>
      </c>
      <c r="AE218" s="37" t="str">
        <f>'INFECTIEUX 3'!M218</f>
        <v>Juin</v>
      </c>
      <c r="AF218" s="37" t="str">
        <f>'CARNIVORES 3'!M218</f>
        <v>Juin</v>
      </c>
      <c r="AG218" s="37" t="str">
        <f>'CHIRURGIE 3'!M218</f>
        <v>Juin</v>
      </c>
      <c r="AH218" s="37" t="str">
        <f>'BIOCHIMIE 2'!M218</f>
        <v>Juin</v>
      </c>
      <c r="AI218" s="37" t="str">
        <f>'HIDAOA 3'!M218</f>
        <v>Juin</v>
      </c>
      <c r="AJ218" s="37" t="str">
        <f>'ANA-PATH 2'!M218</f>
        <v>Juin</v>
      </c>
      <c r="AK218" s="37" t="str">
        <f>'CLINIQUE 3 '!S218</f>
        <v>Juin</v>
      </c>
    </row>
    <row r="219" spans="1:37" ht="18.75">
      <c r="A219" s="27">
        <v>212</v>
      </c>
      <c r="B219" s="338" t="s">
        <v>3193</v>
      </c>
      <c r="C219" s="386" t="s">
        <v>3194</v>
      </c>
      <c r="D219" s="37">
        <f>'REPRODUCTION 3'!G219</f>
        <v>12.75</v>
      </c>
      <c r="E219" s="37">
        <f>'RUMINANTS 3'!G219</f>
        <v>16.5</v>
      </c>
      <c r="F219" s="37">
        <f>'PARASITOLOGIE 3'!G219</f>
        <v>16.5</v>
      </c>
      <c r="G219" s="37">
        <f>'INFECTIEUX 3'!G219</f>
        <v>9</v>
      </c>
      <c r="H219" s="37">
        <f>'CARNIVORES 3'!G219</f>
        <v>15</v>
      </c>
      <c r="I219" s="37">
        <f>'CHIRURGIE 3'!G219</f>
        <v>23.25</v>
      </c>
      <c r="J219" s="37">
        <f>'BIOCHIMIE 2'!G219</f>
        <v>6.5</v>
      </c>
      <c r="K219" s="37">
        <f>'HIDAOA 3'!G219</f>
        <v>17.25</v>
      </c>
      <c r="L219" s="37">
        <f>'ANA-PATH 2'!G219</f>
        <v>5</v>
      </c>
      <c r="M219" s="37">
        <f>'CLINIQUE 3 '!M219</f>
        <v>0</v>
      </c>
      <c r="N219" s="37">
        <f t="shared" si="56"/>
        <v>121.75</v>
      </c>
      <c r="O219" s="37">
        <f t="shared" si="57"/>
        <v>4.3482142857142856</v>
      </c>
      <c r="P219" s="27" t="str">
        <f t="shared" si="58"/>
        <v>Ajournee</v>
      </c>
      <c r="Q219" s="27" t="str">
        <f t="shared" si="59"/>
        <v>juin</v>
      </c>
      <c r="R219" s="27">
        <f t="shared" si="60"/>
        <v>1</v>
      </c>
      <c r="S219" s="27">
        <f t="shared" si="61"/>
        <v>0</v>
      </c>
      <c r="T219" s="27">
        <f t="shared" si="62"/>
        <v>0</v>
      </c>
      <c r="U219" s="27">
        <f t="shared" si="63"/>
        <v>1</v>
      </c>
      <c r="V219" s="27">
        <f t="shared" si="64"/>
        <v>0</v>
      </c>
      <c r="W219" s="27">
        <f t="shared" si="65"/>
        <v>0</v>
      </c>
      <c r="X219" s="27">
        <f t="shared" si="66"/>
        <v>1</v>
      </c>
      <c r="Y219" s="27">
        <f t="shared" si="67"/>
        <v>0</v>
      </c>
      <c r="Z219" s="27">
        <f t="shared" si="68"/>
        <v>1</v>
      </c>
      <c r="AA219" s="27">
        <f t="shared" si="69"/>
        <v>1</v>
      </c>
      <c r="AB219" s="37" t="str">
        <f>'REPRODUCTION 3'!M219</f>
        <v>Juin</v>
      </c>
      <c r="AC219" s="37" t="str">
        <f>'RUMINANTS 3'!M219</f>
        <v>Juin</v>
      </c>
      <c r="AD219" s="37" t="str">
        <f>'PARASITOLOGIE 3'!M219</f>
        <v>Juin</v>
      </c>
      <c r="AE219" s="37" t="str">
        <f>'INFECTIEUX 3'!M219</f>
        <v>Juin</v>
      </c>
      <c r="AF219" s="37" t="str">
        <f>'CARNIVORES 3'!M219</f>
        <v>Juin</v>
      </c>
      <c r="AG219" s="37" t="str">
        <f>'CHIRURGIE 3'!M219</f>
        <v>Juin</v>
      </c>
      <c r="AH219" s="37" t="str">
        <f>'BIOCHIMIE 2'!M219</f>
        <v>Juin</v>
      </c>
      <c r="AI219" s="37" t="str">
        <f>'HIDAOA 3'!M219</f>
        <v>Juin</v>
      </c>
      <c r="AJ219" s="37" t="str">
        <f>'ANA-PATH 2'!M219</f>
        <v>Juin</v>
      </c>
      <c r="AK219" s="37" t="str">
        <f>'CLINIQUE 3 '!S219</f>
        <v>Juin</v>
      </c>
    </row>
    <row r="220" spans="1:37" ht="18.75">
      <c r="A220" s="27">
        <v>213</v>
      </c>
      <c r="B220" s="308" t="s">
        <v>3195</v>
      </c>
      <c r="C220" s="366" t="s">
        <v>3196</v>
      </c>
      <c r="D220" s="37">
        <f>'REPRODUCTION 3'!G220</f>
        <v>16.5</v>
      </c>
      <c r="E220" s="37">
        <f>'RUMINANTS 3'!G220</f>
        <v>7.5</v>
      </c>
      <c r="F220" s="37">
        <f>'PARASITOLOGIE 3'!G220</f>
        <v>19.5</v>
      </c>
      <c r="G220" s="37">
        <f>'INFECTIEUX 3'!G220</f>
        <v>6</v>
      </c>
      <c r="H220" s="37">
        <f>'CARNIVORES 3'!G220</f>
        <v>15</v>
      </c>
      <c r="I220" s="37">
        <f>'CHIRURGIE 3'!G220</f>
        <v>19.125</v>
      </c>
      <c r="J220" s="37">
        <f>'BIOCHIMIE 2'!G220</f>
        <v>4</v>
      </c>
      <c r="K220" s="37">
        <f>'HIDAOA 3'!G220</f>
        <v>18</v>
      </c>
      <c r="L220" s="37">
        <f>'ANA-PATH 2'!G220</f>
        <v>7</v>
      </c>
      <c r="M220" s="37">
        <f>'CLINIQUE 3 '!M220</f>
        <v>0</v>
      </c>
      <c r="N220" s="37">
        <f t="shared" si="56"/>
        <v>112.625</v>
      </c>
      <c r="O220" s="37">
        <f t="shared" si="57"/>
        <v>4.0223214285714288</v>
      </c>
      <c r="P220" s="27" t="str">
        <f t="shared" si="58"/>
        <v>Ajournee</v>
      </c>
      <c r="Q220" s="27" t="str">
        <f t="shared" si="59"/>
        <v>juin</v>
      </c>
      <c r="R220" s="27">
        <f t="shared" si="60"/>
        <v>0</v>
      </c>
      <c r="S220" s="27">
        <f t="shared" si="61"/>
        <v>1</v>
      </c>
      <c r="T220" s="27">
        <f t="shared" si="62"/>
        <v>0</v>
      </c>
      <c r="U220" s="27">
        <f t="shared" si="63"/>
        <v>1</v>
      </c>
      <c r="V220" s="27">
        <f t="shared" si="64"/>
        <v>0</v>
      </c>
      <c r="W220" s="27">
        <f t="shared" si="65"/>
        <v>0</v>
      </c>
      <c r="X220" s="27">
        <f t="shared" si="66"/>
        <v>1</v>
      </c>
      <c r="Y220" s="27">
        <f t="shared" si="67"/>
        <v>0</v>
      </c>
      <c r="Z220" s="27">
        <f t="shared" si="68"/>
        <v>1</v>
      </c>
      <c r="AA220" s="27">
        <f t="shared" si="69"/>
        <v>1</v>
      </c>
      <c r="AB220" s="37" t="str">
        <f>'REPRODUCTION 3'!M220</f>
        <v>Juin</v>
      </c>
      <c r="AC220" s="37" t="str">
        <f>'RUMINANTS 3'!M220</f>
        <v>Juin</v>
      </c>
      <c r="AD220" s="37" t="str">
        <f>'PARASITOLOGIE 3'!M220</f>
        <v>Juin</v>
      </c>
      <c r="AE220" s="37" t="str">
        <f>'INFECTIEUX 3'!M220</f>
        <v>Juin</v>
      </c>
      <c r="AF220" s="37" t="str">
        <f>'CARNIVORES 3'!M220</f>
        <v>Juin</v>
      </c>
      <c r="AG220" s="37" t="str">
        <f>'CHIRURGIE 3'!M220</f>
        <v>Juin</v>
      </c>
      <c r="AH220" s="37" t="str">
        <f>'BIOCHIMIE 2'!M220</f>
        <v>Juin</v>
      </c>
      <c r="AI220" s="37" t="str">
        <f>'HIDAOA 3'!M220</f>
        <v>Juin</v>
      </c>
      <c r="AJ220" s="37" t="str">
        <f>'ANA-PATH 2'!M220</f>
        <v>Juin</v>
      </c>
      <c r="AK220" s="37" t="str">
        <f>'CLINIQUE 3 '!S220</f>
        <v>Juin</v>
      </c>
    </row>
    <row r="221" spans="1:37" ht="18.75">
      <c r="A221" s="27">
        <v>214</v>
      </c>
      <c r="B221" s="338" t="s">
        <v>3197</v>
      </c>
      <c r="C221" s="386" t="s">
        <v>2115</v>
      </c>
      <c r="D221" s="37">
        <f>'REPRODUCTION 3'!G221</f>
        <v>9</v>
      </c>
      <c r="E221" s="37">
        <f>'RUMINANTS 3'!G221</f>
        <v>7.5</v>
      </c>
      <c r="F221" s="37">
        <f>'PARASITOLOGIE 3'!G221</f>
        <v>21</v>
      </c>
      <c r="G221" s="37">
        <f>'INFECTIEUX 3'!G221</f>
        <v>7.5</v>
      </c>
      <c r="H221" s="37">
        <f>'CARNIVORES 3'!G221</f>
        <v>7.5</v>
      </c>
      <c r="I221" s="37">
        <f>'CHIRURGIE 3'!G221</f>
        <v>20.25</v>
      </c>
      <c r="J221" s="37">
        <f>'BIOCHIMIE 2'!G221</f>
        <v>2</v>
      </c>
      <c r="K221" s="37">
        <f>'HIDAOA 3'!G221</f>
        <v>12.375</v>
      </c>
      <c r="L221" s="37">
        <f>'ANA-PATH 2'!G221</f>
        <v>5</v>
      </c>
      <c r="M221" s="37">
        <f>'CLINIQUE 3 '!M221</f>
        <v>0</v>
      </c>
      <c r="N221" s="37">
        <f t="shared" si="56"/>
        <v>92.125</v>
      </c>
      <c r="O221" s="37">
        <f t="shared" si="57"/>
        <v>3.2901785714285716</v>
      </c>
      <c r="P221" s="27" t="str">
        <f t="shared" si="58"/>
        <v>Ajournee</v>
      </c>
      <c r="Q221" s="27" t="str">
        <f t="shared" si="59"/>
        <v>juin</v>
      </c>
      <c r="R221" s="27">
        <f t="shared" si="60"/>
        <v>1</v>
      </c>
      <c r="S221" s="27">
        <f t="shared" si="61"/>
        <v>1</v>
      </c>
      <c r="T221" s="27">
        <f t="shared" si="62"/>
        <v>0</v>
      </c>
      <c r="U221" s="27">
        <f t="shared" si="63"/>
        <v>1</v>
      </c>
      <c r="V221" s="27">
        <f t="shared" si="64"/>
        <v>1</v>
      </c>
      <c r="W221" s="27">
        <f t="shared" si="65"/>
        <v>0</v>
      </c>
      <c r="X221" s="27">
        <f t="shared" si="66"/>
        <v>1</v>
      </c>
      <c r="Y221" s="27">
        <f t="shared" si="67"/>
        <v>1</v>
      </c>
      <c r="Z221" s="27">
        <f t="shared" si="68"/>
        <v>1</v>
      </c>
      <c r="AA221" s="27">
        <f t="shared" si="69"/>
        <v>1</v>
      </c>
      <c r="AB221" s="37" t="str">
        <f>'REPRODUCTION 3'!M221</f>
        <v>Juin</v>
      </c>
      <c r="AC221" s="37" t="str">
        <f>'RUMINANTS 3'!M221</f>
        <v>Juin</v>
      </c>
      <c r="AD221" s="37" t="str">
        <f>'PARASITOLOGIE 3'!M221</f>
        <v>Juin</v>
      </c>
      <c r="AE221" s="37" t="str">
        <f>'INFECTIEUX 3'!M221</f>
        <v>Juin</v>
      </c>
      <c r="AF221" s="37" t="str">
        <f>'CARNIVORES 3'!M221</f>
        <v>Juin</v>
      </c>
      <c r="AG221" s="37" t="str">
        <f>'CHIRURGIE 3'!M221</f>
        <v>Juin</v>
      </c>
      <c r="AH221" s="37" t="str">
        <f>'BIOCHIMIE 2'!M221</f>
        <v>Juin</v>
      </c>
      <c r="AI221" s="37" t="str">
        <f>'HIDAOA 3'!M221</f>
        <v>Juin</v>
      </c>
      <c r="AJ221" s="37" t="str">
        <f>'ANA-PATH 2'!M221</f>
        <v>Juin</v>
      </c>
      <c r="AK221" s="37" t="str">
        <f>'CLINIQUE 3 '!S221</f>
        <v>Juin</v>
      </c>
    </row>
    <row r="222" spans="1:37" ht="18.75">
      <c r="A222" s="27">
        <v>215</v>
      </c>
      <c r="B222" s="306" t="s">
        <v>1287</v>
      </c>
      <c r="C222" s="375" t="s">
        <v>296</v>
      </c>
      <c r="D222" s="37">
        <f>'REPRODUCTION 3'!G222</f>
        <v>4.5</v>
      </c>
      <c r="E222" s="37">
        <f>'RUMINANTS 3'!G222</f>
        <v>6</v>
      </c>
      <c r="F222" s="37">
        <f>'PARASITOLOGIE 3'!G222</f>
        <v>10.5</v>
      </c>
      <c r="G222" s="37">
        <f>'INFECTIEUX 3'!G222</f>
        <v>1.5</v>
      </c>
      <c r="H222" s="37">
        <f>'CARNIVORES 3'!G222</f>
        <v>36</v>
      </c>
      <c r="I222" s="37">
        <f>'CHIRURGIE 3'!G222</f>
        <v>15.375</v>
      </c>
      <c r="J222" s="37">
        <f>'BIOCHIMIE 2'!G222</f>
        <v>3</v>
      </c>
      <c r="K222" s="37">
        <f>'HIDAOA 3'!G222</f>
        <v>13.875</v>
      </c>
      <c r="L222" s="37">
        <f>'ANA-PATH 2'!G222</f>
        <v>4</v>
      </c>
      <c r="M222" s="37">
        <f>'CLINIQUE 3 '!M222</f>
        <v>40.5</v>
      </c>
      <c r="N222" s="37">
        <f t="shared" si="56"/>
        <v>135.25</v>
      </c>
      <c r="O222" s="37">
        <f t="shared" si="57"/>
        <v>4.8303571428571432</v>
      </c>
      <c r="P222" s="27" t="str">
        <f t="shared" si="58"/>
        <v>Ajournee</v>
      </c>
      <c r="Q222" s="27" t="str">
        <f t="shared" si="59"/>
        <v>juin</v>
      </c>
      <c r="R222" s="27">
        <f t="shared" si="60"/>
        <v>1</v>
      </c>
      <c r="S222" s="27">
        <f t="shared" si="61"/>
        <v>1</v>
      </c>
      <c r="T222" s="27">
        <f t="shared" si="62"/>
        <v>1</v>
      </c>
      <c r="U222" s="27">
        <f t="shared" si="63"/>
        <v>1</v>
      </c>
      <c r="V222" s="27">
        <f t="shared" si="64"/>
        <v>0</v>
      </c>
      <c r="W222" s="27">
        <f t="shared" si="65"/>
        <v>0</v>
      </c>
      <c r="X222" s="27">
        <f t="shared" si="66"/>
        <v>1</v>
      </c>
      <c r="Y222" s="27">
        <f t="shared" si="67"/>
        <v>1</v>
      </c>
      <c r="Z222" s="27">
        <f t="shared" si="68"/>
        <v>1</v>
      </c>
      <c r="AA222" s="27">
        <f t="shared" si="69"/>
        <v>0</v>
      </c>
      <c r="AB222" s="37" t="str">
        <f>'REPRODUCTION 3'!M222</f>
        <v>Juin</v>
      </c>
      <c r="AC222" s="37" t="str">
        <f>'RUMINANTS 3'!M222</f>
        <v>Juin</v>
      </c>
      <c r="AD222" s="37" t="str">
        <f>'PARASITOLOGIE 3'!M222</f>
        <v>Juin</v>
      </c>
      <c r="AE222" s="37" t="str">
        <f>'INFECTIEUX 3'!M222</f>
        <v>Juin</v>
      </c>
      <c r="AF222" s="37" t="str">
        <f>'CARNIVORES 3'!M222</f>
        <v>Juin</v>
      </c>
      <c r="AG222" s="37" t="str">
        <f>'CHIRURGIE 3'!M222</f>
        <v>Juin</v>
      </c>
      <c r="AH222" s="37" t="str">
        <f>'BIOCHIMIE 2'!M222</f>
        <v>Juin</v>
      </c>
      <c r="AI222" s="37" t="str">
        <f>'HIDAOA 3'!M222</f>
        <v>Juin</v>
      </c>
      <c r="AJ222" s="37" t="str">
        <f>'ANA-PATH 2'!M222</f>
        <v>Juin</v>
      </c>
      <c r="AK222" s="37" t="str">
        <f>'CLINIQUE 3 '!S222</f>
        <v>Juin</v>
      </c>
    </row>
    <row r="223" spans="1:37" ht="18.75">
      <c r="A223" s="27">
        <v>216</v>
      </c>
      <c r="B223" s="308" t="s">
        <v>3198</v>
      </c>
      <c r="C223" s="366" t="s">
        <v>3199</v>
      </c>
      <c r="D223" s="37">
        <f>'REPRODUCTION 3'!G223</f>
        <v>16.875</v>
      </c>
      <c r="E223" s="37">
        <f>'RUMINANTS 3'!G223</f>
        <v>7.5</v>
      </c>
      <c r="F223" s="37">
        <f>'PARASITOLOGIE 3'!G223</f>
        <v>21</v>
      </c>
      <c r="G223" s="37">
        <f>'INFECTIEUX 3'!G223</f>
        <v>6</v>
      </c>
      <c r="H223" s="37">
        <f>'CARNIVORES 3'!G223</f>
        <v>10.5</v>
      </c>
      <c r="I223" s="37">
        <f>'CHIRURGIE 3'!G223</f>
        <v>20.25</v>
      </c>
      <c r="J223" s="37">
        <f>'BIOCHIMIE 2'!G223</f>
        <v>3.5</v>
      </c>
      <c r="K223" s="37">
        <f>'HIDAOA 3'!G223</f>
        <v>19.125</v>
      </c>
      <c r="L223" s="37">
        <f>'ANA-PATH 2'!G223</f>
        <v>4</v>
      </c>
      <c r="M223" s="37">
        <f>'CLINIQUE 3 '!M223</f>
        <v>0</v>
      </c>
      <c r="N223" s="37">
        <f t="shared" si="56"/>
        <v>108.75</v>
      </c>
      <c r="O223" s="37">
        <f t="shared" si="57"/>
        <v>3.8839285714285716</v>
      </c>
      <c r="P223" s="27" t="str">
        <f t="shared" si="58"/>
        <v>Ajournee</v>
      </c>
      <c r="Q223" s="27" t="str">
        <f t="shared" si="59"/>
        <v>juin</v>
      </c>
      <c r="R223" s="27">
        <f t="shared" si="60"/>
        <v>0</v>
      </c>
      <c r="S223" s="27">
        <f t="shared" si="61"/>
        <v>1</v>
      </c>
      <c r="T223" s="27">
        <f t="shared" si="62"/>
        <v>0</v>
      </c>
      <c r="U223" s="27">
        <f t="shared" si="63"/>
        <v>1</v>
      </c>
      <c r="V223" s="27">
        <f t="shared" si="64"/>
        <v>1</v>
      </c>
      <c r="W223" s="27">
        <f t="shared" si="65"/>
        <v>0</v>
      </c>
      <c r="X223" s="27">
        <f t="shared" si="66"/>
        <v>1</v>
      </c>
      <c r="Y223" s="27">
        <f t="shared" si="67"/>
        <v>0</v>
      </c>
      <c r="Z223" s="27">
        <f t="shared" si="68"/>
        <v>1</v>
      </c>
      <c r="AA223" s="27">
        <f t="shared" si="69"/>
        <v>1</v>
      </c>
      <c r="AB223" s="37" t="str">
        <f>'REPRODUCTION 3'!M223</f>
        <v>Juin</v>
      </c>
      <c r="AC223" s="37" t="str">
        <f>'RUMINANTS 3'!M223</f>
        <v>Juin</v>
      </c>
      <c r="AD223" s="37" t="str">
        <f>'PARASITOLOGIE 3'!M223</f>
        <v>Juin</v>
      </c>
      <c r="AE223" s="37" t="str">
        <f>'INFECTIEUX 3'!M223</f>
        <v>Juin</v>
      </c>
      <c r="AF223" s="37" t="str">
        <f>'CARNIVORES 3'!M223</f>
        <v>Juin</v>
      </c>
      <c r="AG223" s="37" t="str">
        <f>'CHIRURGIE 3'!M223</f>
        <v>Juin</v>
      </c>
      <c r="AH223" s="37" t="str">
        <f>'BIOCHIMIE 2'!M223</f>
        <v>Juin</v>
      </c>
      <c r="AI223" s="37" t="str">
        <f>'HIDAOA 3'!M223</f>
        <v>Juin</v>
      </c>
      <c r="AJ223" s="37" t="str">
        <f>'ANA-PATH 2'!M223</f>
        <v>Juin</v>
      </c>
      <c r="AK223" s="37" t="str">
        <f>'CLINIQUE 3 '!S223</f>
        <v>Juin</v>
      </c>
    </row>
    <row r="224" spans="1:37" ht="18.75">
      <c r="A224" s="27">
        <v>217</v>
      </c>
      <c r="B224" s="358" t="s">
        <v>3200</v>
      </c>
      <c r="C224" s="387" t="s">
        <v>2148</v>
      </c>
      <c r="D224" s="37">
        <f>'REPRODUCTION 3'!G224</f>
        <v>10.5</v>
      </c>
      <c r="E224" s="37">
        <f>'RUMINANTS 3'!G224</f>
        <v>9</v>
      </c>
      <c r="F224" s="37">
        <f>'PARASITOLOGIE 3'!G224</f>
        <v>16.5</v>
      </c>
      <c r="G224" s="37">
        <f>'INFECTIEUX 3'!G224</f>
        <v>15</v>
      </c>
      <c r="H224" s="37">
        <f>'CARNIVORES 3'!G224</f>
        <v>11.25</v>
      </c>
      <c r="I224" s="37">
        <f>'CHIRURGIE 3'!G224</f>
        <v>20.625</v>
      </c>
      <c r="J224" s="37">
        <f>'BIOCHIMIE 2'!G224</f>
        <v>6.5</v>
      </c>
      <c r="K224" s="37">
        <f>'HIDAOA 3'!G224</f>
        <v>15</v>
      </c>
      <c r="L224" s="37">
        <f>'ANA-PATH 2'!G224</f>
        <v>5</v>
      </c>
      <c r="M224" s="37">
        <f>'CLINIQUE 3 '!M224</f>
        <v>0</v>
      </c>
      <c r="N224" s="37">
        <f t="shared" si="56"/>
        <v>109.375</v>
      </c>
      <c r="O224" s="37">
        <f t="shared" si="57"/>
        <v>3.90625</v>
      </c>
      <c r="P224" s="27" t="str">
        <f t="shared" si="58"/>
        <v>Ajournee</v>
      </c>
      <c r="Q224" s="27" t="str">
        <f t="shared" si="59"/>
        <v>juin</v>
      </c>
      <c r="R224" s="27">
        <f t="shared" si="60"/>
        <v>1</v>
      </c>
      <c r="S224" s="27">
        <f t="shared" si="61"/>
        <v>1</v>
      </c>
      <c r="T224" s="27">
        <f t="shared" si="62"/>
        <v>0</v>
      </c>
      <c r="U224" s="27">
        <f t="shared" si="63"/>
        <v>0</v>
      </c>
      <c r="V224" s="27">
        <f t="shared" si="64"/>
        <v>1</v>
      </c>
      <c r="W224" s="27">
        <f t="shared" si="65"/>
        <v>0</v>
      </c>
      <c r="X224" s="27">
        <f t="shared" si="66"/>
        <v>1</v>
      </c>
      <c r="Y224" s="27">
        <f t="shared" si="67"/>
        <v>0</v>
      </c>
      <c r="Z224" s="27">
        <f t="shared" si="68"/>
        <v>1</v>
      </c>
      <c r="AA224" s="27">
        <f t="shared" si="69"/>
        <v>1</v>
      </c>
      <c r="AB224" s="37" t="str">
        <f>'REPRODUCTION 3'!M224</f>
        <v>Juin</v>
      </c>
      <c r="AC224" s="37" t="str">
        <f>'RUMINANTS 3'!M224</f>
        <v>Juin</v>
      </c>
      <c r="AD224" s="37" t="str">
        <f>'PARASITOLOGIE 3'!M224</f>
        <v>Juin</v>
      </c>
      <c r="AE224" s="37" t="str">
        <f>'INFECTIEUX 3'!M224</f>
        <v>Juin</v>
      </c>
      <c r="AF224" s="37" t="str">
        <f>'CARNIVORES 3'!M224</f>
        <v>Juin</v>
      </c>
      <c r="AG224" s="37" t="str">
        <f>'CHIRURGIE 3'!M224</f>
        <v>Juin</v>
      </c>
      <c r="AH224" s="37" t="str">
        <f>'BIOCHIMIE 2'!M224</f>
        <v>Juin</v>
      </c>
      <c r="AI224" s="37" t="str">
        <f>'HIDAOA 3'!M224</f>
        <v>Juin</v>
      </c>
      <c r="AJ224" s="37" t="str">
        <f>'ANA-PATH 2'!M224</f>
        <v>Juin</v>
      </c>
      <c r="AK224" s="37" t="str">
        <f>'CLINIQUE 3 '!S224</f>
        <v>Juin</v>
      </c>
    </row>
    <row r="225" spans="1:37" ht="18.75">
      <c r="A225" s="27">
        <v>218</v>
      </c>
      <c r="B225" s="308" t="s">
        <v>3201</v>
      </c>
      <c r="C225" s="366" t="s">
        <v>1795</v>
      </c>
      <c r="D225" s="37">
        <f>'REPRODUCTION 3'!G225</f>
        <v>22.5</v>
      </c>
      <c r="E225" s="37">
        <f>'RUMINANTS 3'!G225</f>
        <v>16.5</v>
      </c>
      <c r="F225" s="37">
        <f>'PARASITOLOGIE 3'!G225</f>
        <v>24</v>
      </c>
      <c r="G225" s="37">
        <f>'INFECTIEUX 3'!G225</f>
        <v>10.5</v>
      </c>
      <c r="H225" s="37">
        <f>'CARNIVORES 3'!G225</f>
        <v>15.75</v>
      </c>
      <c r="I225" s="37">
        <f>'CHIRURGIE 3'!G225</f>
        <v>25.875</v>
      </c>
      <c r="J225" s="37">
        <f>'BIOCHIMIE 2'!G225</f>
        <v>10.75</v>
      </c>
      <c r="K225" s="37">
        <f>'HIDAOA 3'!G225</f>
        <v>21.375</v>
      </c>
      <c r="L225" s="37">
        <f>'ANA-PATH 2'!G225</f>
        <v>10</v>
      </c>
      <c r="M225" s="37">
        <f>'CLINIQUE 3 '!M225</f>
        <v>0</v>
      </c>
      <c r="N225" s="37">
        <f t="shared" si="56"/>
        <v>157.25</v>
      </c>
      <c r="O225" s="37">
        <f t="shared" si="57"/>
        <v>5.6160714285714288</v>
      </c>
      <c r="P225" s="27" t="str">
        <f t="shared" si="58"/>
        <v>Ajournee</v>
      </c>
      <c r="Q225" s="27" t="str">
        <f t="shared" si="59"/>
        <v>juin</v>
      </c>
      <c r="R225" s="27">
        <f t="shared" si="60"/>
        <v>0</v>
      </c>
      <c r="S225" s="27">
        <f t="shared" si="61"/>
        <v>0</v>
      </c>
      <c r="T225" s="27">
        <f t="shared" si="62"/>
        <v>0</v>
      </c>
      <c r="U225" s="27">
        <f t="shared" si="63"/>
        <v>1</v>
      </c>
      <c r="V225" s="27">
        <f t="shared" si="64"/>
        <v>0</v>
      </c>
      <c r="W225" s="27">
        <f t="shared" si="65"/>
        <v>0</v>
      </c>
      <c r="X225" s="27">
        <f t="shared" si="66"/>
        <v>0</v>
      </c>
      <c r="Y225" s="27">
        <f t="shared" si="67"/>
        <v>0</v>
      </c>
      <c r="Z225" s="27">
        <f t="shared" si="68"/>
        <v>0</v>
      </c>
      <c r="AA225" s="27">
        <f t="shared" si="69"/>
        <v>1</v>
      </c>
      <c r="AB225" s="37" t="str">
        <f>'REPRODUCTION 3'!M225</f>
        <v>Juin</v>
      </c>
      <c r="AC225" s="37" t="str">
        <f>'RUMINANTS 3'!M225</f>
        <v>Juin</v>
      </c>
      <c r="AD225" s="37" t="str">
        <f>'PARASITOLOGIE 3'!M225</f>
        <v>Juin</v>
      </c>
      <c r="AE225" s="37" t="str">
        <f>'INFECTIEUX 3'!M225</f>
        <v>Juin</v>
      </c>
      <c r="AF225" s="37" t="str">
        <f>'CARNIVORES 3'!M225</f>
        <v>Juin</v>
      </c>
      <c r="AG225" s="37" t="str">
        <f>'CHIRURGIE 3'!M225</f>
        <v>Juin</v>
      </c>
      <c r="AH225" s="37" t="str">
        <f>'BIOCHIMIE 2'!M225</f>
        <v>Juin</v>
      </c>
      <c r="AI225" s="37" t="str">
        <f>'HIDAOA 3'!M225</f>
        <v>Juin</v>
      </c>
      <c r="AJ225" s="37" t="str">
        <f>'ANA-PATH 2'!M225</f>
        <v>Juin</v>
      </c>
      <c r="AK225" s="37" t="str">
        <f>'CLINIQUE 3 '!S225</f>
        <v>Juin</v>
      </c>
    </row>
    <row r="226" spans="1:37" ht="18.75">
      <c r="A226" s="27">
        <v>219</v>
      </c>
      <c r="B226" s="308" t="s">
        <v>3202</v>
      </c>
      <c r="C226" s="366" t="s">
        <v>3203</v>
      </c>
      <c r="D226" s="37">
        <f>'REPRODUCTION 3'!G226</f>
        <v>11.25</v>
      </c>
      <c r="E226" s="37">
        <f>'RUMINANTS 3'!G226</f>
        <v>10.5</v>
      </c>
      <c r="F226" s="37">
        <f>'PARASITOLOGIE 3'!G226</f>
        <v>19.5</v>
      </c>
      <c r="G226" s="37">
        <f>'INFECTIEUX 3'!G226</f>
        <v>18</v>
      </c>
      <c r="H226" s="37">
        <f>'CARNIVORES 3'!G226</f>
        <v>13.5</v>
      </c>
      <c r="I226" s="37">
        <f>'CHIRURGIE 3'!G226</f>
        <v>21</v>
      </c>
      <c r="J226" s="37">
        <f>'BIOCHIMIE 2'!G226</f>
        <v>13.5</v>
      </c>
      <c r="K226" s="37">
        <f>'HIDAOA 3'!G226</f>
        <v>20.25</v>
      </c>
      <c r="L226" s="37">
        <f>'ANA-PATH 2'!G226</f>
        <v>6</v>
      </c>
      <c r="M226" s="37">
        <f>'CLINIQUE 3 '!M226</f>
        <v>0</v>
      </c>
      <c r="N226" s="37">
        <f t="shared" si="56"/>
        <v>133.5</v>
      </c>
      <c r="O226" s="37">
        <f t="shared" si="57"/>
        <v>4.7678571428571432</v>
      </c>
      <c r="P226" s="27" t="str">
        <f t="shared" si="58"/>
        <v>Ajournee</v>
      </c>
      <c r="Q226" s="27" t="str">
        <f t="shared" si="59"/>
        <v>juin</v>
      </c>
      <c r="R226" s="27">
        <f t="shared" si="60"/>
        <v>1</v>
      </c>
      <c r="S226" s="27">
        <f t="shared" si="61"/>
        <v>1</v>
      </c>
      <c r="T226" s="27">
        <f t="shared" si="62"/>
        <v>0</v>
      </c>
      <c r="U226" s="27">
        <f t="shared" si="63"/>
        <v>0</v>
      </c>
      <c r="V226" s="27">
        <f t="shared" si="64"/>
        <v>1</v>
      </c>
      <c r="W226" s="27">
        <f t="shared" si="65"/>
        <v>0</v>
      </c>
      <c r="X226" s="27">
        <f t="shared" si="66"/>
        <v>0</v>
      </c>
      <c r="Y226" s="27">
        <f t="shared" si="67"/>
        <v>0</v>
      </c>
      <c r="Z226" s="27">
        <f t="shared" si="68"/>
        <v>1</v>
      </c>
      <c r="AA226" s="27">
        <f t="shared" si="69"/>
        <v>1</v>
      </c>
      <c r="AB226" s="37" t="str">
        <f>'REPRODUCTION 3'!M226</f>
        <v>Juin</v>
      </c>
      <c r="AC226" s="37" t="str">
        <f>'RUMINANTS 3'!M226</f>
        <v>Juin</v>
      </c>
      <c r="AD226" s="37" t="str">
        <f>'PARASITOLOGIE 3'!M226</f>
        <v>Juin</v>
      </c>
      <c r="AE226" s="37" t="str">
        <f>'INFECTIEUX 3'!M226</f>
        <v>Juin</v>
      </c>
      <c r="AF226" s="37" t="str">
        <f>'CARNIVORES 3'!M226</f>
        <v>Juin</v>
      </c>
      <c r="AG226" s="37" t="str">
        <f>'CHIRURGIE 3'!M226</f>
        <v>Juin</v>
      </c>
      <c r="AH226" s="37" t="str">
        <f>'BIOCHIMIE 2'!M226</f>
        <v>Juin</v>
      </c>
      <c r="AI226" s="37" t="str">
        <f>'HIDAOA 3'!M226</f>
        <v>Juin</v>
      </c>
      <c r="AJ226" s="37" t="str">
        <f>'ANA-PATH 2'!M226</f>
        <v>Juin</v>
      </c>
      <c r="AK226" s="37" t="str">
        <f>'CLINIQUE 3 '!S226</f>
        <v>Juin</v>
      </c>
    </row>
    <row r="227" spans="1:37" ht="18.75">
      <c r="A227" s="27">
        <v>220</v>
      </c>
      <c r="B227" s="308" t="s">
        <v>3288</v>
      </c>
      <c r="C227" s="366" t="s">
        <v>3204</v>
      </c>
      <c r="D227" s="37">
        <f>'REPRODUCTION 3'!G227</f>
        <v>1.5</v>
      </c>
      <c r="E227" s="37">
        <f>'RUMINANTS 3'!G227</f>
        <v>3</v>
      </c>
      <c r="F227" s="37">
        <f>'PARASITOLOGIE 3'!G227</f>
        <v>12</v>
      </c>
      <c r="G227" s="37">
        <f>'INFECTIEUX 3'!G227</f>
        <v>1.5</v>
      </c>
      <c r="H227" s="37">
        <f>'CARNIVORES 3'!G227</f>
        <v>9</v>
      </c>
      <c r="I227" s="37">
        <f>'CHIRURGIE 3'!G227</f>
        <v>16.875</v>
      </c>
      <c r="J227" s="37">
        <f>'BIOCHIMIE 2'!G227</f>
        <v>0</v>
      </c>
      <c r="K227" s="37">
        <f>'HIDAOA 3'!G227</f>
        <v>10.875</v>
      </c>
      <c r="L227" s="37">
        <f>'ANA-PATH 2'!G227</f>
        <v>3</v>
      </c>
      <c r="M227" s="37">
        <f>'CLINIQUE 3 '!M227</f>
        <v>0</v>
      </c>
      <c r="N227" s="37">
        <f t="shared" si="56"/>
        <v>57.75</v>
      </c>
      <c r="O227" s="37">
        <f t="shared" si="57"/>
        <v>2.0625</v>
      </c>
      <c r="P227" s="27" t="str">
        <f t="shared" si="58"/>
        <v>Ajournee</v>
      </c>
      <c r="Q227" s="27" t="str">
        <f t="shared" si="59"/>
        <v>juin</v>
      </c>
      <c r="R227" s="27">
        <f t="shared" si="60"/>
        <v>1</v>
      </c>
      <c r="S227" s="27">
        <f t="shared" si="61"/>
        <v>1</v>
      </c>
      <c r="T227" s="27">
        <f t="shared" si="62"/>
        <v>1</v>
      </c>
      <c r="U227" s="27">
        <f t="shared" si="63"/>
        <v>1</v>
      </c>
      <c r="V227" s="27">
        <f t="shared" si="64"/>
        <v>1</v>
      </c>
      <c r="W227" s="27">
        <f t="shared" si="65"/>
        <v>0</v>
      </c>
      <c r="X227" s="27">
        <f t="shared" si="66"/>
        <v>1</v>
      </c>
      <c r="Y227" s="27">
        <f t="shared" si="67"/>
        <v>1</v>
      </c>
      <c r="Z227" s="27">
        <f t="shared" si="68"/>
        <v>1</v>
      </c>
      <c r="AA227" s="27">
        <f t="shared" si="69"/>
        <v>1</v>
      </c>
      <c r="AB227" s="37" t="str">
        <f>'REPRODUCTION 3'!M227</f>
        <v>Juin</v>
      </c>
      <c r="AC227" s="37" t="str">
        <f>'RUMINANTS 3'!M227</f>
        <v>Juin</v>
      </c>
      <c r="AD227" s="37" t="str">
        <f>'PARASITOLOGIE 3'!M227</f>
        <v>Juin</v>
      </c>
      <c r="AE227" s="37" t="str">
        <f>'INFECTIEUX 3'!M227</f>
        <v>Juin</v>
      </c>
      <c r="AF227" s="37" t="str">
        <f>'CARNIVORES 3'!M227</f>
        <v>Juin</v>
      </c>
      <c r="AG227" s="37" t="str">
        <f>'CHIRURGIE 3'!M227</f>
        <v>Juin</v>
      </c>
      <c r="AH227" s="37" t="str">
        <f>'BIOCHIMIE 2'!M227</f>
        <v>Juin</v>
      </c>
      <c r="AI227" s="37" t="str">
        <f>'HIDAOA 3'!M227</f>
        <v>Juin</v>
      </c>
      <c r="AJ227" s="37" t="str">
        <f>'ANA-PATH 2'!M227</f>
        <v>Juin</v>
      </c>
      <c r="AK227" s="37" t="str">
        <f>'CLINIQUE 3 '!S227</f>
        <v>Juin</v>
      </c>
    </row>
    <row r="228" spans="1:37" ht="18.75">
      <c r="A228" s="27">
        <v>221</v>
      </c>
      <c r="B228" s="308" t="s">
        <v>3205</v>
      </c>
      <c r="C228" s="366" t="s">
        <v>1819</v>
      </c>
      <c r="D228" s="37">
        <f>'REPRODUCTION 3'!G228</f>
        <v>13.5</v>
      </c>
      <c r="E228" s="37">
        <f>'RUMINANTS 3'!G228</f>
        <v>10.5</v>
      </c>
      <c r="F228" s="37">
        <f>'PARASITOLOGIE 3'!G228</f>
        <v>16.5</v>
      </c>
      <c r="G228" s="37">
        <f>'INFECTIEUX 3'!G228</f>
        <v>7.5</v>
      </c>
      <c r="H228" s="37">
        <f>'CARNIVORES 3'!G228</f>
        <v>14.25</v>
      </c>
      <c r="I228" s="37">
        <f>'CHIRURGIE 3'!G228</f>
        <v>20.25</v>
      </c>
      <c r="J228" s="37">
        <f>'BIOCHIMIE 2'!G228</f>
        <v>5.75</v>
      </c>
      <c r="K228" s="37">
        <f>'HIDAOA 3'!G228</f>
        <v>15.75</v>
      </c>
      <c r="L228" s="37">
        <f>'ANA-PATH 2'!G228</f>
        <v>3</v>
      </c>
      <c r="M228" s="37">
        <f>'CLINIQUE 3 '!M228</f>
        <v>0</v>
      </c>
      <c r="N228" s="37">
        <f t="shared" si="56"/>
        <v>107</v>
      </c>
      <c r="O228" s="37">
        <f t="shared" si="57"/>
        <v>3.8214285714285716</v>
      </c>
      <c r="P228" s="27" t="str">
        <f t="shared" si="58"/>
        <v>Ajournee</v>
      </c>
      <c r="Q228" s="27" t="str">
        <f t="shared" si="59"/>
        <v>juin</v>
      </c>
      <c r="R228" s="27">
        <f t="shared" si="60"/>
        <v>1</v>
      </c>
      <c r="S228" s="27">
        <f t="shared" si="61"/>
        <v>1</v>
      </c>
      <c r="T228" s="27">
        <f t="shared" si="62"/>
        <v>0</v>
      </c>
      <c r="U228" s="27">
        <f t="shared" si="63"/>
        <v>1</v>
      </c>
      <c r="V228" s="27">
        <f t="shared" si="64"/>
        <v>1</v>
      </c>
      <c r="W228" s="27">
        <f t="shared" si="65"/>
        <v>0</v>
      </c>
      <c r="X228" s="27">
        <f t="shared" si="66"/>
        <v>1</v>
      </c>
      <c r="Y228" s="27">
        <f t="shared" si="67"/>
        <v>0</v>
      </c>
      <c r="Z228" s="27">
        <f t="shared" si="68"/>
        <v>1</v>
      </c>
      <c r="AA228" s="27">
        <f t="shared" si="69"/>
        <v>1</v>
      </c>
      <c r="AB228" s="37" t="str">
        <f>'REPRODUCTION 3'!M228</f>
        <v>Juin</v>
      </c>
      <c r="AC228" s="37" t="str">
        <f>'RUMINANTS 3'!M228</f>
        <v>Juin</v>
      </c>
      <c r="AD228" s="37" t="str">
        <f>'PARASITOLOGIE 3'!M228</f>
        <v>Juin</v>
      </c>
      <c r="AE228" s="37" t="str">
        <f>'INFECTIEUX 3'!M228</f>
        <v>Juin</v>
      </c>
      <c r="AF228" s="37" t="str">
        <f>'CARNIVORES 3'!M228</f>
        <v>Juin</v>
      </c>
      <c r="AG228" s="37" t="str">
        <f>'CHIRURGIE 3'!M228</f>
        <v>Juin</v>
      </c>
      <c r="AH228" s="37" t="str">
        <f>'BIOCHIMIE 2'!M228</f>
        <v>Juin</v>
      </c>
      <c r="AI228" s="37" t="str">
        <f>'HIDAOA 3'!M228</f>
        <v>Juin</v>
      </c>
      <c r="AJ228" s="37" t="str">
        <f>'ANA-PATH 2'!M228</f>
        <v>Juin</v>
      </c>
      <c r="AK228" s="37" t="str">
        <f>'CLINIQUE 3 '!S228</f>
        <v>Juin</v>
      </c>
    </row>
    <row r="229" spans="1:37" ht="18.75">
      <c r="A229" s="27">
        <v>222</v>
      </c>
      <c r="B229" s="308" t="s">
        <v>3289</v>
      </c>
      <c r="C229" s="366" t="s">
        <v>3206</v>
      </c>
      <c r="D229" s="37">
        <f>'REPRODUCTION 3'!G229</f>
        <v>13.5</v>
      </c>
      <c r="E229" s="37">
        <f>'RUMINANTS 3'!G229</f>
        <v>13.5</v>
      </c>
      <c r="F229" s="37">
        <f>'PARASITOLOGIE 3'!G229</f>
        <v>18</v>
      </c>
      <c r="G229" s="37">
        <f>'INFECTIEUX 3'!G229</f>
        <v>7.5</v>
      </c>
      <c r="H229" s="37">
        <f>'CARNIVORES 3'!G229</f>
        <v>12</v>
      </c>
      <c r="I229" s="37">
        <f>'CHIRURGIE 3'!G229</f>
        <v>16.125</v>
      </c>
      <c r="J229" s="37">
        <f>'BIOCHIMIE 2'!G229</f>
        <v>4.5</v>
      </c>
      <c r="K229" s="37">
        <f>'HIDAOA 3'!G229</f>
        <v>18.75</v>
      </c>
      <c r="L229" s="37">
        <f>'ANA-PATH 2'!G229</f>
        <v>6</v>
      </c>
      <c r="M229" s="37">
        <f>'CLINIQUE 3 '!M229</f>
        <v>0</v>
      </c>
      <c r="N229" s="37">
        <f t="shared" si="56"/>
        <v>109.875</v>
      </c>
      <c r="O229" s="37">
        <f t="shared" si="57"/>
        <v>3.9241071428571428</v>
      </c>
      <c r="P229" s="27" t="str">
        <f t="shared" si="58"/>
        <v>Ajournee</v>
      </c>
      <c r="Q229" s="27" t="str">
        <f t="shared" si="59"/>
        <v>juin</v>
      </c>
      <c r="R229" s="27">
        <f t="shared" si="60"/>
        <v>1</v>
      </c>
      <c r="S229" s="27">
        <f t="shared" si="61"/>
        <v>1</v>
      </c>
      <c r="T229" s="27">
        <f t="shared" si="62"/>
        <v>0</v>
      </c>
      <c r="U229" s="27">
        <f t="shared" si="63"/>
        <v>1</v>
      </c>
      <c r="V229" s="27">
        <f t="shared" si="64"/>
        <v>1</v>
      </c>
      <c r="W229" s="27">
        <f t="shared" si="65"/>
        <v>0</v>
      </c>
      <c r="X229" s="27">
        <f t="shared" si="66"/>
        <v>1</v>
      </c>
      <c r="Y229" s="27">
        <f t="shared" si="67"/>
        <v>0</v>
      </c>
      <c r="Z229" s="27">
        <f t="shared" si="68"/>
        <v>1</v>
      </c>
      <c r="AA229" s="27">
        <f t="shared" si="69"/>
        <v>1</v>
      </c>
      <c r="AB229" s="37" t="str">
        <f>'REPRODUCTION 3'!M229</f>
        <v>Juin</v>
      </c>
      <c r="AC229" s="37" t="str">
        <f>'RUMINANTS 3'!M229</f>
        <v>Juin</v>
      </c>
      <c r="AD229" s="37" t="str">
        <f>'PARASITOLOGIE 3'!M229</f>
        <v>Juin</v>
      </c>
      <c r="AE229" s="37" t="str">
        <f>'INFECTIEUX 3'!M229</f>
        <v>Juin</v>
      </c>
      <c r="AF229" s="37" t="str">
        <f>'CARNIVORES 3'!M229</f>
        <v>Juin</v>
      </c>
      <c r="AG229" s="37" t="str">
        <f>'CHIRURGIE 3'!M229</f>
        <v>Juin</v>
      </c>
      <c r="AH229" s="37" t="str">
        <f>'BIOCHIMIE 2'!M229</f>
        <v>Juin</v>
      </c>
      <c r="AI229" s="37" t="str">
        <f>'HIDAOA 3'!M229</f>
        <v>Juin</v>
      </c>
      <c r="AJ229" s="37" t="str">
        <f>'ANA-PATH 2'!M229</f>
        <v>Juin</v>
      </c>
      <c r="AK229" s="37" t="str">
        <f>'CLINIQUE 3 '!S229</f>
        <v>Juin</v>
      </c>
    </row>
    <row r="230" spans="1:37" ht="18.75">
      <c r="A230" s="27">
        <v>223</v>
      </c>
      <c r="B230" s="308" t="s">
        <v>3207</v>
      </c>
      <c r="C230" s="366" t="s">
        <v>3208</v>
      </c>
      <c r="D230" s="37">
        <f>'REPRODUCTION 3'!G230</f>
        <v>6</v>
      </c>
      <c r="E230" s="37">
        <f>'RUMINANTS 3'!G230</f>
        <v>13.5</v>
      </c>
      <c r="F230" s="37">
        <f>'PARASITOLOGIE 3'!G230</f>
        <v>12</v>
      </c>
      <c r="G230" s="37">
        <f>'INFECTIEUX 3'!G230</f>
        <v>9</v>
      </c>
      <c r="H230" s="37">
        <f>'CARNIVORES 3'!G230</f>
        <v>12</v>
      </c>
      <c r="I230" s="37">
        <f>'CHIRURGIE 3'!G230</f>
        <v>22.125</v>
      </c>
      <c r="J230" s="37">
        <f>'BIOCHIMIE 2'!G230</f>
        <v>3</v>
      </c>
      <c r="K230" s="37">
        <f>'HIDAOA 3'!G230</f>
        <v>13.5</v>
      </c>
      <c r="L230" s="37">
        <f>'ANA-PATH 2'!G230</f>
        <v>6</v>
      </c>
      <c r="M230" s="37">
        <f>'CLINIQUE 3 '!M230</f>
        <v>0</v>
      </c>
      <c r="N230" s="37">
        <f t="shared" si="56"/>
        <v>97.125</v>
      </c>
      <c r="O230" s="37">
        <f t="shared" si="57"/>
        <v>3.46875</v>
      </c>
      <c r="P230" s="27" t="str">
        <f t="shared" si="58"/>
        <v>Ajournee</v>
      </c>
      <c r="Q230" s="27" t="str">
        <f t="shared" si="59"/>
        <v>juin</v>
      </c>
      <c r="R230" s="27">
        <f t="shared" si="60"/>
        <v>1</v>
      </c>
      <c r="S230" s="27">
        <f t="shared" si="61"/>
        <v>1</v>
      </c>
      <c r="T230" s="27">
        <f t="shared" si="62"/>
        <v>1</v>
      </c>
      <c r="U230" s="27">
        <f t="shared" si="63"/>
        <v>1</v>
      </c>
      <c r="V230" s="27">
        <f t="shared" si="64"/>
        <v>1</v>
      </c>
      <c r="W230" s="27">
        <f t="shared" si="65"/>
        <v>0</v>
      </c>
      <c r="X230" s="27">
        <f t="shared" si="66"/>
        <v>1</v>
      </c>
      <c r="Y230" s="27">
        <f t="shared" si="67"/>
        <v>1</v>
      </c>
      <c r="Z230" s="27">
        <f t="shared" si="68"/>
        <v>1</v>
      </c>
      <c r="AA230" s="27">
        <f t="shared" si="69"/>
        <v>1</v>
      </c>
      <c r="AB230" s="37" t="str">
        <f>'REPRODUCTION 3'!M230</f>
        <v>Juin</v>
      </c>
      <c r="AC230" s="37" t="str">
        <f>'RUMINANTS 3'!M230</f>
        <v>Juin</v>
      </c>
      <c r="AD230" s="37" t="str">
        <f>'PARASITOLOGIE 3'!M230</f>
        <v>Juin</v>
      </c>
      <c r="AE230" s="37" t="str">
        <f>'INFECTIEUX 3'!M230</f>
        <v>Juin</v>
      </c>
      <c r="AF230" s="37" t="str">
        <f>'CARNIVORES 3'!M230</f>
        <v>Juin</v>
      </c>
      <c r="AG230" s="37" t="str">
        <f>'CHIRURGIE 3'!M230</f>
        <v>Juin</v>
      </c>
      <c r="AH230" s="37" t="str">
        <f>'BIOCHIMIE 2'!M230</f>
        <v>Juin</v>
      </c>
      <c r="AI230" s="37" t="str">
        <f>'HIDAOA 3'!M230</f>
        <v>Juin</v>
      </c>
      <c r="AJ230" s="37" t="str">
        <f>'ANA-PATH 2'!M230</f>
        <v>Juin</v>
      </c>
      <c r="AK230" s="37" t="str">
        <f>'CLINIQUE 3 '!S230</f>
        <v>Juin</v>
      </c>
    </row>
    <row r="231" spans="1:37" ht="18.75">
      <c r="A231" s="27">
        <v>224</v>
      </c>
      <c r="B231" s="360" t="s">
        <v>3301</v>
      </c>
      <c r="C231" s="388" t="s">
        <v>3183</v>
      </c>
      <c r="D231" s="37">
        <f>'REPRODUCTION 3'!G231</f>
        <v>13.5</v>
      </c>
      <c r="E231" s="37">
        <f>'RUMINANTS 3'!G231</f>
        <v>4.5</v>
      </c>
      <c r="F231" s="37">
        <f>'PARASITOLOGIE 3'!G231</f>
        <v>16.5</v>
      </c>
      <c r="G231" s="37">
        <f>'INFECTIEUX 3'!G231</f>
        <v>7.5</v>
      </c>
      <c r="H231" s="37">
        <f>'CARNIVORES 3'!G231</f>
        <v>13.5</v>
      </c>
      <c r="I231" s="37">
        <f>'CHIRURGIE 3'!G231</f>
        <v>19.125</v>
      </c>
      <c r="J231" s="37">
        <f>'BIOCHIMIE 2'!G231</f>
        <v>6.25</v>
      </c>
      <c r="K231" s="37">
        <f>'HIDAOA 3'!G231</f>
        <v>19.125</v>
      </c>
      <c r="L231" s="37">
        <f>'ANA-PATH 2'!G231</f>
        <v>4</v>
      </c>
      <c r="M231" s="37">
        <f>'CLINIQUE 3 '!M231</f>
        <v>0</v>
      </c>
      <c r="N231" s="37">
        <f t="shared" si="56"/>
        <v>104</v>
      </c>
      <c r="O231" s="37">
        <f t="shared" si="57"/>
        <v>3.7142857142857144</v>
      </c>
      <c r="P231" s="27" t="str">
        <f t="shared" si="58"/>
        <v>Ajournee</v>
      </c>
      <c r="Q231" s="27" t="str">
        <f t="shared" si="59"/>
        <v>juin</v>
      </c>
      <c r="R231" s="27">
        <f t="shared" si="60"/>
        <v>1</v>
      </c>
      <c r="S231" s="27">
        <f t="shared" si="61"/>
        <v>1</v>
      </c>
      <c r="T231" s="27">
        <f t="shared" si="62"/>
        <v>0</v>
      </c>
      <c r="U231" s="27">
        <f t="shared" si="63"/>
        <v>1</v>
      </c>
      <c r="V231" s="27">
        <f t="shared" si="64"/>
        <v>1</v>
      </c>
      <c r="W231" s="27">
        <f t="shared" si="65"/>
        <v>0</v>
      </c>
      <c r="X231" s="27">
        <f t="shared" si="66"/>
        <v>1</v>
      </c>
      <c r="Y231" s="27">
        <f t="shared" si="67"/>
        <v>0</v>
      </c>
      <c r="Z231" s="27">
        <f t="shared" si="68"/>
        <v>1</v>
      </c>
      <c r="AA231" s="27">
        <f t="shared" si="69"/>
        <v>1</v>
      </c>
      <c r="AB231" s="37" t="str">
        <f>'REPRODUCTION 3'!M231</f>
        <v>Juin</v>
      </c>
      <c r="AC231" s="37" t="str">
        <f>'RUMINANTS 3'!M231</f>
        <v>Juin</v>
      </c>
      <c r="AD231" s="37" t="str">
        <f>'PARASITOLOGIE 3'!M231</f>
        <v>Juin</v>
      </c>
      <c r="AE231" s="37" t="str">
        <f>'INFECTIEUX 3'!M231</f>
        <v>Juin</v>
      </c>
      <c r="AF231" s="37" t="str">
        <f>'CARNIVORES 3'!M231</f>
        <v>Juin</v>
      </c>
      <c r="AG231" s="37" t="str">
        <f>'CHIRURGIE 3'!M231</f>
        <v>Juin</v>
      </c>
      <c r="AH231" s="37" t="str">
        <f>'BIOCHIMIE 2'!M231</f>
        <v>Juin</v>
      </c>
      <c r="AI231" s="37" t="str">
        <f>'HIDAOA 3'!M231</f>
        <v>Juin</v>
      </c>
      <c r="AJ231" s="37" t="str">
        <f>'ANA-PATH 2'!M231</f>
        <v>Juin</v>
      </c>
      <c r="AK231" s="37" t="str">
        <f>'CLINIQUE 3 '!S231</f>
        <v>Juin</v>
      </c>
    </row>
    <row r="232" spans="1:37" ht="18.75">
      <c r="A232" s="27">
        <v>225</v>
      </c>
      <c r="B232" s="308" t="s">
        <v>3209</v>
      </c>
      <c r="C232" s="366" t="s">
        <v>2115</v>
      </c>
      <c r="D232" s="37">
        <f>'REPRODUCTION 3'!G232</f>
        <v>11.25</v>
      </c>
      <c r="E232" s="37">
        <f>'RUMINANTS 3'!G232</f>
        <v>13.5</v>
      </c>
      <c r="F232" s="37">
        <f>'PARASITOLOGIE 3'!G232</f>
        <v>24</v>
      </c>
      <c r="G232" s="37">
        <f>'INFECTIEUX 3'!G232</f>
        <v>16.5</v>
      </c>
      <c r="H232" s="37">
        <f>'CARNIVORES 3'!G232</f>
        <v>9</v>
      </c>
      <c r="I232" s="37">
        <f>'CHIRURGIE 3'!G232</f>
        <v>21.75</v>
      </c>
      <c r="J232" s="37">
        <f>'BIOCHIMIE 2'!G232</f>
        <v>7.5</v>
      </c>
      <c r="K232" s="37">
        <f>'HIDAOA 3'!G232</f>
        <v>18.75</v>
      </c>
      <c r="L232" s="37">
        <f>'ANA-PATH 2'!G232</f>
        <v>6</v>
      </c>
      <c r="M232" s="37">
        <f>'CLINIQUE 3 '!M232</f>
        <v>0</v>
      </c>
      <c r="N232" s="37">
        <f t="shared" si="56"/>
        <v>128.25</v>
      </c>
      <c r="O232" s="37">
        <f t="shared" si="57"/>
        <v>4.5803571428571432</v>
      </c>
      <c r="P232" s="27" t="str">
        <f t="shared" si="58"/>
        <v>Ajournee</v>
      </c>
      <c r="Q232" s="27" t="str">
        <f t="shared" si="59"/>
        <v>juin</v>
      </c>
      <c r="R232" s="27">
        <f t="shared" si="60"/>
        <v>1</v>
      </c>
      <c r="S232" s="27">
        <f t="shared" si="61"/>
        <v>1</v>
      </c>
      <c r="T232" s="27">
        <f t="shared" si="62"/>
        <v>0</v>
      </c>
      <c r="U232" s="27">
        <f t="shared" si="63"/>
        <v>0</v>
      </c>
      <c r="V232" s="27">
        <f t="shared" si="64"/>
        <v>1</v>
      </c>
      <c r="W232" s="27">
        <f t="shared" si="65"/>
        <v>0</v>
      </c>
      <c r="X232" s="27">
        <f t="shared" si="66"/>
        <v>1</v>
      </c>
      <c r="Y232" s="27">
        <f t="shared" si="67"/>
        <v>0</v>
      </c>
      <c r="Z232" s="27">
        <f t="shared" si="68"/>
        <v>1</v>
      </c>
      <c r="AA232" s="27">
        <f t="shared" si="69"/>
        <v>1</v>
      </c>
      <c r="AB232" s="37" t="str">
        <f>'REPRODUCTION 3'!M232</f>
        <v>Juin</v>
      </c>
      <c r="AC232" s="37" t="str">
        <f>'RUMINANTS 3'!M232</f>
        <v>Juin</v>
      </c>
      <c r="AD232" s="37" t="str">
        <f>'PARASITOLOGIE 3'!M232</f>
        <v>Juin</v>
      </c>
      <c r="AE232" s="37" t="str">
        <f>'INFECTIEUX 3'!M232</f>
        <v>Juin</v>
      </c>
      <c r="AF232" s="37" t="str">
        <f>'CARNIVORES 3'!M232</f>
        <v>Juin</v>
      </c>
      <c r="AG232" s="37" t="str">
        <f>'CHIRURGIE 3'!M232</f>
        <v>Juin</v>
      </c>
      <c r="AH232" s="37" t="str">
        <f>'BIOCHIMIE 2'!M232</f>
        <v>Juin</v>
      </c>
      <c r="AI232" s="37" t="str">
        <f>'HIDAOA 3'!M232</f>
        <v>Juin</v>
      </c>
      <c r="AJ232" s="37" t="str">
        <f>'ANA-PATH 2'!M232</f>
        <v>Juin</v>
      </c>
      <c r="AK232" s="37" t="str">
        <f>'CLINIQUE 3 '!S232</f>
        <v>Juin</v>
      </c>
    </row>
    <row r="233" spans="1:37" ht="18.75">
      <c r="A233" s="27">
        <v>226</v>
      </c>
      <c r="B233" s="308" t="s">
        <v>3210</v>
      </c>
      <c r="C233" s="366" t="s">
        <v>1819</v>
      </c>
      <c r="D233" s="37">
        <f>'REPRODUCTION 3'!G233</f>
        <v>8.25</v>
      </c>
      <c r="E233" s="37">
        <f>'RUMINANTS 3'!G233</f>
        <v>12</v>
      </c>
      <c r="F233" s="37">
        <f>'PARASITOLOGIE 3'!G233</f>
        <v>18</v>
      </c>
      <c r="G233" s="37">
        <f>'INFECTIEUX 3'!G233</f>
        <v>10.5</v>
      </c>
      <c r="H233" s="37">
        <f>'CARNIVORES 3'!G233</f>
        <v>14.25</v>
      </c>
      <c r="I233" s="37">
        <f>'CHIRURGIE 3'!G233</f>
        <v>22.5</v>
      </c>
      <c r="J233" s="37">
        <f>'BIOCHIMIE 2'!G233</f>
        <v>4.5</v>
      </c>
      <c r="K233" s="37">
        <f>'HIDAOA 3'!G233</f>
        <v>15.375</v>
      </c>
      <c r="L233" s="37">
        <f>'ANA-PATH 2'!G233</f>
        <v>5</v>
      </c>
      <c r="M233" s="37">
        <f>'CLINIQUE 3 '!M233</f>
        <v>0</v>
      </c>
      <c r="N233" s="37">
        <f t="shared" si="56"/>
        <v>110.375</v>
      </c>
      <c r="O233" s="37">
        <f t="shared" si="57"/>
        <v>3.9419642857142856</v>
      </c>
      <c r="P233" s="27" t="str">
        <f t="shared" si="58"/>
        <v>Ajournee</v>
      </c>
      <c r="Q233" s="27" t="str">
        <f t="shared" si="59"/>
        <v>juin</v>
      </c>
      <c r="R233" s="27">
        <f t="shared" si="60"/>
        <v>1</v>
      </c>
      <c r="S233" s="27">
        <f t="shared" si="61"/>
        <v>1</v>
      </c>
      <c r="T233" s="27">
        <f t="shared" si="62"/>
        <v>0</v>
      </c>
      <c r="U233" s="27">
        <f t="shared" si="63"/>
        <v>1</v>
      </c>
      <c r="V233" s="27">
        <f t="shared" si="64"/>
        <v>1</v>
      </c>
      <c r="W233" s="27">
        <f t="shared" si="65"/>
        <v>0</v>
      </c>
      <c r="X233" s="27">
        <f t="shared" si="66"/>
        <v>1</v>
      </c>
      <c r="Y233" s="27">
        <f t="shared" si="67"/>
        <v>0</v>
      </c>
      <c r="Z233" s="27">
        <f t="shared" si="68"/>
        <v>1</v>
      </c>
      <c r="AA233" s="27">
        <f t="shared" si="69"/>
        <v>1</v>
      </c>
      <c r="AB233" s="37" t="str">
        <f>'REPRODUCTION 3'!M233</f>
        <v>Juin</v>
      </c>
      <c r="AC233" s="37" t="str">
        <f>'RUMINANTS 3'!M233</f>
        <v>Juin</v>
      </c>
      <c r="AD233" s="37" t="str">
        <f>'PARASITOLOGIE 3'!M233</f>
        <v>Juin</v>
      </c>
      <c r="AE233" s="37" t="str">
        <f>'INFECTIEUX 3'!M233</f>
        <v>Juin</v>
      </c>
      <c r="AF233" s="37" t="str">
        <f>'CARNIVORES 3'!M233</f>
        <v>Juin</v>
      </c>
      <c r="AG233" s="37" t="str">
        <f>'CHIRURGIE 3'!M233</f>
        <v>Juin</v>
      </c>
      <c r="AH233" s="37" t="str">
        <f>'BIOCHIMIE 2'!M233</f>
        <v>Juin</v>
      </c>
      <c r="AI233" s="37" t="str">
        <f>'HIDAOA 3'!M233</f>
        <v>Juin</v>
      </c>
      <c r="AJ233" s="37" t="str">
        <f>'ANA-PATH 2'!M233</f>
        <v>Juin</v>
      </c>
      <c r="AK233" s="37" t="str">
        <f>'CLINIQUE 3 '!S233</f>
        <v>Juin</v>
      </c>
    </row>
    <row r="234" spans="1:37" ht="18.75">
      <c r="A234" s="27">
        <v>227</v>
      </c>
      <c r="B234" s="308" t="s">
        <v>3211</v>
      </c>
      <c r="C234" s="366" t="s">
        <v>1100</v>
      </c>
      <c r="D234" s="37">
        <f>'REPRODUCTION 3'!G234</f>
        <v>10.5</v>
      </c>
      <c r="E234" s="37">
        <f>'RUMINANTS 3'!G234</f>
        <v>13.5</v>
      </c>
      <c r="F234" s="37">
        <f>'PARASITOLOGIE 3'!G234</f>
        <v>22.5</v>
      </c>
      <c r="G234" s="37">
        <f>'INFECTIEUX 3'!G234</f>
        <v>7.5</v>
      </c>
      <c r="H234" s="37">
        <f>'CARNIVORES 3'!G234</f>
        <v>13.5</v>
      </c>
      <c r="I234" s="37">
        <f>'CHIRURGIE 3'!G234</f>
        <v>22.125</v>
      </c>
      <c r="J234" s="37">
        <f>'BIOCHIMIE 2'!G234</f>
        <v>5</v>
      </c>
      <c r="K234" s="37">
        <f>'HIDAOA 3'!G234</f>
        <v>18</v>
      </c>
      <c r="L234" s="37">
        <f>'ANA-PATH 2'!G234</f>
        <v>10</v>
      </c>
      <c r="M234" s="37">
        <f>'CLINIQUE 3 '!M234</f>
        <v>0</v>
      </c>
      <c r="N234" s="37">
        <f t="shared" si="56"/>
        <v>122.625</v>
      </c>
      <c r="O234" s="37">
        <f t="shared" si="57"/>
        <v>4.3794642857142856</v>
      </c>
      <c r="P234" s="27" t="str">
        <f t="shared" si="58"/>
        <v>Ajournee</v>
      </c>
      <c r="Q234" s="27" t="str">
        <f t="shared" si="59"/>
        <v>juin</v>
      </c>
      <c r="R234" s="27">
        <f t="shared" si="60"/>
        <v>1</v>
      </c>
      <c r="S234" s="27">
        <f t="shared" si="61"/>
        <v>1</v>
      </c>
      <c r="T234" s="27">
        <f t="shared" si="62"/>
        <v>0</v>
      </c>
      <c r="U234" s="27">
        <f t="shared" si="63"/>
        <v>1</v>
      </c>
      <c r="V234" s="27">
        <f t="shared" si="64"/>
        <v>1</v>
      </c>
      <c r="W234" s="27">
        <f t="shared" si="65"/>
        <v>0</v>
      </c>
      <c r="X234" s="27">
        <f t="shared" si="66"/>
        <v>1</v>
      </c>
      <c r="Y234" s="27">
        <f t="shared" si="67"/>
        <v>0</v>
      </c>
      <c r="Z234" s="27">
        <f t="shared" si="68"/>
        <v>0</v>
      </c>
      <c r="AA234" s="27">
        <f t="shared" si="69"/>
        <v>1</v>
      </c>
      <c r="AB234" s="37" t="str">
        <f>'REPRODUCTION 3'!M234</f>
        <v>Juin</v>
      </c>
      <c r="AC234" s="37" t="str">
        <f>'RUMINANTS 3'!M234</f>
        <v>Juin</v>
      </c>
      <c r="AD234" s="37" t="str">
        <f>'PARASITOLOGIE 3'!M234</f>
        <v>Juin</v>
      </c>
      <c r="AE234" s="37" t="str">
        <f>'INFECTIEUX 3'!M234</f>
        <v>Juin</v>
      </c>
      <c r="AF234" s="37" t="str">
        <f>'CARNIVORES 3'!M234</f>
        <v>Juin</v>
      </c>
      <c r="AG234" s="37" t="str">
        <f>'CHIRURGIE 3'!M234</f>
        <v>Juin</v>
      </c>
      <c r="AH234" s="37" t="str">
        <f>'BIOCHIMIE 2'!M234</f>
        <v>Juin</v>
      </c>
      <c r="AI234" s="37" t="str">
        <f>'HIDAOA 3'!M234</f>
        <v>Juin</v>
      </c>
      <c r="AJ234" s="37" t="str">
        <f>'ANA-PATH 2'!M234</f>
        <v>Juin</v>
      </c>
      <c r="AK234" s="37" t="str">
        <f>'CLINIQUE 3 '!S234</f>
        <v>Juin</v>
      </c>
    </row>
    <row r="235" spans="1:37" ht="18.75">
      <c r="A235" s="27">
        <v>228</v>
      </c>
      <c r="B235" s="308" t="s">
        <v>3211</v>
      </c>
      <c r="C235" s="366" t="s">
        <v>1321</v>
      </c>
      <c r="D235" s="37">
        <f>'REPRODUCTION 3'!G235</f>
        <v>21.75</v>
      </c>
      <c r="E235" s="37">
        <f>'RUMINANTS 3'!G235</f>
        <v>21</v>
      </c>
      <c r="F235" s="37">
        <f>'PARASITOLOGIE 3'!G235</f>
        <v>28.5</v>
      </c>
      <c r="G235" s="37">
        <f>'INFECTIEUX 3'!G235</f>
        <v>27</v>
      </c>
      <c r="H235" s="37">
        <f>'CARNIVORES 3'!G235</f>
        <v>15</v>
      </c>
      <c r="I235" s="37">
        <f>'CHIRURGIE 3'!G235</f>
        <v>25.5</v>
      </c>
      <c r="J235" s="37">
        <f>'BIOCHIMIE 2'!G235</f>
        <v>9</v>
      </c>
      <c r="K235" s="37">
        <f>'HIDAOA 3'!G235</f>
        <v>24.375</v>
      </c>
      <c r="L235" s="37">
        <f>'ANA-PATH 2'!G235</f>
        <v>8</v>
      </c>
      <c r="M235" s="37">
        <f>'CLINIQUE 3 '!M235</f>
        <v>0</v>
      </c>
      <c r="N235" s="37">
        <f t="shared" si="56"/>
        <v>180.125</v>
      </c>
      <c r="O235" s="37">
        <f t="shared" si="57"/>
        <v>6.4330357142857144</v>
      </c>
      <c r="P235" s="27" t="str">
        <f t="shared" si="58"/>
        <v>Ajournee</v>
      </c>
      <c r="Q235" s="27" t="str">
        <f t="shared" si="59"/>
        <v>juin</v>
      </c>
      <c r="R235" s="27">
        <f t="shared" si="60"/>
        <v>0</v>
      </c>
      <c r="S235" s="27">
        <f t="shared" si="61"/>
        <v>0</v>
      </c>
      <c r="T235" s="27">
        <f t="shared" si="62"/>
        <v>0</v>
      </c>
      <c r="U235" s="27">
        <f t="shared" si="63"/>
        <v>0</v>
      </c>
      <c r="V235" s="27">
        <f t="shared" si="64"/>
        <v>0</v>
      </c>
      <c r="W235" s="27">
        <f t="shared" si="65"/>
        <v>0</v>
      </c>
      <c r="X235" s="27">
        <f t="shared" si="66"/>
        <v>1</v>
      </c>
      <c r="Y235" s="27">
        <f t="shared" si="67"/>
        <v>0</v>
      </c>
      <c r="Z235" s="27">
        <f t="shared" si="68"/>
        <v>1</v>
      </c>
      <c r="AA235" s="27">
        <f t="shared" si="69"/>
        <v>1</v>
      </c>
      <c r="AB235" s="37" t="str">
        <f>'REPRODUCTION 3'!M235</f>
        <v>Juin</v>
      </c>
      <c r="AC235" s="37" t="str">
        <f>'RUMINANTS 3'!M235</f>
        <v>Juin</v>
      </c>
      <c r="AD235" s="37" t="str">
        <f>'PARASITOLOGIE 3'!M235</f>
        <v>Juin</v>
      </c>
      <c r="AE235" s="37" t="str">
        <f>'INFECTIEUX 3'!M235</f>
        <v>Juin</v>
      </c>
      <c r="AF235" s="37" t="str">
        <f>'CARNIVORES 3'!M235</f>
        <v>Juin</v>
      </c>
      <c r="AG235" s="37" t="str">
        <f>'CHIRURGIE 3'!M235</f>
        <v>Juin</v>
      </c>
      <c r="AH235" s="37" t="str">
        <f>'BIOCHIMIE 2'!M235</f>
        <v>Juin</v>
      </c>
      <c r="AI235" s="37" t="str">
        <f>'HIDAOA 3'!M235</f>
        <v>Juin</v>
      </c>
      <c r="AJ235" s="37" t="str">
        <f>'ANA-PATH 2'!M235</f>
        <v>Juin</v>
      </c>
      <c r="AK235" s="37" t="str">
        <f>'CLINIQUE 3 '!S235</f>
        <v>Juin</v>
      </c>
    </row>
    <row r="236" spans="1:37" ht="18.75">
      <c r="A236" s="27">
        <v>229</v>
      </c>
      <c r="B236" s="308" t="s">
        <v>3212</v>
      </c>
      <c r="C236" s="366" t="s">
        <v>3003</v>
      </c>
      <c r="D236" s="37">
        <f>'REPRODUCTION 3'!G236</f>
        <v>15.75</v>
      </c>
      <c r="E236" s="37">
        <f>'RUMINANTS 3'!G236</f>
        <v>9</v>
      </c>
      <c r="F236" s="37">
        <f>'PARASITOLOGIE 3'!G236</f>
        <v>24</v>
      </c>
      <c r="G236" s="37">
        <f>'INFECTIEUX 3'!G236</f>
        <v>15</v>
      </c>
      <c r="H236" s="37">
        <f>'CARNIVORES 3'!G236</f>
        <v>13.5</v>
      </c>
      <c r="I236" s="37">
        <f>'CHIRURGIE 3'!G236</f>
        <v>22.875</v>
      </c>
      <c r="J236" s="37">
        <f>'BIOCHIMIE 2'!G236</f>
        <v>7.5</v>
      </c>
      <c r="K236" s="37">
        <f>'HIDAOA 3'!G236</f>
        <v>21</v>
      </c>
      <c r="L236" s="37">
        <f>'ANA-PATH 2'!G236</f>
        <v>6</v>
      </c>
      <c r="M236" s="37">
        <f>'CLINIQUE 3 '!M236</f>
        <v>0</v>
      </c>
      <c r="N236" s="37">
        <f t="shared" si="56"/>
        <v>134.625</v>
      </c>
      <c r="O236" s="37">
        <f t="shared" si="57"/>
        <v>4.8080357142857144</v>
      </c>
      <c r="P236" s="27" t="str">
        <f t="shared" si="58"/>
        <v>Ajournee</v>
      </c>
      <c r="Q236" s="27" t="str">
        <f t="shared" si="59"/>
        <v>juin</v>
      </c>
      <c r="R236" s="27">
        <f t="shared" si="60"/>
        <v>0</v>
      </c>
      <c r="S236" s="27">
        <f t="shared" si="61"/>
        <v>1</v>
      </c>
      <c r="T236" s="27">
        <f t="shared" si="62"/>
        <v>0</v>
      </c>
      <c r="U236" s="27">
        <f t="shared" si="63"/>
        <v>0</v>
      </c>
      <c r="V236" s="27">
        <f t="shared" si="64"/>
        <v>1</v>
      </c>
      <c r="W236" s="27">
        <f t="shared" si="65"/>
        <v>0</v>
      </c>
      <c r="X236" s="27">
        <f t="shared" si="66"/>
        <v>1</v>
      </c>
      <c r="Y236" s="27">
        <f t="shared" si="67"/>
        <v>0</v>
      </c>
      <c r="Z236" s="27">
        <f t="shared" si="68"/>
        <v>1</v>
      </c>
      <c r="AA236" s="27">
        <f t="shared" si="69"/>
        <v>1</v>
      </c>
      <c r="AB236" s="37" t="str">
        <f>'REPRODUCTION 3'!M236</f>
        <v>Juin</v>
      </c>
      <c r="AC236" s="37" t="str">
        <f>'RUMINANTS 3'!M236</f>
        <v>Juin</v>
      </c>
      <c r="AD236" s="37" t="str">
        <f>'PARASITOLOGIE 3'!M236</f>
        <v>Juin</v>
      </c>
      <c r="AE236" s="37" t="str">
        <f>'INFECTIEUX 3'!M236</f>
        <v>Juin</v>
      </c>
      <c r="AF236" s="37" t="str">
        <f>'CARNIVORES 3'!M236</f>
        <v>Juin</v>
      </c>
      <c r="AG236" s="37" t="str">
        <f>'CHIRURGIE 3'!M236</f>
        <v>Juin</v>
      </c>
      <c r="AH236" s="37" t="str">
        <f>'BIOCHIMIE 2'!M236</f>
        <v>Juin</v>
      </c>
      <c r="AI236" s="37" t="str">
        <f>'HIDAOA 3'!M236</f>
        <v>Juin</v>
      </c>
      <c r="AJ236" s="37" t="str">
        <f>'ANA-PATH 2'!M236</f>
        <v>Juin</v>
      </c>
      <c r="AK236" s="37" t="str">
        <f>'CLINIQUE 3 '!S236</f>
        <v>Juin</v>
      </c>
    </row>
    <row r="237" spans="1:37" ht="18.75">
      <c r="A237" s="27">
        <v>230</v>
      </c>
      <c r="B237" s="308" t="s">
        <v>3213</v>
      </c>
      <c r="C237" s="366" t="s">
        <v>3214</v>
      </c>
      <c r="D237" s="37">
        <f>'REPRODUCTION 3'!G237</f>
        <v>15</v>
      </c>
      <c r="E237" s="37">
        <f>'RUMINANTS 3'!G237</f>
        <v>15</v>
      </c>
      <c r="F237" s="37">
        <f>'PARASITOLOGIE 3'!G237</f>
        <v>25.5</v>
      </c>
      <c r="G237" s="37">
        <f>'INFECTIEUX 3'!G237</f>
        <v>21</v>
      </c>
      <c r="H237" s="37">
        <f>'CARNIVORES 3'!G237</f>
        <v>16.5</v>
      </c>
      <c r="I237" s="37">
        <f>'CHIRURGIE 3'!G237</f>
        <v>19.875</v>
      </c>
      <c r="J237" s="37">
        <f>'BIOCHIMIE 2'!G237</f>
        <v>12</v>
      </c>
      <c r="K237" s="37">
        <f>'HIDAOA 3'!G237</f>
        <v>21.375</v>
      </c>
      <c r="L237" s="37">
        <f>'ANA-PATH 2'!G237</f>
        <v>5</v>
      </c>
      <c r="M237" s="37">
        <f>'CLINIQUE 3 '!M237</f>
        <v>0</v>
      </c>
      <c r="N237" s="37">
        <f t="shared" si="56"/>
        <v>151.25</v>
      </c>
      <c r="O237" s="37">
        <f t="shared" si="57"/>
        <v>5.4017857142857144</v>
      </c>
      <c r="P237" s="27" t="str">
        <f t="shared" si="58"/>
        <v>Ajournee</v>
      </c>
      <c r="Q237" s="27" t="str">
        <f t="shared" si="59"/>
        <v>juin</v>
      </c>
      <c r="R237" s="27">
        <f t="shared" si="60"/>
        <v>0</v>
      </c>
      <c r="S237" s="27">
        <f t="shared" si="61"/>
        <v>0</v>
      </c>
      <c r="T237" s="27">
        <f t="shared" si="62"/>
        <v>0</v>
      </c>
      <c r="U237" s="27">
        <f t="shared" si="63"/>
        <v>0</v>
      </c>
      <c r="V237" s="27">
        <f t="shared" si="64"/>
        <v>0</v>
      </c>
      <c r="W237" s="27">
        <f t="shared" si="65"/>
        <v>0</v>
      </c>
      <c r="X237" s="27">
        <f t="shared" si="66"/>
        <v>0</v>
      </c>
      <c r="Y237" s="27">
        <f t="shared" si="67"/>
        <v>0</v>
      </c>
      <c r="Z237" s="27">
        <f t="shared" si="68"/>
        <v>1</v>
      </c>
      <c r="AA237" s="27">
        <f t="shared" si="69"/>
        <v>1</v>
      </c>
      <c r="AB237" s="37" t="str">
        <f>'REPRODUCTION 3'!M237</f>
        <v>Juin</v>
      </c>
      <c r="AC237" s="37" t="str">
        <f>'RUMINANTS 3'!M237</f>
        <v>Juin</v>
      </c>
      <c r="AD237" s="37" t="str">
        <f>'PARASITOLOGIE 3'!M237</f>
        <v>Juin</v>
      </c>
      <c r="AE237" s="37" t="str">
        <f>'INFECTIEUX 3'!M237</f>
        <v>Juin</v>
      </c>
      <c r="AF237" s="37" t="str">
        <f>'CARNIVORES 3'!M237</f>
        <v>Juin</v>
      </c>
      <c r="AG237" s="37" t="str">
        <f>'CHIRURGIE 3'!M237</f>
        <v>Juin</v>
      </c>
      <c r="AH237" s="37" t="str">
        <f>'BIOCHIMIE 2'!M237</f>
        <v>Juin</v>
      </c>
      <c r="AI237" s="37" t="str">
        <f>'HIDAOA 3'!M237</f>
        <v>Juin</v>
      </c>
      <c r="AJ237" s="37" t="str">
        <f>'ANA-PATH 2'!M237</f>
        <v>Juin</v>
      </c>
      <c r="AK237" s="37" t="str">
        <f>'CLINIQUE 3 '!S237</f>
        <v>Juin</v>
      </c>
    </row>
    <row r="238" spans="1:37" ht="18.75">
      <c r="A238" s="27">
        <v>231</v>
      </c>
      <c r="B238" s="308" t="s">
        <v>3215</v>
      </c>
      <c r="C238" s="366" t="s">
        <v>3216</v>
      </c>
      <c r="D238" s="37">
        <f>'REPRODUCTION 3'!G238</f>
        <v>18.75</v>
      </c>
      <c r="E238" s="37">
        <f>'RUMINANTS 3'!G238</f>
        <v>18</v>
      </c>
      <c r="F238" s="37">
        <f>'PARASITOLOGIE 3'!G238</f>
        <v>18</v>
      </c>
      <c r="G238" s="37">
        <f>'INFECTIEUX 3'!G238</f>
        <v>15</v>
      </c>
      <c r="H238" s="37">
        <f>'CARNIVORES 3'!G238</f>
        <v>19.5</v>
      </c>
      <c r="I238" s="37">
        <f>'CHIRURGIE 3'!G238</f>
        <v>21</v>
      </c>
      <c r="J238" s="37">
        <f>'BIOCHIMIE 2'!G238</f>
        <v>9</v>
      </c>
      <c r="K238" s="37">
        <f>'HIDAOA 3'!G238</f>
        <v>18.75</v>
      </c>
      <c r="L238" s="37">
        <f>'ANA-PATH 2'!G238</f>
        <v>9</v>
      </c>
      <c r="M238" s="37">
        <f>'CLINIQUE 3 '!M238</f>
        <v>0</v>
      </c>
      <c r="N238" s="37">
        <f t="shared" si="56"/>
        <v>147</v>
      </c>
      <c r="O238" s="37">
        <f t="shared" si="57"/>
        <v>5.25</v>
      </c>
      <c r="P238" s="27" t="str">
        <f t="shared" si="58"/>
        <v>Ajournee</v>
      </c>
      <c r="Q238" s="27" t="str">
        <f t="shared" si="59"/>
        <v>juin</v>
      </c>
      <c r="R238" s="27">
        <f t="shared" si="60"/>
        <v>0</v>
      </c>
      <c r="S238" s="27">
        <f t="shared" si="61"/>
        <v>0</v>
      </c>
      <c r="T238" s="27">
        <f t="shared" si="62"/>
        <v>0</v>
      </c>
      <c r="U238" s="27">
        <f t="shared" si="63"/>
        <v>0</v>
      </c>
      <c r="V238" s="27">
        <f t="shared" si="64"/>
        <v>0</v>
      </c>
      <c r="W238" s="27">
        <f t="shared" si="65"/>
        <v>0</v>
      </c>
      <c r="X238" s="27">
        <f t="shared" si="66"/>
        <v>1</v>
      </c>
      <c r="Y238" s="27">
        <f t="shared" si="67"/>
        <v>0</v>
      </c>
      <c r="Z238" s="27">
        <f t="shared" si="68"/>
        <v>1</v>
      </c>
      <c r="AA238" s="27">
        <f t="shared" si="69"/>
        <v>1</v>
      </c>
      <c r="AB238" s="37" t="str">
        <f>'REPRODUCTION 3'!M238</f>
        <v>Juin</v>
      </c>
      <c r="AC238" s="37" t="str">
        <f>'RUMINANTS 3'!M238</f>
        <v>Juin</v>
      </c>
      <c r="AD238" s="37" t="str">
        <f>'PARASITOLOGIE 3'!M238</f>
        <v>Juin</v>
      </c>
      <c r="AE238" s="37" t="str">
        <f>'INFECTIEUX 3'!M238</f>
        <v>Juin</v>
      </c>
      <c r="AF238" s="37" t="str">
        <f>'CARNIVORES 3'!M238</f>
        <v>Juin</v>
      </c>
      <c r="AG238" s="37" t="str">
        <f>'CHIRURGIE 3'!M238</f>
        <v>Juin</v>
      </c>
      <c r="AH238" s="37" t="str">
        <f>'BIOCHIMIE 2'!M238</f>
        <v>Juin</v>
      </c>
      <c r="AI238" s="37" t="str">
        <f>'HIDAOA 3'!M238</f>
        <v>Juin</v>
      </c>
      <c r="AJ238" s="37" t="str">
        <f>'ANA-PATH 2'!M238</f>
        <v>Juin</v>
      </c>
      <c r="AK238" s="37" t="str">
        <f>'CLINIQUE 3 '!S238</f>
        <v>Juin</v>
      </c>
    </row>
    <row r="239" spans="1:37" ht="18.75">
      <c r="A239" s="27">
        <v>232</v>
      </c>
      <c r="B239" s="334" t="s">
        <v>1323</v>
      </c>
      <c r="C239" s="374" t="s">
        <v>1324</v>
      </c>
      <c r="D239" s="37">
        <f>'REPRODUCTION 3'!G239</f>
        <v>6</v>
      </c>
      <c r="E239" s="37">
        <f>'RUMINANTS 3'!G239</f>
        <v>3</v>
      </c>
      <c r="F239" s="37">
        <f>'PARASITOLOGIE 3'!G239</f>
        <v>16.5</v>
      </c>
      <c r="G239" s="37">
        <f>'INFECTIEUX 3'!G239</f>
        <v>6</v>
      </c>
      <c r="H239" s="37">
        <f>'CARNIVORES 3'!G239</f>
        <v>36</v>
      </c>
      <c r="I239" s="37">
        <f>'CHIRURGIE 3'!G239</f>
        <v>33</v>
      </c>
      <c r="J239" s="37">
        <f>'BIOCHIMIE 2'!G239</f>
        <v>3.25</v>
      </c>
      <c r="K239" s="37">
        <f>'HIDAOA 3'!G239</f>
        <v>9.375</v>
      </c>
      <c r="L239" s="37">
        <f>'ANA-PATH 2'!G239</f>
        <v>3</v>
      </c>
      <c r="M239" s="37">
        <f>'CLINIQUE 3 '!M239</f>
        <v>39</v>
      </c>
      <c r="N239" s="37">
        <f t="shared" si="56"/>
        <v>155.125</v>
      </c>
      <c r="O239" s="37">
        <f t="shared" si="57"/>
        <v>5.5401785714285712</v>
      </c>
      <c r="P239" s="27" t="str">
        <f t="shared" si="58"/>
        <v>Ajournee</v>
      </c>
      <c r="Q239" s="27" t="str">
        <f t="shared" si="59"/>
        <v>juin</v>
      </c>
      <c r="R239" s="27">
        <f t="shared" si="60"/>
        <v>1</v>
      </c>
      <c r="S239" s="27">
        <f t="shared" si="61"/>
        <v>1</v>
      </c>
      <c r="T239" s="27">
        <f t="shared" si="62"/>
        <v>0</v>
      </c>
      <c r="U239" s="27">
        <f t="shared" si="63"/>
        <v>1</v>
      </c>
      <c r="V239" s="27">
        <f t="shared" si="64"/>
        <v>0</v>
      </c>
      <c r="W239" s="27">
        <f t="shared" si="65"/>
        <v>0</v>
      </c>
      <c r="X239" s="27">
        <f t="shared" si="66"/>
        <v>1</v>
      </c>
      <c r="Y239" s="27">
        <f t="shared" si="67"/>
        <v>1</v>
      </c>
      <c r="Z239" s="27">
        <f t="shared" si="68"/>
        <v>1</v>
      </c>
      <c r="AA239" s="27">
        <f t="shared" si="69"/>
        <v>0</v>
      </c>
      <c r="AB239" s="37" t="str">
        <f>'REPRODUCTION 3'!M239</f>
        <v>Juin</v>
      </c>
      <c r="AC239" s="37" t="str">
        <f>'RUMINANTS 3'!M239</f>
        <v>Juin</v>
      </c>
      <c r="AD239" s="37" t="str">
        <f>'PARASITOLOGIE 3'!M239</f>
        <v>Juin</v>
      </c>
      <c r="AE239" s="37" t="str">
        <f>'INFECTIEUX 3'!M239</f>
        <v>Juin</v>
      </c>
      <c r="AF239" s="37" t="str">
        <f>'CARNIVORES 3'!M239</f>
        <v>Juin</v>
      </c>
      <c r="AG239" s="37" t="str">
        <f>'CHIRURGIE 3'!M239</f>
        <v>Juin</v>
      </c>
      <c r="AH239" s="37" t="str">
        <f>'BIOCHIMIE 2'!M239</f>
        <v>Juin</v>
      </c>
      <c r="AI239" s="37" t="str">
        <f>'HIDAOA 3'!M239</f>
        <v>Juin</v>
      </c>
      <c r="AJ239" s="37" t="str">
        <f>'ANA-PATH 2'!M239</f>
        <v>Juin</v>
      </c>
      <c r="AK239" s="37" t="str">
        <f>'CLINIQUE 3 '!S239</f>
        <v>Juin</v>
      </c>
    </row>
    <row r="240" spans="1:37" ht="18.75">
      <c r="A240" s="27">
        <v>233</v>
      </c>
      <c r="B240" s="308" t="s">
        <v>1696</v>
      </c>
      <c r="C240" s="366" t="s">
        <v>3217</v>
      </c>
      <c r="D240" s="37">
        <f>'REPRODUCTION 3'!G240</f>
        <v>3</v>
      </c>
      <c r="E240" s="37">
        <f>'RUMINANTS 3'!G240</f>
        <v>0</v>
      </c>
      <c r="F240" s="37">
        <f>'PARASITOLOGIE 3'!G240</f>
        <v>0</v>
      </c>
      <c r="G240" s="37">
        <f>'INFECTIEUX 3'!G240</f>
        <v>1.5</v>
      </c>
      <c r="H240" s="37">
        <f>'CARNIVORES 3'!G240</f>
        <v>7.5</v>
      </c>
      <c r="I240" s="37">
        <f>'CHIRURGIE 3'!G240</f>
        <v>18.375</v>
      </c>
      <c r="J240" s="37">
        <f>'BIOCHIMIE 2'!G240</f>
        <v>2</v>
      </c>
      <c r="K240" s="37">
        <f>'HIDAOA 3'!G240</f>
        <v>9</v>
      </c>
      <c r="L240" s="37">
        <f>'ANA-PATH 2'!G240</f>
        <v>3</v>
      </c>
      <c r="M240" s="37">
        <f>'CLINIQUE 3 '!M240</f>
        <v>0</v>
      </c>
      <c r="N240" s="37">
        <f t="shared" si="56"/>
        <v>44.375</v>
      </c>
      <c r="O240" s="37">
        <f t="shared" si="57"/>
        <v>1.5848214285714286</v>
      </c>
      <c r="P240" s="27" t="str">
        <f t="shared" si="58"/>
        <v>Ajournee</v>
      </c>
      <c r="Q240" s="27" t="str">
        <f t="shared" si="59"/>
        <v>juin</v>
      </c>
      <c r="R240" s="27">
        <f t="shared" si="60"/>
        <v>1</v>
      </c>
      <c r="S240" s="27">
        <f t="shared" si="61"/>
        <v>1</v>
      </c>
      <c r="T240" s="27">
        <f t="shared" si="62"/>
        <v>1</v>
      </c>
      <c r="U240" s="27">
        <f t="shared" si="63"/>
        <v>1</v>
      </c>
      <c r="V240" s="27">
        <f t="shared" si="64"/>
        <v>1</v>
      </c>
      <c r="W240" s="27">
        <f t="shared" si="65"/>
        <v>0</v>
      </c>
      <c r="X240" s="27">
        <f t="shared" si="66"/>
        <v>1</v>
      </c>
      <c r="Y240" s="27">
        <f t="shared" si="67"/>
        <v>1</v>
      </c>
      <c r="Z240" s="27">
        <f t="shared" si="68"/>
        <v>1</v>
      </c>
      <c r="AA240" s="27">
        <f t="shared" si="69"/>
        <v>1</v>
      </c>
      <c r="AB240" s="37" t="str">
        <f>'REPRODUCTION 3'!M240</f>
        <v>Juin</v>
      </c>
      <c r="AC240" s="37" t="str">
        <f>'RUMINANTS 3'!M240</f>
        <v>Juin</v>
      </c>
      <c r="AD240" s="37" t="str">
        <f>'PARASITOLOGIE 3'!M240</f>
        <v>Juin</v>
      </c>
      <c r="AE240" s="37" t="str">
        <f>'INFECTIEUX 3'!M240</f>
        <v>Juin</v>
      </c>
      <c r="AF240" s="37" t="str">
        <f>'CARNIVORES 3'!M240</f>
        <v>Juin</v>
      </c>
      <c r="AG240" s="37" t="str">
        <f>'CHIRURGIE 3'!M240</f>
        <v>Juin</v>
      </c>
      <c r="AH240" s="37" t="str">
        <f>'BIOCHIMIE 2'!M240</f>
        <v>Juin</v>
      </c>
      <c r="AI240" s="37" t="str">
        <f>'HIDAOA 3'!M240</f>
        <v>Juin</v>
      </c>
      <c r="AJ240" s="37" t="str">
        <f>'ANA-PATH 2'!M240</f>
        <v>Juin</v>
      </c>
      <c r="AK240" s="37" t="str">
        <f>'CLINIQUE 3 '!S240</f>
        <v>Juin</v>
      </c>
    </row>
    <row r="241" spans="1:37" ht="18.75">
      <c r="A241" s="27">
        <v>234</v>
      </c>
      <c r="B241" s="308" t="s">
        <v>3218</v>
      </c>
      <c r="C241" s="366" t="s">
        <v>3219</v>
      </c>
      <c r="D241" s="37">
        <f>'REPRODUCTION 3'!G241</f>
        <v>17.25</v>
      </c>
      <c r="E241" s="37">
        <f>'RUMINANTS 3'!G241</f>
        <v>13.5</v>
      </c>
      <c r="F241" s="37">
        <f>'PARASITOLOGIE 3'!G241</f>
        <v>21</v>
      </c>
      <c r="G241" s="37">
        <f>'INFECTIEUX 3'!G241</f>
        <v>9</v>
      </c>
      <c r="H241" s="37">
        <f>'CARNIVORES 3'!G241</f>
        <v>13.5</v>
      </c>
      <c r="I241" s="37">
        <f>'CHIRURGIE 3'!G241</f>
        <v>22.875</v>
      </c>
      <c r="J241" s="37">
        <f>'BIOCHIMIE 2'!G241</f>
        <v>7</v>
      </c>
      <c r="K241" s="37">
        <f>'HIDAOA 3'!G241</f>
        <v>16.5</v>
      </c>
      <c r="L241" s="37">
        <f>'ANA-PATH 2'!G241</f>
        <v>6</v>
      </c>
      <c r="M241" s="37">
        <f>'CLINIQUE 3 '!M241</f>
        <v>0</v>
      </c>
      <c r="N241" s="37">
        <f t="shared" si="56"/>
        <v>126.625</v>
      </c>
      <c r="O241" s="37">
        <f t="shared" si="57"/>
        <v>4.5223214285714288</v>
      </c>
      <c r="P241" s="27" t="str">
        <f t="shared" si="58"/>
        <v>Ajournee</v>
      </c>
      <c r="Q241" s="27" t="str">
        <f t="shared" si="59"/>
        <v>juin</v>
      </c>
      <c r="R241" s="27">
        <f t="shared" si="60"/>
        <v>0</v>
      </c>
      <c r="S241" s="27">
        <f t="shared" si="61"/>
        <v>1</v>
      </c>
      <c r="T241" s="27">
        <f t="shared" si="62"/>
        <v>0</v>
      </c>
      <c r="U241" s="27">
        <f t="shared" si="63"/>
        <v>1</v>
      </c>
      <c r="V241" s="27">
        <f t="shared" si="64"/>
        <v>1</v>
      </c>
      <c r="W241" s="27">
        <f t="shared" si="65"/>
        <v>0</v>
      </c>
      <c r="X241" s="27">
        <f t="shared" si="66"/>
        <v>1</v>
      </c>
      <c r="Y241" s="27">
        <f t="shared" si="67"/>
        <v>0</v>
      </c>
      <c r="Z241" s="27">
        <f t="shared" si="68"/>
        <v>1</v>
      </c>
      <c r="AA241" s="27">
        <f t="shared" si="69"/>
        <v>1</v>
      </c>
      <c r="AB241" s="37" t="str">
        <f>'REPRODUCTION 3'!M241</f>
        <v>Juin</v>
      </c>
      <c r="AC241" s="37" t="str">
        <f>'RUMINANTS 3'!M241</f>
        <v>Juin</v>
      </c>
      <c r="AD241" s="37" t="str">
        <f>'PARASITOLOGIE 3'!M241</f>
        <v>Juin</v>
      </c>
      <c r="AE241" s="37" t="str">
        <f>'INFECTIEUX 3'!M241</f>
        <v>Juin</v>
      </c>
      <c r="AF241" s="37" t="str">
        <f>'CARNIVORES 3'!M241</f>
        <v>Juin</v>
      </c>
      <c r="AG241" s="37" t="str">
        <f>'CHIRURGIE 3'!M241</f>
        <v>Juin</v>
      </c>
      <c r="AH241" s="37" t="str">
        <f>'BIOCHIMIE 2'!M241</f>
        <v>Juin</v>
      </c>
      <c r="AI241" s="37" t="str">
        <f>'HIDAOA 3'!M241</f>
        <v>Juin</v>
      </c>
      <c r="AJ241" s="37" t="str">
        <f>'ANA-PATH 2'!M241</f>
        <v>Juin</v>
      </c>
      <c r="AK241" s="37" t="str">
        <f>'CLINIQUE 3 '!S241</f>
        <v>Juin</v>
      </c>
    </row>
    <row r="242" spans="1:37" ht="18.75">
      <c r="A242" s="27">
        <v>235</v>
      </c>
      <c r="B242" s="308" t="s">
        <v>3220</v>
      </c>
      <c r="C242" s="366" t="s">
        <v>1900</v>
      </c>
      <c r="D242" s="37">
        <f>'REPRODUCTION 3'!G242</f>
        <v>13.5</v>
      </c>
      <c r="E242" s="37">
        <f>'RUMINANTS 3'!G242</f>
        <v>15</v>
      </c>
      <c r="F242" s="37">
        <f>'PARASITOLOGIE 3'!G242</f>
        <v>25.5</v>
      </c>
      <c r="G242" s="37">
        <f>'INFECTIEUX 3'!G242</f>
        <v>15</v>
      </c>
      <c r="H242" s="37">
        <f>'CARNIVORES 3'!G242</f>
        <v>15.75</v>
      </c>
      <c r="I242" s="37">
        <f>'CHIRURGIE 3'!G242</f>
        <v>22.5</v>
      </c>
      <c r="J242" s="37">
        <f>'BIOCHIMIE 2'!G242</f>
        <v>5</v>
      </c>
      <c r="K242" s="37">
        <f>'HIDAOA 3'!G242</f>
        <v>18.375</v>
      </c>
      <c r="L242" s="37">
        <f>'ANA-PATH 2'!G242</f>
        <v>8</v>
      </c>
      <c r="M242" s="37">
        <f>'CLINIQUE 3 '!M242</f>
        <v>0</v>
      </c>
      <c r="N242" s="37">
        <f t="shared" si="56"/>
        <v>138.625</v>
      </c>
      <c r="O242" s="37">
        <f t="shared" si="57"/>
        <v>4.9508928571428568</v>
      </c>
      <c r="P242" s="27" t="str">
        <f t="shared" si="58"/>
        <v>Ajournee</v>
      </c>
      <c r="Q242" s="27" t="str">
        <f t="shared" si="59"/>
        <v>juin</v>
      </c>
      <c r="R242" s="27">
        <f t="shared" si="60"/>
        <v>1</v>
      </c>
      <c r="S242" s="27">
        <f t="shared" si="61"/>
        <v>0</v>
      </c>
      <c r="T242" s="27">
        <f t="shared" si="62"/>
        <v>0</v>
      </c>
      <c r="U242" s="27">
        <f t="shared" si="63"/>
        <v>0</v>
      </c>
      <c r="V242" s="27">
        <f t="shared" si="64"/>
        <v>0</v>
      </c>
      <c r="W242" s="27">
        <f t="shared" si="65"/>
        <v>0</v>
      </c>
      <c r="X242" s="27">
        <f t="shared" si="66"/>
        <v>1</v>
      </c>
      <c r="Y242" s="27">
        <f t="shared" si="67"/>
        <v>0</v>
      </c>
      <c r="Z242" s="27">
        <f t="shared" si="68"/>
        <v>1</v>
      </c>
      <c r="AA242" s="27">
        <f t="shared" si="69"/>
        <v>1</v>
      </c>
      <c r="AB242" s="37" t="str">
        <f>'REPRODUCTION 3'!M242</f>
        <v>Juin</v>
      </c>
      <c r="AC242" s="37" t="str">
        <f>'RUMINANTS 3'!M242</f>
        <v>Juin</v>
      </c>
      <c r="AD242" s="37" t="str">
        <f>'PARASITOLOGIE 3'!M242</f>
        <v>Juin</v>
      </c>
      <c r="AE242" s="37" t="str">
        <f>'INFECTIEUX 3'!M242</f>
        <v>Juin</v>
      </c>
      <c r="AF242" s="37" t="str">
        <f>'CARNIVORES 3'!M242</f>
        <v>Juin</v>
      </c>
      <c r="AG242" s="37" t="str">
        <f>'CHIRURGIE 3'!M242</f>
        <v>Juin</v>
      </c>
      <c r="AH242" s="37" t="str">
        <f>'BIOCHIMIE 2'!M242</f>
        <v>Juin</v>
      </c>
      <c r="AI242" s="37" t="str">
        <f>'HIDAOA 3'!M242</f>
        <v>Juin</v>
      </c>
      <c r="AJ242" s="37" t="str">
        <f>'ANA-PATH 2'!M242</f>
        <v>Juin</v>
      </c>
      <c r="AK242" s="37" t="str">
        <f>'CLINIQUE 3 '!S242</f>
        <v>Juin</v>
      </c>
    </row>
    <row r="243" spans="1:37" ht="18.75">
      <c r="A243" s="27">
        <v>236</v>
      </c>
      <c r="B243" s="308" t="s">
        <v>3221</v>
      </c>
      <c r="C243" s="366" t="s">
        <v>3222</v>
      </c>
      <c r="D243" s="37">
        <f>'REPRODUCTION 3'!G243</f>
        <v>18.75</v>
      </c>
      <c r="E243" s="37">
        <f>'RUMINANTS 3'!G243</f>
        <v>22.5</v>
      </c>
      <c r="F243" s="37">
        <f>'PARASITOLOGIE 3'!G243</f>
        <v>30</v>
      </c>
      <c r="G243" s="37">
        <f>'INFECTIEUX 3'!G243</f>
        <v>19.5</v>
      </c>
      <c r="H243" s="37">
        <f>'CARNIVORES 3'!G243</f>
        <v>11.25</v>
      </c>
      <c r="I243" s="37">
        <f>'CHIRURGIE 3'!G243</f>
        <v>24.375</v>
      </c>
      <c r="J243" s="37">
        <f>'BIOCHIMIE 2'!G243</f>
        <v>10</v>
      </c>
      <c r="K243" s="37">
        <f>'HIDAOA 3'!G243</f>
        <v>26.25</v>
      </c>
      <c r="L243" s="37">
        <f>'ANA-PATH 2'!G243</f>
        <v>5</v>
      </c>
      <c r="M243" s="37">
        <f>'CLINIQUE 3 '!M243</f>
        <v>0</v>
      </c>
      <c r="N243" s="37">
        <f t="shared" si="56"/>
        <v>167.625</v>
      </c>
      <c r="O243" s="37">
        <f t="shared" si="57"/>
        <v>5.9866071428571432</v>
      </c>
      <c r="P243" s="27" t="str">
        <f t="shared" si="58"/>
        <v>Ajournee</v>
      </c>
      <c r="Q243" s="27" t="str">
        <f t="shared" si="59"/>
        <v>juin</v>
      </c>
      <c r="R243" s="27">
        <f t="shared" si="60"/>
        <v>0</v>
      </c>
      <c r="S243" s="27">
        <f t="shared" si="61"/>
        <v>0</v>
      </c>
      <c r="T243" s="27">
        <f t="shared" si="62"/>
        <v>0</v>
      </c>
      <c r="U243" s="27">
        <f t="shared" si="63"/>
        <v>0</v>
      </c>
      <c r="V243" s="27">
        <f t="shared" si="64"/>
        <v>1</v>
      </c>
      <c r="W243" s="27">
        <f t="shared" si="65"/>
        <v>0</v>
      </c>
      <c r="X243" s="27">
        <f t="shared" si="66"/>
        <v>0</v>
      </c>
      <c r="Y243" s="27">
        <f t="shared" si="67"/>
        <v>0</v>
      </c>
      <c r="Z243" s="27">
        <f t="shared" si="68"/>
        <v>1</v>
      </c>
      <c r="AA243" s="27">
        <f t="shared" si="69"/>
        <v>1</v>
      </c>
      <c r="AB243" s="37" t="str">
        <f>'REPRODUCTION 3'!M243</f>
        <v>Juin</v>
      </c>
      <c r="AC243" s="37" t="str">
        <f>'RUMINANTS 3'!M243</f>
        <v>Juin</v>
      </c>
      <c r="AD243" s="37" t="str">
        <f>'PARASITOLOGIE 3'!M243</f>
        <v>Juin</v>
      </c>
      <c r="AE243" s="37" t="str">
        <f>'INFECTIEUX 3'!M243</f>
        <v>Juin</v>
      </c>
      <c r="AF243" s="37" t="str">
        <f>'CARNIVORES 3'!M243</f>
        <v>Juin</v>
      </c>
      <c r="AG243" s="37" t="str">
        <f>'CHIRURGIE 3'!M243</f>
        <v>Juin</v>
      </c>
      <c r="AH243" s="37" t="str">
        <f>'BIOCHIMIE 2'!M243</f>
        <v>Juin</v>
      </c>
      <c r="AI243" s="37" t="str">
        <f>'HIDAOA 3'!M243</f>
        <v>Juin</v>
      </c>
      <c r="AJ243" s="37" t="str">
        <f>'ANA-PATH 2'!M243</f>
        <v>Juin</v>
      </c>
      <c r="AK243" s="37" t="str">
        <f>'CLINIQUE 3 '!S243</f>
        <v>Juin</v>
      </c>
    </row>
    <row r="244" spans="1:37" ht="18.75">
      <c r="A244" s="27">
        <v>237</v>
      </c>
      <c r="B244" s="308" t="s">
        <v>3223</v>
      </c>
      <c r="C244" s="366" t="s">
        <v>422</v>
      </c>
      <c r="D244" s="37">
        <f>'REPRODUCTION 3'!G244</f>
        <v>11.25</v>
      </c>
      <c r="E244" s="37">
        <f>'RUMINANTS 3'!G244</f>
        <v>9</v>
      </c>
      <c r="F244" s="37">
        <f>'PARASITOLOGIE 3'!G244</f>
        <v>25.5</v>
      </c>
      <c r="G244" s="37">
        <f>'INFECTIEUX 3'!G244</f>
        <v>16.5</v>
      </c>
      <c r="H244" s="37">
        <f>'CARNIVORES 3'!G244</f>
        <v>16.5</v>
      </c>
      <c r="I244" s="37">
        <f>'CHIRURGIE 3'!G244</f>
        <v>21.75</v>
      </c>
      <c r="J244" s="37">
        <f>'BIOCHIMIE 2'!G244</f>
        <v>6.25</v>
      </c>
      <c r="K244" s="37">
        <f>'HIDAOA 3'!G244</f>
        <v>14.625</v>
      </c>
      <c r="L244" s="37">
        <f>'ANA-PATH 2'!G244</f>
        <v>9</v>
      </c>
      <c r="M244" s="37">
        <f>'CLINIQUE 3 '!M244</f>
        <v>0</v>
      </c>
      <c r="N244" s="37">
        <f t="shared" si="56"/>
        <v>130.375</v>
      </c>
      <c r="O244" s="37">
        <f t="shared" si="57"/>
        <v>4.65625</v>
      </c>
      <c r="P244" s="27" t="str">
        <f t="shared" si="58"/>
        <v>Ajournee</v>
      </c>
      <c r="Q244" s="27" t="str">
        <f t="shared" si="59"/>
        <v>juin</v>
      </c>
      <c r="R244" s="27">
        <f t="shared" si="60"/>
        <v>1</v>
      </c>
      <c r="S244" s="27">
        <f t="shared" si="61"/>
        <v>1</v>
      </c>
      <c r="T244" s="27">
        <f t="shared" si="62"/>
        <v>0</v>
      </c>
      <c r="U244" s="27">
        <f t="shared" si="63"/>
        <v>0</v>
      </c>
      <c r="V244" s="27">
        <f t="shared" si="64"/>
        <v>0</v>
      </c>
      <c r="W244" s="27">
        <f t="shared" si="65"/>
        <v>0</v>
      </c>
      <c r="X244" s="27">
        <f t="shared" si="66"/>
        <v>1</v>
      </c>
      <c r="Y244" s="27">
        <f t="shared" si="67"/>
        <v>1</v>
      </c>
      <c r="Z244" s="27">
        <f t="shared" si="68"/>
        <v>1</v>
      </c>
      <c r="AA244" s="27">
        <f t="shared" si="69"/>
        <v>1</v>
      </c>
      <c r="AB244" s="37" t="str">
        <f>'REPRODUCTION 3'!M244</f>
        <v>Juin</v>
      </c>
      <c r="AC244" s="37" t="str">
        <f>'RUMINANTS 3'!M244</f>
        <v>Juin</v>
      </c>
      <c r="AD244" s="37" t="str">
        <f>'PARASITOLOGIE 3'!M244</f>
        <v>Juin</v>
      </c>
      <c r="AE244" s="37" t="str">
        <f>'INFECTIEUX 3'!M244</f>
        <v>Juin</v>
      </c>
      <c r="AF244" s="37" t="str">
        <f>'CARNIVORES 3'!M244</f>
        <v>Juin</v>
      </c>
      <c r="AG244" s="37" t="str">
        <f>'CHIRURGIE 3'!M244</f>
        <v>Juin</v>
      </c>
      <c r="AH244" s="37" t="str">
        <f>'BIOCHIMIE 2'!M244</f>
        <v>Juin</v>
      </c>
      <c r="AI244" s="37" t="str">
        <f>'HIDAOA 3'!M244</f>
        <v>Juin</v>
      </c>
      <c r="AJ244" s="37" t="str">
        <f>'ANA-PATH 2'!M244</f>
        <v>Juin</v>
      </c>
      <c r="AK244" s="37" t="str">
        <f>'CLINIQUE 3 '!S244</f>
        <v>Juin</v>
      </c>
    </row>
    <row r="245" spans="1:37" ht="18.75">
      <c r="A245" s="27">
        <v>238</v>
      </c>
      <c r="B245" s="308" t="s">
        <v>3224</v>
      </c>
      <c r="C245" s="366" t="s">
        <v>3225</v>
      </c>
      <c r="D245" s="37">
        <f>'REPRODUCTION 3'!G245</f>
        <v>15</v>
      </c>
      <c r="E245" s="37">
        <f>'RUMINANTS 3'!G245</f>
        <v>13.5</v>
      </c>
      <c r="F245" s="37">
        <f>'PARASITOLOGIE 3'!G245</f>
        <v>27</v>
      </c>
      <c r="G245" s="37">
        <f>'INFECTIEUX 3'!G245</f>
        <v>16.5</v>
      </c>
      <c r="H245" s="37">
        <f>'CARNIVORES 3'!G245</f>
        <v>12</v>
      </c>
      <c r="I245" s="37">
        <f>'CHIRURGIE 3'!G245</f>
        <v>21</v>
      </c>
      <c r="J245" s="37">
        <f>'BIOCHIMIE 2'!G245</f>
        <v>9.5</v>
      </c>
      <c r="K245" s="37">
        <f>'HIDAOA 3'!G245</f>
        <v>21.75</v>
      </c>
      <c r="L245" s="37">
        <f>'ANA-PATH 2'!G245</f>
        <v>7</v>
      </c>
      <c r="M245" s="37">
        <f>'CLINIQUE 3 '!M245</f>
        <v>0</v>
      </c>
      <c r="N245" s="37">
        <f t="shared" si="56"/>
        <v>143.25</v>
      </c>
      <c r="O245" s="37">
        <f t="shared" si="57"/>
        <v>5.1160714285714288</v>
      </c>
      <c r="P245" s="27" t="str">
        <f t="shared" si="58"/>
        <v>Ajournee</v>
      </c>
      <c r="Q245" s="27" t="str">
        <f t="shared" si="59"/>
        <v>juin</v>
      </c>
      <c r="R245" s="27">
        <f t="shared" si="60"/>
        <v>0</v>
      </c>
      <c r="S245" s="27">
        <f t="shared" si="61"/>
        <v>1</v>
      </c>
      <c r="T245" s="27">
        <f t="shared" si="62"/>
        <v>0</v>
      </c>
      <c r="U245" s="27">
        <f t="shared" si="63"/>
        <v>0</v>
      </c>
      <c r="V245" s="27">
        <f t="shared" si="64"/>
        <v>1</v>
      </c>
      <c r="W245" s="27">
        <f t="shared" si="65"/>
        <v>0</v>
      </c>
      <c r="X245" s="27">
        <f t="shared" si="66"/>
        <v>1</v>
      </c>
      <c r="Y245" s="27">
        <f t="shared" si="67"/>
        <v>0</v>
      </c>
      <c r="Z245" s="27">
        <f t="shared" si="68"/>
        <v>1</v>
      </c>
      <c r="AA245" s="27">
        <f t="shared" si="69"/>
        <v>1</v>
      </c>
      <c r="AB245" s="37" t="str">
        <f>'REPRODUCTION 3'!M245</f>
        <v>Juin</v>
      </c>
      <c r="AC245" s="37" t="str">
        <f>'RUMINANTS 3'!M245</f>
        <v>Juin</v>
      </c>
      <c r="AD245" s="37" t="str">
        <f>'PARASITOLOGIE 3'!M245</f>
        <v>Juin</v>
      </c>
      <c r="AE245" s="37" t="str">
        <f>'INFECTIEUX 3'!M245</f>
        <v>Juin</v>
      </c>
      <c r="AF245" s="37" t="str">
        <f>'CARNIVORES 3'!M245</f>
        <v>Juin</v>
      </c>
      <c r="AG245" s="37" t="str">
        <f>'CHIRURGIE 3'!M245</f>
        <v>Juin</v>
      </c>
      <c r="AH245" s="37" t="str">
        <f>'BIOCHIMIE 2'!M245</f>
        <v>Juin</v>
      </c>
      <c r="AI245" s="37" t="str">
        <f>'HIDAOA 3'!M245</f>
        <v>Juin</v>
      </c>
      <c r="AJ245" s="37" t="str">
        <f>'ANA-PATH 2'!M245</f>
        <v>Juin</v>
      </c>
      <c r="AK245" s="37" t="str">
        <f>'CLINIQUE 3 '!S245</f>
        <v>Juin</v>
      </c>
    </row>
    <row r="246" spans="1:37" ht="18.75">
      <c r="A246" s="27">
        <v>239</v>
      </c>
      <c r="B246" s="362" t="s">
        <v>3226</v>
      </c>
      <c r="C246" s="389" t="s">
        <v>3227</v>
      </c>
      <c r="D246" s="37">
        <f>'REPRODUCTION 3'!G246</f>
        <v>14.25</v>
      </c>
      <c r="E246" s="37">
        <f>'RUMINANTS 3'!G246</f>
        <v>6</v>
      </c>
      <c r="F246" s="37">
        <f>'PARASITOLOGIE 3'!G246</f>
        <v>16.5</v>
      </c>
      <c r="G246" s="37">
        <f>'INFECTIEUX 3'!G246</f>
        <v>19.5</v>
      </c>
      <c r="H246" s="37">
        <f>'CARNIVORES 3'!G246</f>
        <v>11.25</v>
      </c>
      <c r="I246" s="37">
        <f>'CHIRURGIE 3'!G246</f>
        <v>21.375</v>
      </c>
      <c r="J246" s="37">
        <f>'BIOCHIMIE 2'!G246</f>
        <v>3.5</v>
      </c>
      <c r="K246" s="37">
        <f>'HIDAOA 3'!G246</f>
        <v>14.25</v>
      </c>
      <c r="L246" s="37">
        <f>'ANA-PATH 2'!G246</f>
        <v>6</v>
      </c>
      <c r="M246" s="37">
        <f>'CLINIQUE 3 '!M246</f>
        <v>0</v>
      </c>
      <c r="N246" s="37">
        <f t="shared" si="56"/>
        <v>112.625</v>
      </c>
      <c r="O246" s="37">
        <f t="shared" si="57"/>
        <v>4.0223214285714288</v>
      </c>
      <c r="P246" s="27" t="str">
        <f t="shared" si="58"/>
        <v>Ajournee</v>
      </c>
      <c r="Q246" s="27" t="str">
        <f t="shared" si="59"/>
        <v>juin</v>
      </c>
      <c r="R246" s="27">
        <f t="shared" si="60"/>
        <v>1</v>
      </c>
      <c r="S246" s="27">
        <f t="shared" si="61"/>
        <v>1</v>
      </c>
      <c r="T246" s="27">
        <f t="shared" si="62"/>
        <v>0</v>
      </c>
      <c r="U246" s="27">
        <f t="shared" si="63"/>
        <v>0</v>
      </c>
      <c r="V246" s="27">
        <f t="shared" si="64"/>
        <v>1</v>
      </c>
      <c r="W246" s="27">
        <f t="shared" si="65"/>
        <v>0</v>
      </c>
      <c r="X246" s="27">
        <f t="shared" si="66"/>
        <v>1</v>
      </c>
      <c r="Y246" s="27">
        <f t="shared" si="67"/>
        <v>1</v>
      </c>
      <c r="Z246" s="27">
        <f t="shared" si="68"/>
        <v>1</v>
      </c>
      <c r="AA246" s="27">
        <f t="shared" si="69"/>
        <v>1</v>
      </c>
      <c r="AB246" s="37" t="str">
        <f>'REPRODUCTION 3'!M246</f>
        <v>Juin</v>
      </c>
      <c r="AC246" s="37" t="str">
        <f>'RUMINANTS 3'!M246</f>
        <v>Juin</v>
      </c>
      <c r="AD246" s="37" t="str">
        <f>'PARASITOLOGIE 3'!M246</f>
        <v>Juin</v>
      </c>
      <c r="AE246" s="37" t="str">
        <f>'INFECTIEUX 3'!M246</f>
        <v>Juin</v>
      </c>
      <c r="AF246" s="37" t="str">
        <f>'CARNIVORES 3'!M246</f>
        <v>Juin</v>
      </c>
      <c r="AG246" s="37" t="str">
        <f>'CHIRURGIE 3'!M246</f>
        <v>Juin</v>
      </c>
      <c r="AH246" s="37" t="str">
        <f>'BIOCHIMIE 2'!M246</f>
        <v>Juin</v>
      </c>
      <c r="AI246" s="37" t="str">
        <f>'HIDAOA 3'!M246</f>
        <v>Juin</v>
      </c>
      <c r="AJ246" s="37" t="str">
        <f>'ANA-PATH 2'!M246</f>
        <v>Juin</v>
      </c>
      <c r="AK246" s="37" t="str">
        <f>'CLINIQUE 3 '!S246</f>
        <v>Juin</v>
      </c>
    </row>
    <row r="247" spans="1:37" ht="18.75">
      <c r="A247" s="27">
        <v>240</v>
      </c>
      <c r="B247" s="308" t="s">
        <v>2140</v>
      </c>
      <c r="C247" s="366" t="s">
        <v>845</v>
      </c>
      <c r="D247" s="37">
        <f>'REPRODUCTION 3'!G247</f>
        <v>13.5</v>
      </c>
      <c r="E247" s="37">
        <f>'RUMINANTS 3'!G247</f>
        <v>16.5</v>
      </c>
      <c r="F247" s="37">
        <f>'PARASITOLOGIE 3'!G247</f>
        <v>24</v>
      </c>
      <c r="G247" s="37">
        <f>'INFECTIEUX 3'!G247</f>
        <v>24</v>
      </c>
      <c r="H247" s="37">
        <f>'CARNIVORES 3'!G247</f>
        <v>17.25</v>
      </c>
      <c r="I247" s="37">
        <f>'CHIRURGIE 3'!G247</f>
        <v>18.375</v>
      </c>
      <c r="J247" s="37">
        <f>'BIOCHIMIE 2'!G247</f>
        <v>7</v>
      </c>
      <c r="K247" s="37">
        <f>'HIDAOA 3'!G247</f>
        <v>22.5</v>
      </c>
      <c r="L247" s="37">
        <f>'ANA-PATH 2'!G247</f>
        <v>6</v>
      </c>
      <c r="M247" s="37">
        <f>'CLINIQUE 3 '!M247</f>
        <v>0</v>
      </c>
      <c r="N247" s="37">
        <f t="shared" si="56"/>
        <v>149.125</v>
      </c>
      <c r="O247" s="37">
        <f t="shared" si="57"/>
        <v>5.3258928571428568</v>
      </c>
      <c r="P247" s="27" t="str">
        <f t="shared" si="58"/>
        <v>Ajournee</v>
      </c>
      <c r="Q247" s="27" t="str">
        <f t="shared" si="59"/>
        <v>juin</v>
      </c>
      <c r="R247" s="27">
        <f t="shared" si="60"/>
        <v>1</v>
      </c>
      <c r="S247" s="27">
        <f t="shared" si="61"/>
        <v>0</v>
      </c>
      <c r="T247" s="27">
        <f t="shared" si="62"/>
        <v>0</v>
      </c>
      <c r="U247" s="27">
        <f t="shared" si="63"/>
        <v>0</v>
      </c>
      <c r="V247" s="27">
        <f t="shared" si="64"/>
        <v>0</v>
      </c>
      <c r="W247" s="27">
        <f t="shared" si="65"/>
        <v>0</v>
      </c>
      <c r="X247" s="27">
        <f t="shared" si="66"/>
        <v>1</v>
      </c>
      <c r="Y247" s="27">
        <f t="shared" si="67"/>
        <v>0</v>
      </c>
      <c r="Z247" s="27">
        <f t="shared" si="68"/>
        <v>1</v>
      </c>
      <c r="AA247" s="27">
        <f t="shared" si="69"/>
        <v>1</v>
      </c>
      <c r="AB247" s="37" t="str">
        <f>'REPRODUCTION 3'!M247</f>
        <v>Juin</v>
      </c>
      <c r="AC247" s="37" t="str">
        <f>'RUMINANTS 3'!M247</f>
        <v>Juin</v>
      </c>
      <c r="AD247" s="37" t="str">
        <f>'PARASITOLOGIE 3'!M247</f>
        <v>Juin</v>
      </c>
      <c r="AE247" s="37" t="str">
        <f>'INFECTIEUX 3'!M247</f>
        <v>Juin</v>
      </c>
      <c r="AF247" s="37" t="str">
        <f>'CARNIVORES 3'!M247</f>
        <v>Juin</v>
      </c>
      <c r="AG247" s="37" t="str">
        <f>'CHIRURGIE 3'!M247</f>
        <v>Juin</v>
      </c>
      <c r="AH247" s="37" t="str">
        <f>'BIOCHIMIE 2'!M247</f>
        <v>Juin</v>
      </c>
      <c r="AI247" s="37" t="str">
        <f>'HIDAOA 3'!M247</f>
        <v>Juin</v>
      </c>
      <c r="AJ247" s="37" t="str">
        <f>'ANA-PATH 2'!M247</f>
        <v>Juin</v>
      </c>
      <c r="AK247" s="37" t="str">
        <f>'CLINIQUE 3 '!S247</f>
        <v>Juin</v>
      </c>
    </row>
    <row r="248" spans="1:37" ht="18.75">
      <c r="A248" s="27">
        <v>241</v>
      </c>
      <c r="B248" s="308" t="s">
        <v>3228</v>
      </c>
      <c r="C248" s="366" t="s">
        <v>333</v>
      </c>
      <c r="D248" s="37">
        <f>'REPRODUCTION 3'!G248</f>
        <v>6.75</v>
      </c>
      <c r="E248" s="37">
        <f>'RUMINANTS 3'!G248</f>
        <v>15</v>
      </c>
      <c r="F248" s="37">
        <f>'PARASITOLOGIE 3'!G248</f>
        <v>15</v>
      </c>
      <c r="G248" s="37">
        <f>'INFECTIEUX 3'!G248</f>
        <v>4.5</v>
      </c>
      <c r="H248" s="37">
        <f>'CARNIVORES 3'!G248</f>
        <v>11.25</v>
      </c>
      <c r="I248" s="37">
        <f>'CHIRURGIE 3'!G248</f>
        <v>18.75</v>
      </c>
      <c r="J248" s="37">
        <f>'BIOCHIMIE 2'!G248</f>
        <v>4.75</v>
      </c>
      <c r="K248" s="37">
        <f>'HIDAOA 3'!G248</f>
        <v>10.875</v>
      </c>
      <c r="L248" s="37">
        <f>'ANA-PATH 2'!G248</f>
        <v>9</v>
      </c>
      <c r="M248" s="37">
        <f>'CLINIQUE 3 '!M248</f>
        <v>0</v>
      </c>
      <c r="N248" s="37">
        <f t="shared" si="56"/>
        <v>95.875</v>
      </c>
      <c r="O248" s="37">
        <f t="shared" si="57"/>
        <v>3.4241071428571428</v>
      </c>
      <c r="P248" s="27" t="str">
        <f t="shared" si="58"/>
        <v>Ajournee</v>
      </c>
      <c r="Q248" s="27" t="str">
        <f t="shared" si="59"/>
        <v>juin</v>
      </c>
      <c r="R248" s="27">
        <f t="shared" si="60"/>
        <v>1</v>
      </c>
      <c r="S248" s="27">
        <f t="shared" si="61"/>
        <v>0</v>
      </c>
      <c r="T248" s="27">
        <f t="shared" si="62"/>
        <v>0</v>
      </c>
      <c r="U248" s="27">
        <f t="shared" si="63"/>
        <v>1</v>
      </c>
      <c r="V248" s="27">
        <f t="shared" si="64"/>
        <v>1</v>
      </c>
      <c r="W248" s="27">
        <f t="shared" si="65"/>
        <v>0</v>
      </c>
      <c r="X248" s="27">
        <f t="shared" si="66"/>
        <v>1</v>
      </c>
      <c r="Y248" s="27">
        <f t="shared" si="67"/>
        <v>1</v>
      </c>
      <c r="Z248" s="27">
        <f t="shared" si="68"/>
        <v>1</v>
      </c>
      <c r="AA248" s="27">
        <f t="shared" si="69"/>
        <v>1</v>
      </c>
      <c r="AB248" s="37" t="str">
        <f>'REPRODUCTION 3'!M248</f>
        <v>Juin</v>
      </c>
      <c r="AC248" s="37" t="str">
        <f>'RUMINANTS 3'!M248</f>
        <v>Juin</v>
      </c>
      <c r="AD248" s="37" t="str">
        <f>'PARASITOLOGIE 3'!M248</f>
        <v>Juin</v>
      </c>
      <c r="AE248" s="37" t="str">
        <f>'INFECTIEUX 3'!M248</f>
        <v>Juin</v>
      </c>
      <c r="AF248" s="37" t="str">
        <f>'CARNIVORES 3'!M248</f>
        <v>Juin</v>
      </c>
      <c r="AG248" s="37" t="str">
        <f>'CHIRURGIE 3'!M248</f>
        <v>Juin</v>
      </c>
      <c r="AH248" s="37" t="str">
        <f>'BIOCHIMIE 2'!M248</f>
        <v>Juin</v>
      </c>
      <c r="AI248" s="37" t="str">
        <f>'HIDAOA 3'!M248</f>
        <v>Juin</v>
      </c>
      <c r="AJ248" s="37" t="str">
        <f>'ANA-PATH 2'!M248</f>
        <v>Juin</v>
      </c>
      <c r="AK248" s="37" t="str">
        <f>'CLINIQUE 3 '!S248</f>
        <v>Juin</v>
      </c>
    </row>
    <row r="249" spans="1:37" ht="18.75">
      <c r="A249" s="27">
        <v>242</v>
      </c>
      <c r="B249" s="308" t="s">
        <v>3229</v>
      </c>
      <c r="C249" s="366" t="s">
        <v>3230</v>
      </c>
      <c r="D249" s="37">
        <f>'REPRODUCTION 3'!G249</f>
        <v>18</v>
      </c>
      <c r="E249" s="37">
        <f>'RUMINANTS 3'!G249</f>
        <v>9</v>
      </c>
      <c r="F249" s="37">
        <f>'PARASITOLOGIE 3'!G249</f>
        <v>25.5</v>
      </c>
      <c r="G249" s="37">
        <f>'INFECTIEUX 3'!G249</f>
        <v>10.5</v>
      </c>
      <c r="H249" s="37">
        <f>'CARNIVORES 3'!G249</f>
        <v>7.5</v>
      </c>
      <c r="I249" s="37">
        <f>'CHIRURGIE 3'!G249</f>
        <v>22.875</v>
      </c>
      <c r="J249" s="37">
        <f>'BIOCHIMIE 2'!G249</f>
        <v>7.75</v>
      </c>
      <c r="K249" s="37">
        <f>'HIDAOA 3'!G249</f>
        <v>14.25</v>
      </c>
      <c r="L249" s="37">
        <f>'ANA-PATH 2'!G249</f>
        <v>8</v>
      </c>
      <c r="M249" s="37">
        <f>'CLINIQUE 3 '!M249</f>
        <v>0</v>
      </c>
      <c r="N249" s="37">
        <f t="shared" si="56"/>
        <v>123.375</v>
      </c>
      <c r="O249" s="37">
        <f t="shared" si="57"/>
        <v>4.40625</v>
      </c>
      <c r="P249" s="27" t="str">
        <f t="shared" si="58"/>
        <v>Ajournee</v>
      </c>
      <c r="Q249" s="27" t="str">
        <f t="shared" si="59"/>
        <v>juin</v>
      </c>
      <c r="R249" s="27">
        <f t="shared" si="60"/>
        <v>0</v>
      </c>
      <c r="S249" s="27">
        <f t="shared" si="61"/>
        <v>1</v>
      </c>
      <c r="T249" s="27">
        <f t="shared" si="62"/>
        <v>0</v>
      </c>
      <c r="U249" s="27">
        <f t="shared" si="63"/>
        <v>1</v>
      </c>
      <c r="V249" s="27">
        <f t="shared" si="64"/>
        <v>1</v>
      </c>
      <c r="W249" s="27">
        <f t="shared" si="65"/>
        <v>0</v>
      </c>
      <c r="X249" s="27">
        <f t="shared" si="66"/>
        <v>1</v>
      </c>
      <c r="Y249" s="27">
        <f t="shared" si="67"/>
        <v>1</v>
      </c>
      <c r="Z249" s="27">
        <f t="shared" si="68"/>
        <v>1</v>
      </c>
      <c r="AA249" s="27">
        <f t="shared" si="69"/>
        <v>1</v>
      </c>
      <c r="AB249" s="37" t="str">
        <f>'REPRODUCTION 3'!M249</f>
        <v>Juin</v>
      </c>
      <c r="AC249" s="37" t="str">
        <f>'RUMINANTS 3'!M249</f>
        <v>Juin</v>
      </c>
      <c r="AD249" s="37" t="str">
        <f>'PARASITOLOGIE 3'!M249</f>
        <v>Juin</v>
      </c>
      <c r="AE249" s="37" t="str">
        <f>'INFECTIEUX 3'!M249</f>
        <v>Juin</v>
      </c>
      <c r="AF249" s="37" t="str">
        <f>'CARNIVORES 3'!M249</f>
        <v>Juin</v>
      </c>
      <c r="AG249" s="37" t="str">
        <f>'CHIRURGIE 3'!M249</f>
        <v>Juin</v>
      </c>
      <c r="AH249" s="37" t="str">
        <f>'BIOCHIMIE 2'!M249</f>
        <v>Juin</v>
      </c>
      <c r="AI249" s="37" t="str">
        <f>'HIDAOA 3'!M249</f>
        <v>Juin</v>
      </c>
      <c r="AJ249" s="37" t="str">
        <f>'ANA-PATH 2'!M249</f>
        <v>Juin</v>
      </c>
      <c r="AK249" s="37" t="str">
        <f>'CLINIQUE 3 '!S249</f>
        <v>Juin</v>
      </c>
    </row>
    <row r="250" spans="1:37" ht="18.75">
      <c r="A250" s="27">
        <v>243</v>
      </c>
      <c r="B250" s="308" t="s">
        <v>3231</v>
      </c>
      <c r="C250" s="366" t="s">
        <v>2960</v>
      </c>
      <c r="D250" s="37">
        <f>'REPRODUCTION 3'!G250</f>
        <v>13.5</v>
      </c>
      <c r="E250" s="37">
        <f>'RUMINANTS 3'!G250</f>
        <v>12</v>
      </c>
      <c r="F250" s="37">
        <f>'PARASITOLOGIE 3'!G250</f>
        <v>15</v>
      </c>
      <c r="G250" s="37">
        <f>'INFECTIEUX 3'!G250</f>
        <v>6</v>
      </c>
      <c r="H250" s="37">
        <f>'CARNIVORES 3'!G250</f>
        <v>13.5</v>
      </c>
      <c r="I250" s="37">
        <f>'CHIRURGIE 3'!G250</f>
        <v>20.625</v>
      </c>
      <c r="J250" s="37">
        <f>'BIOCHIMIE 2'!G250</f>
        <v>9.75</v>
      </c>
      <c r="K250" s="37">
        <f>'HIDAOA 3'!G250</f>
        <v>11.625</v>
      </c>
      <c r="L250" s="37">
        <f>'ANA-PATH 2'!G250</f>
        <v>8</v>
      </c>
      <c r="M250" s="37">
        <f>'CLINIQUE 3 '!M250</f>
        <v>0</v>
      </c>
      <c r="N250" s="37">
        <f t="shared" si="56"/>
        <v>110</v>
      </c>
      <c r="O250" s="37">
        <f t="shared" si="57"/>
        <v>3.9285714285714284</v>
      </c>
      <c r="P250" s="27" t="str">
        <f t="shared" si="58"/>
        <v>Ajournee</v>
      </c>
      <c r="Q250" s="27" t="str">
        <f t="shared" si="59"/>
        <v>juin</v>
      </c>
      <c r="R250" s="27">
        <f t="shared" si="60"/>
        <v>1</v>
      </c>
      <c r="S250" s="27">
        <f t="shared" si="61"/>
        <v>1</v>
      </c>
      <c r="T250" s="27">
        <f t="shared" si="62"/>
        <v>0</v>
      </c>
      <c r="U250" s="27">
        <f t="shared" si="63"/>
        <v>1</v>
      </c>
      <c r="V250" s="27">
        <f t="shared" si="64"/>
        <v>1</v>
      </c>
      <c r="W250" s="27">
        <f t="shared" si="65"/>
        <v>0</v>
      </c>
      <c r="X250" s="27">
        <f t="shared" si="66"/>
        <v>1</v>
      </c>
      <c r="Y250" s="27">
        <f t="shared" si="67"/>
        <v>1</v>
      </c>
      <c r="Z250" s="27">
        <f t="shared" si="68"/>
        <v>1</v>
      </c>
      <c r="AA250" s="27">
        <f t="shared" si="69"/>
        <v>1</v>
      </c>
      <c r="AB250" s="37" t="str">
        <f>'REPRODUCTION 3'!M250</f>
        <v>Juin</v>
      </c>
      <c r="AC250" s="37" t="str">
        <f>'RUMINANTS 3'!M250</f>
        <v>Juin</v>
      </c>
      <c r="AD250" s="37" t="str">
        <f>'PARASITOLOGIE 3'!M250</f>
        <v>Juin</v>
      </c>
      <c r="AE250" s="37" t="str">
        <f>'INFECTIEUX 3'!M250</f>
        <v>Juin</v>
      </c>
      <c r="AF250" s="37" t="str">
        <f>'CARNIVORES 3'!M250</f>
        <v>Juin</v>
      </c>
      <c r="AG250" s="37" t="str">
        <f>'CHIRURGIE 3'!M250</f>
        <v>Juin</v>
      </c>
      <c r="AH250" s="37" t="str">
        <f>'BIOCHIMIE 2'!M250</f>
        <v>Juin</v>
      </c>
      <c r="AI250" s="37" t="str">
        <f>'HIDAOA 3'!M250</f>
        <v>Juin</v>
      </c>
      <c r="AJ250" s="37" t="str">
        <f>'ANA-PATH 2'!M250</f>
        <v>Juin</v>
      </c>
      <c r="AK250" s="37" t="str">
        <f>'CLINIQUE 3 '!S250</f>
        <v>Juin</v>
      </c>
    </row>
    <row r="251" spans="1:37" ht="18.75">
      <c r="A251" s="27">
        <v>244</v>
      </c>
      <c r="B251" s="308" t="s">
        <v>3232</v>
      </c>
      <c r="C251" s="366" t="s">
        <v>3233</v>
      </c>
      <c r="D251" s="37">
        <f>'REPRODUCTION 3'!G251</f>
        <v>12</v>
      </c>
      <c r="E251" s="37">
        <f>'RUMINANTS 3'!G251</f>
        <v>12</v>
      </c>
      <c r="F251" s="37">
        <f>'PARASITOLOGIE 3'!G251</f>
        <v>15</v>
      </c>
      <c r="G251" s="37">
        <f>'INFECTIEUX 3'!G251</f>
        <v>13.5</v>
      </c>
      <c r="H251" s="37">
        <f>'CARNIVORES 3'!G251</f>
        <v>15.75</v>
      </c>
      <c r="I251" s="37">
        <f>'CHIRURGIE 3'!G251</f>
        <v>22.5</v>
      </c>
      <c r="J251" s="37">
        <f>'BIOCHIMIE 2'!G251</f>
        <v>9.5</v>
      </c>
      <c r="K251" s="37">
        <f>'HIDAOA 3'!G251</f>
        <v>18</v>
      </c>
      <c r="L251" s="37">
        <f>'ANA-PATH 2'!G251</f>
        <v>9</v>
      </c>
      <c r="M251" s="37">
        <f>'CLINIQUE 3 '!M251</f>
        <v>0</v>
      </c>
      <c r="N251" s="37">
        <f t="shared" si="56"/>
        <v>127.25</v>
      </c>
      <c r="O251" s="37">
        <f t="shared" si="57"/>
        <v>4.5446428571428568</v>
      </c>
      <c r="P251" s="27" t="str">
        <f t="shared" si="58"/>
        <v>Ajournee</v>
      </c>
      <c r="Q251" s="27" t="str">
        <f t="shared" si="59"/>
        <v>juin</v>
      </c>
      <c r="R251" s="27">
        <f t="shared" si="60"/>
        <v>1</v>
      </c>
      <c r="S251" s="27">
        <f t="shared" si="61"/>
        <v>1</v>
      </c>
      <c r="T251" s="27">
        <f t="shared" si="62"/>
        <v>0</v>
      </c>
      <c r="U251" s="27">
        <f t="shared" si="63"/>
        <v>1</v>
      </c>
      <c r="V251" s="27">
        <f t="shared" si="64"/>
        <v>0</v>
      </c>
      <c r="W251" s="27">
        <f t="shared" si="65"/>
        <v>0</v>
      </c>
      <c r="X251" s="27">
        <f t="shared" si="66"/>
        <v>1</v>
      </c>
      <c r="Y251" s="27">
        <f t="shared" si="67"/>
        <v>0</v>
      </c>
      <c r="Z251" s="27">
        <f t="shared" si="68"/>
        <v>1</v>
      </c>
      <c r="AA251" s="27">
        <f t="shared" si="69"/>
        <v>1</v>
      </c>
      <c r="AB251" s="37" t="str">
        <f>'REPRODUCTION 3'!M251</f>
        <v>Juin</v>
      </c>
      <c r="AC251" s="37" t="str">
        <f>'RUMINANTS 3'!M251</f>
        <v>Juin</v>
      </c>
      <c r="AD251" s="37" t="str">
        <f>'PARASITOLOGIE 3'!M251</f>
        <v>Juin</v>
      </c>
      <c r="AE251" s="37" t="str">
        <f>'INFECTIEUX 3'!M251</f>
        <v>Juin</v>
      </c>
      <c r="AF251" s="37" t="str">
        <f>'CARNIVORES 3'!M251</f>
        <v>Juin</v>
      </c>
      <c r="AG251" s="37" t="str">
        <f>'CHIRURGIE 3'!M251</f>
        <v>Juin</v>
      </c>
      <c r="AH251" s="37" t="str">
        <f>'BIOCHIMIE 2'!M251</f>
        <v>Juin</v>
      </c>
      <c r="AI251" s="37" t="str">
        <f>'HIDAOA 3'!M251</f>
        <v>Juin</v>
      </c>
      <c r="AJ251" s="37" t="str">
        <f>'ANA-PATH 2'!M251</f>
        <v>Juin</v>
      </c>
      <c r="AK251" s="37" t="str">
        <f>'CLINIQUE 3 '!S251</f>
        <v>Juin</v>
      </c>
    </row>
    <row r="252" spans="1:37" ht="18.75">
      <c r="A252" s="27">
        <v>245</v>
      </c>
      <c r="B252" s="308" t="s">
        <v>3234</v>
      </c>
      <c r="C252" s="366" t="s">
        <v>887</v>
      </c>
      <c r="D252" s="37">
        <f>'REPRODUCTION 3'!G252</f>
        <v>15</v>
      </c>
      <c r="E252" s="37">
        <f>'RUMINANTS 3'!G252</f>
        <v>6</v>
      </c>
      <c r="F252" s="37">
        <f>'PARASITOLOGIE 3'!G252</f>
        <v>16.5</v>
      </c>
      <c r="G252" s="37">
        <f>'INFECTIEUX 3'!G252</f>
        <v>7.5</v>
      </c>
      <c r="H252" s="37">
        <f>'CARNIVORES 3'!G252</f>
        <v>12.75</v>
      </c>
      <c r="I252" s="37">
        <f>'CHIRURGIE 3'!G252</f>
        <v>21.375</v>
      </c>
      <c r="J252" s="37">
        <f>'BIOCHIMIE 2'!G252</f>
        <v>2</v>
      </c>
      <c r="K252" s="37">
        <f>'HIDAOA 3'!G252</f>
        <v>15</v>
      </c>
      <c r="L252" s="37">
        <f>'ANA-PATH 2'!G252</f>
        <v>4</v>
      </c>
      <c r="M252" s="37">
        <f>'CLINIQUE 3 '!M252</f>
        <v>0</v>
      </c>
      <c r="N252" s="37">
        <f t="shared" si="56"/>
        <v>100.125</v>
      </c>
      <c r="O252" s="37">
        <f t="shared" si="57"/>
        <v>3.5758928571428572</v>
      </c>
      <c r="P252" s="27" t="str">
        <f t="shared" si="58"/>
        <v>Ajournee</v>
      </c>
      <c r="Q252" s="27" t="str">
        <f t="shared" si="59"/>
        <v>juin</v>
      </c>
      <c r="R252" s="27">
        <f t="shared" si="60"/>
        <v>0</v>
      </c>
      <c r="S252" s="27">
        <f t="shared" si="61"/>
        <v>1</v>
      </c>
      <c r="T252" s="27">
        <f t="shared" si="62"/>
        <v>0</v>
      </c>
      <c r="U252" s="27">
        <f t="shared" si="63"/>
        <v>1</v>
      </c>
      <c r="V252" s="27">
        <f t="shared" si="64"/>
        <v>1</v>
      </c>
      <c r="W252" s="27">
        <f t="shared" si="65"/>
        <v>0</v>
      </c>
      <c r="X252" s="27">
        <f t="shared" si="66"/>
        <v>1</v>
      </c>
      <c r="Y252" s="27">
        <f t="shared" si="67"/>
        <v>0</v>
      </c>
      <c r="Z252" s="27">
        <f t="shared" si="68"/>
        <v>1</v>
      </c>
      <c r="AA252" s="27">
        <f t="shared" si="69"/>
        <v>1</v>
      </c>
      <c r="AB252" s="37" t="str">
        <f>'REPRODUCTION 3'!M252</f>
        <v>Juin</v>
      </c>
      <c r="AC252" s="37" t="str">
        <f>'RUMINANTS 3'!M252</f>
        <v>Juin</v>
      </c>
      <c r="AD252" s="37" t="str">
        <f>'PARASITOLOGIE 3'!M252</f>
        <v>Juin</v>
      </c>
      <c r="AE252" s="37" t="str">
        <f>'INFECTIEUX 3'!M252</f>
        <v>Juin</v>
      </c>
      <c r="AF252" s="37" t="str">
        <f>'CARNIVORES 3'!M252</f>
        <v>Juin</v>
      </c>
      <c r="AG252" s="37" t="str">
        <f>'CHIRURGIE 3'!M252</f>
        <v>Juin</v>
      </c>
      <c r="AH252" s="37" t="str">
        <f>'BIOCHIMIE 2'!M252</f>
        <v>Juin</v>
      </c>
      <c r="AI252" s="37" t="str">
        <f>'HIDAOA 3'!M252</f>
        <v>Juin</v>
      </c>
      <c r="AJ252" s="37" t="str">
        <f>'ANA-PATH 2'!M252</f>
        <v>Juin</v>
      </c>
      <c r="AK252" s="37" t="str">
        <f>'CLINIQUE 3 '!S252</f>
        <v>Juin</v>
      </c>
    </row>
    <row r="253" spans="1:37" ht="18.75">
      <c r="A253" s="27">
        <v>246</v>
      </c>
      <c r="B253" s="308" t="s">
        <v>3235</v>
      </c>
      <c r="C253" s="366" t="s">
        <v>2160</v>
      </c>
      <c r="D253" s="37">
        <f>'REPRODUCTION 3'!G253</f>
        <v>10.5</v>
      </c>
      <c r="E253" s="37">
        <f>'RUMINANTS 3'!G253</f>
        <v>9</v>
      </c>
      <c r="F253" s="37">
        <f>'PARASITOLOGIE 3'!G253</f>
        <v>22.5</v>
      </c>
      <c r="G253" s="37">
        <f>'INFECTIEUX 3'!G253</f>
        <v>7.5</v>
      </c>
      <c r="H253" s="37">
        <f>'CARNIVORES 3'!G253</f>
        <v>11.25</v>
      </c>
      <c r="I253" s="37">
        <f>'CHIRURGIE 3'!G253</f>
        <v>19.125</v>
      </c>
      <c r="J253" s="37">
        <f>'BIOCHIMIE 2'!G253</f>
        <v>2.25</v>
      </c>
      <c r="K253" s="37">
        <f>'HIDAOA 3'!G253</f>
        <v>12.375</v>
      </c>
      <c r="L253" s="37">
        <f>'ANA-PATH 2'!G253</f>
        <v>6</v>
      </c>
      <c r="M253" s="37">
        <f>'CLINIQUE 3 '!M253</f>
        <v>0</v>
      </c>
      <c r="N253" s="37">
        <f t="shared" si="56"/>
        <v>100.5</v>
      </c>
      <c r="O253" s="37">
        <f t="shared" si="57"/>
        <v>3.5892857142857144</v>
      </c>
      <c r="P253" s="27" t="str">
        <f t="shared" si="58"/>
        <v>Ajournee</v>
      </c>
      <c r="Q253" s="27" t="str">
        <f t="shared" si="59"/>
        <v>juin</v>
      </c>
      <c r="R253" s="27">
        <f t="shared" si="60"/>
        <v>1</v>
      </c>
      <c r="S253" s="27">
        <f t="shared" si="61"/>
        <v>1</v>
      </c>
      <c r="T253" s="27">
        <f t="shared" si="62"/>
        <v>0</v>
      </c>
      <c r="U253" s="27">
        <f t="shared" si="63"/>
        <v>1</v>
      </c>
      <c r="V253" s="27">
        <f t="shared" si="64"/>
        <v>1</v>
      </c>
      <c r="W253" s="27">
        <f t="shared" si="65"/>
        <v>0</v>
      </c>
      <c r="X253" s="27">
        <f t="shared" si="66"/>
        <v>1</v>
      </c>
      <c r="Y253" s="27">
        <f t="shared" si="67"/>
        <v>1</v>
      </c>
      <c r="Z253" s="27">
        <f t="shared" si="68"/>
        <v>1</v>
      </c>
      <c r="AA253" s="27">
        <f t="shared" si="69"/>
        <v>1</v>
      </c>
      <c r="AB253" s="37" t="str">
        <f>'REPRODUCTION 3'!M253</f>
        <v>Juin</v>
      </c>
      <c r="AC253" s="37" t="str">
        <f>'RUMINANTS 3'!M253</f>
        <v>Juin</v>
      </c>
      <c r="AD253" s="37" t="str">
        <f>'PARASITOLOGIE 3'!M253</f>
        <v>Juin</v>
      </c>
      <c r="AE253" s="37" t="str">
        <f>'INFECTIEUX 3'!M253</f>
        <v>Juin</v>
      </c>
      <c r="AF253" s="37" t="str">
        <f>'CARNIVORES 3'!M253</f>
        <v>Juin</v>
      </c>
      <c r="AG253" s="37" t="str">
        <f>'CHIRURGIE 3'!M253</f>
        <v>Juin</v>
      </c>
      <c r="AH253" s="37" t="str">
        <f>'BIOCHIMIE 2'!M253</f>
        <v>Juin</v>
      </c>
      <c r="AI253" s="37" t="str">
        <f>'HIDAOA 3'!M253</f>
        <v>Juin</v>
      </c>
      <c r="AJ253" s="37" t="str">
        <f>'ANA-PATH 2'!M253</f>
        <v>Juin</v>
      </c>
      <c r="AK253" s="37" t="str">
        <f>'CLINIQUE 3 '!S253</f>
        <v>Juin</v>
      </c>
    </row>
    <row r="254" spans="1:37" ht="18.75">
      <c r="A254" s="27">
        <v>247</v>
      </c>
      <c r="B254" s="308" t="s">
        <v>3236</v>
      </c>
      <c r="C254" s="366" t="s">
        <v>3237</v>
      </c>
      <c r="D254" s="37">
        <f>'REPRODUCTION 3'!G254</f>
        <v>6.75</v>
      </c>
      <c r="E254" s="37">
        <f>'RUMINANTS 3'!G254</f>
        <v>10.5</v>
      </c>
      <c r="F254" s="37">
        <f>'PARASITOLOGIE 3'!G254</f>
        <v>19.5</v>
      </c>
      <c r="G254" s="37">
        <f>'INFECTIEUX 3'!G254</f>
        <v>10.5</v>
      </c>
      <c r="H254" s="37">
        <f>'CARNIVORES 3'!G254</f>
        <v>10.5</v>
      </c>
      <c r="I254" s="37">
        <f>'CHIRURGIE 3'!G254</f>
        <v>22.5</v>
      </c>
      <c r="J254" s="37">
        <f>'BIOCHIMIE 2'!G254</f>
        <v>7</v>
      </c>
      <c r="K254" s="37">
        <f>'HIDAOA 3'!G254</f>
        <v>14.625</v>
      </c>
      <c r="L254" s="37">
        <f>'ANA-PATH 2'!G254</f>
        <v>11</v>
      </c>
      <c r="M254" s="37">
        <f>'CLINIQUE 3 '!M254</f>
        <v>0</v>
      </c>
      <c r="N254" s="37">
        <f t="shared" si="56"/>
        <v>112.875</v>
      </c>
      <c r="O254" s="37">
        <f t="shared" si="57"/>
        <v>4.03125</v>
      </c>
      <c r="P254" s="27" t="str">
        <f t="shared" si="58"/>
        <v>Ajournee</v>
      </c>
      <c r="Q254" s="27" t="str">
        <f t="shared" si="59"/>
        <v>juin</v>
      </c>
      <c r="R254" s="27">
        <f t="shared" si="60"/>
        <v>1</v>
      </c>
      <c r="S254" s="27">
        <f t="shared" si="61"/>
        <v>1</v>
      </c>
      <c r="T254" s="27">
        <f t="shared" si="62"/>
        <v>0</v>
      </c>
      <c r="U254" s="27">
        <f t="shared" si="63"/>
        <v>1</v>
      </c>
      <c r="V254" s="27">
        <f t="shared" si="64"/>
        <v>1</v>
      </c>
      <c r="W254" s="27">
        <f t="shared" si="65"/>
        <v>0</v>
      </c>
      <c r="X254" s="27">
        <f t="shared" si="66"/>
        <v>1</v>
      </c>
      <c r="Y254" s="27">
        <f t="shared" si="67"/>
        <v>1</v>
      </c>
      <c r="Z254" s="27">
        <f t="shared" si="68"/>
        <v>0</v>
      </c>
      <c r="AA254" s="27">
        <f t="shared" si="69"/>
        <v>1</v>
      </c>
      <c r="AB254" s="37" t="str">
        <f>'REPRODUCTION 3'!M254</f>
        <v>Juin</v>
      </c>
      <c r="AC254" s="37" t="str">
        <f>'RUMINANTS 3'!M254</f>
        <v>Juin</v>
      </c>
      <c r="AD254" s="37" t="str">
        <f>'PARASITOLOGIE 3'!M254</f>
        <v>Juin</v>
      </c>
      <c r="AE254" s="37" t="str">
        <f>'INFECTIEUX 3'!M254</f>
        <v>Juin</v>
      </c>
      <c r="AF254" s="37" t="str">
        <f>'CARNIVORES 3'!M254</f>
        <v>Juin</v>
      </c>
      <c r="AG254" s="37" t="str">
        <f>'CHIRURGIE 3'!M254</f>
        <v>Juin</v>
      </c>
      <c r="AH254" s="37" t="str">
        <f>'BIOCHIMIE 2'!M254</f>
        <v>Juin</v>
      </c>
      <c r="AI254" s="37" t="str">
        <f>'HIDAOA 3'!M254</f>
        <v>Juin</v>
      </c>
      <c r="AJ254" s="37" t="str">
        <f>'ANA-PATH 2'!M254</f>
        <v>Juin</v>
      </c>
      <c r="AK254" s="37" t="str">
        <f>'CLINIQUE 3 '!S254</f>
        <v>Juin</v>
      </c>
    </row>
    <row r="255" spans="1:37" ht="18.75">
      <c r="A255" s="27">
        <v>248</v>
      </c>
      <c r="B255" s="308" t="s">
        <v>3238</v>
      </c>
      <c r="C255" s="366" t="s">
        <v>116</v>
      </c>
      <c r="D255" s="37">
        <f>'REPRODUCTION 3'!G255</f>
        <v>10.5</v>
      </c>
      <c r="E255" s="37">
        <f>'RUMINANTS 3'!G255</f>
        <v>9</v>
      </c>
      <c r="F255" s="37">
        <f>'PARASITOLOGIE 3'!G255</f>
        <v>22.5</v>
      </c>
      <c r="G255" s="37">
        <f>'INFECTIEUX 3'!G255</f>
        <v>21</v>
      </c>
      <c r="H255" s="37">
        <f>'CARNIVORES 3'!G255</f>
        <v>15.75</v>
      </c>
      <c r="I255" s="37">
        <f>'CHIRURGIE 3'!G255</f>
        <v>20.25</v>
      </c>
      <c r="J255" s="37">
        <f>'BIOCHIMIE 2'!G255</f>
        <v>6.5</v>
      </c>
      <c r="K255" s="37">
        <f>'HIDAOA 3'!G255</f>
        <v>21</v>
      </c>
      <c r="L255" s="37">
        <f>'ANA-PATH 2'!G255</f>
        <v>7</v>
      </c>
      <c r="M255" s="37">
        <f>'CLINIQUE 3 '!M255</f>
        <v>0</v>
      </c>
      <c r="N255" s="37">
        <f t="shared" si="56"/>
        <v>133.5</v>
      </c>
      <c r="O255" s="37">
        <f t="shared" si="57"/>
        <v>4.7678571428571432</v>
      </c>
      <c r="P255" s="27" t="str">
        <f t="shared" si="58"/>
        <v>Ajournee</v>
      </c>
      <c r="Q255" s="27" t="str">
        <f t="shared" si="59"/>
        <v>juin</v>
      </c>
      <c r="R255" s="27">
        <f t="shared" si="60"/>
        <v>1</v>
      </c>
      <c r="S255" s="27">
        <f t="shared" si="61"/>
        <v>1</v>
      </c>
      <c r="T255" s="27">
        <f t="shared" si="62"/>
        <v>0</v>
      </c>
      <c r="U255" s="27">
        <f t="shared" si="63"/>
        <v>0</v>
      </c>
      <c r="V255" s="27">
        <f t="shared" si="64"/>
        <v>0</v>
      </c>
      <c r="W255" s="27">
        <f t="shared" si="65"/>
        <v>0</v>
      </c>
      <c r="X255" s="27">
        <f t="shared" si="66"/>
        <v>1</v>
      </c>
      <c r="Y255" s="27">
        <f t="shared" si="67"/>
        <v>0</v>
      </c>
      <c r="Z255" s="27">
        <f t="shared" si="68"/>
        <v>1</v>
      </c>
      <c r="AA255" s="27">
        <f t="shared" si="69"/>
        <v>1</v>
      </c>
      <c r="AB255" s="37" t="str">
        <f>'REPRODUCTION 3'!M255</f>
        <v>Juin</v>
      </c>
      <c r="AC255" s="37" t="str">
        <f>'RUMINANTS 3'!M255</f>
        <v>Juin</v>
      </c>
      <c r="AD255" s="37" t="str">
        <f>'PARASITOLOGIE 3'!M255</f>
        <v>Juin</v>
      </c>
      <c r="AE255" s="37" t="str">
        <f>'INFECTIEUX 3'!M255</f>
        <v>Juin</v>
      </c>
      <c r="AF255" s="37" t="str">
        <f>'CARNIVORES 3'!M255</f>
        <v>Juin</v>
      </c>
      <c r="AG255" s="37" t="str">
        <f>'CHIRURGIE 3'!M255</f>
        <v>Juin</v>
      </c>
      <c r="AH255" s="37" t="str">
        <f>'BIOCHIMIE 2'!M255</f>
        <v>Juin</v>
      </c>
      <c r="AI255" s="37" t="str">
        <f>'HIDAOA 3'!M255</f>
        <v>Juin</v>
      </c>
      <c r="AJ255" s="37" t="str">
        <f>'ANA-PATH 2'!M255</f>
        <v>Juin</v>
      </c>
      <c r="AK255" s="37" t="str">
        <f>'CLINIQUE 3 '!S255</f>
        <v>Juin</v>
      </c>
    </row>
    <row r="256" spans="1:37" ht="18.75">
      <c r="A256" s="27">
        <v>249</v>
      </c>
      <c r="B256" s="308" t="s">
        <v>3239</v>
      </c>
      <c r="C256" s="366" t="s">
        <v>3240</v>
      </c>
      <c r="D256" s="37">
        <f>'REPRODUCTION 3'!G256</f>
        <v>4.5</v>
      </c>
      <c r="E256" s="37">
        <f>'RUMINANTS 3'!G256</f>
        <v>6</v>
      </c>
      <c r="F256" s="37">
        <f>'PARASITOLOGIE 3'!G256</f>
        <v>12</v>
      </c>
      <c r="G256" s="37">
        <f>'INFECTIEUX 3'!G256</f>
        <v>7.5</v>
      </c>
      <c r="H256" s="37">
        <f>'CARNIVORES 3'!G256</f>
        <v>15</v>
      </c>
      <c r="I256" s="37">
        <f>'CHIRURGIE 3'!G256</f>
        <v>19.125</v>
      </c>
      <c r="J256" s="37">
        <f>'BIOCHIMIE 2'!G256</f>
        <v>5</v>
      </c>
      <c r="K256" s="37">
        <f>'HIDAOA 3'!G256</f>
        <v>10.5</v>
      </c>
      <c r="L256" s="37">
        <f>'ANA-PATH 2'!G256</f>
        <v>3</v>
      </c>
      <c r="M256" s="37">
        <f>'CLINIQUE 3 '!M256</f>
        <v>0</v>
      </c>
      <c r="N256" s="37">
        <f t="shared" si="56"/>
        <v>82.625</v>
      </c>
      <c r="O256" s="37">
        <f t="shared" si="57"/>
        <v>2.9508928571428572</v>
      </c>
      <c r="P256" s="27" t="str">
        <f t="shared" si="58"/>
        <v>Ajournee</v>
      </c>
      <c r="Q256" s="27" t="str">
        <f t="shared" si="59"/>
        <v>juin</v>
      </c>
      <c r="R256" s="27">
        <f t="shared" si="60"/>
        <v>1</v>
      </c>
      <c r="S256" s="27">
        <f t="shared" si="61"/>
        <v>1</v>
      </c>
      <c r="T256" s="27">
        <f t="shared" si="62"/>
        <v>1</v>
      </c>
      <c r="U256" s="27">
        <f t="shared" si="63"/>
        <v>1</v>
      </c>
      <c r="V256" s="27">
        <f t="shared" si="64"/>
        <v>0</v>
      </c>
      <c r="W256" s="27">
        <f t="shared" si="65"/>
        <v>0</v>
      </c>
      <c r="X256" s="27">
        <f t="shared" si="66"/>
        <v>1</v>
      </c>
      <c r="Y256" s="27">
        <f t="shared" si="67"/>
        <v>1</v>
      </c>
      <c r="Z256" s="27">
        <f t="shared" si="68"/>
        <v>1</v>
      </c>
      <c r="AA256" s="27">
        <f t="shared" si="69"/>
        <v>1</v>
      </c>
      <c r="AB256" s="37" t="str">
        <f>'REPRODUCTION 3'!M256</f>
        <v>Juin</v>
      </c>
      <c r="AC256" s="37" t="str">
        <f>'RUMINANTS 3'!M256</f>
        <v>Juin</v>
      </c>
      <c r="AD256" s="37" t="str">
        <f>'PARASITOLOGIE 3'!M256</f>
        <v>Juin</v>
      </c>
      <c r="AE256" s="37" t="str">
        <f>'INFECTIEUX 3'!M256</f>
        <v>Juin</v>
      </c>
      <c r="AF256" s="37" t="str">
        <f>'CARNIVORES 3'!M256</f>
        <v>Juin</v>
      </c>
      <c r="AG256" s="37" t="str">
        <f>'CHIRURGIE 3'!M256</f>
        <v>Juin</v>
      </c>
      <c r="AH256" s="37" t="str">
        <f>'BIOCHIMIE 2'!M256</f>
        <v>Juin</v>
      </c>
      <c r="AI256" s="37" t="str">
        <f>'HIDAOA 3'!M256</f>
        <v>Juin</v>
      </c>
      <c r="AJ256" s="37" t="str">
        <f>'ANA-PATH 2'!M256</f>
        <v>Juin</v>
      </c>
      <c r="AK256" s="37" t="str">
        <f>'CLINIQUE 3 '!S256</f>
        <v>Juin</v>
      </c>
    </row>
    <row r="257" spans="1:37" ht="18.75">
      <c r="A257" s="27">
        <v>250</v>
      </c>
      <c r="B257" s="308" t="s">
        <v>3241</v>
      </c>
      <c r="C257" s="366" t="s">
        <v>3242</v>
      </c>
      <c r="D257" s="37">
        <f>'REPRODUCTION 3'!G257</f>
        <v>5.25</v>
      </c>
      <c r="E257" s="37">
        <f>'RUMINANTS 3'!G257</f>
        <v>9</v>
      </c>
      <c r="F257" s="37">
        <f>'PARASITOLOGIE 3'!G257</f>
        <v>9</v>
      </c>
      <c r="G257" s="37">
        <f>'INFECTIEUX 3'!G257</f>
        <v>7.5</v>
      </c>
      <c r="H257" s="37">
        <f>'CARNIVORES 3'!G257</f>
        <v>12.75</v>
      </c>
      <c r="I257" s="37">
        <f>'CHIRURGIE 3'!G257</f>
        <v>21</v>
      </c>
      <c r="J257" s="37">
        <f>'BIOCHIMIE 2'!G257</f>
        <v>4.5</v>
      </c>
      <c r="K257" s="37">
        <f>'HIDAOA 3'!G257</f>
        <v>9</v>
      </c>
      <c r="L257" s="37">
        <f>'ANA-PATH 2'!G257</f>
        <v>7</v>
      </c>
      <c r="M257" s="37">
        <f>'CLINIQUE 3 '!M257</f>
        <v>0</v>
      </c>
      <c r="N257" s="37">
        <f t="shared" si="56"/>
        <v>85</v>
      </c>
      <c r="O257" s="37">
        <f t="shared" si="57"/>
        <v>3.0357142857142856</v>
      </c>
      <c r="P257" s="27" t="str">
        <f t="shared" si="58"/>
        <v>Ajournee</v>
      </c>
      <c r="Q257" s="27" t="str">
        <f t="shared" si="59"/>
        <v>juin</v>
      </c>
      <c r="R257" s="27">
        <f t="shared" si="60"/>
        <v>1</v>
      </c>
      <c r="S257" s="27">
        <f t="shared" si="61"/>
        <v>1</v>
      </c>
      <c r="T257" s="27">
        <f t="shared" si="62"/>
        <v>1</v>
      </c>
      <c r="U257" s="27">
        <f t="shared" si="63"/>
        <v>1</v>
      </c>
      <c r="V257" s="27">
        <f t="shared" si="64"/>
        <v>1</v>
      </c>
      <c r="W257" s="27">
        <f t="shared" si="65"/>
        <v>0</v>
      </c>
      <c r="X257" s="27">
        <f t="shared" si="66"/>
        <v>1</v>
      </c>
      <c r="Y257" s="27">
        <f t="shared" si="67"/>
        <v>1</v>
      </c>
      <c r="Z257" s="27">
        <f t="shared" si="68"/>
        <v>1</v>
      </c>
      <c r="AA257" s="27">
        <f t="shared" si="69"/>
        <v>1</v>
      </c>
      <c r="AB257" s="37" t="str">
        <f>'REPRODUCTION 3'!M257</f>
        <v>Juin</v>
      </c>
      <c r="AC257" s="37" t="str">
        <f>'RUMINANTS 3'!M257</f>
        <v>Juin</v>
      </c>
      <c r="AD257" s="37" t="str">
        <f>'PARASITOLOGIE 3'!M257</f>
        <v>Juin</v>
      </c>
      <c r="AE257" s="37" t="str">
        <f>'INFECTIEUX 3'!M257</f>
        <v>Juin</v>
      </c>
      <c r="AF257" s="37" t="str">
        <f>'CARNIVORES 3'!M257</f>
        <v>Juin</v>
      </c>
      <c r="AG257" s="37" t="str">
        <f>'CHIRURGIE 3'!M257</f>
        <v>Juin</v>
      </c>
      <c r="AH257" s="37" t="str">
        <f>'BIOCHIMIE 2'!M257</f>
        <v>Juin</v>
      </c>
      <c r="AI257" s="37" t="str">
        <f>'HIDAOA 3'!M257</f>
        <v>Juin</v>
      </c>
      <c r="AJ257" s="37" t="str">
        <f>'ANA-PATH 2'!M257</f>
        <v>Juin</v>
      </c>
      <c r="AK257" s="37" t="str">
        <f>'CLINIQUE 3 '!S257</f>
        <v>Juin</v>
      </c>
    </row>
    <row r="258" spans="1:37" ht="18.75">
      <c r="A258" s="27">
        <v>251</v>
      </c>
      <c r="B258" s="308" t="s">
        <v>3243</v>
      </c>
      <c r="C258" s="366" t="s">
        <v>363</v>
      </c>
      <c r="D258" s="37">
        <f>'REPRODUCTION 3'!G258</f>
        <v>15</v>
      </c>
      <c r="E258" s="37">
        <f>'RUMINANTS 3'!G258</f>
        <v>16.5</v>
      </c>
      <c r="F258" s="37">
        <f>'PARASITOLOGIE 3'!G258</f>
        <v>27</v>
      </c>
      <c r="G258" s="37">
        <f>'INFECTIEUX 3'!G258</f>
        <v>19.5</v>
      </c>
      <c r="H258" s="37">
        <f>'CARNIVORES 3'!G258</f>
        <v>13.5</v>
      </c>
      <c r="I258" s="37">
        <f>'CHIRURGIE 3'!G258</f>
        <v>23.625</v>
      </c>
      <c r="J258" s="37">
        <f>'BIOCHIMIE 2'!G258</f>
        <v>12.5</v>
      </c>
      <c r="K258" s="37">
        <f>'HIDAOA 3'!G258</f>
        <v>21.75</v>
      </c>
      <c r="L258" s="37">
        <f>'ANA-PATH 2'!G258</f>
        <v>10</v>
      </c>
      <c r="M258" s="37">
        <f>'CLINIQUE 3 '!M258</f>
        <v>0</v>
      </c>
      <c r="N258" s="37">
        <f t="shared" si="56"/>
        <v>159.375</v>
      </c>
      <c r="O258" s="37">
        <f t="shared" si="57"/>
        <v>5.6919642857142856</v>
      </c>
      <c r="P258" s="27" t="str">
        <f t="shared" si="58"/>
        <v>Ajournee</v>
      </c>
      <c r="Q258" s="27" t="str">
        <f t="shared" si="59"/>
        <v>juin</v>
      </c>
      <c r="R258" s="27">
        <f t="shared" si="60"/>
        <v>0</v>
      </c>
      <c r="S258" s="27">
        <f t="shared" si="61"/>
        <v>0</v>
      </c>
      <c r="T258" s="27">
        <f t="shared" si="62"/>
        <v>0</v>
      </c>
      <c r="U258" s="27">
        <f t="shared" si="63"/>
        <v>0</v>
      </c>
      <c r="V258" s="27">
        <f t="shared" si="64"/>
        <v>1</v>
      </c>
      <c r="W258" s="27">
        <f t="shared" si="65"/>
        <v>0</v>
      </c>
      <c r="X258" s="27">
        <f t="shared" si="66"/>
        <v>0</v>
      </c>
      <c r="Y258" s="27">
        <f t="shared" si="67"/>
        <v>0</v>
      </c>
      <c r="Z258" s="27">
        <f t="shared" si="68"/>
        <v>0</v>
      </c>
      <c r="AA258" s="27">
        <f t="shared" si="69"/>
        <v>1</v>
      </c>
      <c r="AB258" s="37" t="str">
        <f>'REPRODUCTION 3'!M258</f>
        <v>Juin</v>
      </c>
      <c r="AC258" s="37" t="str">
        <f>'RUMINANTS 3'!M258</f>
        <v>Juin</v>
      </c>
      <c r="AD258" s="37" t="str">
        <f>'PARASITOLOGIE 3'!M258</f>
        <v>Juin</v>
      </c>
      <c r="AE258" s="37" t="str">
        <f>'INFECTIEUX 3'!M258</f>
        <v>Juin</v>
      </c>
      <c r="AF258" s="37" t="str">
        <f>'CARNIVORES 3'!M258</f>
        <v>Juin</v>
      </c>
      <c r="AG258" s="37" t="str">
        <f>'CHIRURGIE 3'!M258</f>
        <v>Juin</v>
      </c>
      <c r="AH258" s="37" t="str">
        <f>'BIOCHIMIE 2'!M258</f>
        <v>Juin</v>
      </c>
      <c r="AI258" s="37" t="str">
        <f>'HIDAOA 3'!M258</f>
        <v>Juin</v>
      </c>
      <c r="AJ258" s="37" t="str">
        <f>'ANA-PATH 2'!M258</f>
        <v>Juin</v>
      </c>
      <c r="AK258" s="37" t="str">
        <f>'CLINIQUE 3 '!S258</f>
        <v>Juin</v>
      </c>
    </row>
    <row r="259" spans="1:37" ht="18.75">
      <c r="A259" s="27">
        <v>252</v>
      </c>
      <c r="B259" s="308" t="s">
        <v>3244</v>
      </c>
      <c r="C259" s="366" t="s">
        <v>2077</v>
      </c>
      <c r="D259" s="37">
        <f>'REPRODUCTION 3'!G259</f>
        <v>22.125</v>
      </c>
      <c r="E259" s="37">
        <f>'RUMINANTS 3'!G259</f>
        <v>16.5</v>
      </c>
      <c r="F259" s="37">
        <f>'PARASITOLOGIE 3'!G259</f>
        <v>24</v>
      </c>
      <c r="G259" s="37">
        <f>'INFECTIEUX 3'!G259</f>
        <v>12</v>
      </c>
      <c r="H259" s="37">
        <f>'CARNIVORES 3'!G259</f>
        <v>17.25</v>
      </c>
      <c r="I259" s="37">
        <f>'CHIRURGIE 3'!G259</f>
        <v>23.625</v>
      </c>
      <c r="J259" s="37">
        <f>'BIOCHIMIE 2'!G259</f>
        <v>12.5</v>
      </c>
      <c r="K259" s="37">
        <f>'HIDAOA 3'!G259</f>
        <v>21.75</v>
      </c>
      <c r="L259" s="37">
        <f>'ANA-PATH 2'!G259</f>
        <v>8</v>
      </c>
      <c r="M259" s="37">
        <f>'CLINIQUE 3 '!M259</f>
        <v>0</v>
      </c>
      <c r="N259" s="37">
        <f t="shared" si="56"/>
        <v>157.75</v>
      </c>
      <c r="O259" s="37">
        <f t="shared" si="57"/>
        <v>5.6339285714285712</v>
      </c>
      <c r="P259" s="27" t="str">
        <f t="shared" si="58"/>
        <v>Ajournee</v>
      </c>
      <c r="Q259" s="27" t="str">
        <f t="shared" si="59"/>
        <v>juin</v>
      </c>
      <c r="R259" s="27">
        <f t="shared" si="60"/>
        <v>0</v>
      </c>
      <c r="S259" s="27">
        <f t="shared" si="61"/>
        <v>0</v>
      </c>
      <c r="T259" s="27">
        <f t="shared" si="62"/>
        <v>0</v>
      </c>
      <c r="U259" s="27">
        <f t="shared" si="63"/>
        <v>1</v>
      </c>
      <c r="V259" s="27">
        <f t="shared" si="64"/>
        <v>0</v>
      </c>
      <c r="W259" s="27">
        <f t="shared" si="65"/>
        <v>0</v>
      </c>
      <c r="X259" s="27">
        <f t="shared" si="66"/>
        <v>0</v>
      </c>
      <c r="Y259" s="27">
        <f t="shared" si="67"/>
        <v>0</v>
      </c>
      <c r="Z259" s="27">
        <f t="shared" si="68"/>
        <v>1</v>
      </c>
      <c r="AA259" s="27">
        <f t="shared" si="69"/>
        <v>1</v>
      </c>
      <c r="AB259" s="37" t="str">
        <f>'REPRODUCTION 3'!M259</f>
        <v>Juin</v>
      </c>
      <c r="AC259" s="37" t="str">
        <f>'RUMINANTS 3'!M259</f>
        <v>Juin</v>
      </c>
      <c r="AD259" s="37" t="str">
        <f>'PARASITOLOGIE 3'!M259</f>
        <v>Juin</v>
      </c>
      <c r="AE259" s="37" t="str">
        <f>'INFECTIEUX 3'!M259</f>
        <v>Juin</v>
      </c>
      <c r="AF259" s="37" t="str">
        <f>'CARNIVORES 3'!M259</f>
        <v>Juin</v>
      </c>
      <c r="AG259" s="37" t="str">
        <f>'CHIRURGIE 3'!M259</f>
        <v>Juin</v>
      </c>
      <c r="AH259" s="37" t="str">
        <f>'BIOCHIMIE 2'!M259</f>
        <v>Juin</v>
      </c>
      <c r="AI259" s="37" t="str">
        <f>'HIDAOA 3'!M259</f>
        <v>Juin</v>
      </c>
      <c r="AJ259" s="37" t="str">
        <f>'ANA-PATH 2'!M259</f>
        <v>Juin</v>
      </c>
      <c r="AK259" s="37" t="str">
        <f>'CLINIQUE 3 '!S259</f>
        <v>Juin</v>
      </c>
    </row>
    <row r="260" spans="1:37" ht="18.75">
      <c r="A260" s="27">
        <v>253</v>
      </c>
      <c r="B260" s="308" t="s">
        <v>3245</v>
      </c>
      <c r="C260" s="366" t="s">
        <v>2066</v>
      </c>
      <c r="D260" s="37">
        <f>'REPRODUCTION 3'!G260</f>
        <v>12</v>
      </c>
      <c r="E260" s="37">
        <f>'RUMINANTS 3'!G260</f>
        <v>4.5</v>
      </c>
      <c r="F260" s="37">
        <f>'PARASITOLOGIE 3'!G260</f>
        <v>15</v>
      </c>
      <c r="G260" s="37">
        <f>'INFECTIEUX 3'!G260</f>
        <v>7.5</v>
      </c>
      <c r="H260" s="37">
        <f>'CARNIVORES 3'!G260</f>
        <v>14.25</v>
      </c>
      <c r="I260" s="37">
        <f>'CHIRURGIE 3'!G260</f>
        <v>18.375</v>
      </c>
      <c r="J260" s="37">
        <f>'BIOCHIMIE 2'!G260</f>
        <v>5</v>
      </c>
      <c r="K260" s="37">
        <f>'HIDAOA 3'!G260</f>
        <v>10.125</v>
      </c>
      <c r="L260" s="37">
        <f>'ANA-PATH 2'!G260</f>
        <v>4</v>
      </c>
      <c r="M260" s="37">
        <f>'CLINIQUE 3 '!M260</f>
        <v>0</v>
      </c>
      <c r="N260" s="37">
        <f t="shared" si="56"/>
        <v>90.75</v>
      </c>
      <c r="O260" s="37">
        <f t="shared" si="57"/>
        <v>3.2410714285714284</v>
      </c>
      <c r="P260" s="27" t="str">
        <f t="shared" si="58"/>
        <v>Ajournee</v>
      </c>
      <c r="Q260" s="27" t="str">
        <f t="shared" si="59"/>
        <v>juin</v>
      </c>
      <c r="R260" s="27">
        <f t="shared" si="60"/>
        <v>1</v>
      </c>
      <c r="S260" s="27">
        <f t="shared" si="61"/>
        <v>1</v>
      </c>
      <c r="T260" s="27">
        <f t="shared" si="62"/>
        <v>0</v>
      </c>
      <c r="U260" s="27">
        <f t="shared" si="63"/>
        <v>1</v>
      </c>
      <c r="V260" s="27">
        <f t="shared" si="64"/>
        <v>1</v>
      </c>
      <c r="W260" s="27">
        <f t="shared" si="65"/>
        <v>0</v>
      </c>
      <c r="X260" s="27">
        <f t="shared" si="66"/>
        <v>1</v>
      </c>
      <c r="Y260" s="27">
        <f t="shared" si="67"/>
        <v>1</v>
      </c>
      <c r="Z260" s="27">
        <f t="shared" si="68"/>
        <v>1</v>
      </c>
      <c r="AA260" s="27">
        <f t="shared" si="69"/>
        <v>1</v>
      </c>
      <c r="AB260" s="37" t="str">
        <f>'REPRODUCTION 3'!M260</f>
        <v>Juin</v>
      </c>
      <c r="AC260" s="37" t="str">
        <f>'RUMINANTS 3'!M260</f>
        <v>Juin</v>
      </c>
      <c r="AD260" s="37" t="str">
        <f>'PARASITOLOGIE 3'!M260</f>
        <v>Juin</v>
      </c>
      <c r="AE260" s="37" t="str">
        <f>'INFECTIEUX 3'!M260</f>
        <v>Juin</v>
      </c>
      <c r="AF260" s="37" t="str">
        <f>'CARNIVORES 3'!M260</f>
        <v>Juin</v>
      </c>
      <c r="AG260" s="37" t="str">
        <f>'CHIRURGIE 3'!M260</f>
        <v>Juin</v>
      </c>
      <c r="AH260" s="37" t="str">
        <f>'BIOCHIMIE 2'!M260</f>
        <v>Juin</v>
      </c>
      <c r="AI260" s="37" t="str">
        <f>'HIDAOA 3'!M260</f>
        <v>Juin</v>
      </c>
      <c r="AJ260" s="37" t="str">
        <f>'ANA-PATH 2'!M260</f>
        <v>Juin</v>
      </c>
      <c r="AK260" s="37" t="str">
        <f>'CLINIQUE 3 '!S260</f>
        <v>Juin</v>
      </c>
    </row>
    <row r="261" spans="1:37" ht="18.75">
      <c r="A261" s="27">
        <v>254</v>
      </c>
      <c r="B261" s="308" t="s">
        <v>3246</v>
      </c>
      <c r="C261" s="366" t="s">
        <v>1900</v>
      </c>
      <c r="D261" s="37">
        <f>'REPRODUCTION 3'!G261</f>
        <v>15</v>
      </c>
      <c r="E261" s="37">
        <f>'RUMINANTS 3'!G261</f>
        <v>12</v>
      </c>
      <c r="F261" s="37">
        <f>'PARASITOLOGIE 3'!G261</f>
        <v>21</v>
      </c>
      <c r="G261" s="37">
        <f>'INFECTIEUX 3'!G261</f>
        <v>16.5</v>
      </c>
      <c r="H261" s="37">
        <f>'CARNIVORES 3'!G261</f>
        <v>11.25</v>
      </c>
      <c r="I261" s="37">
        <f>'CHIRURGIE 3'!G261</f>
        <v>22.125</v>
      </c>
      <c r="J261" s="37">
        <f>'BIOCHIMIE 2'!G261</f>
        <v>11.5</v>
      </c>
      <c r="K261" s="37">
        <f>'HIDAOA 3'!G261</f>
        <v>16.125</v>
      </c>
      <c r="L261" s="37">
        <f>'ANA-PATH 2'!G261</f>
        <v>6</v>
      </c>
      <c r="M261" s="37">
        <f>'CLINIQUE 3 '!M261</f>
        <v>0</v>
      </c>
      <c r="N261" s="37">
        <f t="shared" si="56"/>
        <v>131.5</v>
      </c>
      <c r="O261" s="37">
        <f t="shared" si="57"/>
        <v>4.6964285714285712</v>
      </c>
      <c r="P261" s="27" t="str">
        <f t="shared" si="58"/>
        <v>Ajournee</v>
      </c>
      <c r="Q261" s="27" t="str">
        <f t="shared" si="59"/>
        <v>juin</v>
      </c>
      <c r="R261" s="27">
        <f t="shared" si="60"/>
        <v>0</v>
      </c>
      <c r="S261" s="27">
        <f t="shared" si="61"/>
        <v>1</v>
      </c>
      <c r="T261" s="27">
        <f t="shared" si="62"/>
        <v>0</v>
      </c>
      <c r="U261" s="27">
        <f t="shared" si="63"/>
        <v>0</v>
      </c>
      <c r="V261" s="27">
        <f t="shared" si="64"/>
        <v>1</v>
      </c>
      <c r="W261" s="27">
        <f t="shared" si="65"/>
        <v>0</v>
      </c>
      <c r="X261" s="27">
        <f t="shared" si="66"/>
        <v>0</v>
      </c>
      <c r="Y261" s="27">
        <f t="shared" si="67"/>
        <v>0</v>
      </c>
      <c r="Z261" s="27">
        <f t="shared" si="68"/>
        <v>1</v>
      </c>
      <c r="AA261" s="27">
        <f t="shared" si="69"/>
        <v>1</v>
      </c>
      <c r="AB261" s="37" t="str">
        <f>'REPRODUCTION 3'!M261</f>
        <v>Juin</v>
      </c>
      <c r="AC261" s="37" t="str">
        <f>'RUMINANTS 3'!M261</f>
        <v>Juin</v>
      </c>
      <c r="AD261" s="37" t="str">
        <f>'PARASITOLOGIE 3'!M261</f>
        <v>Juin</v>
      </c>
      <c r="AE261" s="37" t="str">
        <f>'INFECTIEUX 3'!M261</f>
        <v>Juin</v>
      </c>
      <c r="AF261" s="37" t="str">
        <f>'CARNIVORES 3'!M261</f>
        <v>Juin</v>
      </c>
      <c r="AG261" s="37" t="str">
        <f>'CHIRURGIE 3'!M261</f>
        <v>Juin</v>
      </c>
      <c r="AH261" s="37" t="str">
        <f>'BIOCHIMIE 2'!M261</f>
        <v>Juin</v>
      </c>
      <c r="AI261" s="37" t="str">
        <f>'HIDAOA 3'!M261</f>
        <v>Juin</v>
      </c>
      <c r="AJ261" s="37" t="str">
        <f>'ANA-PATH 2'!M261</f>
        <v>Juin</v>
      </c>
      <c r="AK261" s="37" t="str">
        <f>'CLINIQUE 3 '!S261</f>
        <v>Juin</v>
      </c>
    </row>
    <row r="262" spans="1:37" ht="18.75">
      <c r="A262" s="27">
        <v>255</v>
      </c>
      <c r="B262" s="308" t="s">
        <v>3247</v>
      </c>
      <c r="C262" s="366" t="s">
        <v>2077</v>
      </c>
      <c r="D262" s="37">
        <f>'REPRODUCTION 3'!G262</f>
        <v>10.5</v>
      </c>
      <c r="E262" s="37">
        <f>'RUMINANTS 3'!G262</f>
        <v>15</v>
      </c>
      <c r="F262" s="37">
        <f>'PARASITOLOGIE 3'!G262</f>
        <v>13.5</v>
      </c>
      <c r="G262" s="37">
        <f>'INFECTIEUX 3'!G262</f>
        <v>10.5</v>
      </c>
      <c r="H262" s="37">
        <f>'CARNIVORES 3'!G262</f>
        <v>15.75</v>
      </c>
      <c r="I262" s="37">
        <f>'CHIRURGIE 3'!G262</f>
        <v>17.625</v>
      </c>
      <c r="J262" s="37">
        <f>'BIOCHIMIE 2'!G262</f>
        <v>4</v>
      </c>
      <c r="K262" s="37">
        <f>'HIDAOA 3'!G262</f>
        <v>18.375</v>
      </c>
      <c r="L262" s="37">
        <f>'ANA-PATH 2'!G262</f>
        <v>4</v>
      </c>
      <c r="M262" s="37">
        <f>'CLINIQUE 3 '!M262</f>
        <v>0</v>
      </c>
      <c r="N262" s="37">
        <f t="shared" si="56"/>
        <v>109.25</v>
      </c>
      <c r="O262" s="37">
        <f t="shared" si="57"/>
        <v>3.9017857142857144</v>
      </c>
      <c r="P262" s="27" t="str">
        <f t="shared" si="58"/>
        <v>Ajournee</v>
      </c>
      <c r="Q262" s="27" t="str">
        <f t="shared" si="59"/>
        <v>juin</v>
      </c>
      <c r="R262" s="27">
        <f t="shared" si="60"/>
        <v>1</v>
      </c>
      <c r="S262" s="27">
        <f t="shared" si="61"/>
        <v>0</v>
      </c>
      <c r="T262" s="27">
        <f t="shared" si="62"/>
        <v>1</v>
      </c>
      <c r="U262" s="27">
        <f t="shared" si="63"/>
        <v>1</v>
      </c>
      <c r="V262" s="27">
        <f t="shared" si="64"/>
        <v>0</v>
      </c>
      <c r="W262" s="27">
        <f t="shared" si="65"/>
        <v>0</v>
      </c>
      <c r="X262" s="27">
        <f t="shared" si="66"/>
        <v>1</v>
      </c>
      <c r="Y262" s="27">
        <f t="shared" si="67"/>
        <v>0</v>
      </c>
      <c r="Z262" s="27">
        <f t="shared" si="68"/>
        <v>1</v>
      </c>
      <c r="AA262" s="27">
        <f t="shared" si="69"/>
        <v>1</v>
      </c>
      <c r="AB262" s="37" t="str">
        <f>'REPRODUCTION 3'!M262</f>
        <v>Juin</v>
      </c>
      <c r="AC262" s="37" t="str">
        <f>'RUMINANTS 3'!M262</f>
        <v>Juin</v>
      </c>
      <c r="AD262" s="37" t="str">
        <f>'PARASITOLOGIE 3'!M262</f>
        <v>Juin</v>
      </c>
      <c r="AE262" s="37" t="str">
        <f>'INFECTIEUX 3'!M262</f>
        <v>Juin</v>
      </c>
      <c r="AF262" s="37" t="str">
        <f>'CARNIVORES 3'!M262</f>
        <v>Juin</v>
      </c>
      <c r="AG262" s="37" t="str">
        <f>'CHIRURGIE 3'!M262</f>
        <v>Juin</v>
      </c>
      <c r="AH262" s="37" t="str">
        <f>'BIOCHIMIE 2'!M262</f>
        <v>Juin</v>
      </c>
      <c r="AI262" s="37" t="str">
        <f>'HIDAOA 3'!M262</f>
        <v>Juin</v>
      </c>
      <c r="AJ262" s="37" t="str">
        <f>'ANA-PATH 2'!M262</f>
        <v>Juin</v>
      </c>
      <c r="AK262" s="37" t="str">
        <f>'CLINIQUE 3 '!S262</f>
        <v>Juin</v>
      </c>
    </row>
    <row r="263" spans="1:37" ht="18.75">
      <c r="A263" s="27">
        <v>256</v>
      </c>
      <c r="B263" s="308" t="s">
        <v>3248</v>
      </c>
      <c r="C263" s="366" t="s">
        <v>1825</v>
      </c>
      <c r="D263" s="37">
        <f>'REPRODUCTION 3'!G263</f>
        <v>13.5</v>
      </c>
      <c r="E263" s="37">
        <f>'RUMINANTS 3'!G263</f>
        <v>13.5</v>
      </c>
      <c r="F263" s="37">
        <f>'PARASITOLOGIE 3'!G263</f>
        <v>19.5</v>
      </c>
      <c r="G263" s="37">
        <f>'INFECTIEUX 3'!G263</f>
        <v>12</v>
      </c>
      <c r="H263" s="37">
        <f>'CARNIVORES 3'!G263</f>
        <v>16.5</v>
      </c>
      <c r="I263" s="37">
        <f>'CHIRURGIE 3'!G263</f>
        <v>20.625</v>
      </c>
      <c r="J263" s="37">
        <f>'BIOCHIMIE 2'!G263</f>
        <v>12.75</v>
      </c>
      <c r="K263" s="37">
        <f>'HIDAOA 3'!G263</f>
        <v>21.375</v>
      </c>
      <c r="L263" s="37">
        <f>'ANA-PATH 2'!G263</f>
        <v>7</v>
      </c>
      <c r="M263" s="37">
        <f>'CLINIQUE 3 '!M263</f>
        <v>0</v>
      </c>
      <c r="N263" s="37">
        <f t="shared" si="56"/>
        <v>136.75</v>
      </c>
      <c r="O263" s="37">
        <f t="shared" si="57"/>
        <v>4.8839285714285712</v>
      </c>
      <c r="P263" s="27" t="str">
        <f t="shared" si="58"/>
        <v>Ajournee</v>
      </c>
      <c r="Q263" s="27" t="str">
        <f t="shared" si="59"/>
        <v>juin</v>
      </c>
      <c r="R263" s="27">
        <f t="shared" si="60"/>
        <v>1</v>
      </c>
      <c r="S263" s="27">
        <f t="shared" si="61"/>
        <v>1</v>
      </c>
      <c r="T263" s="27">
        <f t="shared" si="62"/>
        <v>0</v>
      </c>
      <c r="U263" s="27">
        <f t="shared" si="63"/>
        <v>1</v>
      </c>
      <c r="V263" s="27">
        <f t="shared" si="64"/>
        <v>0</v>
      </c>
      <c r="W263" s="27">
        <f t="shared" si="65"/>
        <v>0</v>
      </c>
      <c r="X263" s="27">
        <f t="shared" si="66"/>
        <v>0</v>
      </c>
      <c r="Y263" s="27">
        <f t="shared" si="67"/>
        <v>0</v>
      </c>
      <c r="Z263" s="27">
        <f t="shared" si="68"/>
        <v>1</v>
      </c>
      <c r="AA263" s="27">
        <f t="shared" si="69"/>
        <v>1</v>
      </c>
      <c r="AB263" s="37" t="str">
        <f>'REPRODUCTION 3'!M263</f>
        <v>Juin</v>
      </c>
      <c r="AC263" s="37" t="str">
        <f>'RUMINANTS 3'!M263</f>
        <v>Juin</v>
      </c>
      <c r="AD263" s="37" t="str">
        <f>'PARASITOLOGIE 3'!M263</f>
        <v>Juin</v>
      </c>
      <c r="AE263" s="37" t="str">
        <f>'INFECTIEUX 3'!M263</f>
        <v>Juin</v>
      </c>
      <c r="AF263" s="37" t="str">
        <f>'CARNIVORES 3'!M263</f>
        <v>Juin</v>
      </c>
      <c r="AG263" s="37" t="str">
        <f>'CHIRURGIE 3'!M263</f>
        <v>Juin</v>
      </c>
      <c r="AH263" s="37" t="str">
        <f>'BIOCHIMIE 2'!M263</f>
        <v>Juin</v>
      </c>
      <c r="AI263" s="37" t="str">
        <f>'HIDAOA 3'!M263</f>
        <v>Juin</v>
      </c>
      <c r="AJ263" s="37" t="str">
        <f>'ANA-PATH 2'!M263</f>
        <v>Juin</v>
      </c>
      <c r="AK263" s="37" t="str">
        <f>'CLINIQUE 3 '!S263</f>
        <v>Juin</v>
      </c>
    </row>
    <row r="264" spans="1:37" ht="18.75">
      <c r="A264" s="27">
        <v>257</v>
      </c>
      <c r="B264" s="308" t="s">
        <v>3249</v>
      </c>
      <c r="C264" s="366" t="s">
        <v>1872</v>
      </c>
      <c r="D264" s="37">
        <f>'REPRODUCTION 3'!G264</f>
        <v>7.5</v>
      </c>
      <c r="E264" s="37">
        <f>'RUMINANTS 3'!G264</f>
        <v>9</v>
      </c>
      <c r="F264" s="37">
        <f>'PARASITOLOGIE 3'!G264</f>
        <v>27</v>
      </c>
      <c r="G264" s="37">
        <f>'INFECTIEUX 3'!G264</f>
        <v>10.5</v>
      </c>
      <c r="H264" s="37">
        <f>'CARNIVORES 3'!G264</f>
        <v>15</v>
      </c>
      <c r="I264" s="37">
        <f>'CHIRURGIE 3'!G264</f>
        <v>21</v>
      </c>
      <c r="J264" s="37">
        <f>'BIOCHIMIE 2'!G264</f>
        <v>5.25</v>
      </c>
      <c r="K264" s="37">
        <f>'HIDAOA 3'!G264</f>
        <v>19.5</v>
      </c>
      <c r="L264" s="37">
        <f>'ANA-PATH 2'!G264</f>
        <v>9</v>
      </c>
      <c r="M264" s="37">
        <f>'CLINIQUE 3 '!M264</f>
        <v>0</v>
      </c>
      <c r="N264" s="37">
        <f t="shared" si="56"/>
        <v>123.75</v>
      </c>
      <c r="O264" s="37">
        <f t="shared" si="57"/>
        <v>4.4196428571428568</v>
      </c>
      <c r="P264" s="27" t="str">
        <f t="shared" si="58"/>
        <v>Ajournee</v>
      </c>
      <c r="Q264" s="27" t="str">
        <f t="shared" si="59"/>
        <v>juin</v>
      </c>
      <c r="R264" s="27">
        <f t="shared" si="60"/>
        <v>1</v>
      </c>
      <c r="S264" s="27">
        <f t="shared" si="61"/>
        <v>1</v>
      </c>
      <c r="T264" s="27">
        <f t="shared" si="62"/>
        <v>0</v>
      </c>
      <c r="U264" s="27">
        <f t="shared" si="63"/>
        <v>1</v>
      </c>
      <c r="V264" s="27">
        <f t="shared" si="64"/>
        <v>0</v>
      </c>
      <c r="W264" s="27">
        <f t="shared" si="65"/>
        <v>0</v>
      </c>
      <c r="X264" s="27">
        <f t="shared" si="66"/>
        <v>1</v>
      </c>
      <c r="Y264" s="27">
        <f t="shared" si="67"/>
        <v>0</v>
      </c>
      <c r="Z264" s="27">
        <f t="shared" si="68"/>
        <v>1</v>
      </c>
      <c r="AA264" s="27">
        <f t="shared" si="69"/>
        <v>1</v>
      </c>
      <c r="AB264" s="37" t="str">
        <f>'REPRODUCTION 3'!M264</f>
        <v>Juin</v>
      </c>
      <c r="AC264" s="37" t="str">
        <f>'RUMINANTS 3'!M264</f>
        <v>Juin</v>
      </c>
      <c r="AD264" s="37" t="str">
        <f>'PARASITOLOGIE 3'!M264</f>
        <v>Juin</v>
      </c>
      <c r="AE264" s="37" t="str">
        <f>'INFECTIEUX 3'!M264</f>
        <v>Juin</v>
      </c>
      <c r="AF264" s="37" t="str">
        <f>'CARNIVORES 3'!M264</f>
        <v>Juin</v>
      </c>
      <c r="AG264" s="37" t="str">
        <f>'CHIRURGIE 3'!M264</f>
        <v>Juin</v>
      </c>
      <c r="AH264" s="37" t="str">
        <f>'BIOCHIMIE 2'!M264</f>
        <v>Juin</v>
      </c>
      <c r="AI264" s="37" t="str">
        <f>'HIDAOA 3'!M264</f>
        <v>Juin</v>
      </c>
      <c r="AJ264" s="37" t="str">
        <f>'ANA-PATH 2'!M264</f>
        <v>Juin</v>
      </c>
      <c r="AK264" s="37" t="str">
        <f>'CLINIQUE 3 '!S264</f>
        <v>Juin</v>
      </c>
    </row>
    <row r="265" spans="1:37" ht="18.75">
      <c r="A265" s="27">
        <v>258</v>
      </c>
      <c r="B265" s="308" t="s">
        <v>3250</v>
      </c>
      <c r="C265" s="366" t="s">
        <v>3251</v>
      </c>
      <c r="D265" s="37">
        <f>'REPRODUCTION 3'!G265</f>
        <v>9</v>
      </c>
      <c r="E265" s="37">
        <f>'RUMINANTS 3'!G265</f>
        <v>6</v>
      </c>
      <c r="F265" s="37">
        <f>'PARASITOLOGIE 3'!G265</f>
        <v>15</v>
      </c>
      <c r="G265" s="37">
        <f>'INFECTIEUX 3'!G265</f>
        <v>9</v>
      </c>
      <c r="H265" s="37">
        <f>'CARNIVORES 3'!G265</f>
        <v>12</v>
      </c>
      <c r="I265" s="37">
        <f>'CHIRURGIE 3'!G265</f>
        <v>21.375</v>
      </c>
      <c r="J265" s="37">
        <f>'BIOCHIMIE 2'!G265</f>
        <v>4</v>
      </c>
      <c r="K265" s="37">
        <f>'HIDAOA 3'!G265</f>
        <v>12.75</v>
      </c>
      <c r="L265" s="37">
        <f>'ANA-PATH 2'!G265</f>
        <v>4</v>
      </c>
      <c r="M265" s="37">
        <f>'CLINIQUE 3 '!M265</f>
        <v>0</v>
      </c>
      <c r="N265" s="37">
        <f t="shared" ref="N265:N283" si="70">SUM(D265:M265)</f>
        <v>93.125</v>
      </c>
      <c r="O265" s="37">
        <f t="shared" ref="O265:O283" si="71">N265/28</f>
        <v>3.3258928571428572</v>
      </c>
      <c r="P265" s="27" t="str">
        <f t="shared" ref="P265:P283" si="72">IF(OR(D265="exclus",E265="exclus",F265="exclus",G265="exclus",H265="exclus",I265="exclus",J265="exclus",K265="exclus",L265="exclus",M265="exclus"),"exclus",IF(AND(SUM(R265:AA265)=0,ROUND(O265,3)&gt;=10),"Admis","Ajournee"))</f>
        <v>Ajournee</v>
      </c>
      <c r="Q265" s="27" t="str">
        <f t="shared" ref="Q265:Q283" si="73">IF(COUNTIF(AB265:AK265,"=Rattrapage")&gt;0,"Rattrapage",IF(COUNTIF(AB265:AK265,"=Synthèse")&gt;0,"Synthèse","juin"))</f>
        <v>juin</v>
      </c>
      <c r="R265" s="27">
        <f t="shared" ref="R265:R283" si="74">IF(D265&lt;15,1,0)</f>
        <v>1</v>
      </c>
      <c r="S265" s="27">
        <f t="shared" ref="S265:S283" si="75">IF(E265&lt;15,1,0)</f>
        <v>1</v>
      </c>
      <c r="T265" s="27">
        <f t="shared" ref="T265:T283" si="76">IF(F265&lt;15,1,0)</f>
        <v>0</v>
      </c>
      <c r="U265" s="27">
        <f t="shared" ref="U265:U283" si="77">IF(G265&lt;15,1,0)</f>
        <v>1</v>
      </c>
      <c r="V265" s="27">
        <f t="shared" ref="V265:V283" si="78">IF(H265&lt;15,1,0)</f>
        <v>1</v>
      </c>
      <c r="W265" s="27">
        <f t="shared" ref="W265:W283" si="79">IF(I265&lt;15,1,0)</f>
        <v>0</v>
      </c>
      <c r="X265" s="27">
        <f t="shared" ref="X265:X283" si="80">IF(J265&lt;10,1,0)</f>
        <v>1</v>
      </c>
      <c r="Y265" s="27">
        <f t="shared" ref="Y265:Y283" si="81">IF(K265&lt;15,1,0)</f>
        <v>1</v>
      </c>
      <c r="Z265" s="27">
        <f t="shared" ref="Z265:Z283" si="82">IF(L265&lt;10,1,0)</f>
        <v>1</v>
      </c>
      <c r="AA265" s="27">
        <f t="shared" ref="AA265:AA283" si="83">IF(M265&lt;15,1,0)</f>
        <v>1</v>
      </c>
      <c r="AB265" s="37" t="str">
        <f>'REPRODUCTION 3'!M265</f>
        <v>Juin</v>
      </c>
      <c r="AC265" s="37" t="str">
        <f>'RUMINANTS 3'!M265</f>
        <v>Juin</v>
      </c>
      <c r="AD265" s="37" t="str">
        <f>'PARASITOLOGIE 3'!M265</f>
        <v>Juin</v>
      </c>
      <c r="AE265" s="37" t="str">
        <f>'INFECTIEUX 3'!M265</f>
        <v>Juin</v>
      </c>
      <c r="AF265" s="37" t="str">
        <f>'CARNIVORES 3'!M265</f>
        <v>Juin</v>
      </c>
      <c r="AG265" s="37" t="str">
        <f>'CHIRURGIE 3'!M265</f>
        <v>Juin</v>
      </c>
      <c r="AH265" s="37" t="str">
        <f>'BIOCHIMIE 2'!M265</f>
        <v>Juin</v>
      </c>
      <c r="AI265" s="37" t="str">
        <f>'HIDAOA 3'!M265</f>
        <v>Juin</v>
      </c>
      <c r="AJ265" s="37" t="str">
        <f>'ANA-PATH 2'!M265</f>
        <v>Juin</v>
      </c>
      <c r="AK265" s="37" t="str">
        <f>'CLINIQUE 3 '!S265</f>
        <v>Juin</v>
      </c>
    </row>
    <row r="266" spans="1:37" ht="18.75">
      <c r="A266" s="27">
        <v>259</v>
      </c>
      <c r="B266" s="308" t="s">
        <v>3252</v>
      </c>
      <c r="C266" s="366" t="s">
        <v>3253</v>
      </c>
      <c r="D266" s="37">
        <f>'REPRODUCTION 3'!G266</f>
        <v>24</v>
      </c>
      <c r="E266" s="37">
        <f>'RUMINANTS 3'!G266</f>
        <v>19.5</v>
      </c>
      <c r="F266" s="37">
        <f>'PARASITOLOGIE 3'!G266</f>
        <v>24</v>
      </c>
      <c r="G266" s="37">
        <f>'INFECTIEUX 3'!G266</f>
        <v>10.5</v>
      </c>
      <c r="H266" s="37">
        <f>'CARNIVORES 3'!G266</f>
        <v>17.25</v>
      </c>
      <c r="I266" s="37">
        <f>'CHIRURGIE 3'!G266</f>
        <v>25.875</v>
      </c>
      <c r="J266" s="37">
        <f>'BIOCHIMIE 2'!G266</f>
        <v>9.5</v>
      </c>
      <c r="K266" s="37">
        <f>'HIDAOA 3'!G266</f>
        <v>22.5</v>
      </c>
      <c r="L266" s="37">
        <f>'ANA-PATH 2'!G266</f>
        <v>7</v>
      </c>
      <c r="M266" s="37">
        <f>'CLINIQUE 3 '!M266</f>
        <v>0</v>
      </c>
      <c r="N266" s="37">
        <f t="shared" si="70"/>
        <v>160.125</v>
      </c>
      <c r="O266" s="37">
        <f t="shared" si="71"/>
        <v>5.71875</v>
      </c>
      <c r="P266" s="27" t="str">
        <f t="shared" si="72"/>
        <v>Ajournee</v>
      </c>
      <c r="Q266" s="27" t="str">
        <f t="shared" si="73"/>
        <v>juin</v>
      </c>
      <c r="R266" s="27">
        <f t="shared" si="74"/>
        <v>0</v>
      </c>
      <c r="S266" s="27">
        <f t="shared" si="75"/>
        <v>0</v>
      </c>
      <c r="T266" s="27">
        <f t="shared" si="76"/>
        <v>0</v>
      </c>
      <c r="U266" s="27">
        <f t="shared" si="77"/>
        <v>1</v>
      </c>
      <c r="V266" s="27">
        <f t="shared" si="78"/>
        <v>0</v>
      </c>
      <c r="W266" s="27">
        <f t="shared" si="79"/>
        <v>0</v>
      </c>
      <c r="X266" s="27">
        <f t="shared" si="80"/>
        <v>1</v>
      </c>
      <c r="Y266" s="27">
        <f t="shared" si="81"/>
        <v>0</v>
      </c>
      <c r="Z266" s="27">
        <f t="shared" si="82"/>
        <v>1</v>
      </c>
      <c r="AA266" s="27">
        <f t="shared" si="83"/>
        <v>1</v>
      </c>
      <c r="AB266" s="37" t="str">
        <f>'REPRODUCTION 3'!M266</f>
        <v>Juin</v>
      </c>
      <c r="AC266" s="37" t="str">
        <f>'RUMINANTS 3'!M266</f>
        <v>Juin</v>
      </c>
      <c r="AD266" s="37" t="str">
        <f>'PARASITOLOGIE 3'!M266</f>
        <v>Juin</v>
      </c>
      <c r="AE266" s="37" t="str">
        <f>'INFECTIEUX 3'!M266</f>
        <v>Juin</v>
      </c>
      <c r="AF266" s="37" t="str">
        <f>'CARNIVORES 3'!M266</f>
        <v>Juin</v>
      </c>
      <c r="AG266" s="37" t="str">
        <f>'CHIRURGIE 3'!M266</f>
        <v>Juin</v>
      </c>
      <c r="AH266" s="37" t="str">
        <f>'BIOCHIMIE 2'!M266</f>
        <v>Juin</v>
      </c>
      <c r="AI266" s="37" t="str">
        <f>'HIDAOA 3'!M266</f>
        <v>Juin</v>
      </c>
      <c r="AJ266" s="37" t="str">
        <f>'ANA-PATH 2'!M266</f>
        <v>Juin</v>
      </c>
      <c r="AK266" s="37" t="str">
        <f>'CLINIQUE 3 '!S266</f>
        <v>Juin</v>
      </c>
    </row>
    <row r="267" spans="1:37" ht="18.75">
      <c r="A267" s="27">
        <v>260</v>
      </c>
      <c r="B267" s="308" t="s">
        <v>3254</v>
      </c>
      <c r="C267" s="366" t="s">
        <v>333</v>
      </c>
      <c r="D267" s="37">
        <f>'REPRODUCTION 3'!G267</f>
        <v>15.75</v>
      </c>
      <c r="E267" s="37">
        <f>'RUMINANTS 3'!G267</f>
        <v>4.5</v>
      </c>
      <c r="F267" s="37">
        <f>'PARASITOLOGIE 3'!G267</f>
        <v>24</v>
      </c>
      <c r="G267" s="37">
        <f>'INFECTIEUX 3'!G267</f>
        <v>9</v>
      </c>
      <c r="H267" s="37">
        <f>'CARNIVORES 3'!G267</f>
        <v>18</v>
      </c>
      <c r="I267" s="37">
        <f>'CHIRURGIE 3'!G267</f>
        <v>24</v>
      </c>
      <c r="J267" s="37">
        <f>'BIOCHIMIE 2'!G267</f>
        <v>9.5</v>
      </c>
      <c r="K267" s="37">
        <f>'HIDAOA 3'!G267</f>
        <v>21</v>
      </c>
      <c r="L267" s="37">
        <f>'ANA-PATH 2'!G267</f>
        <v>9</v>
      </c>
      <c r="M267" s="37">
        <f>'CLINIQUE 3 '!M267</f>
        <v>0</v>
      </c>
      <c r="N267" s="37">
        <f t="shared" si="70"/>
        <v>134.75</v>
      </c>
      <c r="O267" s="37">
        <f t="shared" si="71"/>
        <v>4.8125</v>
      </c>
      <c r="P267" s="27" t="str">
        <f t="shared" si="72"/>
        <v>Ajournee</v>
      </c>
      <c r="Q267" s="27" t="str">
        <f t="shared" si="73"/>
        <v>juin</v>
      </c>
      <c r="R267" s="27">
        <f t="shared" si="74"/>
        <v>0</v>
      </c>
      <c r="S267" s="27">
        <f t="shared" si="75"/>
        <v>1</v>
      </c>
      <c r="T267" s="27">
        <f t="shared" si="76"/>
        <v>0</v>
      </c>
      <c r="U267" s="27">
        <f t="shared" si="77"/>
        <v>1</v>
      </c>
      <c r="V267" s="27">
        <f t="shared" si="78"/>
        <v>0</v>
      </c>
      <c r="W267" s="27">
        <f t="shared" si="79"/>
        <v>0</v>
      </c>
      <c r="X267" s="27">
        <f t="shared" si="80"/>
        <v>1</v>
      </c>
      <c r="Y267" s="27">
        <f t="shared" si="81"/>
        <v>0</v>
      </c>
      <c r="Z267" s="27">
        <f t="shared" si="82"/>
        <v>1</v>
      </c>
      <c r="AA267" s="27">
        <f t="shared" si="83"/>
        <v>1</v>
      </c>
      <c r="AB267" s="37" t="str">
        <f>'REPRODUCTION 3'!M267</f>
        <v>Juin</v>
      </c>
      <c r="AC267" s="37" t="str">
        <f>'RUMINANTS 3'!M267</f>
        <v>Juin</v>
      </c>
      <c r="AD267" s="37" t="str">
        <f>'PARASITOLOGIE 3'!M267</f>
        <v>Juin</v>
      </c>
      <c r="AE267" s="37" t="str">
        <f>'INFECTIEUX 3'!M267</f>
        <v>Juin</v>
      </c>
      <c r="AF267" s="37" t="str">
        <f>'CARNIVORES 3'!M267</f>
        <v>Juin</v>
      </c>
      <c r="AG267" s="37" t="str">
        <f>'CHIRURGIE 3'!M267</f>
        <v>Juin</v>
      </c>
      <c r="AH267" s="37" t="str">
        <f>'BIOCHIMIE 2'!M267</f>
        <v>Juin</v>
      </c>
      <c r="AI267" s="37" t="str">
        <f>'HIDAOA 3'!M267</f>
        <v>Juin</v>
      </c>
      <c r="AJ267" s="37" t="str">
        <f>'ANA-PATH 2'!M267</f>
        <v>Juin</v>
      </c>
      <c r="AK267" s="37" t="str">
        <f>'CLINIQUE 3 '!S267</f>
        <v>Juin</v>
      </c>
    </row>
    <row r="268" spans="1:37" ht="18.75">
      <c r="A268" s="27">
        <v>261</v>
      </c>
      <c r="B268" s="308" t="s">
        <v>3255</v>
      </c>
      <c r="C268" s="366" t="s">
        <v>1779</v>
      </c>
      <c r="D268" s="37">
        <f>'REPRODUCTION 3'!G268</f>
        <v>21</v>
      </c>
      <c r="E268" s="37">
        <f>'RUMINANTS 3'!G268</f>
        <v>18</v>
      </c>
      <c r="F268" s="37">
        <f>'PARASITOLOGIE 3'!G268</f>
        <v>25.5</v>
      </c>
      <c r="G268" s="37">
        <f>'INFECTIEUX 3'!G268</f>
        <v>13.5</v>
      </c>
      <c r="H268" s="37">
        <f>'CARNIVORES 3'!G268</f>
        <v>21.75</v>
      </c>
      <c r="I268" s="37">
        <f>'CHIRURGIE 3'!G268</f>
        <v>24.75</v>
      </c>
      <c r="J268" s="37">
        <f>'BIOCHIMIE 2'!G268</f>
        <v>11</v>
      </c>
      <c r="K268" s="37">
        <f>'HIDAOA 3'!G268</f>
        <v>21</v>
      </c>
      <c r="L268" s="37">
        <f>'ANA-PATH 2'!G268</f>
        <v>8</v>
      </c>
      <c r="M268" s="37">
        <f>'CLINIQUE 3 '!M268</f>
        <v>0</v>
      </c>
      <c r="N268" s="37">
        <f t="shared" si="70"/>
        <v>164.5</v>
      </c>
      <c r="O268" s="37">
        <f t="shared" si="71"/>
        <v>5.875</v>
      </c>
      <c r="P268" s="27" t="str">
        <f t="shared" si="72"/>
        <v>Ajournee</v>
      </c>
      <c r="Q268" s="27" t="str">
        <f t="shared" si="73"/>
        <v>juin</v>
      </c>
      <c r="R268" s="27">
        <f t="shared" si="74"/>
        <v>0</v>
      </c>
      <c r="S268" s="27">
        <f t="shared" si="75"/>
        <v>0</v>
      </c>
      <c r="T268" s="27">
        <f t="shared" si="76"/>
        <v>0</v>
      </c>
      <c r="U268" s="27">
        <f t="shared" si="77"/>
        <v>1</v>
      </c>
      <c r="V268" s="27">
        <f t="shared" si="78"/>
        <v>0</v>
      </c>
      <c r="W268" s="27">
        <f t="shared" si="79"/>
        <v>0</v>
      </c>
      <c r="X268" s="27">
        <f t="shared" si="80"/>
        <v>0</v>
      </c>
      <c r="Y268" s="27">
        <f t="shared" si="81"/>
        <v>0</v>
      </c>
      <c r="Z268" s="27">
        <f t="shared" si="82"/>
        <v>1</v>
      </c>
      <c r="AA268" s="27">
        <f t="shared" si="83"/>
        <v>1</v>
      </c>
      <c r="AB268" s="37" t="str">
        <f>'REPRODUCTION 3'!M268</f>
        <v>Juin</v>
      </c>
      <c r="AC268" s="37" t="str">
        <f>'RUMINANTS 3'!M268</f>
        <v>Juin</v>
      </c>
      <c r="AD268" s="37" t="str">
        <f>'PARASITOLOGIE 3'!M268</f>
        <v>Juin</v>
      </c>
      <c r="AE268" s="37" t="str">
        <f>'INFECTIEUX 3'!M268</f>
        <v>Juin</v>
      </c>
      <c r="AF268" s="37" t="str">
        <f>'CARNIVORES 3'!M268</f>
        <v>Juin</v>
      </c>
      <c r="AG268" s="37" t="str">
        <f>'CHIRURGIE 3'!M268</f>
        <v>Juin</v>
      </c>
      <c r="AH268" s="37" t="str">
        <f>'BIOCHIMIE 2'!M268</f>
        <v>Juin</v>
      </c>
      <c r="AI268" s="37" t="str">
        <f>'HIDAOA 3'!M268</f>
        <v>Juin</v>
      </c>
      <c r="AJ268" s="37" t="str">
        <f>'ANA-PATH 2'!M268</f>
        <v>Juin</v>
      </c>
      <c r="AK268" s="37" t="str">
        <f>'CLINIQUE 3 '!S268</f>
        <v>Juin</v>
      </c>
    </row>
    <row r="269" spans="1:37" ht="18.75">
      <c r="A269" s="27">
        <v>262</v>
      </c>
      <c r="B269" s="308" t="s">
        <v>3256</v>
      </c>
      <c r="C269" s="366" t="s">
        <v>1863</v>
      </c>
      <c r="D269" s="37">
        <f>'REPRODUCTION 3'!G269</f>
        <v>3</v>
      </c>
      <c r="E269" s="37">
        <f>'RUMINANTS 3'!G269</f>
        <v>4.5</v>
      </c>
      <c r="F269" s="37">
        <f>'PARASITOLOGIE 3'!G269</f>
        <v>0</v>
      </c>
      <c r="G269" s="37">
        <f>'INFECTIEUX 3'!G269</f>
        <v>9</v>
      </c>
      <c r="H269" s="37">
        <f>'CARNIVORES 3'!G269</f>
        <v>16.5</v>
      </c>
      <c r="I269" s="37">
        <f>'CHIRURGIE 3'!G269</f>
        <v>19.875</v>
      </c>
      <c r="J269" s="37">
        <f>'BIOCHIMIE 2'!G269</f>
        <v>3.5</v>
      </c>
      <c r="K269" s="37">
        <f>'HIDAOA 3'!G269</f>
        <v>7.875</v>
      </c>
      <c r="L269" s="37">
        <f>'ANA-PATH 2'!G269</f>
        <v>4</v>
      </c>
      <c r="M269" s="37">
        <f>'CLINIQUE 3 '!M269</f>
        <v>0</v>
      </c>
      <c r="N269" s="37">
        <f t="shared" si="70"/>
        <v>68.25</v>
      </c>
      <c r="O269" s="37">
        <f t="shared" si="71"/>
        <v>2.4375</v>
      </c>
      <c r="P269" s="27" t="str">
        <f t="shared" si="72"/>
        <v>Ajournee</v>
      </c>
      <c r="Q269" s="27" t="str">
        <f t="shared" si="73"/>
        <v>juin</v>
      </c>
      <c r="R269" s="27">
        <f t="shared" si="74"/>
        <v>1</v>
      </c>
      <c r="S269" s="27">
        <f t="shared" si="75"/>
        <v>1</v>
      </c>
      <c r="T269" s="27">
        <f t="shared" si="76"/>
        <v>1</v>
      </c>
      <c r="U269" s="27">
        <f t="shared" si="77"/>
        <v>1</v>
      </c>
      <c r="V269" s="27">
        <f t="shared" si="78"/>
        <v>0</v>
      </c>
      <c r="W269" s="27">
        <f t="shared" si="79"/>
        <v>0</v>
      </c>
      <c r="X269" s="27">
        <f t="shared" si="80"/>
        <v>1</v>
      </c>
      <c r="Y269" s="27">
        <f t="shared" si="81"/>
        <v>1</v>
      </c>
      <c r="Z269" s="27">
        <f t="shared" si="82"/>
        <v>1</v>
      </c>
      <c r="AA269" s="27">
        <f t="shared" si="83"/>
        <v>1</v>
      </c>
      <c r="AB269" s="37" t="str">
        <f>'REPRODUCTION 3'!M269</f>
        <v>Juin</v>
      </c>
      <c r="AC269" s="37" t="str">
        <f>'RUMINANTS 3'!M269</f>
        <v>Juin</v>
      </c>
      <c r="AD269" s="37" t="str">
        <f>'PARASITOLOGIE 3'!M269</f>
        <v>Juin</v>
      </c>
      <c r="AE269" s="37" t="str">
        <f>'INFECTIEUX 3'!M269</f>
        <v>Juin</v>
      </c>
      <c r="AF269" s="37" t="str">
        <f>'CARNIVORES 3'!M269</f>
        <v>Juin</v>
      </c>
      <c r="AG269" s="37" t="str">
        <f>'CHIRURGIE 3'!M269</f>
        <v>Juin</v>
      </c>
      <c r="AH269" s="37" t="str">
        <f>'BIOCHIMIE 2'!M269</f>
        <v>Juin</v>
      </c>
      <c r="AI269" s="37" t="str">
        <f>'HIDAOA 3'!M269</f>
        <v>Juin</v>
      </c>
      <c r="AJ269" s="37" t="str">
        <f>'ANA-PATH 2'!M269</f>
        <v>Juin</v>
      </c>
      <c r="AK269" s="37" t="str">
        <f>'CLINIQUE 3 '!S269</f>
        <v>Juin</v>
      </c>
    </row>
    <row r="270" spans="1:37" ht="18.75">
      <c r="A270" s="27">
        <v>263</v>
      </c>
      <c r="B270" s="308" t="s">
        <v>3257</v>
      </c>
      <c r="C270" s="366" t="s">
        <v>3258</v>
      </c>
      <c r="D270" s="37">
        <f>'REPRODUCTION 3'!G270</f>
        <v>6</v>
      </c>
      <c r="E270" s="37">
        <f>'RUMINANTS 3'!G270</f>
        <v>13.5</v>
      </c>
      <c r="F270" s="37">
        <f>'PARASITOLOGIE 3'!G270</f>
        <v>18</v>
      </c>
      <c r="G270" s="37">
        <f>'INFECTIEUX 3'!G270</f>
        <v>9</v>
      </c>
      <c r="H270" s="37">
        <f>'CARNIVORES 3'!G270</f>
        <v>15.75</v>
      </c>
      <c r="I270" s="37">
        <f>'CHIRURGIE 3'!G270</f>
        <v>19.875</v>
      </c>
      <c r="J270" s="37">
        <f>'BIOCHIMIE 2'!G270</f>
        <v>7.5</v>
      </c>
      <c r="K270" s="37">
        <f>'HIDAOA 3'!G270</f>
        <v>20.625</v>
      </c>
      <c r="L270" s="37">
        <f>'ANA-PATH 2'!G270</f>
        <v>8</v>
      </c>
      <c r="M270" s="37">
        <f>'CLINIQUE 3 '!M270</f>
        <v>0</v>
      </c>
      <c r="N270" s="37">
        <f t="shared" si="70"/>
        <v>118.25</v>
      </c>
      <c r="O270" s="37">
        <f t="shared" si="71"/>
        <v>4.2232142857142856</v>
      </c>
      <c r="P270" s="27" t="str">
        <f t="shared" si="72"/>
        <v>Ajournee</v>
      </c>
      <c r="Q270" s="27" t="str">
        <f t="shared" si="73"/>
        <v>juin</v>
      </c>
      <c r="R270" s="27">
        <f t="shared" si="74"/>
        <v>1</v>
      </c>
      <c r="S270" s="27">
        <f t="shared" si="75"/>
        <v>1</v>
      </c>
      <c r="T270" s="27">
        <f t="shared" si="76"/>
        <v>0</v>
      </c>
      <c r="U270" s="27">
        <f t="shared" si="77"/>
        <v>1</v>
      </c>
      <c r="V270" s="27">
        <f t="shared" si="78"/>
        <v>0</v>
      </c>
      <c r="W270" s="27">
        <f t="shared" si="79"/>
        <v>0</v>
      </c>
      <c r="X270" s="27">
        <f t="shared" si="80"/>
        <v>1</v>
      </c>
      <c r="Y270" s="27">
        <f t="shared" si="81"/>
        <v>0</v>
      </c>
      <c r="Z270" s="27">
        <f t="shared" si="82"/>
        <v>1</v>
      </c>
      <c r="AA270" s="27">
        <f t="shared" si="83"/>
        <v>1</v>
      </c>
      <c r="AB270" s="37" t="str">
        <f>'REPRODUCTION 3'!M270</f>
        <v>Juin</v>
      </c>
      <c r="AC270" s="37" t="str">
        <f>'RUMINANTS 3'!M270</f>
        <v>Juin</v>
      </c>
      <c r="AD270" s="37" t="str">
        <f>'PARASITOLOGIE 3'!M270</f>
        <v>Juin</v>
      </c>
      <c r="AE270" s="37" t="str">
        <f>'INFECTIEUX 3'!M270</f>
        <v>Juin</v>
      </c>
      <c r="AF270" s="37" t="str">
        <f>'CARNIVORES 3'!M270</f>
        <v>Juin</v>
      </c>
      <c r="AG270" s="37" t="str">
        <f>'CHIRURGIE 3'!M270</f>
        <v>Juin</v>
      </c>
      <c r="AH270" s="37" t="str">
        <f>'BIOCHIMIE 2'!M270</f>
        <v>Juin</v>
      </c>
      <c r="AI270" s="37" t="str">
        <f>'HIDAOA 3'!M270</f>
        <v>Juin</v>
      </c>
      <c r="AJ270" s="37" t="str">
        <f>'ANA-PATH 2'!M270</f>
        <v>Juin</v>
      </c>
      <c r="AK270" s="37" t="str">
        <f>'CLINIQUE 3 '!S270</f>
        <v>Juin</v>
      </c>
    </row>
    <row r="271" spans="1:37" ht="18.75">
      <c r="A271" s="27">
        <v>264</v>
      </c>
      <c r="B271" s="308" t="s">
        <v>3259</v>
      </c>
      <c r="C271" s="366" t="s">
        <v>473</v>
      </c>
      <c r="D271" s="37">
        <f>'REPRODUCTION 3'!G271</f>
        <v>12</v>
      </c>
      <c r="E271" s="37">
        <f>'RUMINANTS 3'!G271</f>
        <v>15</v>
      </c>
      <c r="F271" s="37">
        <f>'PARASITOLOGIE 3'!G271</f>
        <v>15</v>
      </c>
      <c r="G271" s="37">
        <f>'INFECTIEUX 3'!G271</f>
        <v>12</v>
      </c>
      <c r="H271" s="37">
        <f>'CARNIVORES 3'!G271</f>
        <v>13.5</v>
      </c>
      <c r="I271" s="37">
        <f>'CHIRURGIE 3'!G271</f>
        <v>19.125</v>
      </c>
      <c r="J271" s="37">
        <f>'BIOCHIMIE 2'!G271</f>
        <v>1.25</v>
      </c>
      <c r="K271" s="37">
        <f>'HIDAOA 3'!G271</f>
        <v>10.875</v>
      </c>
      <c r="L271" s="37">
        <f>'ANA-PATH 2'!G271</f>
        <v>9</v>
      </c>
      <c r="M271" s="37">
        <f>'CLINIQUE 3 '!M271</f>
        <v>0</v>
      </c>
      <c r="N271" s="37">
        <f t="shared" si="70"/>
        <v>107.75</v>
      </c>
      <c r="O271" s="37">
        <f t="shared" si="71"/>
        <v>3.8482142857142856</v>
      </c>
      <c r="P271" s="27" t="str">
        <f t="shared" si="72"/>
        <v>Ajournee</v>
      </c>
      <c r="Q271" s="27" t="str">
        <f t="shared" si="73"/>
        <v>juin</v>
      </c>
      <c r="R271" s="27">
        <f t="shared" si="74"/>
        <v>1</v>
      </c>
      <c r="S271" s="27">
        <f t="shared" si="75"/>
        <v>0</v>
      </c>
      <c r="T271" s="27">
        <f t="shared" si="76"/>
        <v>0</v>
      </c>
      <c r="U271" s="27">
        <f t="shared" si="77"/>
        <v>1</v>
      </c>
      <c r="V271" s="27">
        <f t="shared" si="78"/>
        <v>1</v>
      </c>
      <c r="W271" s="27">
        <f t="shared" si="79"/>
        <v>0</v>
      </c>
      <c r="X271" s="27">
        <f t="shared" si="80"/>
        <v>1</v>
      </c>
      <c r="Y271" s="27">
        <f t="shared" si="81"/>
        <v>1</v>
      </c>
      <c r="Z271" s="27">
        <f t="shared" si="82"/>
        <v>1</v>
      </c>
      <c r="AA271" s="27">
        <f t="shared" si="83"/>
        <v>1</v>
      </c>
      <c r="AB271" s="37" t="str">
        <f>'REPRODUCTION 3'!M271</f>
        <v>Juin</v>
      </c>
      <c r="AC271" s="37" t="str">
        <f>'RUMINANTS 3'!M271</f>
        <v>Juin</v>
      </c>
      <c r="AD271" s="37" t="str">
        <f>'PARASITOLOGIE 3'!M271</f>
        <v>Juin</v>
      </c>
      <c r="AE271" s="37" t="str">
        <f>'INFECTIEUX 3'!M271</f>
        <v>Juin</v>
      </c>
      <c r="AF271" s="37" t="str">
        <f>'CARNIVORES 3'!M271</f>
        <v>Juin</v>
      </c>
      <c r="AG271" s="37" t="str">
        <f>'CHIRURGIE 3'!M271</f>
        <v>Juin</v>
      </c>
      <c r="AH271" s="37" t="str">
        <f>'BIOCHIMIE 2'!M271</f>
        <v>Juin</v>
      </c>
      <c r="AI271" s="37" t="str">
        <f>'HIDAOA 3'!M271</f>
        <v>Juin</v>
      </c>
      <c r="AJ271" s="37" t="str">
        <f>'ANA-PATH 2'!M271</f>
        <v>Juin</v>
      </c>
      <c r="AK271" s="37" t="str">
        <f>'CLINIQUE 3 '!S271</f>
        <v>Juin</v>
      </c>
    </row>
    <row r="272" spans="1:37" ht="18.75">
      <c r="A272" s="27">
        <v>265</v>
      </c>
      <c r="B272" s="308" t="s">
        <v>3260</v>
      </c>
      <c r="C272" s="366" t="s">
        <v>2130</v>
      </c>
      <c r="D272" s="37">
        <f>'REPRODUCTION 3'!G272</f>
        <v>7.5</v>
      </c>
      <c r="E272" s="37">
        <f>'RUMINANTS 3'!G272</f>
        <v>4.5</v>
      </c>
      <c r="F272" s="37">
        <f>'PARASITOLOGIE 3'!G272</f>
        <v>18</v>
      </c>
      <c r="G272" s="37">
        <f>'INFECTIEUX 3'!G272</f>
        <v>4.5</v>
      </c>
      <c r="H272" s="37">
        <f>'CARNIVORES 3'!G272</f>
        <v>12</v>
      </c>
      <c r="I272" s="37">
        <f>'CHIRURGIE 3'!G272</f>
        <v>22.875</v>
      </c>
      <c r="J272" s="37">
        <f>'BIOCHIMIE 2'!G272</f>
        <v>6</v>
      </c>
      <c r="K272" s="37">
        <f>'HIDAOA 3'!G272</f>
        <v>20.25</v>
      </c>
      <c r="L272" s="37">
        <f>'ANA-PATH 2'!G272</f>
        <v>6</v>
      </c>
      <c r="M272" s="37">
        <f>'CLINIQUE 3 '!M272</f>
        <v>0</v>
      </c>
      <c r="N272" s="37">
        <f t="shared" si="70"/>
        <v>101.625</v>
      </c>
      <c r="O272" s="37">
        <f t="shared" si="71"/>
        <v>3.6294642857142856</v>
      </c>
      <c r="P272" s="27" t="str">
        <f t="shared" si="72"/>
        <v>Ajournee</v>
      </c>
      <c r="Q272" s="27" t="str">
        <f t="shared" si="73"/>
        <v>juin</v>
      </c>
      <c r="R272" s="27">
        <f t="shared" si="74"/>
        <v>1</v>
      </c>
      <c r="S272" s="27">
        <f t="shared" si="75"/>
        <v>1</v>
      </c>
      <c r="T272" s="27">
        <f t="shared" si="76"/>
        <v>0</v>
      </c>
      <c r="U272" s="27">
        <f t="shared" si="77"/>
        <v>1</v>
      </c>
      <c r="V272" s="27">
        <f t="shared" si="78"/>
        <v>1</v>
      </c>
      <c r="W272" s="27">
        <f t="shared" si="79"/>
        <v>0</v>
      </c>
      <c r="X272" s="27">
        <f t="shared" si="80"/>
        <v>1</v>
      </c>
      <c r="Y272" s="27">
        <f t="shared" si="81"/>
        <v>0</v>
      </c>
      <c r="Z272" s="27">
        <f t="shared" si="82"/>
        <v>1</v>
      </c>
      <c r="AA272" s="27">
        <f t="shared" si="83"/>
        <v>1</v>
      </c>
      <c r="AB272" s="37" t="str">
        <f>'REPRODUCTION 3'!M272</f>
        <v>Juin</v>
      </c>
      <c r="AC272" s="37" t="str">
        <f>'RUMINANTS 3'!M272</f>
        <v>Juin</v>
      </c>
      <c r="AD272" s="37" t="str">
        <f>'PARASITOLOGIE 3'!M272</f>
        <v>Juin</v>
      </c>
      <c r="AE272" s="37" t="str">
        <f>'INFECTIEUX 3'!M272</f>
        <v>Juin</v>
      </c>
      <c r="AF272" s="37" t="str">
        <f>'CARNIVORES 3'!M272</f>
        <v>Juin</v>
      </c>
      <c r="AG272" s="37" t="str">
        <f>'CHIRURGIE 3'!M272</f>
        <v>Juin</v>
      </c>
      <c r="AH272" s="37" t="str">
        <f>'BIOCHIMIE 2'!M272</f>
        <v>Juin</v>
      </c>
      <c r="AI272" s="37" t="str">
        <f>'HIDAOA 3'!M272</f>
        <v>Juin</v>
      </c>
      <c r="AJ272" s="37" t="str">
        <f>'ANA-PATH 2'!M272</f>
        <v>Juin</v>
      </c>
      <c r="AK272" s="37" t="str">
        <f>'CLINIQUE 3 '!S272</f>
        <v>Juin</v>
      </c>
    </row>
    <row r="273" spans="1:37" ht="18.75">
      <c r="A273" s="27">
        <v>266</v>
      </c>
      <c r="B273" s="308" t="s">
        <v>3261</v>
      </c>
      <c r="C273" s="366" t="s">
        <v>3262</v>
      </c>
      <c r="D273" s="37">
        <f>'REPRODUCTION 3'!G273</f>
        <v>17.25</v>
      </c>
      <c r="E273" s="37">
        <f>'RUMINANTS 3'!G273</f>
        <v>12</v>
      </c>
      <c r="F273" s="37">
        <f>'PARASITOLOGIE 3'!G273</f>
        <v>25.5</v>
      </c>
      <c r="G273" s="37">
        <f>'INFECTIEUX 3'!G273</f>
        <v>9</v>
      </c>
      <c r="H273" s="37">
        <f>'CARNIVORES 3'!G273</f>
        <v>15.75</v>
      </c>
      <c r="I273" s="37">
        <f>'CHIRURGIE 3'!G273</f>
        <v>24</v>
      </c>
      <c r="J273" s="37">
        <f>'BIOCHIMIE 2'!G273</f>
        <v>10</v>
      </c>
      <c r="K273" s="37">
        <f>'HIDAOA 3'!G273</f>
        <v>16.5</v>
      </c>
      <c r="L273" s="37">
        <f>'ANA-PATH 2'!G273</f>
        <v>5</v>
      </c>
      <c r="M273" s="37">
        <f>'CLINIQUE 3 '!M273</f>
        <v>0</v>
      </c>
      <c r="N273" s="37">
        <f t="shared" si="70"/>
        <v>135</v>
      </c>
      <c r="O273" s="37">
        <f t="shared" si="71"/>
        <v>4.8214285714285712</v>
      </c>
      <c r="P273" s="27" t="str">
        <f t="shared" si="72"/>
        <v>Ajournee</v>
      </c>
      <c r="Q273" s="27" t="str">
        <f t="shared" si="73"/>
        <v>juin</v>
      </c>
      <c r="R273" s="27">
        <f t="shared" si="74"/>
        <v>0</v>
      </c>
      <c r="S273" s="27">
        <f t="shared" si="75"/>
        <v>1</v>
      </c>
      <c r="T273" s="27">
        <f t="shared" si="76"/>
        <v>0</v>
      </c>
      <c r="U273" s="27">
        <f t="shared" si="77"/>
        <v>1</v>
      </c>
      <c r="V273" s="27">
        <f t="shared" si="78"/>
        <v>0</v>
      </c>
      <c r="W273" s="27">
        <f t="shared" si="79"/>
        <v>0</v>
      </c>
      <c r="X273" s="27">
        <f t="shared" si="80"/>
        <v>0</v>
      </c>
      <c r="Y273" s="27">
        <f t="shared" si="81"/>
        <v>0</v>
      </c>
      <c r="Z273" s="27">
        <f t="shared" si="82"/>
        <v>1</v>
      </c>
      <c r="AA273" s="27">
        <f t="shared" si="83"/>
        <v>1</v>
      </c>
      <c r="AB273" s="37" t="str">
        <f>'REPRODUCTION 3'!M273</f>
        <v>Juin</v>
      </c>
      <c r="AC273" s="37" t="str">
        <f>'RUMINANTS 3'!M273</f>
        <v>Juin</v>
      </c>
      <c r="AD273" s="37" t="str">
        <f>'PARASITOLOGIE 3'!M273</f>
        <v>Juin</v>
      </c>
      <c r="AE273" s="37" t="str">
        <f>'INFECTIEUX 3'!M273</f>
        <v>Juin</v>
      </c>
      <c r="AF273" s="37" t="str">
        <f>'CARNIVORES 3'!M273</f>
        <v>Juin</v>
      </c>
      <c r="AG273" s="37" t="str">
        <f>'CHIRURGIE 3'!M273</f>
        <v>Juin</v>
      </c>
      <c r="AH273" s="37" t="str">
        <f>'BIOCHIMIE 2'!M273</f>
        <v>Juin</v>
      </c>
      <c r="AI273" s="37" t="str">
        <f>'HIDAOA 3'!M273</f>
        <v>Juin</v>
      </c>
      <c r="AJ273" s="37" t="str">
        <f>'ANA-PATH 2'!M273</f>
        <v>Juin</v>
      </c>
      <c r="AK273" s="37" t="str">
        <f>'CLINIQUE 3 '!S273</f>
        <v>Juin</v>
      </c>
    </row>
    <row r="274" spans="1:37" ht="18.75">
      <c r="A274" s="27">
        <v>267</v>
      </c>
      <c r="B274" s="308" t="s">
        <v>3263</v>
      </c>
      <c r="C274" s="366" t="s">
        <v>3264</v>
      </c>
      <c r="D274" s="37">
        <f>'REPRODUCTION 3'!G274</f>
        <v>18.75</v>
      </c>
      <c r="E274" s="37">
        <f>'RUMINANTS 3'!G274</f>
        <v>13.5</v>
      </c>
      <c r="F274" s="37">
        <f>'PARASITOLOGIE 3'!G274</f>
        <v>15</v>
      </c>
      <c r="G274" s="37">
        <f>'INFECTIEUX 3'!G274</f>
        <v>7.5</v>
      </c>
      <c r="H274" s="37">
        <f>'CARNIVORES 3'!G274</f>
        <v>12.75</v>
      </c>
      <c r="I274" s="37">
        <f>'CHIRURGIE 3'!G274</f>
        <v>18.75</v>
      </c>
      <c r="J274" s="37">
        <f>'BIOCHIMIE 2'!G274</f>
        <v>6.5</v>
      </c>
      <c r="K274" s="37">
        <f>'HIDAOA 3'!G274</f>
        <v>17.625</v>
      </c>
      <c r="L274" s="37">
        <f>'ANA-PATH 2'!G274</f>
        <v>6</v>
      </c>
      <c r="M274" s="37">
        <f>'CLINIQUE 3 '!M274</f>
        <v>0</v>
      </c>
      <c r="N274" s="37">
        <f t="shared" si="70"/>
        <v>116.375</v>
      </c>
      <c r="O274" s="37">
        <f t="shared" si="71"/>
        <v>4.15625</v>
      </c>
      <c r="P274" s="27" t="str">
        <f t="shared" si="72"/>
        <v>Ajournee</v>
      </c>
      <c r="Q274" s="27" t="str">
        <f t="shared" si="73"/>
        <v>juin</v>
      </c>
      <c r="R274" s="27">
        <f t="shared" si="74"/>
        <v>0</v>
      </c>
      <c r="S274" s="27">
        <f t="shared" si="75"/>
        <v>1</v>
      </c>
      <c r="T274" s="27">
        <f t="shared" si="76"/>
        <v>0</v>
      </c>
      <c r="U274" s="27">
        <f t="shared" si="77"/>
        <v>1</v>
      </c>
      <c r="V274" s="27">
        <f t="shared" si="78"/>
        <v>1</v>
      </c>
      <c r="W274" s="27">
        <f t="shared" si="79"/>
        <v>0</v>
      </c>
      <c r="X274" s="27">
        <f t="shared" si="80"/>
        <v>1</v>
      </c>
      <c r="Y274" s="27">
        <f t="shared" si="81"/>
        <v>0</v>
      </c>
      <c r="Z274" s="27">
        <f t="shared" si="82"/>
        <v>1</v>
      </c>
      <c r="AA274" s="27">
        <f t="shared" si="83"/>
        <v>1</v>
      </c>
      <c r="AB274" s="37" t="str">
        <f>'REPRODUCTION 3'!M274</f>
        <v>Juin</v>
      </c>
      <c r="AC274" s="37" t="str">
        <f>'RUMINANTS 3'!M274</f>
        <v>Juin</v>
      </c>
      <c r="AD274" s="37" t="str">
        <f>'PARASITOLOGIE 3'!M274</f>
        <v>Juin</v>
      </c>
      <c r="AE274" s="37" t="str">
        <f>'INFECTIEUX 3'!M274</f>
        <v>Juin</v>
      </c>
      <c r="AF274" s="37" t="str">
        <f>'CARNIVORES 3'!M274</f>
        <v>Juin</v>
      </c>
      <c r="AG274" s="37" t="str">
        <f>'CHIRURGIE 3'!M274</f>
        <v>Juin</v>
      </c>
      <c r="AH274" s="37" t="str">
        <f>'BIOCHIMIE 2'!M274</f>
        <v>Juin</v>
      </c>
      <c r="AI274" s="37" t="str">
        <f>'HIDAOA 3'!M274</f>
        <v>Juin</v>
      </c>
      <c r="AJ274" s="37" t="str">
        <f>'ANA-PATH 2'!M274</f>
        <v>Juin</v>
      </c>
      <c r="AK274" s="37" t="str">
        <f>'CLINIQUE 3 '!S274</f>
        <v>Juin</v>
      </c>
    </row>
    <row r="275" spans="1:37" ht="18.75">
      <c r="A275" s="27">
        <v>268</v>
      </c>
      <c r="B275" s="308" t="s">
        <v>3265</v>
      </c>
      <c r="C275" s="366" t="s">
        <v>3194</v>
      </c>
      <c r="D275" s="37">
        <f>'REPRODUCTION 3'!G275</f>
        <v>10.5</v>
      </c>
      <c r="E275" s="37">
        <f>'RUMINANTS 3'!G275</f>
        <v>6</v>
      </c>
      <c r="F275" s="37">
        <f>'PARASITOLOGIE 3'!G275</f>
        <v>21</v>
      </c>
      <c r="G275" s="37">
        <f>'INFECTIEUX 3'!G275</f>
        <v>6</v>
      </c>
      <c r="H275" s="37">
        <f>'CARNIVORES 3'!G275</f>
        <v>9.75</v>
      </c>
      <c r="I275" s="37">
        <f>'CHIRURGIE 3'!G275</f>
        <v>22.125</v>
      </c>
      <c r="J275" s="37">
        <f>'BIOCHIMIE 2'!G275</f>
        <v>3.25</v>
      </c>
      <c r="K275" s="37">
        <f>'HIDAOA 3'!G275</f>
        <v>12.375</v>
      </c>
      <c r="L275" s="37">
        <f>'ANA-PATH 2'!G275</f>
        <v>3</v>
      </c>
      <c r="M275" s="37">
        <f>'CLINIQUE 3 '!M275</f>
        <v>0</v>
      </c>
      <c r="N275" s="37">
        <f t="shared" si="70"/>
        <v>94</v>
      </c>
      <c r="O275" s="37">
        <f t="shared" si="71"/>
        <v>3.3571428571428572</v>
      </c>
      <c r="P275" s="27" t="str">
        <f t="shared" si="72"/>
        <v>Ajournee</v>
      </c>
      <c r="Q275" s="27" t="str">
        <f t="shared" si="73"/>
        <v>juin</v>
      </c>
      <c r="R275" s="27">
        <f t="shared" si="74"/>
        <v>1</v>
      </c>
      <c r="S275" s="27">
        <f t="shared" si="75"/>
        <v>1</v>
      </c>
      <c r="T275" s="27">
        <f t="shared" si="76"/>
        <v>0</v>
      </c>
      <c r="U275" s="27">
        <f t="shared" si="77"/>
        <v>1</v>
      </c>
      <c r="V275" s="27">
        <f t="shared" si="78"/>
        <v>1</v>
      </c>
      <c r="W275" s="27">
        <f t="shared" si="79"/>
        <v>0</v>
      </c>
      <c r="X275" s="27">
        <f t="shared" si="80"/>
        <v>1</v>
      </c>
      <c r="Y275" s="27">
        <f t="shared" si="81"/>
        <v>1</v>
      </c>
      <c r="Z275" s="27">
        <f t="shared" si="82"/>
        <v>1</v>
      </c>
      <c r="AA275" s="27">
        <f t="shared" si="83"/>
        <v>1</v>
      </c>
      <c r="AB275" s="37" t="str">
        <f>'REPRODUCTION 3'!M275</f>
        <v>Juin</v>
      </c>
      <c r="AC275" s="37" t="str">
        <f>'RUMINANTS 3'!M275</f>
        <v>Juin</v>
      </c>
      <c r="AD275" s="37" t="str">
        <f>'PARASITOLOGIE 3'!M275</f>
        <v>Juin</v>
      </c>
      <c r="AE275" s="37" t="str">
        <f>'INFECTIEUX 3'!M275</f>
        <v>Juin</v>
      </c>
      <c r="AF275" s="37" t="str">
        <f>'CARNIVORES 3'!M275</f>
        <v>Juin</v>
      </c>
      <c r="AG275" s="37" t="str">
        <f>'CHIRURGIE 3'!M275</f>
        <v>Juin</v>
      </c>
      <c r="AH275" s="37" t="str">
        <f>'BIOCHIMIE 2'!M275</f>
        <v>Juin</v>
      </c>
      <c r="AI275" s="37" t="str">
        <f>'HIDAOA 3'!M275</f>
        <v>Juin</v>
      </c>
      <c r="AJ275" s="37" t="str">
        <f>'ANA-PATH 2'!M275</f>
        <v>Juin</v>
      </c>
      <c r="AK275" s="37" t="str">
        <f>'CLINIQUE 3 '!S275</f>
        <v>Juin</v>
      </c>
    </row>
    <row r="276" spans="1:37" ht="18.75">
      <c r="A276" s="27">
        <v>269</v>
      </c>
      <c r="B276" s="308" t="s">
        <v>1719</v>
      </c>
      <c r="C276" s="366" t="s">
        <v>500</v>
      </c>
      <c r="D276" s="37">
        <f>'REPRODUCTION 3'!G276</f>
        <v>4.5</v>
      </c>
      <c r="E276" s="37">
        <f>'RUMINANTS 3'!G276</f>
        <v>4.5</v>
      </c>
      <c r="F276" s="37">
        <f>'PARASITOLOGIE 3'!G276</f>
        <v>12</v>
      </c>
      <c r="G276" s="37">
        <f>'INFECTIEUX 3'!G276</f>
        <v>3</v>
      </c>
      <c r="H276" s="37">
        <f>'CARNIVORES 3'!G276</f>
        <v>8.25</v>
      </c>
      <c r="I276" s="37">
        <f>'CHIRURGIE 3'!G276</f>
        <v>18.375</v>
      </c>
      <c r="J276" s="37">
        <f>'BIOCHIMIE 2'!G276</f>
        <v>7</v>
      </c>
      <c r="K276" s="37">
        <f>'HIDAOA 3'!G276</f>
        <v>16.125</v>
      </c>
      <c r="L276" s="37">
        <f>'ANA-PATH 2'!G276</f>
        <v>4</v>
      </c>
      <c r="M276" s="37">
        <f>'CLINIQUE 3 '!M276</f>
        <v>0</v>
      </c>
      <c r="N276" s="37">
        <f t="shared" si="70"/>
        <v>77.75</v>
      </c>
      <c r="O276" s="37">
        <f t="shared" si="71"/>
        <v>2.7767857142857144</v>
      </c>
      <c r="P276" s="27" t="str">
        <f t="shared" si="72"/>
        <v>Ajournee</v>
      </c>
      <c r="Q276" s="27" t="str">
        <f t="shared" si="73"/>
        <v>juin</v>
      </c>
      <c r="R276" s="27">
        <f t="shared" si="74"/>
        <v>1</v>
      </c>
      <c r="S276" s="27">
        <f t="shared" si="75"/>
        <v>1</v>
      </c>
      <c r="T276" s="27">
        <f t="shared" si="76"/>
        <v>1</v>
      </c>
      <c r="U276" s="27">
        <f t="shared" si="77"/>
        <v>1</v>
      </c>
      <c r="V276" s="27">
        <f t="shared" si="78"/>
        <v>1</v>
      </c>
      <c r="W276" s="27">
        <f t="shared" si="79"/>
        <v>0</v>
      </c>
      <c r="X276" s="27">
        <f t="shared" si="80"/>
        <v>1</v>
      </c>
      <c r="Y276" s="27">
        <f t="shared" si="81"/>
        <v>0</v>
      </c>
      <c r="Z276" s="27">
        <f t="shared" si="82"/>
        <v>1</v>
      </c>
      <c r="AA276" s="27">
        <f t="shared" si="83"/>
        <v>1</v>
      </c>
      <c r="AB276" s="37" t="str">
        <f>'REPRODUCTION 3'!M276</f>
        <v>Juin</v>
      </c>
      <c r="AC276" s="37" t="str">
        <f>'RUMINANTS 3'!M276</f>
        <v>Juin</v>
      </c>
      <c r="AD276" s="37" t="str">
        <f>'PARASITOLOGIE 3'!M276</f>
        <v>Juin</v>
      </c>
      <c r="AE276" s="37" t="str">
        <f>'INFECTIEUX 3'!M276</f>
        <v>Juin</v>
      </c>
      <c r="AF276" s="37" t="str">
        <f>'CARNIVORES 3'!M276</f>
        <v>Juin</v>
      </c>
      <c r="AG276" s="37" t="str">
        <f>'CHIRURGIE 3'!M276</f>
        <v>Juin</v>
      </c>
      <c r="AH276" s="37" t="str">
        <f>'BIOCHIMIE 2'!M276</f>
        <v>Juin</v>
      </c>
      <c r="AI276" s="37" t="str">
        <f>'HIDAOA 3'!M276</f>
        <v>Juin</v>
      </c>
      <c r="AJ276" s="37" t="str">
        <f>'ANA-PATH 2'!M276</f>
        <v>Juin</v>
      </c>
      <c r="AK276" s="37" t="str">
        <f>'CLINIQUE 3 '!S276</f>
        <v>Juin</v>
      </c>
    </row>
    <row r="277" spans="1:37" ht="18.75">
      <c r="A277" s="27">
        <v>270</v>
      </c>
      <c r="B277" s="308" t="s">
        <v>3266</v>
      </c>
      <c r="C277" s="366" t="s">
        <v>3267</v>
      </c>
      <c r="D277" s="37">
        <f>'REPRODUCTION 3'!G277</f>
        <v>15</v>
      </c>
      <c r="E277" s="37">
        <f>'RUMINANTS 3'!G277</f>
        <v>15</v>
      </c>
      <c r="F277" s="37">
        <f>'PARASITOLOGIE 3'!G277</f>
        <v>25.5</v>
      </c>
      <c r="G277" s="37">
        <f>'INFECTIEUX 3'!G277</f>
        <v>12</v>
      </c>
      <c r="H277" s="37">
        <f>'CARNIVORES 3'!G277</f>
        <v>12</v>
      </c>
      <c r="I277" s="37">
        <f>'CHIRURGIE 3'!G277</f>
        <v>22.875</v>
      </c>
      <c r="J277" s="37">
        <f>'BIOCHIMIE 2'!G277</f>
        <v>11.5</v>
      </c>
      <c r="K277" s="37">
        <f>'HIDAOA 3'!G277</f>
        <v>19.5</v>
      </c>
      <c r="L277" s="37">
        <f>'ANA-PATH 2'!G277</f>
        <v>8</v>
      </c>
      <c r="M277" s="37">
        <f>'CLINIQUE 3 '!M277</f>
        <v>0</v>
      </c>
      <c r="N277" s="37">
        <f t="shared" si="70"/>
        <v>141.375</v>
      </c>
      <c r="O277" s="37">
        <f t="shared" si="71"/>
        <v>5.0491071428571432</v>
      </c>
      <c r="P277" s="27" t="str">
        <f t="shared" si="72"/>
        <v>Ajournee</v>
      </c>
      <c r="Q277" s="27" t="str">
        <f t="shared" si="73"/>
        <v>juin</v>
      </c>
      <c r="R277" s="27">
        <f t="shared" si="74"/>
        <v>0</v>
      </c>
      <c r="S277" s="27">
        <f t="shared" si="75"/>
        <v>0</v>
      </c>
      <c r="T277" s="27">
        <f t="shared" si="76"/>
        <v>0</v>
      </c>
      <c r="U277" s="27">
        <f t="shared" si="77"/>
        <v>1</v>
      </c>
      <c r="V277" s="27">
        <f t="shared" si="78"/>
        <v>1</v>
      </c>
      <c r="W277" s="27">
        <f t="shared" si="79"/>
        <v>0</v>
      </c>
      <c r="X277" s="27">
        <f t="shared" si="80"/>
        <v>0</v>
      </c>
      <c r="Y277" s="27">
        <f t="shared" si="81"/>
        <v>0</v>
      </c>
      <c r="Z277" s="27">
        <f t="shared" si="82"/>
        <v>1</v>
      </c>
      <c r="AA277" s="27">
        <f t="shared" si="83"/>
        <v>1</v>
      </c>
      <c r="AB277" s="37" t="str">
        <f>'REPRODUCTION 3'!M277</f>
        <v>Juin</v>
      </c>
      <c r="AC277" s="37" t="str">
        <f>'RUMINANTS 3'!M277</f>
        <v>Juin</v>
      </c>
      <c r="AD277" s="37" t="str">
        <f>'PARASITOLOGIE 3'!M277</f>
        <v>Juin</v>
      </c>
      <c r="AE277" s="37" t="str">
        <f>'INFECTIEUX 3'!M277</f>
        <v>Juin</v>
      </c>
      <c r="AF277" s="37" t="str">
        <f>'CARNIVORES 3'!M277</f>
        <v>Juin</v>
      </c>
      <c r="AG277" s="37" t="str">
        <f>'CHIRURGIE 3'!M277</f>
        <v>Juin</v>
      </c>
      <c r="AH277" s="37" t="str">
        <f>'BIOCHIMIE 2'!M277</f>
        <v>Juin</v>
      </c>
      <c r="AI277" s="37" t="str">
        <f>'HIDAOA 3'!M277</f>
        <v>Juin</v>
      </c>
      <c r="AJ277" s="37" t="str">
        <f>'ANA-PATH 2'!M277</f>
        <v>Juin</v>
      </c>
      <c r="AK277" s="37" t="str">
        <f>'CLINIQUE 3 '!S277</f>
        <v>Juin</v>
      </c>
    </row>
    <row r="278" spans="1:37" ht="18.75">
      <c r="A278" s="27">
        <v>271</v>
      </c>
      <c r="B278" s="308" t="s">
        <v>3268</v>
      </c>
      <c r="C278" s="366" t="s">
        <v>3269</v>
      </c>
      <c r="D278" s="37">
        <f>'REPRODUCTION 3'!G278</f>
        <v>15.75</v>
      </c>
      <c r="E278" s="37">
        <f>'RUMINANTS 3'!G278</f>
        <v>13.5</v>
      </c>
      <c r="F278" s="37">
        <f>'PARASITOLOGIE 3'!G278</f>
        <v>27</v>
      </c>
      <c r="G278" s="37">
        <f>'INFECTIEUX 3'!G278</f>
        <v>13.5</v>
      </c>
      <c r="H278" s="37">
        <f>'CARNIVORES 3'!G278</f>
        <v>18.75</v>
      </c>
      <c r="I278" s="37">
        <f>'CHIRURGIE 3'!G278</f>
        <v>24.375</v>
      </c>
      <c r="J278" s="37">
        <f>'BIOCHIMIE 2'!G278</f>
        <v>12.5</v>
      </c>
      <c r="K278" s="37">
        <f>'HIDAOA 3'!G278</f>
        <v>18.75</v>
      </c>
      <c r="L278" s="37">
        <f>'ANA-PATH 2'!G278</f>
        <v>6</v>
      </c>
      <c r="M278" s="37">
        <f>'CLINIQUE 3 '!M278</f>
        <v>0</v>
      </c>
      <c r="N278" s="37">
        <f t="shared" si="70"/>
        <v>150.125</v>
      </c>
      <c r="O278" s="37">
        <f t="shared" si="71"/>
        <v>5.3616071428571432</v>
      </c>
      <c r="P278" s="27" t="str">
        <f t="shared" si="72"/>
        <v>Ajournee</v>
      </c>
      <c r="Q278" s="27" t="str">
        <f t="shared" si="73"/>
        <v>juin</v>
      </c>
      <c r="R278" s="27">
        <f t="shared" si="74"/>
        <v>0</v>
      </c>
      <c r="S278" s="27">
        <f t="shared" si="75"/>
        <v>1</v>
      </c>
      <c r="T278" s="27">
        <f t="shared" si="76"/>
        <v>0</v>
      </c>
      <c r="U278" s="27">
        <f t="shared" si="77"/>
        <v>1</v>
      </c>
      <c r="V278" s="27">
        <f t="shared" si="78"/>
        <v>0</v>
      </c>
      <c r="W278" s="27">
        <f t="shared" si="79"/>
        <v>0</v>
      </c>
      <c r="X278" s="27">
        <f t="shared" si="80"/>
        <v>0</v>
      </c>
      <c r="Y278" s="27">
        <f t="shared" si="81"/>
        <v>0</v>
      </c>
      <c r="Z278" s="27">
        <f t="shared" si="82"/>
        <v>1</v>
      </c>
      <c r="AA278" s="27">
        <f t="shared" si="83"/>
        <v>1</v>
      </c>
      <c r="AB278" s="37" t="str">
        <f>'REPRODUCTION 3'!M278</f>
        <v>Juin</v>
      </c>
      <c r="AC278" s="37" t="str">
        <f>'RUMINANTS 3'!M278</f>
        <v>Juin</v>
      </c>
      <c r="AD278" s="37" t="str">
        <f>'PARASITOLOGIE 3'!M278</f>
        <v>Juin</v>
      </c>
      <c r="AE278" s="37" t="str">
        <f>'INFECTIEUX 3'!M278</f>
        <v>Juin</v>
      </c>
      <c r="AF278" s="37" t="str">
        <f>'CARNIVORES 3'!M278</f>
        <v>Juin</v>
      </c>
      <c r="AG278" s="37" t="str">
        <f>'CHIRURGIE 3'!M278</f>
        <v>Juin</v>
      </c>
      <c r="AH278" s="37" t="str">
        <f>'BIOCHIMIE 2'!M278</f>
        <v>Juin</v>
      </c>
      <c r="AI278" s="37" t="str">
        <f>'HIDAOA 3'!M278</f>
        <v>Juin</v>
      </c>
      <c r="AJ278" s="37" t="str">
        <f>'ANA-PATH 2'!M278</f>
        <v>Juin</v>
      </c>
      <c r="AK278" s="37" t="str">
        <f>'CLINIQUE 3 '!S278</f>
        <v>Juin</v>
      </c>
    </row>
    <row r="279" spans="1:37" ht="18.75">
      <c r="A279" s="27">
        <v>272</v>
      </c>
      <c r="B279" s="308" t="s">
        <v>3302</v>
      </c>
      <c r="C279" s="366" t="s">
        <v>3303</v>
      </c>
      <c r="D279" s="37">
        <f>'REPRODUCTION 3'!G279</f>
        <v>6</v>
      </c>
      <c r="E279" s="37">
        <f>'RUMINANTS 3'!G279</f>
        <v>0</v>
      </c>
      <c r="F279" s="37">
        <f>'PARASITOLOGIE 3'!G279</f>
        <v>16.5</v>
      </c>
      <c r="G279" s="37">
        <f>'INFECTIEUX 3'!G279</f>
        <v>6</v>
      </c>
      <c r="H279" s="37">
        <f>'CARNIVORES 3'!G279</f>
        <v>12.75</v>
      </c>
      <c r="I279" s="37">
        <f>'CHIRURGIE 3'!G279</f>
        <v>17.625</v>
      </c>
      <c r="J279" s="37">
        <f>'BIOCHIMIE 2'!G279</f>
        <v>1.25</v>
      </c>
      <c r="K279" s="37">
        <f>'HIDAOA 3'!G279</f>
        <v>12.375</v>
      </c>
      <c r="L279" s="37">
        <f>'ANA-PATH 2'!G279</f>
        <v>4</v>
      </c>
      <c r="M279" s="37">
        <f>'CLINIQUE 3 '!M279</f>
        <v>0</v>
      </c>
      <c r="N279" s="37">
        <f t="shared" si="70"/>
        <v>76.5</v>
      </c>
      <c r="O279" s="37">
        <f t="shared" si="71"/>
        <v>2.7321428571428572</v>
      </c>
      <c r="P279" s="27" t="str">
        <f t="shared" si="72"/>
        <v>Ajournee</v>
      </c>
      <c r="Q279" s="27" t="str">
        <f t="shared" si="73"/>
        <v>juin</v>
      </c>
      <c r="R279" s="27">
        <f t="shared" si="74"/>
        <v>1</v>
      </c>
      <c r="S279" s="27">
        <f t="shared" si="75"/>
        <v>1</v>
      </c>
      <c r="T279" s="27">
        <f t="shared" si="76"/>
        <v>0</v>
      </c>
      <c r="U279" s="27">
        <f t="shared" si="77"/>
        <v>1</v>
      </c>
      <c r="V279" s="27">
        <f t="shared" si="78"/>
        <v>1</v>
      </c>
      <c r="W279" s="27">
        <f t="shared" si="79"/>
        <v>0</v>
      </c>
      <c r="X279" s="27">
        <f t="shared" si="80"/>
        <v>1</v>
      </c>
      <c r="Y279" s="27">
        <f t="shared" si="81"/>
        <v>1</v>
      </c>
      <c r="Z279" s="27">
        <f t="shared" si="82"/>
        <v>1</v>
      </c>
      <c r="AA279" s="27">
        <f t="shared" si="83"/>
        <v>1</v>
      </c>
      <c r="AB279" s="37" t="str">
        <f>'REPRODUCTION 3'!M279</f>
        <v>Juin</v>
      </c>
      <c r="AC279" s="37" t="str">
        <f>'RUMINANTS 3'!M279</f>
        <v>Juin</v>
      </c>
      <c r="AD279" s="37" t="str">
        <f>'PARASITOLOGIE 3'!M279</f>
        <v>Juin</v>
      </c>
      <c r="AE279" s="37" t="str">
        <f>'INFECTIEUX 3'!M279</f>
        <v>Juin</v>
      </c>
      <c r="AF279" s="37" t="str">
        <f>'CARNIVORES 3'!M279</f>
        <v>Juin</v>
      </c>
      <c r="AG279" s="37" t="str">
        <f>'CHIRURGIE 3'!M279</f>
        <v>Juin</v>
      </c>
      <c r="AH279" s="37" t="str">
        <f>'BIOCHIMIE 2'!M279</f>
        <v>Juin</v>
      </c>
      <c r="AI279" s="37" t="str">
        <f>'HIDAOA 3'!M279</f>
        <v>Juin</v>
      </c>
      <c r="AJ279" s="37" t="str">
        <f>'ANA-PATH 2'!M279</f>
        <v>Juin</v>
      </c>
      <c r="AK279" s="37" t="str">
        <f>'CLINIQUE 3 '!S279</f>
        <v>Juin</v>
      </c>
    </row>
    <row r="280" spans="1:37" ht="18.75">
      <c r="A280" s="27">
        <v>273</v>
      </c>
      <c r="B280" s="308" t="s">
        <v>2188</v>
      </c>
      <c r="C280" s="366" t="s">
        <v>3270</v>
      </c>
      <c r="D280" s="37">
        <f>'REPRODUCTION 3'!G280</f>
        <v>6</v>
      </c>
      <c r="E280" s="37">
        <f>'RUMINANTS 3'!G280</f>
        <v>9</v>
      </c>
      <c r="F280" s="37">
        <f>'PARASITOLOGIE 3'!G280</f>
        <v>10.5</v>
      </c>
      <c r="G280" s="37">
        <f>'INFECTIEUX 3'!G280</f>
        <v>1.5</v>
      </c>
      <c r="H280" s="37">
        <f>'CARNIVORES 3'!G280</f>
        <v>12</v>
      </c>
      <c r="I280" s="37">
        <f>'CHIRURGIE 3'!G280</f>
        <v>17.25</v>
      </c>
      <c r="J280" s="37">
        <f>'BIOCHIMIE 2'!G280</f>
        <v>1</v>
      </c>
      <c r="K280" s="37">
        <f>'HIDAOA 3'!G280</f>
        <v>11.25</v>
      </c>
      <c r="L280" s="37">
        <f>'ANA-PATH 2'!G280</f>
        <v>3</v>
      </c>
      <c r="M280" s="37">
        <f>'CLINIQUE 3 '!M280</f>
        <v>0</v>
      </c>
      <c r="N280" s="37">
        <f t="shared" si="70"/>
        <v>71.5</v>
      </c>
      <c r="O280" s="37">
        <f t="shared" si="71"/>
        <v>2.5535714285714284</v>
      </c>
      <c r="P280" s="27" t="str">
        <f t="shared" si="72"/>
        <v>Ajournee</v>
      </c>
      <c r="Q280" s="27" t="str">
        <f t="shared" si="73"/>
        <v>juin</v>
      </c>
      <c r="R280" s="27">
        <f t="shared" si="74"/>
        <v>1</v>
      </c>
      <c r="S280" s="27">
        <f t="shared" si="75"/>
        <v>1</v>
      </c>
      <c r="T280" s="27">
        <f t="shared" si="76"/>
        <v>1</v>
      </c>
      <c r="U280" s="27">
        <f t="shared" si="77"/>
        <v>1</v>
      </c>
      <c r="V280" s="27">
        <f t="shared" si="78"/>
        <v>1</v>
      </c>
      <c r="W280" s="27">
        <f t="shared" si="79"/>
        <v>0</v>
      </c>
      <c r="X280" s="27">
        <f t="shared" si="80"/>
        <v>1</v>
      </c>
      <c r="Y280" s="27">
        <f t="shared" si="81"/>
        <v>1</v>
      </c>
      <c r="Z280" s="27">
        <f t="shared" si="82"/>
        <v>1</v>
      </c>
      <c r="AA280" s="27">
        <f t="shared" si="83"/>
        <v>1</v>
      </c>
      <c r="AB280" s="37" t="str">
        <f>'REPRODUCTION 3'!M280</f>
        <v>Juin</v>
      </c>
      <c r="AC280" s="37" t="str">
        <f>'RUMINANTS 3'!M280</f>
        <v>Juin</v>
      </c>
      <c r="AD280" s="37" t="str">
        <f>'PARASITOLOGIE 3'!M280</f>
        <v>Juin</v>
      </c>
      <c r="AE280" s="37" t="str">
        <f>'INFECTIEUX 3'!M280</f>
        <v>Juin</v>
      </c>
      <c r="AF280" s="37" t="str">
        <f>'CARNIVORES 3'!M280</f>
        <v>Juin</v>
      </c>
      <c r="AG280" s="37" t="str">
        <f>'CHIRURGIE 3'!M280</f>
        <v>Juin</v>
      </c>
      <c r="AH280" s="37" t="str">
        <f>'BIOCHIMIE 2'!M280</f>
        <v>Juin</v>
      </c>
      <c r="AI280" s="37" t="str">
        <f>'HIDAOA 3'!M280</f>
        <v>Juin</v>
      </c>
      <c r="AJ280" s="37" t="str">
        <f>'ANA-PATH 2'!M280</f>
        <v>Juin</v>
      </c>
      <c r="AK280" s="37" t="str">
        <f>'CLINIQUE 3 '!S280</f>
        <v>Juin</v>
      </c>
    </row>
    <row r="281" spans="1:37" ht="18.75">
      <c r="A281" s="27">
        <v>274</v>
      </c>
      <c r="B281" s="308" t="s">
        <v>3271</v>
      </c>
      <c r="C281" s="366" t="s">
        <v>1313</v>
      </c>
      <c r="D281" s="37">
        <f>'REPRODUCTION 3'!G281</f>
        <v>4.5</v>
      </c>
      <c r="E281" s="37">
        <f>'RUMINANTS 3'!G281</f>
        <v>4.5</v>
      </c>
      <c r="F281" s="37">
        <f>'PARASITOLOGIE 3'!G281</f>
        <v>13.5</v>
      </c>
      <c r="G281" s="37">
        <f>'INFECTIEUX 3'!G281</f>
        <v>9</v>
      </c>
      <c r="H281" s="37">
        <f>'CARNIVORES 3'!G281</f>
        <v>13.5</v>
      </c>
      <c r="I281" s="37">
        <f>'CHIRURGIE 3'!G281</f>
        <v>18</v>
      </c>
      <c r="J281" s="37">
        <f>'BIOCHIMIE 2'!G281</f>
        <v>4</v>
      </c>
      <c r="K281" s="37">
        <f>'HIDAOA 3'!G281</f>
        <v>9.75</v>
      </c>
      <c r="L281" s="37">
        <f>'ANA-PATH 2'!G281</f>
        <v>4</v>
      </c>
      <c r="M281" s="37">
        <f>'CLINIQUE 3 '!M281</f>
        <v>0</v>
      </c>
      <c r="N281" s="37">
        <f t="shared" si="70"/>
        <v>80.75</v>
      </c>
      <c r="O281" s="37">
        <f t="shared" si="71"/>
        <v>2.8839285714285716</v>
      </c>
      <c r="P281" s="27" t="str">
        <f t="shared" si="72"/>
        <v>Ajournee</v>
      </c>
      <c r="Q281" s="27" t="str">
        <f t="shared" si="73"/>
        <v>juin</v>
      </c>
      <c r="R281" s="27">
        <f t="shared" si="74"/>
        <v>1</v>
      </c>
      <c r="S281" s="27">
        <f t="shared" si="75"/>
        <v>1</v>
      </c>
      <c r="T281" s="27">
        <f t="shared" si="76"/>
        <v>1</v>
      </c>
      <c r="U281" s="27">
        <f t="shared" si="77"/>
        <v>1</v>
      </c>
      <c r="V281" s="27">
        <f t="shared" si="78"/>
        <v>1</v>
      </c>
      <c r="W281" s="27">
        <f t="shared" si="79"/>
        <v>0</v>
      </c>
      <c r="X281" s="27">
        <f t="shared" si="80"/>
        <v>1</v>
      </c>
      <c r="Y281" s="27">
        <f t="shared" si="81"/>
        <v>1</v>
      </c>
      <c r="Z281" s="27">
        <f t="shared" si="82"/>
        <v>1</v>
      </c>
      <c r="AA281" s="27">
        <f t="shared" si="83"/>
        <v>1</v>
      </c>
      <c r="AB281" s="37" t="str">
        <f>'REPRODUCTION 3'!M281</f>
        <v>Juin</v>
      </c>
      <c r="AC281" s="37" t="str">
        <f>'RUMINANTS 3'!M281</f>
        <v>Juin</v>
      </c>
      <c r="AD281" s="37" t="str">
        <f>'PARASITOLOGIE 3'!M281</f>
        <v>Juin</v>
      </c>
      <c r="AE281" s="37" t="str">
        <f>'INFECTIEUX 3'!M281</f>
        <v>Juin</v>
      </c>
      <c r="AF281" s="37" t="str">
        <f>'CARNIVORES 3'!M281</f>
        <v>Juin</v>
      </c>
      <c r="AG281" s="37" t="str">
        <f>'CHIRURGIE 3'!M281</f>
        <v>Juin</v>
      </c>
      <c r="AH281" s="37" t="str">
        <f>'BIOCHIMIE 2'!M281</f>
        <v>Juin</v>
      </c>
      <c r="AI281" s="37" t="str">
        <f>'HIDAOA 3'!M281</f>
        <v>Juin</v>
      </c>
      <c r="AJ281" s="37" t="str">
        <f>'ANA-PATH 2'!M281</f>
        <v>Juin</v>
      </c>
      <c r="AK281" s="37" t="str">
        <f>'CLINIQUE 3 '!S281</f>
        <v>Juin</v>
      </c>
    </row>
    <row r="282" spans="1:37" ht="18.75">
      <c r="A282" s="27">
        <v>275</v>
      </c>
      <c r="B282" s="308" t="s">
        <v>3272</v>
      </c>
      <c r="C282" s="366" t="s">
        <v>3273</v>
      </c>
      <c r="D282" s="37">
        <f>'REPRODUCTION 3'!G282</f>
        <v>12</v>
      </c>
      <c r="E282" s="37">
        <f>'RUMINANTS 3'!G282</f>
        <v>13.5</v>
      </c>
      <c r="F282" s="37">
        <f>'PARASITOLOGIE 3'!G282</f>
        <v>21</v>
      </c>
      <c r="G282" s="37">
        <f>'INFECTIEUX 3'!G282</f>
        <v>9</v>
      </c>
      <c r="H282" s="37">
        <f>'CARNIVORES 3'!G282</f>
        <v>15</v>
      </c>
      <c r="I282" s="37">
        <f>'CHIRURGIE 3'!G282</f>
        <v>22.5</v>
      </c>
      <c r="J282" s="37">
        <f>'BIOCHIMIE 2'!G282</f>
        <v>5.5</v>
      </c>
      <c r="K282" s="37">
        <f>'HIDAOA 3'!G282</f>
        <v>19.125</v>
      </c>
      <c r="L282" s="37">
        <f>'ANA-PATH 2'!G282</f>
        <v>12</v>
      </c>
      <c r="M282" s="37">
        <f>'CLINIQUE 3 '!M282</f>
        <v>0</v>
      </c>
      <c r="N282" s="37">
        <f t="shared" si="70"/>
        <v>129.625</v>
      </c>
      <c r="O282" s="37">
        <f t="shared" si="71"/>
        <v>4.6294642857142856</v>
      </c>
      <c r="P282" s="27" t="str">
        <f t="shared" si="72"/>
        <v>Ajournee</v>
      </c>
      <c r="Q282" s="27" t="str">
        <f t="shared" si="73"/>
        <v>juin</v>
      </c>
      <c r="R282" s="27">
        <f t="shared" si="74"/>
        <v>1</v>
      </c>
      <c r="S282" s="27">
        <f t="shared" si="75"/>
        <v>1</v>
      </c>
      <c r="T282" s="27">
        <f t="shared" si="76"/>
        <v>0</v>
      </c>
      <c r="U282" s="27">
        <f t="shared" si="77"/>
        <v>1</v>
      </c>
      <c r="V282" s="27">
        <f t="shared" si="78"/>
        <v>0</v>
      </c>
      <c r="W282" s="27">
        <f t="shared" si="79"/>
        <v>0</v>
      </c>
      <c r="X282" s="27">
        <f t="shared" si="80"/>
        <v>1</v>
      </c>
      <c r="Y282" s="27">
        <f t="shared" si="81"/>
        <v>0</v>
      </c>
      <c r="Z282" s="27">
        <f t="shared" si="82"/>
        <v>0</v>
      </c>
      <c r="AA282" s="27">
        <f t="shared" si="83"/>
        <v>1</v>
      </c>
      <c r="AB282" s="37" t="str">
        <f>'REPRODUCTION 3'!M282</f>
        <v>Juin</v>
      </c>
      <c r="AC282" s="37" t="str">
        <f>'RUMINANTS 3'!M282</f>
        <v>Juin</v>
      </c>
      <c r="AD282" s="37" t="str">
        <f>'PARASITOLOGIE 3'!M282</f>
        <v>Juin</v>
      </c>
      <c r="AE282" s="37" t="str">
        <f>'INFECTIEUX 3'!M282</f>
        <v>Juin</v>
      </c>
      <c r="AF282" s="37" t="str">
        <f>'CARNIVORES 3'!M282</f>
        <v>Juin</v>
      </c>
      <c r="AG282" s="37" t="str">
        <f>'CHIRURGIE 3'!M282</f>
        <v>Juin</v>
      </c>
      <c r="AH282" s="37" t="str">
        <f>'BIOCHIMIE 2'!M282</f>
        <v>Juin</v>
      </c>
      <c r="AI282" s="37" t="str">
        <f>'HIDAOA 3'!M282</f>
        <v>Juin</v>
      </c>
      <c r="AJ282" s="37" t="str">
        <f>'ANA-PATH 2'!M282</f>
        <v>Juin</v>
      </c>
      <c r="AK282" s="37" t="str">
        <f>'CLINIQUE 3 '!S282</f>
        <v>Juin</v>
      </c>
    </row>
    <row r="283" spans="1:37" ht="18.75">
      <c r="A283" s="27">
        <v>276</v>
      </c>
      <c r="B283" s="308" t="s">
        <v>3274</v>
      </c>
      <c r="C283" s="366" t="s">
        <v>3275</v>
      </c>
      <c r="D283" s="37">
        <f>'REPRODUCTION 3'!G283</f>
        <v>18</v>
      </c>
      <c r="E283" s="37">
        <f>'RUMINANTS 3'!G283</f>
        <v>10.5</v>
      </c>
      <c r="F283" s="37">
        <f>'PARASITOLOGIE 3'!G283</f>
        <v>24</v>
      </c>
      <c r="G283" s="37">
        <f>'INFECTIEUX 3'!G283</f>
        <v>10.5</v>
      </c>
      <c r="H283" s="37">
        <f>'CARNIVORES 3'!G283</f>
        <v>12</v>
      </c>
      <c r="I283" s="37">
        <f>'CHIRURGIE 3'!G283</f>
        <v>22.5</v>
      </c>
      <c r="J283" s="37">
        <f>'BIOCHIMIE 2'!G283</f>
        <v>5.25</v>
      </c>
      <c r="K283" s="37">
        <f>'HIDAOA 3'!G283</f>
        <v>10.5</v>
      </c>
      <c r="L283" s="37">
        <f>'ANA-PATH 2'!G283</f>
        <v>6</v>
      </c>
      <c r="M283" s="37">
        <f>'CLINIQUE 3 '!M283</f>
        <v>0</v>
      </c>
      <c r="N283" s="37">
        <f t="shared" si="70"/>
        <v>119.25</v>
      </c>
      <c r="O283" s="37">
        <f t="shared" si="71"/>
        <v>4.2589285714285712</v>
      </c>
      <c r="P283" s="27" t="str">
        <f t="shared" si="72"/>
        <v>Ajournee</v>
      </c>
      <c r="Q283" s="27" t="str">
        <f t="shared" si="73"/>
        <v>juin</v>
      </c>
      <c r="R283" s="27">
        <f t="shared" si="74"/>
        <v>0</v>
      </c>
      <c r="S283" s="27">
        <f t="shared" si="75"/>
        <v>1</v>
      </c>
      <c r="T283" s="27">
        <f t="shared" si="76"/>
        <v>0</v>
      </c>
      <c r="U283" s="27">
        <f t="shared" si="77"/>
        <v>1</v>
      </c>
      <c r="V283" s="27">
        <f t="shared" si="78"/>
        <v>1</v>
      </c>
      <c r="W283" s="27">
        <f t="shared" si="79"/>
        <v>0</v>
      </c>
      <c r="X283" s="27">
        <f t="shared" si="80"/>
        <v>1</v>
      </c>
      <c r="Y283" s="27">
        <f t="shared" si="81"/>
        <v>1</v>
      </c>
      <c r="Z283" s="27">
        <f t="shared" si="82"/>
        <v>1</v>
      </c>
      <c r="AA283" s="27">
        <f t="shared" si="83"/>
        <v>1</v>
      </c>
      <c r="AB283" s="37" t="str">
        <f>'REPRODUCTION 3'!M283</f>
        <v>Juin</v>
      </c>
      <c r="AC283" s="37" t="str">
        <f>'RUMINANTS 3'!M283</f>
        <v>Juin</v>
      </c>
      <c r="AD283" s="37" t="str">
        <f>'PARASITOLOGIE 3'!M283</f>
        <v>Juin</v>
      </c>
      <c r="AE283" s="37" t="str">
        <f>'INFECTIEUX 3'!M283</f>
        <v>Juin</v>
      </c>
      <c r="AF283" s="37" t="str">
        <f>'CARNIVORES 3'!M283</f>
        <v>Juin</v>
      </c>
      <c r="AG283" s="37" t="str">
        <f>'CHIRURGIE 3'!M283</f>
        <v>Juin</v>
      </c>
      <c r="AH283" s="37" t="str">
        <f>'BIOCHIMIE 2'!M283</f>
        <v>Juin</v>
      </c>
      <c r="AI283" s="37" t="str">
        <f>'HIDAOA 3'!M283</f>
        <v>Juin</v>
      </c>
      <c r="AJ283" s="37" t="str">
        <f>'ANA-PATH 2'!M283</f>
        <v>Juin</v>
      </c>
      <c r="AK283" s="37" t="str">
        <f>'CLINIQUE 3 '!S283</f>
        <v>Juin</v>
      </c>
    </row>
    <row r="284" spans="1:37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</row>
    <row r="285" spans="1:37" ht="23.25">
      <c r="A285" s="47"/>
      <c r="B285" s="47" t="s">
        <v>2197</v>
      </c>
      <c r="C285" s="210">
        <f>C286+C287</f>
        <v>0</v>
      </c>
      <c r="D285" s="211">
        <f>C285/461</f>
        <v>0</v>
      </c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</row>
    <row r="286" spans="1:37" ht="18.75">
      <c r="A286" s="47"/>
      <c r="B286" s="47" t="s">
        <v>2198</v>
      </c>
      <c r="C286" s="212">
        <f>COUNTIFS('recap juin'!P8:P283,"=admis",'recap juin'!Q8:Q283,"=Juin")</f>
        <v>0</v>
      </c>
      <c r="D286" s="213">
        <f>C286/461</f>
        <v>0</v>
      </c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</row>
    <row r="287" spans="1:37" ht="18.75">
      <c r="A287" s="47"/>
      <c r="B287" s="47" t="s">
        <v>2199</v>
      </c>
      <c r="C287" s="212"/>
      <c r="D287" s="213">
        <f>C287/461</f>
        <v>0</v>
      </c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</row>
    <row r="288" spans="1:37">
      <c r="A288" s="47"/>
      <c r="B288" s="47" t="s">
        <v>2200</v>
      </c>
      <c r="C288" s="47"/>
      <c r="D288" s="214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</row>
    <row r="289" spans="1:37" ht="23.25">
      <c r="A289" s="47"/>
      <c r="B289" s="47" t="s">
        <v>2201</v>
      </c>
      <c r="C289" s="210">
        <f>COUNTIFS(P8:P283,"=Ajournee")</f>
        <v>276</v>
      </c>
      <c r="D289" s="211">
        <f>C289/461</f>
        <v>0.59869848156182215</v>
      </c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</row>
    <row r="290" spans="1:37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</row>
    <row r="291" spans="1:37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</row>
    <row r="292" spans="1:37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</row>
    <row r="293" spans="1:37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</row>
    <row r="294" spans="1:37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</row>
    <row r="295" spans="1:37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</row>
    <row r="296" spans="1:37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</row>
    <row r="297" spans="1:37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</row>
    <row r="298" spans="1:37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</row>
    <row r="299" spans="1:37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</row>
    <row r="300" spans="1:37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</row>
    <row r="301" spans="1:37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</row>
    <row r="302" spans="1:37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</row>
    <row r="303" spans="1:37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</row>
    <row r="304" spans="1:37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</row>
    <row r="305" spans="1:37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</row>
    <row r="306" spans="1:37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</row>
    <row r="307" spans="1:37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</row>
    <row r="308" spans="1:37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</row>
    <row r="309" spans="1:37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</row>
    <row r="310" spans="1:37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</row>
    <row r="311" spans="1:37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</row>
    <row r="312" spans="1:37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</row>
    <row r="313" spans="1:37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</row>
    <row r="314" spans="1:37" s="47" customFormat="1"/>
  </sheetData>
  <sortState ref="A7:AK467">
    <sortCondition ref="B7:B467"/>
    <sortCondition ref="C7:C467"/>
  </sortState>
  <dataConsolidate/>
  <conditionalFormatting sqref="P7">
    <cfRule type="cellIs" dxfId="32" priority="14" operator="equal">
      <formula>"Ajourné(e)"</formula>
    </cfRule>
  </conditionalFormatting>
  <conditionalFormatting sqref="Q8:Q283">
    <cfRule type="containsText" dxfId="31" priority="9" operator="containsText" text="Rattrapage">
      <formula>NOT(ISERROR(SEARCH("Rattrapage",Q8)))</formula>
    </cfRule>
    <cfRule type="containsText" dxfId="30" priority="10" operator="containsText" text="Synthèse">
      <formula>NOT(ISERROR(SEARCH("Synthèse",Q8)))</formula>
    </cfRule>
    <cfRule type="containsText" dxfId="29" priority="11" operator="containsText" text="juin">
      <formula>NOT(ISERROR(SEARCH("juin",Q8)))</formula>
    </cfRule>
  </conditionalFormatting>
  <conditionalFormatting sqref="P8:P283">
    <cfRule type="containsText" dxfId="28" priority="8" operator="containsText" text="Admis">
      <formula>NOT(ISERROR(SEARCH("Admis",P8)))</formula>
    </cfRule>
  </conditionalFormatting>
  <conditionalFormatting sqref="AB8:AK283">
    <cfRule type="cellIs" dxfId="27" priority="5" operator="equal">
      <formula>"juin"</formula>
    </cfRule>
  </conditionalFormatting>
  <conditionalFormatting sqref="AB8:AK283">
    <cfRule type="cellIs" dxfId="26" priority="1" operator="equal">
      <formula>"Synthèse"</formula>
    </cfRule>
    <cfRule type="cellIs" dxfId="25" priority="2" operator="equal">
      <formula>"Rattrapage"</formula>
    </cfRule>
    <cfRule type="cellIs" dxfId="24" priority="3" operator="equal">
      <formula>"Synthèse"</formula>
    </cfRule>
  </conditionalFormatting>
  <conditionalFormatting sqref="P8:P283">
    <cfRule type="containsText" dxfId="23" priority="30" operator="containsText" text="Ajournee">
      <formula>NOT(ISERROR(SEARCH("Ajournee",P8)))</formula>
    </cfRule>
    <cfRule type="dataBar" priority="3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62"/>
  <sheetViews>
    <sheetView workbookViewId="0">
      <selection activeCell="E7" sqref="E7"/>
    </sheetView>
  </sheetViews>
  <sheetFormatPr baseColWidth="10" defaultRowHeight="15"/>
  <cols>
    <col min="1" max="1" width="11.42578125" customWidth="1"/>
    <col min="4" max="24" width="7" customWidth="1"/>
  </cols>
  <sheetData>
    <row r="1" spans="1:24" ht="81">
      <c r="A1" s="170" t="s">
        <v>1735</v>
      </c>
      <c r="B1" s="170" t="s">
        <v>56</v>
      </c>
      <c r="C1" s="64" t="s">
        <v>52</v>
      </c>
      <c r="D1" s="64" t="s">
        <v>53</v>
      </c>
      <c r="E1" s="64" t="s">
        <v>54</v>
      </c>
      <c r="F1" s="171" t="s">
        <v>55</v>
      </c>
      <c r="G1" s="171" t="s">
        <v>56</v>
      </c>
      <c r="H1" s="64" t="s">
        <v>57</v>
      </c>
      <c r="I1" s="64" t="s">
        <v>58</v>
      </c>
      <c r="J1" s="64" t="s">
        <v>59</v>
      </c>
      <c r="K1" s="242" t="s">
        <v>38</v>
      </c>
      <c r="L1" s="54" t="s">
        <v>39</v>
      </c>
      <c r="M1" s="54" t="s">
        <v>40</v>
      </c>
      <c r="N1" s="54" t="s">
        <v>41</v>
      </c>
      <c r="O1" s="54" t="s">
        <v>42</v>
      </c>
      <c r="P1" s="54" t="s">
        <v>43</v>
      </c>
      <c r="Q1" s="54" t="s">
        <v>44</v>
      </c>
      <c r="R1" s="54" t="s">
        <v>45</v>
      </c>
      <c r="S1" s="54" t="s">
        <v>46</v>
      </c>
      <c r="T1" s="54" t="s">
        <v>47</v>
      </c>
      <c r="U1" s="55" t="s">
        <v>48</v>
      </c>
      <c r="V1" s="56" t="s">
        <v>49</v>
      </c>
      <c r="W1" s="57" t="s">
        <v>50</v>
      </c>
      <c r="X1" s="57" t="s">
        <v>51</v>
      </c>
    </row>
    <row r="2" spans="1:24" ht="17.25">
      <c r="A2" s="162" t="s">
        <v>60</v>
      </c>
      <c r="B2" s="162" t="s">
        <v>1745</v>
      </c>
      <c r="C2" s="65" t="s">
        <v>2206</v>
      </c>
      <c r="D2" s="66" t="s">
        <v>2207</v>
      </c>
      <c r="E2" s="66" t="s">
        <v>2208</v>
      </c>
      <c r="F2" s="172" t="s">
        <v>60</v>
      </c>
      <c r="G2" s="172" t="s">
        <v>2209</v>
      </c>
      <c r="H2" s="68">
        <v>34256</v>
      </c>
      <c r="I2" s="69" t="s">
        <v>2210</v>
      </c>
      <c r="J2" s="102" t="s">
        <v>2211</v>
      </c>
      <c r="K2" s="39">
        <v>35.625</v>
      </c>
      <c r="L2" s="203">
        <v>35.25</v>
      </c>
      <c r="M2" s="203">
        <v>18.375</v>
      </c>
      <c r="N2" s="203">
        <v>24.75</v>
      </c>
      <c r="O2" s="39">
        <v>33.375</v>
      </c>
      <c r="P2" s="203">
        <v>34.5</v>
      </c>
      <c r="Q2" s="203">
        <v>18.75</v>
      </c>
      <c r="R2" s="203">
        <v>36</v>
      </c>
      <c r="S2" s="203">
        <v>10</v>
      </c>
      <c r="T2" s="52">
        <v>41</v>
      </c>
      <c r="U2" s="52">
        <v>287.625</v>
      </c>
      <c r="V2" s="52">
        <v>10.272321428571429</v>
      </c>
      <c r="W2" s="27" t="s">
        <v>2204</v>
      </c>
      <c r="X2" s="27" t="s">
        <v>2212</v>
      </c>
    </row>
    <row r="3" spans="1:24" ht="18.75">
      <c r="A3" s="162" t="s">
        <v>64</v>
      </c>
      <c r="B3" s="162" t="s">
        <v>1746</v>
      </c>
      <c r="C3" s="70" t="s">
        <v>61</v>
      </c>
      <c r="D3" s="66" t="s">
        <v>62</v>
      </c>
      <c r="E3" s="66" t="s">
        <v>63</v>
      </c>
      <c r="F3" s="172" t="s">
        <v>64</v>
      </c>
      <c r="G3" s="172" t="s">
        <v>65</v>
      </c>
      <c r="H3" s="68">
        <v>33973</v>
      </c>
      <c r="I3" s="69" t="s">
        <v>66</v>
      </c>
      <c r="J3" s="102" t="s">
        <v>67</v>
      </c>
      <c r="K3" s="39">
        <v>22.5</v>
      </c>
      <c r="L3" s="203">
        <v>38.25</v>
      </c>
      <c r="M3" s="203">
        <v>25.5</v>
      </c>
      <c r="N3" s="203">
        <v>24</v>
      </c>
      <c r="O3" s="39">
        <v>36</v>
      </c>
      <c r="P3" s="203">
        <v>30</v>
      </c>
      <c r="Q3" s="203">
        <v>22</v>
      </c>
      <c r="R3" s="203">
        <v>49.5</v>
      </c>
      <c r="S3" s="203">
        <v>20</v>
      </c>
      <c r="T3" s="52">
        <v>43</v>
      </c>
      <c r="U3" s="52">
        <v>310.75</v>
      </c>
      <c r="V3" s="52">
        <v>11.098214285714286</v>
      </c>
      <c r="W3" s="27" t="s">
        <v>2204</v>
      </c>
      <c r="X3" s="27" t="s">
        <v>2205</v>
      </c>
    </row>
    <row r="4" spans="1:24" ht="17.25">
      <c r="A4" s="162" t="s">
        <v>71</v>
      </c>
      <c r="B4" s="162" t="s">
        <v>1747</v>
      </c>
      <c r="C4" s="71" t="s">
        <v>68</v>
      </c>
      <c r="D4" s="66" t="s">
        <v>69</v>
      </c>
      <c r="E4" s="66" t="s">
        <v>70</v>
      </c>
      <c r="F4" s="172" t="s">
        <v>71</v>
      </c>
      <c r="G4" s="172" t="s">
        <v>72</v>
      </c>
      <c r="H4" s="72">
        <v>32921</v>
      </c>
      <c r="I4" s="69" t="s">
        <v>73</v>
      </c>
      <c r="J4" s="103" t="s">
        <v>74</v>
      </c>
      <c r="K4" s="39">
        <v>21</v>
      </c>
      <c r="L4" s="203">
        <v>48</v>
      </c>
      <c r="M4" s="203">
        <v>21.75</v>
      </c>
      <c r="N4" s="203">
        <v>25.5</v>
      </c>
      <c r="O4" s="39">
        <v>36</v>
      </c>
      <c r="P4" s="203">
        <v>39</v>
      </c>
      <c r="Q4" s="203">
        <v>14</v>
      </c>
      <c r="R4" s="203">
        <v>15</v>
      </c>
      <c r="S4" s="203">
        <v>20</v>
      </c>
      <c r="T4" s="52">
        <v>41</v>
      </c>
      <c r="U4" s="52">
        <v>281.25</v>
      </c>
      <c r="V4" s="52">
        <v>10.044642857142858</v>
      </c>
      <c r="W4" s="27" t="s">
        <v>2204</v>
      </c>
      <c r="X4" s="27" t="s">
        <v>2205</v>
      </c>
    </row>
    <row r="5" spans="1:24" ht="30">
      <c r="A5" s="162" t="s">
        <v>1748</v>
      </c>
      <c r="B5" s="162" t="s">
        <v>1749</v>
      </c>
      <c r="C5" s="73" t="s">
        <v>2213</v>
      </c>
      <c r="D5" s="66" t="s">
        <v>2214</v>
      </c>
      <c r="E5" s="66" t="s">
        <v>2215</v>
      </c>
      <c r="F5" s="172" t="s">
        <v>2216</v>
      </c>
      <c r="G5" s="172" t="s">
        <v>2217</v>
      </c>
      <c r="H5" s="68">
        <v>34505</v>
      </c>
      <c r="I5" s="69" t="s">
        <v>66</v>
      </c>
      <c r="J5" s="102" t="s">
        <v>67</v>
      </c>
      <c r="K5" s="39">
        <v>25.875</v>
      </c>
      <c r="L5" s="203">
        <v>39.75</v>
      </c>
      <c r="M5" s="203">
        <v>20.625</v>
      </c>
      <c r="N5" s="203">
        <v>42</v>
      </c>
      <c r="O5" s="39">
        <v>33</v>
      </c>
      <c r="P5" s="203">
        <v>31.5</v>
      </c>
      <c r="Q5" s="203">
        <v>15.25</v>
      </c>
      <c r="R5" s="203">
        <v>27</v>
      </c>
      <c r="S5" s="203">
        <v>14</v>
      </c>
      <c r="T5" s="52">
        <v>43</v>
      </c>
      <c r="U5" s="52">
        <v>292</v>
      </c>
      <c r="V5" s="52">
        <v>10.428571428571429</v>
      </c>
      <c r="W5" s="27" t="s">
        <v>2204</v>
      </c>
      <c r="X5" s="27" t="s">
        <v>2218</v>
      </c>
    </row>
    <row r="6" spans="1:24" ht="30">
      <c r="A6" s="162" t="s">
        <v>1750</v>
      </c>
      <c r="B6" s="162" t="s">
        <v>1751</v>
      </c>
      <c r="C6" s="74" t="s">
        <v>2219</v>
      </c>
      <c r="D6" s="66" t="s">
        <v>75</v>
      </c>
      <c r="E6" s="66" t="s">
        <v>2220</v>
      </c>
      <c r="F6" s="172" t="s">
        <v>2221</v>
      </c>
      <c r="G6" s="172" t="s">
        <v>76</v>
      </c>
      <c r="H6" s="68">
        <v>34075</v>
      </c>
      <c r="I6" s="69" t="s">
        <v>2222</v>
      </c>
      <c r="J6" s="102" t="s">
        <v>2223</v>
      </c>
      <c r="K6" s="39">
        <v>28.5</v>
      </c>
      <c r="L6" s="203">
        <v>50.25</v>
      </c>
      <c r="M6" s="203">
        <v>18.75</v>
      </c>
      <c r="N6" s="203">
        <v>33</v>
      </c>
      <c r="O6" s="39">
        <v>30</v>
      </c>
      <c r="P6" s="203">
        <v>34.5</v>
      </c>
      <c r="Q6" s="203">
        <v>21.5</v>
      </c>
      <c r="R6" s="203">
        <v>24</v>
      </c>
      <c r="S6" s="203">
        <v>13.5</v>
      </c>
      <c r="T6" s="52">
        <v>42</v>
      </c>
      <c r="U6" s="52">
        <v>296</v>
      </c>
      <c r="V6" s="52">
        <v>10.571428571428571</v>
      </c>
      <c r="W6" s="27" t="s">
        <v>2204</v>
      </c>
      <c r="X6" s="27" t="s">
        <v>2218</v>
      </c>
    </row>
    <row r="7" spans="1:24" ht="30">
      <c r="A7" s="162" t="s">
        <v>1752</v>
      </c>
      <c r="B7" s="162" t="s">
        <v>1753</v>
      </c>
      <c r="C7" s="74" t="s">
        <v>2224</v>
      </c>
      <c r="D7" s="66" t="s">
        <v>77</v>
      </c>
      <c r="E7" s="66" t="s">
        <v>2225</v>
      </c>
      <c r="F7" s="173" t="s">
        <v>2226</v>
      </c>
      <c r="G7" s="173" t="s">
        <v>2227</v>
      </c>
      <c r="H7" s="68">
        <v>33606</v>
      </c>
      <c r="I7" s="69" t="s">
        <v>2228</v>
      </c>
      <c r="J7" s="102" t="s">
        <v>2229</v>
      </c>
      <c r="K7" s="39">
        <v>34.5</v>
      </c>
      <c r="L7" s="203">
        <v>19.5</v>
      </c>
      <c r="M7" s="203">
        <v>40.125</v>
      </c>
      <c r="N7" s="203">
        <v>30</v>
      </c>
      <c r="O7" s="39">
        <v>27</v>
      </c>
      <c r="P7" s="203">
        <v>28.875</v>
      </c>
      <c r="Q7" s="203">
        <v>14.75</v>
      </c>
      <c r="R7" s="203">
        <v>33</v>
      </c>
      <c r="S7" s="203">
        <v>11.5</v>
      </c>
      <c r="T7" s="52">
        <v>43</v>
      </c>
      <c r="U7" s="52">
        <v>282.25</v>
      </c>
      <c r="V7" s="52">
        <v>10.080357142857142</v>
      </c>
      <c r="W7" s="27" t="s">
        <v>2204</v>
      </c>
      <c r="X7" s="27" t="s">
        <v>2218</v>
      </c>
    </row>
    <row r="8" spans="1:24" ht="17.25">
      <c r="A8" s="162" t="s">
        <v>81</v>
      </c>
      <c r="B8" s="162" t="s">
        <v>82</v>
      </c>
      <c r="C8" s="71" t="s">
        <v>78</v>
      </c>
      <c r="D8" s="66" t="s">
        <v>79</v>
      </c>
      <c r="E8" s="66" t="s">
        <v>80</v>
      </c>
      <c r="F8" s="174" t="s">
        <v>81</v>
      </c>
      <c r="G8" s="174" t="s">
        <v>82</v>
      </c>
      <c r="H8" s="72">
        <v>34135</v>
      </c>
      <c r="I8" s="75" t="s">
        <v>83</v>
      </c>
      <c r="J8" s="103" t="s">
        <v>84</v>
      </c>
      <c r="K8" s="39">
        <v>30</v>
      </c>
      <c r="L8" s="203">
        <v>42</v>
      </c>
      <c r="M8" s="203">
        <v>24</v>
      </c>
      <c r="N8" s="203">
        <v>24</v>
      </c>
      <c r="O8" s="39">
        <v>38.25</v>
      </c>
      <c r="P8" s="203">
        <v>33</v>
      </c>
      <c r="Q8" s="203">
        <v>15.5</v>
      </c>
      <c r="R8" s="203">
        <v>31.5</v>
      </c>
      <c r="S8" s="203">
        <v>32</v>
      </c>
      <c r="T8" s="52">
        <v>42</v>
      </c>
      <c r="U8" s="52">
        <v>312.25</v>
      </c>
      <c r="V8" s="52">
        <v>11.151785714285714</v>
      </c>
      <c r="W8" s="27" t="s">
        <v>2204</v>
      </c>
      <c r="X8" s="27" t="s">
        <v>2205</v>
      </c>
    </row>
    <row r="9" spans="1:24" ht="30">
      <c r="A9" s="162" t="s">
        <v>1754</v>
      </c>
      <c r="B9" s="162" t="s">
        <v>1755</v>
      </c>
      <c r="C9" s="74" t="s">
        <v>85</v>
      </c>
      <c r="D9" s="66" t="s">
        <v>86</v>
      </c>
      <c r="E9" s="66" t="s">
        <v>87</v>
      </c>
      <c r="F9" s="172" t="s">
        <v>88</v>
      </c>
      <c r="G9" s="172" t="s">
        <v>89</v>
      </c>
      <c r="H9" s="68">
        <v>34314</v>
      </c>
      <c r="I9" s="69" t="s">
        <v>66</v>
      </c>
      <c r="J9" s="102" t="s">
        <v>67</v>
      </c>
      <c r="K9" s="39">
        <v>30</v>
      </c>
      <c r="L9" s="203">
        <v>44.25</v>
      </c>
      <c r="M9" s="203">
        <v>21.75</v>
      </c>
      <c r="N9" s="203">
        <v>19.5</v>
      </c>
      <c r="O9" s="39">
        <v>39</v>
      </c>
      <c r="P9" s="203">
        <v>42</v>
      </c>
      <c r="Q9" s="203">
        <v>19</v>
      </c>
      <c r="R9" s="203">
        <v>37.5</v>
      </c>
      <c r="S9" s="203">
        <v>18</v>
      </c>
      <c r="T9" s="52">
        <v>38</v>
      </c>
      <c r="U9" s="52">
        <v>309</v>
      </c>
      <c r="V9" s="52">
        <v>11.035714285714286</v>
      </c>
      <c r="W9" s="27" t="s">
        <v>2204</v>
      </c>
      <c r="X9" s="27" t="s">
        <v>2205</v>
      </c>
    </row>
    <row r="10" spans="1:24" ht="17.25">
      <c r="A10" s="162" t="s">
        <v>90</v>
      </c>
      <c r="B10" s="162" t="s">
        <v>1756</v>
      </c>
      <c r="C10" s="76" t="s">
        <v>2230</v>
      </c>
      <c r="D10" s="66" t="s">
        <v>2231</v>
      </c>
      <c r="E10" s="66" t="s">
        <v>2232</v>
      </c>
      <c r="F10" s="175" t="s">
        <v>90</v>
      </c>
      <c r="G10" s="175" t="s">
        <v>2233</v>
      </c>
      <c r="H10" s="77">
        <v>33802</v>
      </c>
      <c r="I10" s="78" t="s">
        <v>91</v>
      </c>
      <c r="J10" s="104" t="s">
        <v>92</v>
      </c>
      <c r="K10" s="39">
        <v>23.25</v>
      </c>
      <c r="L10" s="203">
        <v>39.75</v>
      </c>
      <c r="M10" s="203">
        <v>18.375</v>
      </c>
      <c r="N10" s="203">
        <v>33</v>
      </c>
      <c r="O10" s="39">
        <v>32.25</v>
      </c>
      <c r="P10" s="203">
        <v>31.125</v>
      </c>
      <c r="Q10" s="203">
        <v>17</v>
      </c>
      <c r="R10" s="203">
        <v>30</v>
      </c>
      <c r="S10" s="203">
        <v>15.75</v>
      </c>
      <c r="T10" s="52">
        <v>41</v>
      </c>
      <c r="U10" s="52">
        <v>281.5</v>
      </c>
      <c r="V10" s="52">
        <v>10.053571428571429</v>
      </c>
      <c r="W10" s="27" t="s">
        <v>2204</v>
      </c>
      <c r="X10" s="27" t="s">
        <v>2218</v>
      </c>
    </row>
    <row r="11" spans="1:24" ht="30">
      <c r="A11" s="162" t="s">
        <v>96</v>
      </c>
      <c r="B11" s="162" t="s">
        <v>1757</v>
      </c>
      <c r="C11" s="74" t="s">
        <v>93</v>
      </c>
      <c r="D11" s="66" t="s">
        <v>94</v>
      </c>
      <c r="E11" s="66" t="s">
        <v>95</v>
      </c>
      <c r="F11" s="172" t="s">
        <v>96</v>
      </c>
      <c r="G11" s="172" t="s">
        <v>97</v>
      </c>
      <c r="H11" s="68">
        <v>34102</v>
      </c>
      <c r="I11" s="69" t="s">
        <v>98</v>
      </c>
      <c r="J11" s="102" t="s">
        <v>99</v>
      </c>
      <c r="K11" s="39">
        <v>30</v>
      </c>
      <c r="L11" s="203">
        <v>49.5</v>
      </c>
      <c r="M11" s="203">
        <v>33</v>
      </c>
      <c r="N11" s="203">
        <v>31.5</v>
      </c>
      <c r="O11" s="39">
        <v>45</v>
      </c>
      <c r="P11" s="203">
        <v>27.75</v>
      </c>
      <c r="Q11" s="203">
        <v>17</v>
      </c>
      <c r="R11" s="203">
        <v>25.5</v>
      </c>
      <c r="S11" s="203">
        <v>16</v>
      </c>
      <c r="T11" s="52">
        <v>42</v>
      </c>
      <c r="U11" s="52">
        <v>317.25</v>
      </c>
      <c r="V11" s="52">
        <v>11.330357142857142</v>
      </c>
      <c r="W11" s="27" t="s">
        <v>2204</v>
      </c>
      <c r="X11" s="27" t="s">
        <v>2205</v>
      </c>
    </row>
    <row r="12" spans="1:24" ht="17.25">
      <c r="A12" s="162" t="s">
        <v>1758</v>
      </c>
      <c r="B12" s="162" t="s">
        <v>100</v>
      </c>
      <c r="C12" s="76" t="s">
        <v>2234</v>
      </c>
      <c r="D12" s="66" t="s">
        <v>2235</v>
      </c>
      <c r="E12" s="66" t="s">
        <v>2236</v>
      </c>
      <c r="F12" s="175" t="s">
        <v>2237</v>
      </c>
      <c r="G12" s="175" t="s">
        <v>100</v>
      </c>
      <c r="H12" s="77">
        <v>34256</v>
      </c>
      <c r="I12" s="78" t="s">
        <v>101</v>
      </c>
      <c r="J12" s="104" t="s">
        <v>102</v>
      </c>
      <c r="K12" s="39">
        <v>31.5</v>
      </c>
      <c r="L12" s="203">
        <v>25.5</v>
      </c>
      <c r="M12" s="203">
        <v>27.375</v>
      </c>
      <c r="N12" s="203">
        <v>23.25</v>
      </c>
      <c r="O12" s="39">
        <v>36.75</v>
      </c>
      <c r="P12" s="203">
        <v>29.25</v>
      </c>
      <c r="Q12" s="203">
        <v>20.25</v>
      </c>
      <c r="R12" s="203">
        <v>30</v>
      </c>
      <c r="S12" s="203">
        <v>17.5</v>
      </c>
      <c r="T12" s="52">
        <v>42</v>
      </c>
      <c r="U12" s="52">
        <v>283.375</v>
      </c>
      <c r="V12" s="52">
        <v>10.120535714285714</v>
      </c>
      <c r="W12" s="27" t="s">
        <v>2204</v>
      </c>
      <c r="X12" s="27" t="s">
        <v>2212</v>
      </c>
    </row>
    <row r="13" spans="1:24" ht="17.25">
      <c r="A13" s="162" t="s">
        <v>1759</v>
      </c>
      <c r="B13" s="162" t="s">
        <v>1760</v>
      </c>
      <c r="C13" s="74" t="s">
        <v>2238</v>
      </c>
      <c r="D13" s="66" t="s">
        <v>2239</v>
      </c>
      <c r="E13" s="66" t="s">
        <v>2240</v>
      </c>
      <c r="F13" s="172" t="s">
        <v>2241</v>
      </c>
      <c r="G13" s="172" t="s">
        <v>2242</v>
      </c>
      <c r="H13" s="68">
        <v>34191</v>
      </c>
      <c r="I13" s="69" t="s">
        <v>103</v>
      </c>
      <c r="J13" s="102" t="s">
        <v>104</v>
      </c>
      <c r="K13" s="39">
        <v>42</v>
      </c>
      <c r="L13" s="203">
        <v>33.75</v>
      </c>
      <c r="M13" s="203">
        <v>24</v>
      </c>
      <c r="N13" s="203">
        <v>33</v>
      </c>
      <c r="O13" s="39">
        <v>39.75</v>
      </c>
      <c r="P13" s="203">
        <v>45</v>
      </c>
      <c r="Q13" s="203">
        <v>21</v>
      </c>
      <c r="R13" s="203">
        <v>33</v>
      </c>
      <c r="S13" s="203">
        <v>15</v>
      </c>
      <c r="T13" s="52">
        <v>43</v>
      </c>
      <c r="U13" s="52">
        <v>329.5</v>
      </c>
      <c r="V13" s="52">
        <v>11.767857142857142</v>
      </c>
      <c r="W13" s="27" t="s">
        <v>2204</v>
      </c>
      <c r="X13" s="27" t="s">
        <v>2218</v>
      </c>
    </row>
    <row r="14" spans="1:24" ht="17.25">
      <c r="A14" s="162" t="s">
        <v>108</v>
      </c>
      <c r="B14" s="162" t="s">
        <v>1761</v>
      </c>
      <c r="C14" s="74" t="s">
        <v>105</v>
      </c>
      <c r="D14" s="66" t="s">
        <v>106</v>
      </c>
      <c r="E14" s="66" t="s">
        <v>107</v>
      </c>
      <c r="F14" s="172" t="s">
        <v>108</v>
      </c>
      <c r="G14" s="172" t="s">
        <v>109</v>
      </c>
      <c r="H14" s="68">
        <v>34266</v>
      </c>
      <c r="I14" s="69" t="s">
        <v>103</v>
      </c>
      <c r="J14" s="105" t="s">
        <v>110</v>
      </c>
      <c r="K14" s="39">
        <v>31.950000000000003</v>
      </c>
      <c r="L14" s="203">
        <v>45</v>
      </c>
      <c r="M14" s="203">
        <v>30</v>
      </c>
      <c r="N14" s="203">
        <v>21</v>
      </c>
      <c r="O14" s="39">
        <v>36</v>
      </c>
      <c r="P14" s="203">
        <v>37.5</v>
      </c>
      <c r="Q14" s="203">
        <v>18.75</v>
      </c>
      <c r="R14" s="203">
        <v>28.5</v>
      </c>
      <c r="S14" s="203">
        <v>12.75</v>
      </c>
      <c r="T14" s="52">
        <v>42</v>
      </c>
      <c r="U14" s="52">
        <v>303.45</v>
      </c>
      <c r="V14" s="52">
        <v>10.8375</v>
      </c>
      <c r="W14" s="27" t="s">
        <v>2204</v>
      </c>
      <c r="X14" s="27" t="s">
        <v>2205</v>
      </c>
    </row>
    <row r="15" spans="1:24" ht="17.25">
      <c r="A15" s="162" t="s">
        <v>112</v>
      </c>
      <c r="B15" s="162" t="s">
        <v>1211</v>
      </c>
      <c r="C15" s="76" t="s">
        <v>2243</v>
      </c>
      <c r="D15" s="66" t="s">
        <v>111</v>
      </c>
      <c r="E15" s="66" t="s">
        <v>2244</v>
      </c>
      <c r="F15" s="173" t="s">
        <v>112</v>
      </c>
      <c r="G15" s="173" t="s">
        <v>113</v>
      </c>
      <c r="H15" s="77">
        <v>34089</v>
      </c>
      <c r="I15" s="78" t="s">
        <v>103</v>
      </c>
      <c r="J15" s="104" t="s">
        <v>110</v>
      </c>
      <c r="K15" s="39">
        <v>30</v>
      </c>
      <c r="L15" s="203">
        <v>36</v>
      </c>
      <c r="M15" s="203">
        <v>21.75</v>
      </c>
      <c r="N15" s="203">
        <v>27</v>
      </c>
      <c r="O15" s="39">
        <v>27.375</v>
      </c>
      <c r="P15" s="203">
        <v>31.875</v>
      </c>
      <c r="Q15" s="203">
        <v>14</v>
      </c>
      <c r="R15" s="203">
        <v>36</v>
      </c>
      <c r="S15" s="203">
        <v>14.5</v>
      </c>
      <c r="T15" s="52">
        <v>45</v>
      </c>
      <c r="U15" s="52">
        <v>283.5</v>
      </c>
      <c r="V15" s="52">
        <v>10.125</v>
      </c>
      <c r="W15" s="27" t="s">
        <v>2204</v>
      </c>
      <c r="X15" s="27" t="s">
        <v>2212</v>
      </c>
    </row>
    <row r="16" spans="1:24" ht="17.25">
      <c r="A16" s="162" t="s">
        <v>1762</v>
      </c>
      <c r="B16" s="162" t="s">
        <v>333</v>
      </c>
      <c r="C16" s="252" t="s">
        <v>2245</v>
      </c>
      <c r="D16" s="66" t="s">
        <v>114</v>
      </c>
      <c r="E16" s="66" t="s">
        <v>2246</v>
      </c>
      <c r="F16" s="175" t="s">
        <v>2247</v>
      </c>
      <c r="G16" s="175" t="s">
        <v>2248</v>
      </c>
      <c r="H16" s="77">
        <v>34271</v>
      </c>
      <c r="I16" s="78" t="s">
        <v>66</v>
      </c>
      <c r="J16" s="104" t="s">
        <v>67</v>
      </c>
      <c r="K16" s="39">
        <v>21.75</v>
      </c>
      <c r="L16" s="203">
        <v>41.25</v>
      </c>
      <c r="M16" s="203">
        <v>16.125</v>
      </c>
      <c r="N16" s="203">
        <v>41.25</v>
      </c>
      <c r="O16" s="39">
        <v>24</v>
      </c>
      <c r="P16" s="203">
        <v>32.25</v>
      </c>
      <c r="Q16" s="203">
        <v>19.25</v>
      </c>
      <c r="R16" s="203">
        <v>31.5</v>
      </c>
      <c r="S16" s="203">
        <v>12</v>
      </c>
      <c r="T16" s="52">
        <v>42</v>
      </c>
      <c r="U16" s="52">
        <v>281.375</v>
      </c>
      <c r="V16" s="52">
        <v>10.049107142857142</v>
      </c>
      <c r="W16" s="27" t="s">
        <v>2204</v>
      </c>
      <c r="X16" s="27" t="s">
        <v>2218</v>
      </c>
    </row>
    <row r="17" spans="1:24" ht="17.25">
      <c r="A17" s="162" t="s">
        <v>1762</v>
      </c>
      <c r="B17" s="162" t="s">
        <v>116</v>
      </c>
      <c r="C17" s="76" t="s">
        <v>2249</v>
      </c>
      <c r="D17" s="66" t="s">
        <v>115</v>
      </c>
      <c r="E17" s="66" t="s">
        <v>2246</v>
      </c>
      <c r="F17" s="175" t="s">
        <v>2247</v>
      </c>
      <c r="G17" s="175" t="s">
        <v>116</v>
      </c>
      <c r="H17" s="77">
        <v>34310</v>
      </c>
      <c r="I17" s="78" t="s">
        <v>66</v>
      </c>
      <c r="J17" s="104" t="s">
        <v>67</v>
      </c>
      <c r="K17" s="39">
        <v>27.75</v>
      </c>
      <c r="L17" s="203">
        <v>24.75</v>
      </c>
      <c r="M17" s="203">
        <v>15</v>
      </c>
      <c r="N17" s="203">
        <v>36.75</v>
      </c>
      <c r="O17" s="39">
        <v>29.25</v>
      </c>
      <c r="P17" s="203">
        <v>25.5</v>
      </c>
      <c r="Q17" s="203">
        <v>25.25</v>
      </c>
      <c r="R17" s="203">
        <v>41.625</v>
      </c>
      <c r="S17" s="203">
        <v>16.5</v>
      </c>
      <c r="T17" s="52">
        <v>42.5</v>
      </c>
      <c r="U17" s="52">
        <v>284.875</v>
      </c>
      <c r="V17" s="52">
        <v>10.174107142857142</v>
      </c>
      <c r="W17" s="27" t="s">
        <v>2204</v>
      </c>
      <c r="X17" s="27" t="s">
        <v>2212</v>
      </c>
    </row>
    <row r="18" spans="1:24" ht="30">
      <c r="A18" s="162" t="s">
        <v>119</v>
      </c>
      <c r="B18" s="162" t="s">
        <v>1763</v>
      </c>
      <c r="C18" s="74" t="s">
        <v>117</v>
      </c>
      <c r="D18" s="66" t="s">
        <v>115</v>
      </c>
      <c r="E18" s="66" t="s">
        <v>118</v>
      </c>
      <c r="F18" s="172" t="s">
        <v>119</v>
      </c>
      <c r="G18" s="172" t="s">
        <v>120</v>
      </c>
      <c r="H18" s="68">
        <v>34129</v>
      </c>
      <c r="I18" s="69" t="s">
        <v>121</v>
      </c>
      <c r="J18" s="102" t="s">
        <v>122</v>
      </c>
      <c r="K18" s="39">
        <v>21</v>
      </c>
      <c r="L18" s="203">
        <v>39.75</v>
      </c>
      <c r="M18" s="203">
        <v>28.5</v>
      </c>
      <c r="N18" s="203">
        <v>34.5</v>
      </c>
      <c r="O18" s="39">
        <v>39</v>
      </c>
      <c r="P18" s="203">
        <v>31.5</v>
      </c>
      <c r="Q18" s="203">
        <v>22</v>
      </c>
      <c r="R18" s="203">
        <v>51</v>
      </c>
      <c r="S18" s="203">
        <v>24</v>
      </c>
      <c r="T18" s="52">
        <v>42</v>
      </c>
      <c r="U18" s="52">
        <v>333.25</v>
      </c>
      <c r="V18" s="52">
        <v>11.901785714285714</v>
      </c>
      <c r="W18" s="27" t="s">
        <v>2204</v>
      </c>
      <c r="X18" s="27" t="s">
        <v>2205</v>
      </c>
    </row>
    <row r="19" spans="1:24" ht="30">
      <c r="A19" s="162" t="s">
        <v>124</v>
      </c>
      <c r="B19" s="162" t="s">
        <v>125</v>
      </c>
      <c r="C19" s="79" t="s">
        <v>2250</v>
      </c>
      <c r="D19" s="66" t="s">
        <v>2251</v>
      </c>
      <c r="E19" s="66" t="s">
        <v>123</v>
      </c>
      <c r="F19" s="174" t="s">
        <v>124</v>
      </c>
      <c r="G19" s="174" t="s">
        <v>125</v>
      </c>
      <c r="H19" s="72">
        <v>34464</v>
      </c>
      <c r="I19" s="75" t="s">
        <v>126</v>
      </c>
      <c r="J19" s="106" t="s">
        <v>2252</v>
      </c>
      <c r="K19" s="39">
        <v>25.875</v>
      </c>
      <c r="L19" s="203">
        <v>39.75</v>
      </c>
      <c r="M19" s="203">
        <v>19.875</v>
      </c>
      <c r="N19" s="203">
        <v>29.25</v>
      </c>
      <c r="O19" s="39">
        <v>36.75</v>
      </c>
      <c r="P19" s="203">
        <v>27</v>
      </c>
      <c r="Q19" s="203">
        <v>18.75</v>
      </c>
      <c r="R19" s="203">
        <v>24</v>
      </c>
      <c r="S19" s="203">
        <v>14</v>
      </c>
      <c r="T19" s="52">
        <v>45</v>
      </c>
      <c r="U19" s="52">
        <v>280.25</v>
      </c>
      <c r="V19" s="52">
        <v>10.008928571428571</v>
      </c>
      <c r="W19" s="27" t="s">
        <v>2204</v>
      </c>
      <c r="X19" s="27" t="s">
        <v>2218</v>
      </c>
    </row>
    <row r="20" spans="1:24" ht="17.25">
      <c r="A20" s="162" t="s">
        <v>129</v>
      </c>
      <c r="B20" s="162" t="s">
        <v>1764</v>
      </c>
      <c r="C20" s="80" t="s">
        <v>127</v>
      </c>
      <c r="D20" s="66" t="s">
        <v>128</v>
      </c>
      <c r="E20" s="66" t="s">
        <v>123</v>
      </c>
      <c r="F20" s="172" t="s">
        <v>129</v>
      </c>
      <c r="G20" s="172" t="s">
        <v>130</v>
      </c>
      <c r="H20" s="68">
        <v>33710</v>
      </c>
      <c r="I20" s="69" t="s">
        <v>131</v>
      </c>
      <c r="J20" s="102" t="s">
        <v>132</v>
      </c>
      <c r="K20" s="243">
        <v>21</v>
      </c>
      <c r="L20" s="244">
        <v>34.5</v>
      </c>
      <c r="M20" s="244">
        <v>25.5</v>
      </c>
      <c r="N20" s="244">
        <v>24.75</v>
      </c>
      <c r="O20" s="243">
        <v>39</v>
      </c>
      <c r="P20" s="244">
        <v>27</v>
      </c>
      <c r="Q20" s="244">
        <v>13</v>
      </c>
      <c r="R20" s="244">
        <v>39.75</v>
      </c>
      <c r="S20" s="244">
        <v>14</v>
      </c>
      <c r="T20" s="52">
        <v>42</v>
      </c>
      <c r="U20" s="52">
        <v>280.5</v>
      </c>
      <c r="V20" s="52">
        <v>10.017857142857142</v>
      </c>
      <c r="W20" s="27" t="s">
        <v>2204</v>
      </c>
      <c r="X20" s="27" t="s">
        <v>2205</v>
      </c>
    </row>
    <row r="21" spans="1:24" ht="30">
      <c r="A21" s="162" t="s">
        <v>1765</v>
      </c>
      <c r="B21" s="162" t="s">
        <v>1766</v>
      </c>
      <c r="C21" s="76" t="s">
        <v>2253</v>
      </c>
      <c r="D21" s="66" t="s">
        <v>2254</v>
      </c>
      <c r="E21" s="66" t="s">
        <v>2255</v>
      </c>
      <c r="F21" s="175" t="s">
        <v>2256</v>
      </c>
      <c r="G21" s="175" t="s">
        <v>2257</v>
      </c>
      <c r="H21" s="77">
        <v>33852</v>
      </c>
      <c r="I21" s="78" t="s">
        <v>103</v>
      </c>
      <c r="J21" s="104" t="s">
        <v>110</v>
      </c>
      <c r="K21" s="39">
        <v>30.75</v>
      </c>
      <c r="L21" s="203">
        <v>49.5</v>
      </c>
      <c r="M21" s="203">
        <v>20.625</v>
      </c>
      <c r="N21" s="203">
        <v>27.75</v>
      </c>
      <c r="O21" s="39">
        <v>30.375</v>
      </c>
      <c r="P21" s="203">
        <v>37.125</v>
      </c>
      <c r="Q21" s="203">
        <v>12.25</v>
      </c>
      <c r="R21" s="203">
        <v>27</v>
      </c>
      <c r="S21" s="203">
        <v>10.5</v>
      </c>
      <c r="T21" s="52">
        <v>41</v>
      </c>
      <c r="U21" s="52">
        <v>286.875</v>
      </c>
      <c r="V21" s="52">
        <v>10.245535714285714</v>
      </c>
      <c r="W21" s="27" t="s">
        <v>2204</v>
      </c>
      <c r="X21" s="27" t="s">
        <v>2212</v>
      </c>
    </row>
    <row r="22" spans="1:24" ht="17.25">
      <c r="A22" s="162" t="s">
        <v>1767</v>
      </c>
      <c r="B22" s="162" t="s">
        <v>1768</v>
      </c>
      <c r="C22" s="76" t="s">
        <v>2258</v>
      </c>
      <c r="D22" s="66" t="s">
        <v>2259</v>
      </c>
      <c r="E22" s="66" t="s">
        <v>2260</v>
      </c>
      <c r="F22" s="175" t="s">
        <v>2261</v>
      </c>
      <c r="G22" s="175" t="s">
        <v>2262</v>
      </c>
      <c r="H22" s="77">
        <v>33863</v>
      </c>
      <c r="I22" s="78" t="s">
        <v>2263</v>
      </c>
      <c r="J22" s="104" t="s">
        <v>2264</v>
      </c>
      <c r="K22" s="39">
        <v>24.375</v>
      </c>
      <c r="L22" s="203">
        <v>36.75</v>
      </c>
      <c r="M22" s="203">
        <v>18</v>
      </c>
      <c r="N22" s="203">
        <v>40.5</v>
      </c>
      <c r="O22" s="39">
        <v>36</v>
      </c>
      <c r="P22" s="203">
        <v>32.625</v>
      </c>
      <c r="Q22" s="203">
        <v>19</v>
      </c>
      <c r="R22" s="203">
        <v>33</v>
      </c>
      <c r="S22" s="203">
        <v>12</v>
      </c>
      <c r="T22" s="52">
        <v>37</v>
      </c>
      <c r="U22" s="52">
        <v>289.25</v>
      </c>
      <c r="V22" s="52">
        <v>10.330357142857142</v>
      </c>
      <c r="W22" s="27" t="s">
        <v>2204</v>
      </c>
      <c r="X22" s="27" t="s">
        <v>2218</v>
      </c>
    </row>
    <row r="23" spans="1:24" ht="30">
      <c r="A23" s="162" t="s">
        <v>1769</v>
      </c>
      <c r="B23" s="162" t="s">
        <v>1770</v>
      </c>
      <c r="C23" s="65" t="s">
        <v>133</v>
      </c>
      <c r="D23" s="66" t="s">
        <v>134</v>
      </c>
      <c r="E23" s="66" t="s">
        <v>135</v>
      </c>
      <c r="F23" s="172" t="s">
        <v>136</v>
      </c>
      <c r="G23" s="172" t="s">
        <v>137</v>
      </c>
      <c r="H23" s="68">
        <v>34365</v>
      </c>
      <c r="I23" s="69" t="s">
        <v>98</v>
      </c>
      <c r="J23" s="107" t="s">
        <v>99</v>
      </c>
      <c r="K23" s="39">
        <v>52.5</v>
      </c>
      <c r="L23" s="203">
        <v>30</v>
      </c>
      <c r="M23" s="203">
        <v>25.5</v>
      </c>
      <c r="N23" s="203">
        <v>30</v>
      </c>
      <c r="O23" s="39">
        <v>36</v>
      </c>
      <c r="P23" s="203">
        <v>30</v>
      </c>
      <c r="Q23" s="203">
        <v>25</v>
      </c>
      <c r="R23" s="203">
        <v>40.5</v>
      </c>
      <c r="S23" s="203">
        <v>20</v>
      </c>
      <c r="T23" s="52">
        <v>42</v>
      </c>
      <c r="U23" s="52">
        <v>331.5</v>
      </c>
      <c r="V23" s="52">
        <v>11.839285714285714</v>
      </c>
      <c r="W23" s="27" t="s">
        <v>2204</v>
      </c>
      <c r="X23" s="27" t="s">
        <v>2205</v>
      </c>
    </row>
    <row r="24" spans="1:24" ht="30">
      <c r="A24" s="162" t="s">
        <v>138</v>
      </c>
      <c r="B24" s="162" t="s">
        <v>1773</v>
      </c>
      <c r="C24" s="76" t="s">
        <v>2265</v>
      </c>
      <c r="D24" s="66" t="s">
        <v>2266</v>
      </c>
      <c r="E24" s="66" t="s">
        <v>2267</v>
      </c>
      <c r="F24" s="175" t="s">
        <v>138</v>
      </c>
      <c r="G24" s="175" t="s">
        <v>2268</v>
      </c>
      <c r="H24" s="77">
        <v>34178</v>
      </c>
      <c r="I24" s="78" t="s">
        <v>98</v>
      </c>
      <c r="J24" s="104" t="s">
        <v>99</v>
      </c>
      <c r="K24" s="39">
        <v>22.5</v>
      </c>
      <c r="L24" s="203">
        <v>32.25</v>
      </c>
      <c r="M24" s="203">
        <v>27.75</v>
      </c>
      <c r="N24" s="203">
        <v>31.5</v>
      </c>
      <c r="O24" s="39">
        <v>31.125</v>
      </c>
      <c r="P24" s="203">
        <v>33</v>
      </c>
      <c r="Q24" s="203">
        <v>22.5</v>
      </c>
      <c r="R24" s="203">
        <v>25.5</v>
      </c>
      <c r="S24" s="203">
        <v>16</v>
      </c>
      <c r="T24" s="52">
        <v>42.5</v>
      </c>
      <c r="U24" s="52">
        <v>284.625</v>
      </c>
      <c r="V24" s="52">
        <v>10.165178571428571</v>
      </c>
      <c r="W24" s="27" t="s">
        <v>2204</v>
      </c>
      <c r="X24" s="27" t="s">
        <v>2218</v>
      </c>
    </row>
    <row r="25" spans="1:24" ht="30">
      <c r="A25" s="162" t="s">
        <v>1774</v>
      </c>
      <c r="B25" s="162" t="s">
        <v>143</v>
      </c>
      <c r="C25" s="74" t="s">
        <v>139</v>
      </c>
      <c r="D25" s="66" t="s">
        <v>140</v>
      </c>
      <c r="E25" s="66" t="s">
        <v>141</v>
      </c>
      <c r="F25" s="172" t="s">
        <v>142</v>
      </c>
      <c r="G25" s="172" t="s">
        <v>143</v>
      </c>
      <c r="H25" s="68">
        <v>33668</v>
      </c>
      <c r="I25" s="69" t="s">
        <v>98</v>
      </c>
      <c r="J25" s="102" t="s">
        <v>144</v>
      </c>
      <c r="K25" s="39">
        <v>24</v>
      </c>
      <c r="L25" s="203">
        <v>30</v>
      </c>
      <c r="M25" s="203">
        <v>23.25</v>
      </c>
      <c r="N25" s="203">
        <v>22.5</v>
      </c>
      <c r="O25" s="39">
        <v>39</v>
      </c>
      <c r="P25" s="203">
        <v>40.5</v>
      </c>
      <c r="Q25" s="203">
        <v>17</v>
      </c>
      <c r="R25" s="203">
        <v>49.5</v>
      </c>
      <c r="S25" s="203">
        <v>32</v>
      </c>
      <c r="T25" s="52">
        <v>39.5</v>
      </c>
      <c r="U25" s="52">
        <v>317.25</v>
      </c>
      <c r="V25" s="52">
        <v>11.330357142857142</v>
      </c>
      <c r="W25" s="27" t="s">
        <v>2204</v>
      </c>
      <c r="X25" s="27" t="s">
        <v>2205</v>
      </c>
    </row>
    <row r="26" spans="1:24" ht="17.25">
      <c r="A26" s="162" t="s">
        <v>147</v>
      </c>
      <c r="B26" s="162" t="s">
        <v>148</v>
      </c>
      <c r="C26" s="81" t="s">
        <v>145</v>
      </c>
      <c r="D26" s="66" t="s">
        <v>77</v>
      </c>
      <c r="E26" s="66" t="s">
        <v>146</v>
      </c>
      <c r="F26" s="176" t="s">
        <v>147</v>
      </c>
      <c r="G26" s="176" t="s">
        <v>148</v>
      </c>
      <c r="H26" s="82">
        <v>34025</v>
      </c>
      <c r="I26" s="83" t="s">
        <v>66</v>
      </c>
      <c r="J26" s="108" t="s">
        <v>67</v>
      </c>
      <c r="K26" s="39">
        <v>25.5</v>
      </c>
      <c r="L26" s="203">
        <v>36</v>
      </c>
      <c r="M26" s="203">
        <v>35.25</v>
      </c>
      <c r="N26" s="203">
        <v>30</v>
      </c>
      <c r="O26" s="39">
        <v>30</v>
      </c>
      <c r="P26" s="203">
        <v>37.5</v>
      </c>
      <c r="Q26" s="203">
        <v>11</v>
      </c>
      <c r="R26" s="203">
        <v>36</v>
      </c>
      <c r="S26" s="203">
        <v>20</v>
      </c>
      <c r="T26" s="52">
        <v>44.5</v>
      </c>
      <c r="U26" s="52">
        <v>305.75</v>
      </c>
      <c r="V26" s="52">
        <v>10.919642857142858</v>
      </c>
      <c r="W26" s="27" t="s">
        <v>2204</v>
      </c>
      <c r="X26" s="27" t="s">
        <v>2205</v>
      </c>
    </row>
    <row r="27" spans="1:24" ht="17.25">
      <c r="A27" s="162" t="s">
        <v>1775</v>
      </c>
      <c r="B27" s="162" t="s">
        <v>1776</v>
      </c>
      <c r="C27" s="71" t="s">
        <v>149</v>
      </c>
      <c r="D27" s="66" t="s">
        <v>150</v>
      </c>
      <c r="E27" s="66" t="s">
        <v>151</v>
      </c>
      <c r="F27" s="174" t="s">
        <v>152</v>
      </c>
      <c r="G27" s="174" t="s">
        <v>153</v>
      </c>
      <c r="H27" s="72">
        <v>34182</v>
      </c>
      <c r="I27" s="75" t="s">
        <v>154</v>
      </c>
      <c r="J27" s="103" t="s">
        <v>155</v>
      </c>
      <c r="K27" s="39">
        <v>32.25</v>
      </c>
      <c r="L27" s="203">
        <v>41.25</v>
      </c>
      <c r="M27" s="203">
        <v>24.375</v>
      </c>
      <c r="N27" s="203">
        <v>38.25</v>
      </c>
      <c r="O27" s="39">
        <v>30.75</v>
      </c>
      <c r="P27" s="203">
        <v>33</v>
      </c>
      <c r="Q27" s="203">
        <v>16.25</v>
      </c>
      <c r="R27" s="203">
        <v>39</v>
      </c>
      <c r="S27" s="203">
        <v>11</v>
      </c>
      <c r="T27" s="52">
        <v>45</v>
      </c>
      <c r="U27" s="52">
        <v>311.125</v>
      </c>
      <c r="V27" s="52">
        <v>11.111607142857142</v>
      </c>
      <c r="W27" s="27" t="s">
        <v>2204</v>
      </c>
      <c r="X27" s="27" t="s">
        <v>2205</v>
      </c>
    </row>
    <row r="28" spans="1:24" ht="17.25">
      <c r="A28" s="162" t="s">
        <v>265</v>
      </c>
      <c r="B28" s="162" t="s">
        <v>160</v>
      </c>
      <c r="C28" s="74" t="s">
        <v>156</v>
      </c>
      <c r="D28" s="66" t="s">
        <v>157</v>
      </c>
      <c r="E28" s="66" t="s">
        <v>158</v>
      </c>
      <c r="F28" s="172" t="s">
        <v>159</v>
      </c>
      <c r="G28" s="172" t="s">
        <v>160</v>
      </c>
      <c r="H28" s="68">
        <v>34285</v>
      </c>
      <c r="I28" s="69" t="s">
        <v>103</v>
      </c>
      <c r="J28" s="102" t="s">
        <v>104</v>
      </c>
      <c r="K28" s="39">
        <v>37.5</v>
      </c>
      <c r="L28" s="203">
        <v>33</v>
      </c>
      <c r="M28" s="203">
        <v>30.75</v>
      </c>
      <c r="N28" s="203">
        <v>30</v>
      </c>
      <c r="O28" s="39">
        <v>42</v>
      </c>
      <c r="P28" s="203">
        <v>36</v>
      </c>
      <c r="Q28" s="203">
        <v>27</v>
      </c>
      <c r="R28" s="203">
        <v>40.5</v>
      </c>
      <c r="S28" s="203">
        <v>12</v>
      </c>
      <c r="T28" s="52">
        <v>44.5</v>
      </c>
      <c r="U28" s="52">
        <v>333.25</v>
      </c>
      <c r="V28" s="52">
        <v>11.901785714285714</v>
      </c>
      <c r="W28" s="27" t="s">
        <v>2204</v>
      </c>
      <c r="X28" s="27" t="s">
        <v>2205</v>
      </c>
    </row>
    <row r="29" spans="1:24" ht="17.25">
      <c r="A29" s="162" t="s">
        <v>1777</v>
      </c>
      <c r="B29" s="162" t="s">
        <v>640</v>
      </c>
      <c r="C29" s="76" t="s">
        <v>161</v>
      </c>
      <c r="D29" s="66" t="s">
        <v>162</v>
      </c>
      <c r="E29" s="66" t="s">
        <v>163</v>
      </c>
      <c r="F29" s="175" t="s">
        <v>164</v>
      </c>
      <c r="G29" s="175" t="s">
        <v>165</v>
      </c>
      <c r="H29" s="77">
        <v>33435</v>
      </c>
      <c r="I29" s="78" t="s">
        <v>101</v>
      </c>
      <c r="J29" s="104" t="s">
        <v>102</v>
      </c>
      <c r="K29" s="243">
        <v>30</v>
      </c>
      <c r="L29" s="244">
        <v>36</v>
      </c>
      <c r="M29" s="244">
        <v>19.5</v>
      </c>
      <c r="N29" s="244">
        <v>24</v>
      </c>
      <c r="O29" s="243">
        <v>45</v>
      </c>
      <c r="P29" s="244">
        <v>15</v>
      </c>
      <c r="Q29" s="244">
        <v>14.5</v>
      </c>
      <c r="R29" s="244">
        <v>38.25</v>
      </c>
      <c r="S29" s="244">
        <v>13</v>
      </c>
      <c r="T29" s="52">
        <v>45</v>
      </c>
      <c r="U29" s="52">
        <v>280.25</v>
      </c>
      <c r="V29" s="52">
        <v>10.008928571428571</v>
      </c>
      <c r="W29" s="27" t="s">
        <v>2204</v>
      </c>
      <c r="X29" s="27" t="s">
        <v>2205</v>
      </c>
    </row>
    <row r="30" spans="1:24" ht="17.25">
      <c r="A30" s="162" t="s">
        <v>169</v>
      </c>
      <c r="B30" s="162" t="s">
        <v>1778</v>
      </c>
      <c r="C30" s="74" t="s">
        <v>166</v>
      </c>
      <c r="D30" s="66" t="s">
        <v>167</v>
      </c>
      <c r="E30" s="66" t="s">
        <v>168</v>
      </c>
      <c r="F30" s="172" t="s">
        <v>169</v>
      </c>
      <c r="G30" s="172" t="s">
        <v>170</v>
      </c>
      <c r="H30" s="68">
        <v>33971</v>
      </c>
      <c r="I30" s="69" t="s">
        <v>103</v>
      </c>
      <c r="J30" s="102" t="s">
        <v>104</v>
      </c>
      <c r="K30" s="39">
        <v>30</v>
      </c>
      <c r="L30" s="203">
        <v>34.5</v>
      </c>
      <c r="M30" s="203">
        <v>35.25</v>
      </c>
      <c r="N30" s="203">
        <v>32.25</v>
      </c>
      <c r="O30" s="39">
        <v>39</v>
      </c>
      <c r="P30" s="203">
        <v>24</v>
      </c>
      <c r="Q30" s="203">
        <v>13.5</v>
      </c>
      <c r="R30" s="203">
        <v>40.5</v>
      </c>
      <c r="S30" s="203">
        <v>22</v>
      </c>
      <c r="T30" s="52">
        <v>44.5</v>
      </c>
      <c r="U30" s="52">
        <v>315.5</v>
      </c>
      <c r="V30" s="52">
        <v>11.267857142857142</v>
      </c>
      <c r="W30" s="27" t="s">
        <v>2204</v>
      </c>
      <c r="X30" s="27" t="s">
        <v>2205</v>
      </c>
    </row>
    <row r="31" spans="1:24" ht="17.25">
      <c r="A31" s="162" t="s">
        <v>169</v>
      </c>
      <c r="B31" s="162" t="s">
        <v>170</v>
      </c>
      <c r="C31" s="84" t="s">
        <v>2269</v>
      </c>
      <c r="D31" s="66" t="s">
        <v>2270</v>
      </c>
      <c r="E31" s="66" t="s">
        <v>2271</v>
      </c>
      <c r="F31" s="177" t="s">
        <v>2272</v>
      </c>
      <c r="G31" s="177" t="s">
        <v>2273</v>
      </c>
      <c r="H31" s="82">
        <v>34296</v>
      </c>
      <c r="I31" s="83" t="s">
        <v>83</v>
      </c>
      <c r="J31" s="109" t="s">
        <v>171</v>
      </c>
      <c r="K31" s="39">
        <v>33.75</v>
      </c>
      <c r="L31" s="203">
        <v>30</v>
      </c>
      <c r="M31" s="203">
        <v>15</v>
      </c>
      <c r="N31" s="203">
        <v>31.5</v>
      </c>
      <c r="O31" s="39">
        <v>34.5</v>
      </c>
      <c r="P31" s="203">
        <v>33</v>
      </c>
      <c r="Q31" s="203">
        <v>22</v>
      </c>
      <c r="R31" s="203">
        <v>39</v>
      </c>
      <c r="S31" s="203">
        <v>18</v>
      </c>
      <c r="T31" s="52">
        <v>44.75</v>
      </c>
      <c r="U31" s="52">
        <v>301.5</v>
      </c>
      <c r="V31" s="52">
        <v>10.767857142857142</v>
      </c>
      <c r="W31" s="27" t="s">
        <v>2204</v>
      </c>
      <c r="X31" s="27" t="s">
        <v>2212</v>
      </c>
    </row>
    <row r="32" spans="1:24" ht="17.25">
      <c r="A32" s="162" t="s">
        <v>1516</v>
      </c>
      <c r="B32" s="162" t="s">
        <v>1779</v>
      </c>
      <c r="C32" s="74" t="s">
        <v>176</v>
      </c>
      <c r="D32" s="66" t="s">
        <v>177</v>
      </c>
      <c r="E32" s="66" t="s">
        <v>173</v>
      </c>
      <c r="F32" s="172" t="s">
        <v>174</v>
      </c>
      <c r="G32" s="172" t="s">
        <v>178</v>
      </c>
      <c r="H32" s="68">
        <v>34418</v>
      </c>
      <c r="I32" s="69" t="s">
        <v>98</v>
      </c>
      <c r="J32" s="102" t="s">
        <v>99</v>
      </c>
      <c r="K32" s="39">
        <v>33.75</v>
      </c>
      <c r="L32" s="203">
        <v>33.75</v>
      </c>
      <c r="M32" s="203">
        <v>23.25</v>
      </c>
      <c r="N32" s="203">
        <v>25.5</v>
      </c>
      <c r="O32" s="39">
        <v>30</v>
      </c>
      <c r="P32" s="203">
        <v>30</v>
      </c>
      <c r="Q32" s="203">
        <v>18.75</v>
      </c>
      <c r="R32" s="203">
        <v>31.5</v>
      </c>
      <c r="S32" s="203">
        <v>10</v>
      </c>
      <c r="T32" s="52">
        <v>45.5</v>
      </c>
      <c r="U32" s="52">
        <v>282</v>
      </c>
      <c r="V32" s="52">
        <v>10.071428571428571</v>
      </c>
      <c r="W32" s="27" t="s">
        <v>2204</v>
      </c>
      <c r="X32" s="27" t="s">
        <v>2205</v>
      </c>
    </row>
    <row r="33" spans="1:24" ht="17.25">
      <c r="A33" s="162" t="s">
        <v>1516</v>
      </c>
      <c r="B33" s="162" t="s">
        <v>1780</v>
      </c>
      <c r="C33" s="85" t="s">
        <v>2274</v>
      </c>
      <c r="D33" s="66" t="s">
        <v>172</v>
      </c>
      <c r="E33" s="66" t="s">
        <v>173</v>
      </c>
      <c r="F33" s="172" t="s">
        <v>174</v>
      </c>
      <c r="G33" s="172" t="s">
        <v>175</v>
      </c>
      <c r="H33" s="68">
        <v>33210</v>
      </c>
      <c r="I33" s="69" t="s">
        <v>98</v>
      </c>
      <c r="J33" s="105" t="s">
        <v>99</v>
      </c>
      <c r="K33" s="39">
        <v>37.125</v>
      </c>
      <c r="L33" s="203">
        <v>28.5</v>
      </c>
      <c r="M33" s="203">
        <v>16.5</v>
      </c>
      <c r="N33" s="203">
        <v>22.5</v>
      </c>
      <c r="O33" s="39">
        <v>33</v>
      </c>
      <c r="P33" s="203">
        <v>33</v>
      </c>
      <c r="Q33" s="203">
        <v>20.75</v>
      </c>
      <c r="R33" s="203">
        <v>31.5</v>
      </c>
      <c r="S33" s="203">
        <v>28</v>
      </c>
      <c r="T33" s="52">
        <v>39</v>
      </c>
      <c r="U33" s="52">
        <v>289.875</v>
      </c>
      <c r="V33" s="52">
        <v>10.352678571428571</v>
      </c>
      <c r="W33" s="27" t="s">
        <v>2204</v>
      </c>
      <c r="X33" s="27" t="s">
        <v>2218</v>
      </c>
    </row>
    <row r="34" spans="1:24" ht="30">
      <c r="A34" s="162" t="s">
        <v>182</v>
      </c>
      <c r="B34" s="162" t="s">
        <v>1781</v>
      </c>
      <c r="C34" s="73" t="s">
        <v>179</v>
      </c>
      <c r="D34" s="66" t="s">
        <v>180</v>
      </c>
      <c r="E34" s="66" t="s">
        <v>181</v>
      </c>
      <c r="F34" s="178" t="s">
        <v>182</v>
      </c>
      <c r="G34" s="178" t="s">
        <v>183</v>
      </c>
      <c r="H34" s="68">
        <v>34660</v>
      </c>
      <c r="I34" s="69" t="s">
        <v>91</v>
      </c>
      <c r="J34" s="110" t="s">
        <v>92</v>
      </c>
      <c r="K34" s="39">
        <v>30</v>
      </c>
      <c r="L34" s="203">
        <v>37.5</v>
      </c>
      <c r="M34" s="203">
        <v>35.25</v>
      </c>
      <c r="N34" s="203">
        <v>31.5</v>
      </c>
      <c r="O34" s="39">
        <v>36</v>
      </c>
      <c r="P34" s="203">
        <v>33</v>
      </c>
      <c r="Q34" s="203">
        <v>18</v>
      </c>
      <c r="R34" s="203">
        <v>39</v>
      </c>
      <c r="S34" s="203">
        <v>24</v>
      </c>
      <c r="T34" s="52">
        <v>40.5</v>
      </c>
      <c r="U34" s="52">
        <v>324.75</v>
      </c>
      <c r="V34" s="52">
        <v>11.598214285714286</v>
      </c>
      <c r="W34" s="27" t="s">
        <v>2204</v>
      </c>
      <c r="X34" s="27" t="s">
        <v>2205</v>
      </c>
    </row>
    <row r="35" spans="1:24" ht="17.25">
      <c r="A35" s="162" t="s">
        <v>1782</v>
      </c>
      <c r="B35" s="162" t="s">
        <v>1783</v>
      </c>
      <c r="C35" s="74" t="s">
        <v>2275</v>
      </c>
      <c r="D35" s="66" t="s">
        <v>184</v>
      </c>
      <c r="E35" s="66" t="s">
        <v>2276</v>
      </c>
      <c r="F35" s="172" t="s">
        <v>2277</v>
      </c>
      <c r="G35" s="172" t="s">
        <v>185</v>
      </c>
      <c r="H35" s="68">
        <v>34552</v>
      </c>
      <c r="I35" s="69" t="s">
        <v>186</v>
      </c>
      <c r="J35" s="102" t="s">
        <v>187</v>
      </c>
      <c r="K35" s="39">
        <v>31.5</v>
      </c>
      <c r="L35" s="203">
        <v>36</v>
      </c>
      <c r="M35" s="203">
        <v>22.125</v>
      </c>
      <c r="N35" s="203">
        <v>34.5</v>
      </c>
      <c r="O35" s="39">
        <v>22.5</v>
      </c>
      <c r="P35" s="203">
        <v>37.125</v>
      </c>
      <c r="Q35" s="203">
        <v>22</v>
      </c>
      <c r="R35" s="203">
        <v>30</v>
      </c>
      <c r="S35" s="203">
        <v>19</v>
      </c>
      <c r="T35" s="52">
        <v>44.5</v>
      </c>
      <c r="U35" s="52">
        <v>299.25</v>
      </c>
      <c r="V35" s="52">
        <v>10.6875</v>
      </c>
      <c r="W35" s="27" t="s">
        <v>2204</v>
      </c>
      <c r="X35" s="27" t="s">
        <v>2212</v>
      </c>
    </row>
    <row r="36" spans="1:24" ht="17.25">
      <c r="A36" s="162" t="s">
        <v>1784</v>
      </c>
      <c r="B36" s="162" t="s">
        <v>1785</v>
      </c>
      <c r="C36" s="86" t="s">
        <v>2278</v>
      </c>
      <c r="D36" s="66" t="s">
        <v>188</v>
      </c>
      <c r="E36" s="66" t="s">
        <v>2279</v>
      </c>
      <c r="F36" s="93" t="s">
        <v>2280</v>
      </c>
      <c r="G36" s="93" t="s">
        <v>189</v>
      </c>
      <c r="H36" s="77">
        <v>34230</v>
      </c>
      <c r="I36" s="78" t="s">
        <v>66</v>
      </c>
      <c r="J36" s="111" t="s">
        <v>67</v>
      </c>
      <c r="K36" s="39">
        <v>27</v>
      </c>
      <c r="L36" s="203">
        <v>47.25</v>
      </c>
      <c r="M36" s="203">
        <v>20.625</v>
      </c>
      <c r="N36" s="203">
        <v>21</v>
      </c>
      <c r="O36" s="39">
        <v>32.25</v>
      </c>
      <c r="P36" s="203">
        <v>33</v>
      </c>
      <c r="Q36" s="203">
        <v>19.5</v>
      </c>
      <c r="R36" s="203">
        <v>45</v>
      </c>
      <c r="S36" s="203">
        <v>12</v>
      </c>
      <c r="T36" s="52">
        <v>45</v>
      </c>
      <c r="U36" s="52">
        <v>302.625</v>
      </c>
      <c r="V36" s="52">
        <v>10.808035714285714</v>
      </c>
      <c r="W36" s="27" t="s">
        <v>2204</v>
      </c>
      <c r="X36" s="27" t="s">
        <v>2212</v>
      </c>
    </row>
    <row r="37" spans="1:24" ht="30">
      <c r="A37" s="162" t="s">
        <v>193</v>
      </c>
      <c r="B37" s="162" t="s">
        <v>1786</v>
      </c>
      <c r="C37" s="67" t="s">
        <v>190</v>
      </c>
      <c r="D37" s="66" t="s">
        <v>191</v>
      </c>
      <c r="E37" s="66" t="s">
        <v>192</v>
      </c>
      <c r="F37" s="172" t="s">
        <v>193</v>
      </c>
      <c r="G37" s="172" t="s">
        <v>194</v>
      </c>
      <c r="H37" s="82">
        <v>33867</v>
      </c>
      <c r="I37" s="83" t="s">
        <v>66</v>
      </c>
      <c r="J37" s="108" t="s">
        <v>67</v>
      </c>
      <c r="K37" s="39">
        <v>28.5</v>
      </c>
      <c r="L37" s="203">
        <v>34.5</v>
      </c>
      <c r="M37" s="203">
        <v>32.25</v>
      </c>
      <c r="N37" s="203">
        <v>24</v>
      </c>
      <c r="O37" s="39">
        <v>42</v>
      </c>
      <c r="P37" s="203">
        <v>49.5</v>
      </c>
      <c r="Q37" s="203">
        <v>16</v>
      </c>
      <c r="R37" s="203">
        <v>57</v>
      </c>
      <c r="S37" s="203">
        <v>20</v>
      </c>
      <c r="T37" s="52">
        <v>41.5</v>
      </c>
      <c r="U37" s="52">
        <v>345.25</v>
      </c>
      <c r="V37" s="52">
        <v>12.330357142857142</v>
      </c>
      <c r="W37" s="27" t="s">
        <v>2204</v>
      </c>
      <c r="X37" s="27" t="s">
        <v>2205</v>
      </c>
    </row>
    <row r="38" spans="1:24" ht="17.25">
      <c r="A38" s="162" t="s">
        <v>198</v>
      </c>
      <c r="B38" s="162" t="s">
        <v>1787</v>
      </c>
      <c r="C38" s="74" t="s">
        <v>195</v>
      </c>
      <c r="D38" s="66" t="s">
        <v>196</v>
      </c>
      <c r="E38" s="66" t="s">
        <v>197</v>
      </c>
      <c r="F38" s="172" t="s">
        <v>198</v>
      </c>
      <c r="G38" s="172" t="s">
        <v>199</v>
      </c>
      <c r="H38" s="68">
        <v>34297</v>
      </c>
      <c r="I38" s="69" t="s">
        <v>200</v>
      </c>
      <c r="J38" s="102" t="s">
        <v>201</v>
      </c>
      <c r="K38" s="39">
        <v>30</v>
      </c>
      <c r="L38" s="203">
        <v>43.5</v>
      </c>
      <c r="M38" s="203">
        <v>31.5</v>
      </c>
      <c r="N38" s="203">
        <v>18</v>
      </c>
      <c r="O38" s="39">
        <v>36</v>
      </c>
      <c r="P38" s="203">
        <v>40.5</v>
      </c>
      <c r="Q38" s="203">
        <v>15.75</v>
      </c>
      <c r="R38" s="203">
        <v>28.5</v>
      </c>
      <c r="S38" s="203">
        <v>24</v>
      </c>
      <c r="T38" s="52">
        <v>45</v>
      </c>
      <c r="U38" s="52">
        <v>312.75</v>
      </c>
      <c r="V38" s="52">
        <v>11.169642857142858</v>
      </c>
      <c r="W38" s="27" t="s">
        <v>2204</v>
      </c>
      <c r="X38" s="27" t="s">
        <v>2205</v>
      </c>
    </row>
    <row r="39" spans="1:24" ht="17.25">
      <c r="A39" s="162" t="s">
        <v>1788</v>
      </c>
      <c r="B39" s="162" t="s">
        <v>170</v>
      </c>
      <c r="C39" s="65" t="s">
        <v>202</v>
      </c>
      <c r="D39" s="66" t="s">
        <v>167</v>
      </c>
      <c r="E39" s="66" t="s">
        <v>203</v>
      </c>
      <c r="F39" s="172" t="s">
        <v>204</v>
      </c>
      <c r="G39" s="172" t="s">
        <v>205</v>
      </c>
      <c r="H39" s="68">
        <v>33815</v>
      </c>
      <c r="I39" s="69" t="s">
        <v>103</v>
      </c>
      <c r="J39" s="110" t="s">
        <v>104</v>
      </c>
      <c r="K39" s="39">
        <v>33.75</v>
      </c>
      <c r="L39" s="203">
        <v>34.5</v>
      </c>
      <c r="M39" s="203">
        <v>31.5</v>
      </c>
      <c r="N39" s="203">
        <v>27</v>
      </c>
      <c r="O39" s="39">
        <v>39</v>
      </c>
      <c r="P39" s="203">
        <v>36</v>
      </c>
      <c r="Q39" s="203">
        <v>28</v>
      </c>
      <c r="R39" s="203">
        <v>27</v>
      </c>
      <c r="S39" s="203">
        <v>10</v>
      </c>
      <c r="T39" s="52">
        <v>38</v>
      </c>
      <c r="U39" s="52">
        <v>304.75</v>
      </c>
      <c r="V39" s="52">
        <v>10.883928571428571</v>
      </c>
      <c r="W39" s="27" t="s">
        <v>2204</v>
      </c>
      <c r="X39" s="27" t="s">
        <v>2205</v>
      </c>
    </row>
    <row r="40" spans="1:24" ht="17.25">
      <c r="A40" s="162" t="s">
        <v>209</v>
      </c>
      <c r="B40" s="162" t="s">
        <v>1789</v>
      </c>
      <c r="C40" s="74" t="s">
        <v>206</v>
      </c>
      <c r="D40" s="66" t="s">
        <v>207</v>
      </c>
      <c r="E40" s="66" t="s">
        <v>208</v>
      </c>
      <c r="F40" s="172" t="s">
        <v>209</v>
      </c>
      <c r="G40" s="172" t="s">
        <v>210</v>
      </c>
      <c r="H40" s="68">
        <v>33997</v>
      </c>
      <c r="I40" s="69" t="s">
        <v>98</v>
      </c>
      <c r="J40" s="102" t="s">
        <v>99</v>
      </c>
      <c r="K40" s="39">
        <v>25.5</v>
      </c>
      <c r="L40" s="203">
        <v>48</v>
      </c>
      <c r="M40" s="203">
        <v>35.25</v>
      </c>
      <c r="N40" s="203">
        <v>21.75</v>
      </c>
      <c r="O40" s="39">
        <v>39</v>
      </c>
      <c r="P40" s="203">
        <v>37.5</v>
      </c>
      <c r="Q40" s="203">
        <v>17</v>
      </c>
      <c r="R40" s="203">
        <v>30</v>
      </c>
      <c r="S40" s="203">
        <v>20</v>
      </c>
      <c r="T40" s="52">
        <v>45</v>
      </c>
      <c r="U40" s="52">
        <v>319</v>
      </c>
      <c r="V40" s="52">
        <v>11.392857142857142</v>
      </c>
      <c r="W40" s="27" t="s">
        <v>2204</v>
      </c>
      <c r="X40" s="27" t="s">
        <v>2205</v>
      </c>
    </row>
    <row r="41" spans="1:24" ht="30">
      <c r="A41" s="162" t="s">
        <v>214</v>
      </c>
      <c r="B41" s="162" t="s">
        <v>1790</v>
      </c>
      <c r="C41" s="67" t="s">
        <v>211</v>
      </c>
      <c r="D41" s="66" t="s">
        <v>212</v>
      </c>
      <c r="E41" s="66" t="s">
        <v>213</v>
      </c>
      <c r="F41" s="179" t="s">
        <v>214</v>
      </c>
      <c r="G41" s="179" t="s">
        <v>215</v>
      </c>
      <c r="H41" s="82">
        <v>34070</v>
      </c>
      <c r="I41" s="83" t="s">
        <v>66</v>
      </c>
      <c r="J41" s="108" t="s">
        <v>67</v>
      </c>
      <c r="K41" s="39">
        <v>25.5</v>
      </c>
      <c r="L41" s="203">
        <v>31.5</v>
      </c>
      <c r="M41" s="203">
        <v>38.25</v>
      </c>
      <c r="N41" s="203">
        <v>36</v>
      </c>
      <c r="O41" s="39">
        <v>30</v>
      </c>
      <c r="P41" s="203">
        <v>27</v>
      </c>
      <c r="Q41" s="203">
        <v>12</v>
      </c>
      <c r="R41" s="203">
        <v>49.5</v>
      </c>
      <c r="S41" s="203">
        <v>18</v>
      </c>
      <c r="T41" s="52">
        <v>38.5</v>
      </c>
      <c r="U41" s="52">
        <v>306.25</v>
      </c>
      <c r="V41" s="52">
        <v>10.9375</v>
      </c>
      <c r="W41" s="27" t="s">
        <v>2204</v>
      </c>
      <c r="X41" s="27" t="s">
        <v>2205</v>
      </c>
    </row>
    <row r="42" spans="1:24" ht="17.25">
      <c r="A42" s="162" t="s">
        <v>214</v>
      </c>
      <c r="B42" s="162" t="s">
        <v>1791</v>
      </c>
      <c r="C42" s="73" t="s">
        <v>2281</v>
      </c>
      <c r="D42" s="66" t="s">
        <v>2282</v>
      </c>
      <c r="E42" s="66" t="s">
        <v>2283</v>
      </c>
      <c r="F42" s="172" t="s">
        <v>2284</v>
      </c>
      <c r="G42" s="172" t="s">
        <v>2285</v>
      </c>
      <c r="H42" s="68">
        <v>34068</v>
      </c>
      <c r="I42" s="69" t="s">
        <v>66</v>
      </c>
      <c r="J42" s="110" t="s">
        <v>67</v>
      </c>
      <c r="K42" s="39">
        <v>32.25</v>
      </c>
      <c r="L42" s="203">
        <v>31.5</v>
      </c>
      <c r="M42" s="203">
        <v>15</v>
      </c>
      <c r="N42" s="203">
        <v>36</v>
      </c>
      <c r="O42" s="39">
        <v>36</v>
      </c>
      <c r="P42" s="203">
        <v>31.5</v>
      </c>
      <c r="Q42" s="203">
        <v>17.25</v>
      </c>
      <c r="R42" s="203">
        <v>36</v>
      </c>
      <c r="S42" s="203">
        <v>12</v>
      </c>
      <c r="T42" s="52">
        <v>42</v>
      </c>
      <c r="U42" s="52">
        <v>289.5</v>
      </c>
      <c r="V42" s="52">
        <v>10.339285714285714</v>
      </c>
      <c r="W42" s="27" t="s">
        <v>2204</v>
      </c>
      <c r="X42" s="27" t="s">
        <v>2218</v>
      </c>
    </row>
    <row r="43" spans="1:24" ht="17.25">
      <c r="A43" s="162" t="s">
        <v>216</v>
      </c>
      <c r="B43" s="162" t="s">
        <v>1792</v>
      </c>
      <c r="C43" s="74" t="s">
        <v>2286</v>
      </c>
      <c r="D43" s="66" t="s">
        <v>2287</v>
      </c>
      <c r="E43" s="66" t="s">
        <v>2283</v>
      </c>
      <c r="F43" s="172" t="s">
        <v>216</v>
      </c>
      <c r="G43" s="172" t="s">
        <v>2288</v>
      </c>
      <c r="H43" s="68">
        <v>33321</v>
      </c>
      <c r="I43" s="69" t="s">
        <v>103</v>
      </c>
      <c r="J43" s="102" t="s">
        <v>110</v>
      </c>
      <c r="K43" s="39">
        <v>33.75</v>
      </c>
      <c r="L43" s="203">
        <v>40.5</v>
      </c>
      <c r="M43" s="203">
        <v>22.125</v>
      </c>
      <c r="N43" s="203">
        <v>30</v>
      </c>
      <c r="O43" s="39">
        <v>39</v>
      </c>
      <c r="P43" s="203">
        <v>39</v>
      </c>
      <c r="Q43" s="203">
        <v>19.25</v>
      </c>
      <c r="R43" s="203">
        <v>28.5</v>
      </c>
      <c r="S43" s="203">
        <v>12</v>
      </c>
      <c r="T43" s="52">
        <v>41</v>
      </c>
      <c r="U43" s="52">
        <v>305.125</v>
      </c>
      <c r="V43" s="52">
        <v>10.897321428571429</v>
      </c>
      <c r="W43" s="27" t="s">
        <v>2204</v>
      </c>
      <c r="X43" s="27" t="s">
        <v>2218</v>
      </c>
    </row>
    <row r="44" spans="1:24" ht="17.25">
      <c r="A44" s="162" t="s">
        <v>220</v>
      </c>
      <c r="B44" s="162" t="s">
        <v>1409</v>
      </c>
      <c r="C44" s="74" t="s">
        <v>217</v>
      </c>
      <c r="D44" s="66" t="s">
        <v>218</v>
      </c>
      <c r="E44" s="66" t="s">
        <v>219</v>
      </c>
      <c r="F44" s="172" t="s">
        <v>220</v>
      </c>
      <c r="G44" s="172" t="s">
        <v>221</v>
      </c>
      <c r="H44" s="68">
        <v>33870</v>
      </c>
      <c r="I44" s="69" t="s">
        <v>98</v>
      </c>
      <c r="J44" s="102" t="s">
        <v>99</v>
      </c>
      <c r="K44" s="39">
        <v>33.75</v>
      </c>
      <c r="L44" s="203">
        <v>45</v>
      </c>
      <c r="M44" s="203">
        <v>19.5</v>
      </c>
      <c r="N44" s="203">
        <v>28.5</v>
      </c>
      <c r="O44" s="39">
        <v>36</v>
      </c>
      <c r="P44" s="203">
        <v>37.5</v>
      </c>
      <c r="Q44" s="203">
        <v>18</v>
      </c>
      <c r="R44" s="203">
        <v>30</v>
      </c>
      <c r="S44" s="203">
        <v>16</v>
      </c>
      <c r="T44" s="52">
        <v>41</v>
      </c>
      <c r="U44" s="52">
        <v>305.25</v>
      </c>
      <c r="V44" s="52">
        <v>10.901785714285714</v>
      </c>
      <c r="W44" s="27" t="s">
        <v>2204</v>
      </c>
      <c r="X44" s="27" t="s">
        <v>2205</v>
      </c>
    </row>
    <row r="45" spans="1:24" ht="17.25">
      <c r="A45" s="162" t="s">
        <v>220</v>
      </c>
      <c r="B45" s="162" t="s">
        <v>1793</v>
      </c>
      <c r="C45" s="87" t="s">
        <v>222</v>
      </c>
      <c r="D45" s="66" t="s">
        <v>223</v>
      </c>
      <c r="E45" s="66" t="s">
        <v>219</v>
      </c>
      <c r="F45" s="172" t="s">
        <v>224</v>
      </c>
      <c r="G45" s="172" t="s">
        <v>225</v>
      </c>
      <c r="H45" s="68">
        <v>33313</v>
      </c>
      <c r="I45" s="69" t="s">
        <v>101</v>
      </c>
      <c r="J45" s="110" t="s">
        <v>102</v>
      </c>
      <c r="K45" s="39">
        <v>33</v>
      </c>
      <c r="L45" s="203">
        <v>44.25</v>
      </c>
      <c r="M45" s="203">
        <v>22.875</v>
      </c>
      <c r="N45" s="203">
        <v>30</v>
      </c>
      <c r="O45" s="39">
        <v>27.375</v>
      </c>
      <c r="P45" s="203">
        <v>35.625</v>
      </c>
      <c r="Q45" s="203">
        <v>28.5</v>
      </c>
      <c r="R45" s="203">
        <v>39</v>
      </c>
      <c r="S45" s="203">
        <v>20</v>
      </c>
      <c r="T45" s="52">
        <v>40</v>
      </c>
      <c r="U45" s="52">
        <v>320.625</v>
      </c>
      <c r="V45" s="52">
        <v>11.450892857142858</v>
      </c>
      <c r="W45" s="27" t="s">
        <v>2204</v>
      </c>
      <c r="X45" s="27" t="s">
        <v>2205</v>
      </c>
    </row>
    <row r="46" spans="1:24" ht="17.25">
      <c r="A46" s="162" t="s">
        <v>1794</v>
      </c>
      <c r="B46" s="162" t="s">
        <v>1795</v>
      </c>
      <c r="C46" s="71" t="s">
        <v>226</v>
      </c>
      <c r="D46" s="66" t="s">
        <v>227</v>
      </c>
      <c r="E46" s="66" t="s">
        <v>228</v>
      </c>
      <c r="F46" s="172" t="s">
        <v>229</v>
      </c>
      <c r="G46" s="172" t="s">
        <v>230</v>
      </c>
      <c r="H46" s="72">
        <v>33336</v>
      </c>
      <c r="I46" s="69" t="s">
        <v>66</v>
      </c>
      <c r="J46" s="103" t="s">
        <v>231</v>
      </c>
      <c r="K46" s="39">
        <v>21.75</v>
      </c>
      <c r="L46" s="203">
        <v>34.5</v>
      </c>
      <c r="M46" s="203">
        <v>32.25</v>
      </c>
      <c r="N46" s="203">
        <v>19.5</v>
      </c>
      <c r="O46" s="39">
        <v>48</v>
      </c>
      <c r="P46" s="203">
        <v>33</v>
      </c>
      <c r="Q46" s="203">
        <v>24</v>
      </c>
      <c r="R46" s="203">
        <v>34.5</v>
      </c>
      <c r="S46" s="203">
        <v>30</v>
      </c>
      <c r="T46" s="52">
        <v>37</v>
      </c>
      <c r="U46" s="52">
        <v>314.5</v>
      </c>
      <c r="V46" s="52">
        <v>11.232142857142858</v>
      </c>
      <c r="W46" s="27" t="s">
        <v>2204</v>
      </c>
      <c r="X46" s="27" t="s">
        <v>2205</v>
      </c>
    </row>
    <row r="47" spans="1:24" ht="17.25">
      <c r="A47" s="162" t="s">
        <v>232</v>
      </c>
      <c r="B47" s="162" t="s">
        <v>500</v>
      </c>
      <c r="C47" s="74" t="s">
        <v>2289</v>
      </c>
      <c r="D47" s="66" t="s">
        <v>167</v>
      </c>
      <c r="E47" s="66" t="s">
        <v>2290</v>
      </c>
      <c r="F47" s="172" t="s">
        <v>232</v>
      </c>
      <c r="G47" s="172" t="s">
        <v>233</v>
      </c>
      <c r="H47" s="68">
        <v>33707</v>
      </c>
      <c r="I47" s="69" t="s">
        <v>103</v>
      </c>
      <c r="J47" s="102" t="s">
        <v>110</v>
      </c>
      <c r="K47" s="39">
        <v>24</v>
      </c>
      <c r="L47" s="203">
        <v>39</v>
      </c>
      <c r="M47" s="203">
        <v>16.875</v>
      </c>
      <c r="N47" s="203">
        <v>40.5</v>
      </c>
      <c r="O47" s="39">
        <v>40.5</v>
      </c>
      <c r="P47" s="203">
        <v>36</v>
      </c>
      <c r="Q47" s="203">
        <v>14.5</v>
      </c>
      <c r="R47" s="203">
        <v>16.5</v>
      </c>
      <c r="S47" s="203">
        <v>12</v>
      </c>
      <c r="T47" s="52">
        <v>42</v>
      </c>
      <c r="U47" s="52">
        <v>281.875</v>
      </c>
      <c r="V47" s="52">
        <v>10.066964285714286</v>
      </c>
      <c r="W47" s="27" t="s">
        <v>2204</v>
      </c>
      <c r="X47" s="27" t="s">
        <v>2218</v>
      </c>
    </row>
    <row r="48" spans="1:24" ht="30">
      <c r="A48" s="162" t="s">
        <v>1796</v>
      </c>
      <c r="B48" s="162" t="s">
        <v>234</v>
      </c>
      <c r="C48" s="74" t="s">
        <v>2291</v>
      </c>
      <c r="D48" s="66" t="s">
        <v>2292</v>
      </c>
      <c r="E48" s="66" t="s">
        <v>2293</v>
      </c>
      <c r="F48" s="172" t="s">
        <v>2294</v>
      </c>
      <c r="G48" s="172" t="s">
        <v>234</v>
      </c>
      <c r="H48" s="68">
        <v>34270</v>
      </c>
      <c r="I48" s="69" t="s">
        <v>66</v>
      </c>
      <c r="J48" s="102" t="s">
        <v>67</v>
      </c>
      <c r="K48" s="39">
        <v>35.625</v>
      </c>
      <c r="L48" s="203">
        <v>21</v>
      </c>
      <c r="M48" s="203">
        <v>30</v>
      </c>
      <c r="N48" s="203">
        <v>26.25</v>
      </c>
      <c r="O48" s="39">
        <v>35.625</v>
      </c>
      <c r="P48" s="203">
        <v>36.375</v>
      </c>
      <c r="Q48" s="203">
        <v>13.75</v>
      </c>
      <c r="R48" s="203">
        <v>24</v>
      </c>
      <c r="S48" s="203">
        <v>23.5</v>
      </c>
      <c r="T48" s="52">
        <v>42.5</v>
      </c>
      <c r="U48" s="52">
        <v>288.625</v>
      </c>
      <c r="V48" s="52">
        <v>10.308035714285714</v>
      </c>
      <c r="W48" s="27" t="s">
        <v>2204</v>
      </c>
      <c r="X48" s="27" t="s">
        <v>2212</v>
      </c>
    </row>
    <row r="49" spans="1:24" ht="17.25">
      <c r="A49" s="162" t="s">
        <v>236</v>
      </c>
      <c r="B49" s="162" t="s">
        <v>696</v>
      </c>
      <c r="C49" s="73" t="s">
        <v>2295</v>
      </c>
      <c r="D49" s="66" t="s">
        <v>235</v>
      </c>
      <c r="E49" s="66" t="s">
        <v>2296</v>
      </c>
      <c r="F49" s="172" t="s">
        <v>236</v>
      </c>
      <c r="G49" s="172" t="s">
        <v>237</v>
      </c>
      <c r="H49" s="68">
        <v>34228</v>
      </c>
      <c r="I49" s="69" t="s">
        <v>103</v>
      </c>
      <c r="J49" s="110" t="s">
        <v>110</v>
      </c>
      <c r="K49" s="39">
        <v>23.25</v>
      </c>
      <c r="L49" s="203">
        <v>36</v>
      </c>
      <c r="M49" s="203">
        <v>15</v>
      </c>
      <c r="N49" s="203">
        <v>30</v>
      </c>
      <c r="O49" s="39">
        <v>36</v>
      </c>
      <c r="P49" s="203">
        <v>30</v>
      </c>
      <c r="Q49" s="203">
        <v>21.5</v>
      </c>
      <c r="R49" s="203">
        <v>27</v>
      </c>
      <c r="S49" s="203">
        <v>21</v>
      </c>
      <c r="T49" s="52">
        <v>41</v>
      </c>
      <c r="U49" s="52">
        <v>280.75</v>
      </c>
      <c r="V49" s="52">
        <v>10.026785714285714</v>
      </c>
      <c r="W49" s="27" t="s">
        <v>2204</v>
      </c>
      <c r="X49" s="27" t="s">
        <v>2218</v>
      </c>
    </row>
    <row r="50" spans="1:24" ht="17.25">
      <c r="A50" s="162" t="s">
        <v>240</v>
      </c>
      <c r="B50" s="162" t="s">
        <v>1797</v>
      </c>
      <c r="C50" s="73" t="s">
        <v>238</v>
      </c>
      <c r="D50" s="66" t="s">
        <v>172</v>
      </c>
      <c r="E50" s="66" t="s">
        <v>239</v>
      </c>
      <c r="F50" s="172" t="s">
        <v>240</v>
      </c>
      <c r="G50" s="172" t="s">
        <v>175</v>
      </c>
      <c r="H50" s="68">
        <v>34289</v>
      </c>
      <c r="I50" s="69" t="s">
        <v>241</v>
      </c>
      <c r="J50" s="110" t="s">
        <v>242</v>
      </c>
      <c r="K50" s="243">
        <v>22.5</v>
      </c>
      <c r="L50" s="244">
        <v>37.5</v>
      </c>
      <c r="M50" s="244">
        <v>18.75</v>
      </c>
      <c r="N50" s="244">
        <v>24</v>
      </c>
      <c r="O50" s="243">
        <v>39</v>
      </c>
      <c r="P50" s="244">
        <v>30</v>
      </c>
      <c r="Q50" s="244">
        <v>13</v>
      </c>
      <c r="R50" s="244">
        <v>34.5</v>
      </c>
      <c r="S50" s="245">
        <v>20</v>
      </c>
      <c r="T50" s="52">
        <v>42</v>
      </c>
      <c r="U50" s="52">
        <v>281.25</v>
      </c>
      <c r="V50" s="52">
        <v>10.044642857142858</v>
      </c>
      <c r="W50" s="27" t="s">
        <v>2204</v>
      </c>
      <c r="X50" s="27" t="s">
        <v>2205</v>
      </c>
    </row>
    <row r="51" spans="1:24" ht="17.25">
      <c r="A51" s="162" t="s">
        <v>240</v>
      </c>
      <c r="B51" s="162" t="s">
        <v>1780</v>
      </c>
      <c r="C51" s="76" t="s">
        <v>243</v>
      </c>
      <c r="D51" s="66" t="s">
        <v>244</v>
      </c>
      <c r="E51" s="66" t="s">
        <v>245</v>
      </c>
      <c r="F51" s="174" t="s">
        <v>246</v>
      </c>
      <c r="G51" s="174" t="s">
        <v>247</v>
      </c>
      <c r="H51" s="77">
        <v>34146</v>
      </c>
      <c r="I51" s="78" t="s">
        <v>131</v>
      </c>
      <c r="J51" s="104" t="s">
        <v>248</v>
      </c>
      <c r="K51" s="39">
        <v>35.25</v>
      </c>
      <c r="L51" s="203">
        <v>35.25</v>
      </c>
      <c r="M51" s="203">
        <v>18.375</v>
      </c>
      <c r="N51" s="203">
        <v>29.25</v>
      </c>
      <c r="O51" s="39">
        <v>21</v>
      </c>
      <c r="P51" s="203">
        <v>44.25</v>
      </c>
      <c r="Q51" s="203">
        <v>23.75</v>
      </c>
      <c r="R51" s="203">
        <v>43.5</v>
      </c>
      <c r="S51" s="203">
        <v>20</v>
      </c>
      <c r="T51" s="52">
        <v>42</v>
      </c>
      <c r="U51" s="52">
        <v>312.625</v>
      </c>
      <c r="V51" s="52">
        <v>11.165178571428571</v>
      </c>
      <c r="W51" s="27" t="s">
        <v>2204</v>
      </c>
      <c r="X51" s="27" t="s">
        <v>2205</v>
      </c>
    </row>
    <row r="52" spans="1:24" ht="30">
      <c r="A52" s="162" t="s">
        <v>1798</v>
      </c>
      <c r="B52" s="162" t="s">
        <v>116</v>
      </c>
      <c r="C52" s="88" t="s">
        <v>2297</v>
      </c>
      <c r="D52" s="66" t="s">
        <v>2298</v>
      </c>
      <c r="E52" s="66" t="s">
        <v>2299</v>
      </c>
      <c r="F52" s="174" t="s">
        <v>2300</v>
      </c>
      <c r="G52" s="174" t="s">
        <v>2301</v>
      </c>
      <c r="H52" s="72">
        <v>34330</v>
      </c>
      <c r="I52" s="75" t="s">
        <v>103</v>
      </c>
      <c r="J52" s="112" t="s">
        <v>104</v>
      </c>
      <c r="K52" s="39">
        <v>28.5</v>
      </c>
      <c r="L52" s="203">
        <v>43.5</v>
      </c>
      <c r="M52" s="203">
        <v>15</v>
      </c>
      <c r="N52" s="203">
        <v>27</v>
      </c>
      <c r="O52" s="39">
        <v>39</v>
      </c>
      <c r="P52" s="203">
        <v>28.125</v>
      </c>
      <c r="Q52" s="203">
        <v>12.75</v>
      </c>
      <c r="R52" s="203">
        <v>25.5</v>
      </c>
      <c r="S52" s="203">
        <v>20</v>
      </c>
      <c r="T52" s="52">
        <v>42.5</v>
      </c>
      <c r="U52" s="52">
        <v>281.875</v>
      </c>
      <c r="V52" s="52">
        <v>10.066964285714286</v>
      </c>
      <c r="W52" s="27" t="s">
        <v>2204</v>
      </c>
      <c r="X52" s="27" t="s">
        <v>2218</v>
      </c>
    </row>
    <row r="53" spans="1:24" ht="30">
      <c r="A53" s="162" t="s">
        <v>249</v>
      </c>
      <c r="B53" s="162" t="s">
        <v>1799</v>
      </c>
      <c r="C53" s="73" t="s">
        <v>2302</v>
      </c>
      <c r="D53" s="66" t="s">
        <v>2303</v>
      </c>
      <c r="E53" s="66" t="s">
        <v>2304</v>
      </c>
      <c r="F53" s="172" t="s">
        <v>249</v>
      </c>
      <c r="G53" s="172" t="s">
        <v>2305</v>
      </c>
      <c r="H53" s="68">
        <v>33456</v>
      </c>
      <c r="I53" s="69" t="s">
        <v>66</v>
      </c>
      <c r="J53" s="110" t="s">
        <v>67</v>
      </c>
      <c r="K53" s="39">
        <v>29.25</v>
      </c>
      <c r="L53" s="203">
        <v>36.75</v>
      </c>
      <c r="M53" s="203">
        <v>15</v>
      </c>
      <c r="N53" s="203">
        <v>34.5</v>
      </c>
      <c r="O53" s="39">
        <v>42</v>
      </c>
      <c r="P53" s="203">
        <v>32.25</v>
      </c>
      <c r="Q53" s="203">
        <v>15.75</v>
      </c>
      <c r="R53" s="203">
        <v>30</v>
      </c>
      <c r="S53" s="203">
        <v>18</v>
      </c>
      <c r="T53" s="52">
        <v>42</v>
      </c>
      <c r="U53" s="52">
        <v>295.5</v>
      </c>
      <c r="V53" s="52">
        <v>10.553571428571429</v>
      </c>
      <c r="W53" s="27" t="s">
        <v>2204</v>
      </c>
      <c r="X53" s="27" t="s">
        <v>2218</v>
      </c>
    </row>
    <row r="54" spans="1:24" ht="17.25">
      <c r="A54" s="162" t="s">
        <v>1527</v>
      </c>
      <c r="B54" s="162" t="s">
        <v>1800</v>
      </c>
      <c r="C54" s="74" t="s">
        <v>250</v>
      </c>
      <c r="D54" s="66" t="s">
        <v>251</v>
      </c>
      <c r="E54" s="66" t="s">
        <v>252</v>
      </c>
      <c r="F54" s="172" t="s">
        <v>253</v>
      </c>
      <c r="G54" s="172" t="s">
        <v>254</v>
      </c>
      <c r="H54" s="68">
        <v>34378</v>
      </c>
      <c r="I54" s="69" t="s">
        <v>103</v>
      </c>
      <c r="J54" s="102" t="s">
        <v>110</v>
      </c>
      <c r="K54" s="39">
        <v>28.875</v>
      </c>
      <c r="L54" s="203">
        <v>35.25</v>
      </c>
      <c r="M54" s="203">
        <v>25.5</v>
      </c>
      <c r="N54" s="203">
        <v>30.75</v>
      </c>
      <c r="O54" s="39">
        <v>36</v>
      </c>
      <c r="P54" s="203">
        <v>33</v>
      </c>
      <c r="Q54" s="203">
        <v>20</v>
      </c>
      <c r="R54" s="203">
        <v>25.5</v>
      </c>
      <c r="S54" s="203">
        <v>26</v>
      </c>
      <c r="T54" s="52">
        <v>42</v>
      </c>
      <c r="U54" s="52">
        <v>302.875</v>
      </c>
      <c r="V54" s="52">
        <v>10.816964285714286</v>
      </c>
      <c r="W54" s="27" t="s">
        <v>2204</v>
      </c>
      <c r="X54" s="27" t="s">
        <v>2205</v>
      </c>
    </row>
    <row r="55" spans="1:24" ht="17.25">
      <c r="A55" s="162" t="s">
        <v>255</v>
      </c>
      <c r="B55" s="162" t="s">
        <v>256</v>
      </c>
      <c r="C55" s="76" t="s">
        <v>2306</v>
      </c>
      <c r="D55" s="66" t="s">
        <v>2307</v>
      </c>
      <c r="E55" s="66" t="s">
        <v>2308</v>
      </c>
      <c r="F55" s="175" t="s">
        <v>255</v>
      </c>
      <c r="G55" s="175" t="s">
        <v>256</v>
      </c>
      <c r="H55" s="77">
        <v>34070</v>
      </c>
      <c r="I55" s="78" t="s">
        <v>91</v>
      </c>
      <c r="J55" s="104" t="s">
        <v>257</v>
      </c>
      <c r="K55" s="39">
        <v>44.625</v>
      </c>
      <c r="L55" s="203">
        <v>30.75</v>
      </c>
      <c r="M55" s="203">
        <v>16.875</v>
      </c>
      <c r="N55" s="203">
        <v>36.75</v>
      </c>
      <c r="O55" s="39">
        <v>25.5</v>
      </c>
      <c r="P55" s="203">
        <v>34.5</v>
      </c>
      <c r="Q55" s="203">
        <v>21</v>
      </c>
      <c r="R55" s="203">
        <v>48</v>
      </c>
      <c r="S55" s="203">
        <v>17</v>
      </c>
      <c r="T55" s="52">
        <v>42</v>
      </c>
      <c r="U55" s="52">
        <v>317</v>
      </c>
      <c r="V55" s="52">
        <v>11.321428571428571</v>
      </c>
      <c r="W55" s="27" t="s">
        <v>2204</v>
      </c>
      <c r="X55" s="27" t="s">
        <v>2212</v>
      </c>
    </row>
    <row r="56" spans="1:24" ht="17.25">
      <c r="A56" s="162" t="s">
        <v>258</v>
      </c>
      <c r="B56" s="162" t="s">
        <v>841</v>
      </c>
      <c r="C56" s="76" t="s">
        <v>2309</v>
      </c>
      <c r="D56" s="66" t="s">
        <v>2310</v>
      </c>
      <c r="E56" s="66" t="s">
        <v>2311</v>
      </c>
      <c r="F56" s="175" t="s">
        <v>258</v>
      </c>
      <c r="G56" s="175" t="s">
        <v>259</v>
      </c>
      <c r="H56" s="77">
        <v>34223</v>
      </c>
      <c r="I56" s="78" t="s">
        <v>98</v>
      </c>
      <c r="J56" s="104" t="s">
        <v>99</v>
      </c>
      <c r="K56" s="39">
        <v>29.25</v>
      </c>
      <c r="L56" s="203">
        <v>30</v>
      </c>
      <c r="M56" s="203">
        <v>30</v>
      </c>
      <c r="N56" s="203">
        <v>34.5</v>
      </c>
      <c r="O56" s="39">
        <v>33</v>
      </c>
      <c r="P56" s="203">
        <v>27.75</v>
      </c>
      <c r="Q56" s="203">
        <v>13.25</v>
      </c>
      <c r="R56" s="203">
        <v>24</v>
      </c>
      <c r="S56" s="203">
        <v>18</v>
      </c>
      <c r="T56" s="52">
        <v>43</v>
      </c>
      <c r="U56" s="52">
        <v>282.75</v>
      </c>
      <c r="V56" s="52">
        <v>10.098214285714286</v>
      </c>
      <c r="W56" s="27" t="s">
        <v>2204</v>
      </c>
      <c r="X56" s="27" t="s">
        <v>2218</v>
      </c>
    </row>
    <row r="57" spans="1:24" ht="30">
      <c r="A57" s="162" t="s">
        <v>264</v>
      </c>
      <c r="B57" s="162" t="s">
        <v>1802</v>
      </c>
      <c r="C57" s="65" t="s">
        <v>261</v>
      </c>
      <c r="D57" s="66" t="s">
        <v>262</v>
      </c>
      <c r="E57" s="66" t="s">
        <v>263</v>
      </c>
      <c r="F57" s="172" t="s">
        <v>264</v>
      </c>
      <c r="G57" s="172" t="s">
        <v>265</v>
      </c>
      <c r="H57" s="68">
        <v>34272</v>
      </c>
      <c r="I57" s="69" t="s">
        <v>241</v>
      </c>
      <c r="J57" s="110" t="s">
        <v>242</v>
      </c>
      <c r="K57" s="39">
        <v>30</v>
      </c>
      <c r="L57" s="203">
        <v>39.75</v>
      </c>
      <c r="M57" s="203">
        <v>21</v>
      </c>
      <c r="N57" s="203">
        <v>33</v>
      </c>
      <c r="O57" s="39">
        <v>39</v>
      </c>
      <c r="P57" s="203">
        <v>37.5</v>
      </c>
      <c r="Q57" s="203">
        <v>12</v>
      </c>
      <c r="R57" s="203">
        <v>18</v>
      </c>
      <c r="S57" s="203">
        <v>14</v>
      </c>
      <c r="T57" s="52">
        <v>42</v>
      </c>
      <c r="U57" s="52">
        <v>286.25</v>
      </c>
      <c r="V57" s="52">
        <v>10.223214285714286</v>
      </c>
      <c r="W57" s="27" t="s">
        <v>2204</v>
      </c>
      <c r="X57" s="27" t="s">
        <v>2205</v>
      </c>
    </row>
    <row r="58" spans="1:24" ht="17.25">
      <c r="A58" s="162" t="s">
        <v>1803</v>
      </c>
      <c r="B58" s="162" t="s">
        <v>1804</v>
      </c>
      <c r="C58" s="74" t="s">
        <v>266</v>
      </c>
      <c r="D58" s="66" t="s">
        <v>267</v>
      </c>
      <c r="E58" s="66" t="s">
        <v>268</v>
      </c>
      <c r="F58" s="172" t="s">
        <v>269</v>
      </c>
      <c r="G58" s="172" t="s">
        <v>270</v>
      </c>
      <c r="H58" s="68">
        <v>34093</v>
      </c>
      <c r="I58" s="69" t="s">
        <v>241</v>
      </c>
      <c r="J58" s="102" t="s">
        <v>242</v>
      </c>
      <c r="K58" s="39">
        <v>30</v>
      </c>
      <c r="L58" s="203">
        <v>41.25</v>
      </c>
      <c r="M58" s="203">
        <v>19.5</v>
      </c>
      <c r="N58" s="203">
        <v>30</v>
      </c>
      <c r="O58" s="39">
        <v>36</v>
      </c>
      <c r="P58" s="203">
        <v>42</v>
      </c>
      <c r="Q58" s="203">
        <v>16</v>
      </c>
      <c r="R58" s="203">
        <v>28.5</v>
      </c>
      <c r="S58" s="203">
        <v>12</v>
      </c>
      <c r="T58" s="52">
        <v>40</v>
      </c>
      <c r="U58" s="52">
        <v>295.25</v>
      </c>
      <c r="V58" s="52">
        <v>10.544642857142858</v>
      </c>
      <c r="W58" s="27" t="s">
        <v>2204</v>
      </c>
      <c r="X58" s="27" t="s">
        <v>2205</v>
      </c>
    </row>
    <row r="59" spans="1:24" ht="17.25">
      <c r="A59" s="162" t="s">
        <v>1805</v>
      </c>
      <c r="B59" s="162" t="s">
        <v>1801</v>
      </c>
      <c r="C59" s="67" t="s">
        <v>271</v>
      </c>
      <c r="D59" s="66" t="s">
        <v>272</v>
      </c>
      <c r="E59" s="66" t="s">
        <v>273</v>
      </c>
      <c r="F59" s="172" t="s">
        <v>274</v>
      </c>
      <c r="G59" s="172" t="s">
        <v>275</v>
      </c>
      <c r="H59" s="82">
        <v>34294</v>
      </c>
      <c r="I59" s="83" t="s">
        <v>276</v>
      </c>
      <c r="J59" s="113" t="s">
        <v>277</v>
      </c>
      <c r="K59" s="39">
        <v>25.5</v>
      </c>
      <c r="L59" s="203">
        <v>31.5</v>
      </c>
      <c r="M59" s="203">
        <v>25.5</v>
      </c>
      <c r="N59" s="203">
        <v>33</v>
      </c>
      <c r="O59" s="39">
        <v>33</v>
      </c>
      <c r="P59" s="203">
        <v>49.5</v>
      </c>
      <c r="Q59" s="203">
        <v>26</v>
      </c>
      <c r="R59" s="203">
        <v>36</v>
      </c>
      <c r="S59" s="203">
        <v>12</v>
      </c>
      <c r="T59" s="52">
        <v>42</v>
      </c>
      <c r="U59" s="52">
        <v>314</v>
      </c>
      <c r="V59" s="52">
        <v>11.214285714285714</v>
      </c>
      <c r="W59" s="27" t="s">
        <v>2204</v>
      </c>
      <c r="X59" s="27" t="s">
        <v>2205</v>
      </c>
    </row>
    <row r="60" spans="1:24" ht="30">
      <c r="A60" s="162" t="s">
        <v>281</v>
      </c>
      <c r="B60" s="162" t="s">
        <v>1806</v>
      </c>
      <c r="C60" s="73" t="s">
        <v>278</v>
      </c>
      <c r="D60" s="66" t="s">
        <v>279</v>
      </c>
      <c r="E60" s="66" t="s">
        <v>280</v>
      </c>
      <c r="F60" s="172" t="s">
        <v>281</v>
      </c>
      <c r="G60" s="172" t="s">
        <v>282</v>
      </c>
      <c r="H60" s="68">
        <v>33632</v>
      </c>
      <c r="I60" s="69" t="s">
        <v>66</v>
      </c>
      <c r="J60" s="110" t="s">
        <v>67</v>
      </c>
      <c r="K60" s="39">
        <v>28.5</v>
      </c>
      <c r="L60" s="203">
        <v>31.5</v>
      </c>
      <c r="M60" s="203">
        <v>19.5</v>
      </c>
      <c r="N60" s="203">
        <v>25.5</v>
      </c>
      <c r="O60" s="39">
        <v>30</v>
      </c>
      <c r="P60" s="203">
        <v>30</v>
      </c>
      <c r="Q60" s="203">
        <v>14</v>
      </c>
      <c r="R60" s="203">
        <v>54</v>
      </c>
      <c r="S60" s="203">
        <v>20</v>
      </c>
      <c r="T60" s="52">
        <v>42</v>
      </c>
      <c r="U60" s="52">
        <v>295</v>
      </c>
      <c r="V60" s="52">
        <v>10.535714285714286</v>
      </c>
      <c r="W60" s="27" t="s">
        <v>2204</v>
      </c>
      <c r="X60" s="27" t="s">
        <v>2205</v>
      </c>
    </row>
    <row r="61" spans="1:24" ht="30">
      <c r="A61" s="162" t="s">
        <v>1807</v>
      </c>
      <c r="B61" s="162" t="s">
        <v>1808</v>
      </c>
      <c r="C61" s="65" t="s">
        <v>283</v>
      </c>
      <c r="D61" s="66" t="s">
        <v>284</v>
      </c>
      <c r="E61" s="66" t="s">
        <v>285</v>
      </c>
      <c r="F61" s="172" t="s">
        <v>286</v>
      </c>
      <c r="G61" s="172" t="s">
        <v>287</v>
      </c>
      <c r="H61" s="68">
        <v>33846</v>
      </c>
      <c r="I61" s="69" t="s">
        <v>101</v>
      </c>
      <c r="J61" s="107" t="s">
        <v>288</v>
      </c>
      <c r="K61" s="39">
        <v>31.5</v>
      </c>
      <c r="L61" s="203">
        <v>45</v>
      </c>
      <c r="M61" s="203">
        <v>30.75</v>
      </c>
      <c r="N61" s="203">
        <v>28.5</v>
      </c>
      <c r="O61" s="39">
        <v>30</v>
      </c>
      <c r="P61" s="203">
        <v>36</v>
      </c>
      <c r="Q61" s="203">
        <v>15.75</v>
      </c>
      <c r="R61" s="203">
        <v>30</v>
      </c>
      <c r="S61" s="203">
        <v>14</v>
      </c>
      <c r="T61" s="52">
        <v>42</v>
      </c>
      <c r="U61" s="52">
        <v>303.5</v>
      </c>
      <c r="V61" s="52">
        <v>10.839285714285714</v>
      </c>
      <c r="W61" s="27" t="s">
        <v>2204</v>
      </c>
      <c r="X61" s="27" t="s">
        <v>2205</v>
      </c>
    </row>
    <row r="62" spans="1:24" ht="17.25">
      <c r="A62" s="162" t="s">
        <v>1809</v>
      </c>
      <c r="B62" s="162" t="s">
        <v>845</v>
      </c>
      <c r="C62" s="76" t="s">
        <v>289</v>
      </c>
      <c r="D62" s="66" t="s">
        <v>290</v>
      </c>
      <c r="E62" s="66" t="s">
        <v>291</v>
      </c>
      <c r="F62" s="175" t="s">
        <v>292</v>
      </c>
      <c r="G62" s="175" t="s">
        <v>293</v>
      </c>
      <c r="H62" s="77">
        <v>34046</v>
      </c>
      <c r="I62" s="78" t="s">
        <v>103</v>
      </c>
      <c r="J62" s="104" t="s">
        <v>104</v>
      </c>
      <c r="K62" s="39">
        <v>30</v>
      </c>
      <c r="L62" s="203">
        <v>32.25</v>
      </c>
      <c r="M62" s="203">
        <v>29.25</v>
      </c>
      <c r="N62" s="203">
        <v>28.5</v>
      </c>
      <c r="O62" s="39">
        <v>30.75</v>
      </c>
      <c r="P62" s="203">
        <v>30</v>
      </c>
      <c r="Q62" s="203">
        <v>11</v>
      </c>
      <c r="R62" s="203">
        <v>57</v>
      </c>
      <c r="S62" s="203">
        <v>26</v>
      </c>
      <c r="T62" s="52">
        <v>42.5</v>
      </c>
      <c r="U62" s="52">
        <v>317.25</v>
      </c>
      <c r="V62" s="52">
        <v>11.330357142857142</v>
      </c>
      <c r="W62" s="27" t="s">
        <v>2204</v>
      </c>
      <c r="X62" s="27" t="s">
        <v>2205</v>
      </c>
    </row>
    <row r="63" spans="1:24" ht="30">
      <c r="A63" s="162" t="s">
        <v>295</v>
      </c>
      <c r="B63" s="162" t="s">
        <v>296</v>
      </c>
      <c r="C63" s="76" t="s">
        <v>2312</v>
      </c>
      <c r="D63" s="66" t="s">
        <v>294</v>
      </c>
      <c r="E63" s="66" t="s">
        <v>2313</v>
      </c>
      <c r="F63" s="175" t="s">
        <v>295</v>
      </c>
      <c r="G63" s="175" t="s">
        <v>296</v>
      </c>
      <c r="H63" s="77">
        <v>34446</v>
      </c>
      <c r="I63" s="78" t="s">
        <v>66</v>
      </c>
      <c r="J63" s="104" t="s">
        <v>67</v>
      </c>
      <c r="K63" s="39">
        <v>28.5</v>
      </c>
      <c r="L63" s="203">
        <v>33</v>
      </c>
      <c r="M63" s="203">
        <v>26.625</v>
      </c>
      <c r="N63" s="203">
        <v>33</v>
      </c>
      <c r="O63" s="39">
        <v>42</v>
      </c>
      <c r="P63" s="203">
        <v>31.875</v>
      </c>
      <c r="Q63" s="203">
        <v>14.25</v>
      </c>
      <c r="R63" s="203">
        <v>25.5</v>
      </c>
      <c r="S63" s="203">
        <v>20</v>
      </c>
      <c r="T63" s="52">
        <v>41.5</v>
      </c>
      <c r="U63" s="52">
        <v>296.25</v>
      </c>
      <c r="V63" s="52">
        <v>10.580357142857142</v>
      </c>
      <c r="W63" s="27" t="s">
        <v>2204</v>
      </c>
      <c r="X63" s="27" t="s">
        <v>2218</v>
      </c>
    </row>
    <row r="64" spans="1:24" ht="30">
      <c r="A64" s="162" t="s">
        <v>297</v>
      </c>
      <c r="B64" s="162" t="s">
        <v>298</v>
      </c>
      <c r="C64" s="74" t="s">
        <v>2314</v>
      </c>
      <c r="D64" s="66" t="s">
        <v>2315</v>
      </c>
      <c r="E64" s="66" t="s">
        <v>2316</v>
      </c>
      <c r="F64" s="172" t="s">
        <v>297</v>
      </c>
      <c r="G64" s="172" t="s">
        <v>298</v>
      </c>
      <c r="H64" s="68">
        <v>34400</v>
      </c>
      <c r="I64" s="69" t="s">
        <v>66</v>
      </c>
      <c r="J64" s="102" t="s">
        <v>67</v>
      </c>
      <c r="K64" s="39">
        <v>35.625</v>
      </c>
      <c r="L64" s="203">
        <v>48.75</v>
      </c>
      <c r="M64" s="203">
        <v>23.625</v>
      </c>
      <c r="N64" s="203">
        <v>38.25</v>
      </c>
      <c r="O64" s="39">
        <v>29.25</v>
      </c>
      <c r="P64" s="203">
        <v>33</v>
      </c>
      <c r="Q64" s="203">
        <v>25.5</v>
      </c>
      <c r="R64" s="203">
        <v>37.5</v>
      </c>
      <c r="S64" s="203">
        <v>18</v>
      </c>
      <c r="T64" s="52">
        <v>42.25</v>
      </c>
      <c r="U64" s="52">
        <v>331.75</v>
      </c>
      <c r="V64" s="52">
        <v>11.848214285714286</v>
      </c>
      <c r="W64" s="27" t="s">
        <v>2204</v>
      </c>
      <c r="X64" s="27" t="s">
        <v>2212</v>
      </c>
    </row>
    <row r="65" spans="1:24" ht="17.25">
      <c r="A65" s="162" t="s">
        <v>302</v>
      </c>
      <c r="B65" s="162" t="s">
        <v>303</v>
      </c>
      <c r="C65" s="71" t="s">
        <v>299</v>
      </c>
      <c r="D65" s="66" t="s">
        <v>300</v>
      </c>
      <c r="E65" s="66" t="s">
        <v>301</v>
      </c>
      <c r="F65" s="174" t="s">
        <v>302</v>
      </c>
      <c r="G65" s="174" t="s">
        <v>303</v>
      </c>
      <c r="H65" s="72">
        <v>33823</v>
      </c>
      <c r="I65" s="75" t="s">
        <v>103</v>
      </c>
      <c r="J65" s="103" t="s">
        <v>110</v>
      </c>
      <c r="K65" s="39">
        <v>30</v>
      </c>
      <c r="L65" s="203">
        <v>36</v>
      </c>
      <c r="M65" s="203">
        <v>27</v>
      </c>
      <c r="N65" s="203">
        <v>18</v>
      </c>
      <c r="O65" s="39">
        <v>42</v>
      </c>
      <c r="P65" s="203">
        <v>31.125</v>
      </c>
      <c r="Q65" s="203">
        <v>19</v>
      </c>
      <c r="R65" s="203">
        <v>60</v>
      </c>
      <c r="S65" s="203">
        <v>20</v>
      </c>
      <c r="T65" s="52">
        <v>41.5</v>
      </c>
      <c r="U65" s="52">
        <v>324.625</v>
      </c>
      <c r="V65" s="52">
        <v>11.59375</v>
      </c>
      <c r="W65" s="27" t="s">
        <v>2204</v>
      </c>
      <c r="X65" s="27" t="s">
        <v>2205</v>
      </c>
    </row>
    <row r="66" spans="1:24" ht="17.25">
      <c r="A66" s="162" t="s">
        <v>307</v>
      </c>
      <c r="B66" s="162" t="s">
        <v>1810</v>
      </c>
      <c r="C66" s="74" t="s">
        <v>304</v>
      </c>
      <c r="D66" s="66" t="s">
        <v>305</v>
      </c>
      <c r="E66" s="66" t="s">
        <v>306</v>
      </c>
      <c r="F66" s="172" t="s">
        <v>307</v>
      </c>
      <c r="G66" s="172" t="s">
        <v>308</v>
      </c>
      <c r="H66" s="68">
        <v>33931</v>
      </c>
      <c r="I66" s="69" t="s">
        <v>103</v>
      </c>
      <c r="J66" s="102" t="s">
        <v>104</v>
      </c>
      <c r="K66" s="39">
        <v>42</v>
      </c>
      <c r="L66" s="203">
        <v>31.5</v>
      </c>
      <c r="M66" s="203">
        <v>28.5</v>
      </c>
      <c r="N66" s="203">
        <v>30</v>
      </c>
      <c r="O66" s="39">
        <v>33</v>
      </c>
      <c r="P66" s="203">
        <v>30</v>
      </c>
      <c r="Q66" s="203">
        <v>17.25</v>
      </c>
      <c r="R66" s="203">
        <v>43.5</v>
      </c>
      <c r="S66" s="203">
        <v>22</v>
      </c>
      <c r="T66" s="52">
        <v>41.75</v>
      </c>
      <c r="U66" s="52">
        <v>319.5</v>
      </c>
      <c r="V66" s="52">
        <v>11.410714285714286</v>
      </c>
      <c r="W66" s="27" t="s">
        <v>2204</v>
      </c>
      <c r="X66" s="27" t="s">
        <v>2205</v>
      </c>
    </row>
    <row r="67" spans="1:24" ht="17.25">
      <c r="A67" s="162" t="s">
        <v>1811</v>
      </c>
      <c r="B67" s="162" t="s">
        <v>1812</v>
      </c>
      <c r="C67" s="86" t="s">
        <v>309</v>
      </c>
      <c r="D67" s="66" t="s">
        <v>310</v>
      </c>
      <c r="E67" s="66" t="s">
        <v>311</v>
      </c>
      <c r="F67" s="93" t="s">
        <v>312</v>
      </c>
      <c r="G67" s="93" t="s">
        <v>313</v>
      </c>
      <c r="H67" s="77">
        <v>33969</v>
      </c>
      <c r="I67" s="78" t="s">
        <v>98</v>
      </c>
      <c r="J67" s="111" t="s">
        <v>99</v>
      </c>
      <c r="K67" s="39">
        <v>25.5</v>
      </c>
      <c r="L67" s="203">
        <v>28.5</v>
      </c>
      <c r="M67" s="203">
        <v>33.75</v>
      </c>
      <c r="N67" s="203">
        <v>34.5</v>
      </c>
      <c r="O67" s="39">
        <v>39</v>
      </c>
      <c r="P67" s="203">
        <v>36</v>
      </c>
      <c r="Q67" s="203">
        <v>18</v>
      </c>
      <c r="R67" s="203">
        <v>34.5</v>
      </c>
      <c r="S67" s="203">
        <v>24</v>
      </c>
      <c r="T67" s="52">
        <v>41.5</v>
      </c>
      <c r="U67" s="52">
        <v>315.25</v>
      </c>
      <c r="V67" s="52">
        <v>11.258928571428571</v>
      </c>
      <c r="W67" s="27" t="s">
        <v>2204</v>
      </c>
      <c r="X67" s="27" t="s">
        <v>2205</v>
      </c>
    </row>
    <row r="68" spans="1:24" ht="17.25">
      <c r="A68" s="162" t="s">
        <v>1813</v>
      </c>
      <c r="B68" s="162" t="s">
        <v>1770</v>
      </c>
      <c r="C68" s="74" t="s">
        <v>314</v>
      </c>
      <c r="D68" s="66" t="s">
        <v>315</v>
      </c>
      <c r="E68" s="66" t="s">
        <v>316</v>
      </c>
      <c r="F68" s="172" t="s">
        <v>317</v>
      </c>
      <c r="G68" s="172" t="s">
        <v>318</v>
      </c>
      <c r="H68" s="68">
        <v>33696</v>
      </c>
      <c r="I68" s="69" t="s">
        <v>103</v>
      </c>
      <c r="J68" s="102" t="s">
        <v>104</v>
      </c>
      <c r="K68" s="39">
        <v>39</v>
      </c>
      <c r="L68" s="203">
        <v>34.5</v>
      </c>
      <c r="M68" s="203">
        <v>28.5</v>
      </c>
      <c r="N68" s="203">
        <v>24</v>
      </c>
      <c r="O68" s="39">
        <v>36</v>
      </c>
      <c r="P68" s="203">
        <v>36</v>
      </c>
      <c r="Q68" s="203">
        <v>18</v>
      </c>
      <c r="R68" s="203">
        <v>36</v>
      </c>
      <c r="S68" s="203">
        <v>14</v>
      </c>
      <c r="T68" s="52">
        <v>40.5</v>
      </c>
      <c r="U68" s="52">
        <v>306.5</v>
      </c>
      <c r="V68" s="52">
        <v>10.946428571428571</v>
      </c>
      <c r="W68" s="27" t="s">
        <v>2204</v>
      </c>
      <c r="X68" s="27" t="s">
        <v>2205</v>
      </c>
    </row>
    <row r="69" spans="1:24" ht="30">
      <c r="A69" s="253" t="s">
        <v>1814</v>
      </c>
      <c r="B69" s="253" t="s">
        <v>1815</v>
      </c>
      <c r="C69" s="254" t="s">
        <v>2317</v>
      </c>
      <c r="D69" s="255" t="s">
        <v>2318</v>
      </c>
      <c r="E69" s="255" t="s">
        <v>2319</v>
      </c>
      <c r="F69" s="256" t="s">
        <v>2320</v>
      </c>
      <c r="G69" s="256" t="s">
        <v>2321</v>
      </c>
      <c r="H69" s="257">
        <v>34086</v>
      </c>
      <c r="I69" s="258" t="s">
        <v>101</v>
      </c>
      <c r="J69" s="259" t="s">
        <v>102</v>
      </c>
      <c r="K69" s="39">
        <v>39.75</v>
      </c>
      <c r="L69" s="203">
        <v>32.25</v>
      </c>
      <c r="M69" s="203">
        <v>24.75</v>
      </c>
      <c r="N69" s="203">
        <v>25.5</v>
      </c>
      <c r="O69" s="39">
        <v>27</v>
      </c>
      <c r="P69" s="203">
        <v>30.75</v>
      </c>
      <c r="Q69" s="203">
        <v>23</v>
      </c>
      <c r="R69" s="203">
        <v>30</v>
      </c>
      <c r="S69" s="203">
        <v>10</v>
      </c>
      <c r="T69" s="52">
        <v>42.5</v>
      </c>
      <c r="U69" s="52">
        <v>285.5</v>
      </c>
      <c r="V69" s="52">
        <v>10.196428571428571</v>
      </c>
      <c r="W69" s="27" t="s">
        <v>2204</v>
      </c>
      <c r="X69" s="27" t="s">
        <v>2212</v>
      </c>
    </row>
    <row r="70" spans="1:24" ht="30">
      <c r="A70" s="162" t="s">
        <v>1816</v>
      </c>
      <c r="B70" s="162" t="s">
        <v>1817</v>
      </c>
      <c r="C70" s="65" t="s">
        <v>320</v>
      </c>
      <c r="D70" s="66" t="s">
        <v>321</v>
      </c>
      <c r="E70" s="66" t="s">
        <v>322</v>
      </c>
      <c r="F70" s="172" t="s">
        <v>323</v>
      </c>
      <c r="G70" s="172" t="s">
        <v>324</v>
      </c>
      <c r="H70" s="68">
        <v>34206</v>
      </c>
      <c r="I70" s="69" t="s">
        <v>66</v>
      </c>
      <c r="J70" s="107" t="s">
        <v>67</v>
      </c>
      <c r="K70" s="39">
        <v>21</v>
      </c>
      <c r="L70" s="203">
        <v>33</v>
      </c>
      <c r="M70" s="203">
        <v>33</v>
      </c>
      <c r="N70" s="203">
        <v>27</v>
      </c>
      <c r="O70" s="39">
        <v>36</v>
      </c>
      <c r="P70" s="203">
        <v>39</v>
      </c>
      <c r="Q70" s="203">
        <v>17</v>
      </c>
      <c r="R70" s="203">
        <v>49.5</v>
      </c>
      <c r="S70" s="203">
        <v>20</v>
      </c>
      <c r="T70" s="52">
        <v>40.5</v>
      </c>
      <c r="U70" s="52">
        <v>316</v>
      </c>
      <c r="V70" s="52">
        <v>11.285714285714286</v>
      </c>
      <c r="W70" s="27" t="s">
        <v>2204</v>
      </c>
      <c r="X70" s="27" t="s">
        <v>2205</v>
      </c>
    </row>
    <row r="71" spans="1:24" ht="30">
      <c r="A71" s="162" t="s">
        <v>319</v>
      </c>
      <c r="B71" s="162" t="s">
        <v>1818</v>
      </c>
      <c r="C71" s="74" t="s">
        <v>2322</v>
      </c>
      <c r="D71" s="66" t="s">
        <v>2323</v>
      </c>
      <c r="E71" s="66" t="s">
        <v>2324</v>
      </c>
      <c r="F71" s="172" t="s">
        <v>319</v>
      </c>
      <c r="G71" s="172" t="s">
        <v>2325</v>
      </c>
      <c r="H71" s="68">
        <v>33090</v>
      </c>
      <c r="I71" s="69" t="s">
        <v>98</v>
      </c>
      <c r="J71" s="102" t="s">
        <v>99</v>
      </c>
      <c r="K71" s="39">
        <v>38.25</v>
      </c>
      <c r="L71" s="203">
        <v>36.75</v>
      </c>
      <c r="M71" s="203">
        <v>26.625</v>
      </c>
      <c r="N71" s="203">
        <v>26.25</v>
      </c>
      <c r="O71" s="39">
        <v>22.5</v>
      </c>
      <c r="P71" s="203">
        <v>30.75</v>
      </c>
      <c r="Q71" s="203">
        <v>23</v>
      </c>
      <c r="R71" s="203">
        <v>40.5</v>
      </c>
      <c r="S71" s="203">
        <v>13</v>
      </c>
      <c r="T71" s="52">
        <v>41</v>
      </c>
      <c r="U71" s="52">
        <v>298.625</v>
      </c>
      <c r="V71" s="52">
        <v>10.665178571428571</v>
      </c>
      <c r="W71" s="27" t="s">
        <v>2204</v>
      </c>
      <c r="X71" s="27" t="s">
        <v>2212</v>
      </c>
    </row>
    <row r="72" spans="1:24" ht="30">
      <c r="A72" s="162" t="s">
        <v>332</v>
      </c>
      <c r="B72" s="162" t="s">
        <v>333</v>
      </c>
      <c r="C72" s="89" t="s">
        <v>330</v>
      </c>
      <c r="D72" s="66" t="s">
        <v>114</v>
      </c>
      <c r="E72" s="66" t="s">
        <v>331</v>
      </c>
      <c r="F72" s="180" t="s">
        <v>332</v>
      </c>
      <c r="G72" s="180" t="s">
        <v>333</v>
      </c>
      <c r="H72" s="72">
        <v>34029</v>
      </c>
      <c r="I72" s="75" t="s">
        <v>66</v>
      </c>
      <c r="J72" s="106" t="s">
        <v>67</v>
      </c>
      <c r="K72" s="39">
        <v>33.75</v>
      </c>
      <c r="L72" s="203">
        <v>42</v>
      </c>
      <c r="M72" s="203">
        <v>24.75</v>
      </c>
      <c r="N72" s="203">
        <v>30</v>
      </c>
      <c r="O72" s="39">
        <v>33</v>
      </c>
      <c r="P72" s="203">
        <v>36</v>
      </c>
      <c r="Q72" s="203">
        <v>14</v>
      </c>
      <c r="R72" s="203">
        <v>31.5</v>
      </c>
      <c r="S72" s="203">
        <v>14</v>
      </c>
      <c r="T72" s="52">
        <v>42.25</v>
      </c>
      <c r="U72" s="52">
        <v>301.25</v>
      </c>
      <c r="V72" s="52">
        <v>10.758928571428571</v>
      </c>
      <c r="W72" s="27" t="s">
        <v>2204</v>
      </c>
      <c r="X72" s="27" t="s">
        <v>2205</v>
      </c>
    </row>
    <row r="73" spans="1:24" ht="30">
      <c r="A73" s="162" t="s">
        <v>336</v>
      </c>
      <c r="B73" s="162" t="s">
        <v>1797</v>
      </c>
      <c r="C73" s="67" t="s">
        <v>334</v>
      </c>
      <c r="D73" s="66" t="s">
        <v>244</v>
      </c>
      <c r="E73" s="66" t="s">
        <v>335</v>
      </c>
      <c r="F73" s="172" t="s">
        <v>336</v>
      </c>
      <c r="G73" s="172" t="s">
        <v>247</v>
      </c>
      <c r="H73" s="82">
        <v>34468</v>
      </c>
      <c r="I73" s="83" t="s">
        <v>337</v>
      </c>
      <c r="J73" s="108" t="s">
        <v>338</v>
      </c>
      <c r="K73" s="39">
        <v>30</v>
      </c>
      <c r="L73" s="203">
        <v>32.25</v>
      </c>
      <c r="M73" s="203">
        <v>22.5</v>
      </c>
      <c r="N73" s="203">
        <v>34.5</v>
      </c>
      <c r="O73" s="39">
        <v>39</v>
      </c>
      <c r="P73" s="203">
        <v>24.75</v>
      </c>
      <c r="Q73" s="203">
        <v>14</v>
      </c>
      <c r="R73" s="203">
        <v>25.5</v>
      </c>
      <c r="S73" s="203">
        <v>20</v>
      </c>
      <c r="T73" s="52">
        <v>41.5</v>
      </c>
      <c r="U73" s="52">
        <v>284</v>
      </c>
      <c r="V73" s="52">
        <v>10.142857142857142</v>
      </c>
      <c r="W73" s="27" t="s">
        <v>2204</v>
      </c>
      <c r="X73" s="27" t="s">
        <v>2205</v>
      </c>
    </row>
    <row r="74" spans="1:24" ht="30">
      <c r="A74" s="162" t="s">
        <v>340</v>
      </c>
      <c r="B74" s="162" t="s">
        <v>1819</v>
      </c>
      <c r="C74" s="85" t="s">
        <v>2326</v>
      </c>
      <c r="D74" s="66" t="s">
        <v>339</v>
      </c>
      <c r="E74" s="66" t="s">
        <v>2327</v>
      </c>
      <c r="F74" s="172" t="s">
        <v>340</v>
      </c>
      <c r="G74" s="172" t="s">
        <v>2328</v>
      </c>
      <c r="H74" s="68">
        <v>33586</v>
      </c>
      <c r="I74" s="69" t="s">
        <v>66</v>
      </c>
      <c r="J74" s="105" t="s">
        <v>67</v>
      </c>
      <c r="K74" s="39">
        <v>27</v>
      </c>
      <c r="L74" s="203">
        <v>40.5</v>
      </c>
      <c r="M74" s="203">
        <v>15</v>
      </c>
      <c r="N74" s="203">
        <v>27.75</v>
      </c>
      <c r="O74" s="39">
        <v>42</v>
      </c>
      <c r="P74" s="203">
        <v>29.625</v>
      </c>
      <c r="Q74" s="203">
        <v>22</v>
      </c>
      <c r="R74" s="203">
        <v>36</v>
      </c>
      <c r="S74" s="203">
        <v>10</v>
      </c>
      <c r="T74" s="52">
        <v>41</v>
      </c>
      <c r="U74" s="52">
        <v>290.875</v>
      </c>
      <c r="V74" s="52">
        <v>10.388392857142858</v>
      </c>
      <c r="W74" s="27" t="s">
        <v>2204</v>
      </c>
      <c r="X74" s="27" t="s">
        <v>2218</v>
      </c>
    </row>
    <row r="75" spans="1:24" ht="30">
      <c r="A75" s="162" t="s">
        <v>328</v>
      </c>
      <c r="B75" s="162" t="s">
        <v>1820</v>
      </c>
      <c r="C75" s="67" t="s">
        <v>325</v>
      </c>
      <c r="D75" s="66" t="s">
        <v>326</v>
      </c>
      <c r="E75" s="66" t="s">
        <v>327</v>
      </c>
      <c r="F75" s="172" t="s">
        <v>328</v>
      </c>
      <c r="G75" s="172" t="s">
        <v>329</v>
      </c>
      <c r="H75" s="82">
        <v>33876</v>
      </c>
      <c r="I75" s="83" t="s">
        <v>98</v>
      </c>
      <c r="J75" s="108" t="s">
        <v>99</v>
      </c>
      <c r="K75" s="243">
        <v>27</v>
      </c>
      <c r="L75" s="244">
        <v>42</v>
      </c>
      <c r="M75" s="244">
        <v>26.25</v>
      </c>
      <c r="N75" s="245">
        <v>45</v>
      </c>
      <c r="O75" s="243">
        <v>36</v>
      </c>
      <c r="P75" s="244">
        <v>36</v>
      </c>
      <c r="Q75" s="244">
        <v>14</v>
      </c>
      <c r="R75" s="244">
        <v>27</v>
      </c>
      <c r="S75" s="244">
        <v>12</v>
      </c>
      <c r="T75" s="52">
        <v>40</v>
      </c>
      <c r="U75" s="52">
        <v>305.25</v>
      </c>
      <c r="V75" s="52">
        <v>10.901785714285714</v>
      </c>
      <c r="W75" s="27" t="s">
        <v>2204</v>
      </c>
      <c r="X75" s="27" t="s">
        <v>2205</v>
      </c>
    </row>
    <row r="76" spans="1:24" ht="18.75">
      <c r="A76" s="162" t="s">
        <v>341</v>
      </c>
      <c r="B76" s="162" t="s">
        <v>1821</v>
      </c>
      <c r="C76" s="90" t="s">
        <v>2329</v>
      </c>
      <c r="D76" s="66" t="s">
        <v>2330</v>
      </c>
      <c r="E76" s="66" t="s">
        <v>2331</v>
      </c>
      <c r="F76" s="172" t="s">
        <v>341</v>
      </c>
      <c r="G76" s="172" t="s">
        <v>2332</v>
      </c>
      <c r="H76" s="91">
        <v>34060</v>
      </c>
      <c r="I76" s="69" t="s">
        <v>98</v>
      </c>
      <c r="J76" s="102" t="s">
        <v>99</v>
      </c>
      <c r="K76" s="39">
        <v>22.875</v>
      </c>
      <c r="L76" s="203">
        <v>40.5</v>
      </c>
      <c r="M76" s="203">
        <v>22.125</v>
      </c>
      <c r="N76" s="203">
        <v>25.5</v>
      </c>
      <c r="O76" s="39">
        <v>39</v>
      </c>
      <c r="P76" s="203">
        <v>35.25</v>
      </c>
      <c r="Q76" s="203">
        <v>23.5</v>
      </c>
      <c r="R76" s="203">
        <v>24</v>
      </c>
      <c r="S76" s="203">
        <v>22</v>
      </c>
      <c r="T76" s="52">
        <v>42.5</v>
      </c>
      <c r="U76" s="52">
        <v>297.25</v>
      </c>
      <c r="V76" s="52">
        <v>10.616071428571429</v>
      </c>
      <c r="W76" s="27" t="s">
        <v>2204</v>
      </c>
      <c r="X76" s="27" t="s">
        <v>2218</v>
      </c>
    </row>
    <row r="77" spans="1:24" ht="30">
      <c r="A77" s="162" t="s">
        <v>345</v>
      </c>
      <c r="B77" s="162" t="s">
        <v>1822</v>
      </c>
      <c r="C77" s="85" t="s">
        <v>342</v>
      </c>
      <c r="D77" s="66" t="s">
        <v>343</v>
      </c>
      <c r="E77" s="66" t="s">
        <v>344</v>
      </c>
      <c r="F77" s="172" t="s">
        <v>345</v>
      </c>
      <c r="G77" s="172" t="s">
        <v>346</v>
      </c>
      <c r="H77" s="68">
        <v>33750</v>
      </c>
      <c r="I77" s="69" t="s">
        <v>66</v>
      </c>
      <c r="J77" s="105" t="s">
        <v>67</v>
      </c>
      <c r="K77" s="39">
        <v>30</v>
      </c>
      <c r="L77" s="203">
        <v>30.75</v>
      </c>
      <c r="M77" s="203">
        <v>32.25</v>
      </c>
      <c r="N77" s="203">
        <v>25.5</v>
      </c>
      <c r="O77" s="39">
        <v>30</v>
      </c>
      <c r="P77" s="203">
        <v>42</v>
      </c>
      <c r="Q77" s="203">
        <v>21</v>
      </c>
      <c r="R77" s="203">
        <v>60</v>
      </c>
      <c r="S77" s="203">
        <v>20</v>
      </c>
      <c r="T77" s="52">
        <v>40.75</v>
      </c>
      <c r="U77" s="52">
        <v>332.25</v>
      </c>
      <c r="V77" s="52">
        <v>11.866071428571429</v>
      </c>
      <c r="W77" s="27" t="s">
        <v>2204</v>
      </c>
      <c r="X77" s="27" t="s">
        <v>2205</v>
      </c>
    </row>
    <row r="78" spans="1:24" ht="30">
      <c r="A78" s="162" t="s">
        <v>347</v>
      </c>
      <c r="B78" s="162" t="s">
        <v>1823</v>
      </c>
      <c r="C78" s="76" t="s">
        <v>2333</v>
      </c>
      <c r="D78" s="66" t="s">
        <v>2334</v>
      </c>
      <c r="E78" s="66" t="s">
        <v>2335</v>
      </c>
      <c r="F78" s="175" t="s">
        <v>347</v>
      </c>
      <c r="G78" s="175" t="s">
        <v>2336</v>
      </c>
      <c r="H78" s="77">
        <v>34360</v>
      </c>
      <c r="I78" s="78" t="s">
        <v>98</v>
      </c>
      <c r="J78" s="104" t="s">
        <v>144</v>
      </c>
      <c r="K78" s="39">
        <v>30</v>
      </c>
      <c r="L78" s="203">
        <v>36</v>
      </c>
      <c r="M78" s="203">
        <v>21.375</v>
      </c>
      <c r="N78" s="203">
        <v>33</v>
      </c>
      <c r="O78" s="39">
        <v>42</v>
      </c>
      <c r="P78" s="203">
        <v>31.125</v>
      </c>
      <c r="Q78" s="203">
        <v>13.75</v>
      </c>
      <c r="R78" s="203">
        <v>30</v>
      </c>
      <c r="S78" s="203">
        <v>16</v>
      </c>
      <c r="T78" s="52">
        <v>42.5</v>
      </c>
      <c r="U78" s="52">
        <v>295.75</v>
      </c>
      <c r="V78" s="52">
        <v>10.5625</v>
      </c>
      <c r="W78" s="27" t="s">
        <v>2204</v>
      </c>
      <c r="X78" s="27" t="s">
        <v>2218</v>
      </c>
    </row>
    <row r="79" spans="1:24" ht="30">
      <c r="A79" s="162" t="s">
        <v>1824</v>
      </c>
      <c r="B79" s="162" t="s">
        <v>580</v>
      </c>
      <c r="C79" s="86" t="s">
        <v>348</v>
      </c>
      <c r="D79" s="66" t="s">
        <v>349</v>
      </c>
      <c r="E79" s="66" t="s">
        <v>350</v>
      </c>
      <c r="F79" s="93" t="s">
        <v>351</v>
      </c>
      <c r="G79" s="93" t="s">
        <v>352</v>
      </c>
      <c r="H79" s="77">
        <v>34182</v>
      </c>
      <c r="I79" s="78" t="s">
        <v>98</v>
      </c>
      <c r="J79" s="111" t="s">
        <v>99</v>
      </c>
      <c r="K79" s="39">
        <v>18.75</v>
      </c>
      <c r="L79" s="203">
        <v>30</v>
      </c>
      <c r="M79" s="203">
        <v>25.5</v>
      </c>
      <c r="N79" s="203">
        <v>28.5</v>
      </c>
      <c r="O79" s="39">
        <v>33</v>
      </c>
      <c r="P79" s="203">
        <v>42</v>
      </c>
      <c r="Q79" s="203">
        <v>11</v>
      </c>
      <c r="R79" s="203">
        <v>33</v>
      </c>
      <c r="S79" s="203">
        <v>19</v>
      </c>
      <c r="T79" s="52">
        <v>41.75</v>
      </c>
      <c r="U79" s="52">
        <v>282.5</v>
      </c>
      <c r="V79" s="52">
        <v>10.089285714285714</v>
      </c>
      <c r="W79" s="27" t="s">
        <v>2204</v>
      </c>
      <c r="X79" s="27" t="s">
        <v>2205</v>
      </c>
    </row>
    <row r="80" spans="1:24" ht="17.25">
      <c r="A80" s="162" t="s">
        <v>354</v>
      </c>
      <c r="B80" s="162" t="s">
        <v>1825</v>
      </c>
      <c r="C80" s="76" t="s">
        <v>2337</v>
      </c>
      <c r="D80" s="66" t="s">
        <v>353</v>
      </c>
      <c r="E80" s="66" t="s">
        <v>2338</v>
      </c>
      <c r="F80" s="175" t="s">
        <v>354</v>
      </c>
      <c r="G80" s="175" t="s">
        <v>355</v>
      </c>
      <c r="H80" s="77">
        <v>34447</v>
      </c>
      <c r="I80" s="78" t="s">
        <v>66</v>
      </c>
      <c r="J80" s="104" t="s">
        <v>67</v>
      </c>
      <c r="K80" s="39">
        <v>30</v>
      </c>
      <c r="L80" s="203">
        <v>30.75</v>
      </c>
      <c r="M80" s="203">
        <v>15</v>
      </c>
      <c r="N80" s="203">
        <v>36</v>
      </c>
      <c r="O80" s="39">
        <v>36</v>
      </c>
      <c r="P80" s="203">
        <v>39</v>
      </c>
      <c r="Q80" s="203">
        <v>17.5</v>
      </c>
      <c r="R80" s="203">
        <v>30</v>
      </c>
      <c r="S80" s="203">
        <v>16</v>
      </c>
      <c r="T80" s="52">
        <v>39.5</v>
      </c>
      <c r="U80" s="52">
        <v>289.75</v>
      </c>
      <c r="V80" s="52">
        <v>10.348214285714286</v>
      </c>
      <c r="W80" s="27" t="s">
        <v>2204</v>
      </c>
      <c r="X80" s="27" t="s">
        <v>2218</v>
      </c>
    </row>
    <row r="81" spans="1:24" ht="17.25">
      <c r="A81" s="162" t="s">
        <v>359</v>
      </c>
      <c r="B81" s="162" t="s">
        <v>1826</v>
      </c>
      <c r="C81" s="65" t="s">
        <v>356</v>
      </c>
      <c r="D81" s="66" t="s">
        <v>357</v>
      </c>
      <c r="E81" s="66" t="s">
        <v>358</v>
      </c>
      <c r="F81" s="172" t="s">
        <v>359</v>
      </c>
      <c r="G81" s="172" t="s">
        <v>360</v>
      </c>
      <c r="H81" s="68">
        <v>34380</v>
      </c>
      <c r="I81" s="69" t="s">
        <v>66</v>
      </c>
      <c r="J81" s="107" t="s">
        <v>67</v>
      </c>
      <c r="K81" s="39">
        <v>24</v>
      </c>
      <c r="L81" s="203">
        <v>45</v>
      </c>
      <c r="M81" s="203">
        <v>18.75</v>
      </c>
      <c r="N81" s="203">
        <v>24</v>
      </c>
      <c r="O81" s="39">
        <v>39</v>
      </c>
      <c r="P81" s="203">
        <v>48</v>
      </c>
      <c r="Q81" s="203">
        <v>19</v>
      </c>
      <c r="R81" s="203">
        <v>30</v>
      </c>
      <c r="S81" s="203">
        <v>20</v>
      </c>
      <c r="T81" s="52">
        <v>39.75</v>
      </c>
      <c r="U81" s="52">
        <v>307.5</v>
      </c>
      <c r="V81" s="52">
        <v>10.982142857142858</v>
      </c>
      <c r="W81" s="27" t="s">
        <v>2204</v>
      </c>
      <c r="X81" s="27" t="s">
        <v>2205</v>
      </c>
    </row>
    <row r="82" spans="1:24" ht="30">
      <c r="A82" s="162" t="s">
        <v>1827</v>
      </c>
      <c r="B82" s="162" t="s">
        <v>1828</v>
      </c>
      <c r="C82" s="74" t="s">
        <v>2339</v>
      </c>
      <c r="D82" s="66" t="s">
        <v>361</v>
      </c>
      <c r="E82" s="66" t="s">
        <v>2340</v>
      </c>
      <c r="F82" s="172" t="s">
        <v>2341</v>
      </c>
      <c r="G82" s="172" t="s">
        <v>362</v>
      </c>
      <c r="H82" s="68">
        <v>34354</v>
      </c>
      <c r="I82" s="69" t="s">
        <v>66</v>
      </c>
      <c r="J82" s="102" t="s">
        <v>67</v>
      </c>
      <c r="K82" s="39">
        <v>26.625</v>
      </c>
      <c r="L82" s="203">
        <v>30</v>
      </c>
      <c r="M82" s="203">
        <v>18.75</v>
      </c>
      <c r="N82" s="203">
        <v>34.5</v>
      </c>
      <c r="O82" s="39">
        <v>48</v>
      </c>
      <c r="P82" s="203">
        <v>25.875</v>
      </c>
      <c r="Q82" s="203">
        <v>11</v>
      </c>
      <c r="R82" s="203">
        <v>24</v>
      </c>
      <c r="S82" s="203">
        <v>20</v>
      </c>
      <c r="T82" s="52">
        <v>44</v>
      </c>
      <c r="U82" s="52">
        <v>282.75</v>
      </c>
      <c r="V82" s="52">
        <v>10.098214285714286</v>
      </c>
      <c r="W82" s="27" t="s">
        <v>2204</v>
      </c>
      <c r="X82" s="27" t="s">
        <v>2218</v>
      </c>
    </row>
    <row r="83" spans="1:24" ht="17.25">
      <c r="A83" s="162" t="s">
        <v>1829</v>
      </c>
      <c r="B83" s="162" t="s">
        <v>363</v>
      </c>
      <c r="C83" s="67" t="s">
        <v>2342</v>
      </c>
      <c r="D83" s="66" t="s">
        <v>2343</v>
      </c>
      <c r="E83" s="66" t="s">
        <v>2344</v>
      </c>
      <c r="F83" s="172" t="s">
        <v>2345</v>
      </c>
      <c r="G83" s="172" t="s">
        <v>363</v>
      </c>
      <c r="H83" s="82">
        <v>34385</v>
      </c>
      <c r="I83" s="83" t="s">
        <v>66</v>
      </c>
      <c r="J83" s="108" t="s">
        <v>67</v>
      </c>
      <c r="K83" s="39">
        <v>31.5</v>
      </c>
      <c r="L83" s="203">
        <v>33</v>
      </c>
      <c r="M83" s="203">
        <v>17.625</v>
      </c>
      <c r="N83" s="203">
        <v>30</v>
      </c>
      <c r="O83" s="39">
        <v>33</v>
      </c>
      <c r="P83" s="203">
        <v>33</v>
      </c>
      <c r="Q83" s="203">
        <v>17.25</v>
      </c>
      <c r="R83" s="203">
        <v>30</v>
      </c>
      <c r="S83" s="203">
        <v>22</v>
      </c>
      <c r="T83" s="52">
        <v>40.75</v>
      </c>
      <c r="U83" s="52">
        <v>288.125</v>
      </c>
      <c r="V83" s="52">
        <v>10.290178571428571</v>
      </c>
      <c r="W83" s="27" t="s">
        <v>2204</v>
      </c>
      <c r="X83" s="27" t="s">
        <v>2218</v>
      </c>
    </row>
    <row r="84" spans="1:24" ht="60">
      <c r="A84" s="162" t="s">
        <v>1830</v>
      </c>
      <c r="B84" s="162" t="s">
        <v>1831</v>
      </c>
      <c r="C84" s="74" t="s">
        <v>2346</v>
      </c>
      <c r="D84" s="66" t="s">
        <v>2347</v>
      </c>
      <c r="E84" s="66" t="s">
        <v>2348</v>
      </c>
      <c r="F84" s="172" t="s">
        <v>2349</v>
      </c>
      <c r="G84" s="172" t="s">
        <v>2350</v>
      </c>
      <c r="H84" s="68">
        <v>34295</v>
      </c>
      <c r="I84" s="69" t="s">
        <v>2351</v>
      </c>
      <c r="J84" s="102" t="s">
        <v>2352</v>
      </c>
      <c r="K84" s="39">
        <v>34.875</v>
      </c>
      <c r="L84" s="203">
        <v>41.25</v>
      </c>
      <c r="M84" s="203">
        <v>18.75</v>
      </c>
      <c r="N84" s="203">
        <v>36</v>
      </c>
      <c r="O84" s="39">
        <v>31.5</v>
      </c>
      <c r="P84" s="203">
        <v>40.875</v>
      </c>
      <c r="Q84" s="203">
        <v>22</v>
      </c>
      <c r="R84" s="203">
        <v>51</v>
      </c>
      <c r="S84" s="203">
        <v>16.5</v>
      </c>
      <c r="T84" s="52">
        <v>37</v>
      </c>
      <c r="U84" s="52">
        <v>329.75</v>
      </c>
      <c r="V84" s="52">
        <v>11.776785714285714</v>
      </c>
      <c r="W84" s="27" t="s">
        <v>2204</v>
      </c>
      <c r="X84" s="27" t="s">
        <v>2212</v>
      </c>
    </row>
    <row r="85" spans="1:24" ht="60">
      <c r="A85" s="162" t="s">
        <v>1830</v>
      </c>
      <c r="B85" s="162" t="s">
        <v>1832</v>
      </c>
      <c r="C85" s="79" t="s">
        <v>2353</v>
      </c>
      <c r="D85" s="66" t="s">
        <v>2354</v>
      </c>
      <c r="E85" s="66" t="s">
        <v>2355</v>
      </c>
      <c r="F85" s="175" t="s">
        <v>2356</v>
      </c>
      <c r="G85" s="175" t="s">
        <v>2357</v>
      </c>
      <c r="H85" s="72">
        <v>34212</v>
      </c>
      <c r="I85" s="75" t="s">
        <v>83</v>
      </c>
      <c r="J85" s="106" t="s">
        <v>84</v>
      </c>
      <c r="K85" s="39">
        <v>45</v>
      </c>
      <c r="L85" s="203">
        <v>36</v>
      </c>
      <c r="M85" s="203">
        <v>35.25</v>
      </c>
      <c r="N85" s="203">
        <v>33</v>
      </c>
      <c r="O85" s="39">
        <v>44.25</v>
      </c>
      <c r="P85" s="203">
        <v>42.75</v>
      </c>
      <c r="Q85" s="203">
        <v>24.25</v>
      </c>
      <c r="R85" s="203">
        <v>36</v>
      </c>
      <c r="S85" s="203">
        <v>19</v>
      </c>
      <c r="T85" s="52">
        <v>43</v>
      </c>
      <c r="U85" s="52">
        <v>358.5</v>
      </c>
      <c r="V85" s="52">
        <v>12.803571428571429</v>
      </c>
      <c r="W85" s="27" t="s">
        <v>2204</v>
      </c>
      <c r="X85" s="27" t="s">
        <v>2212</v>
      </c>
    </row>
    <row r="86" spans="1:24" ht="30">
      <c r="A86" s="162" t="s">
        <v>1833</v>
      </c>
      <c r="B86" s="162" t="s">
        <v>1834</v>
      </c>
      <c r="C86" s="65" t="s">
        <v>364</v>
      </c>
      <c r="D86" s="66" t="s">
        <v>365</v>
      </c>
      <c r="E86" s="66" t="s">
        <v>366</v>
      </c>
      <c r="F86" s="172" t="s">
        <v>367</v>
      </c>
      <c r="G86" s="172" t="s">
        <v>368</v>
      </c>
      <c r="H86" s="68">
        <v>34027</v>
      </c>
      <c r="I86" s="69" t="s">
        <v>131</v>
      </c>
      <c r="J86" s="107" t="s">
        <v>369</v>
      </c>
      <c r="K86" s="39">
        <v>30</v>
      </c>
      <c r="L86" s="203">
        <v>32.25</v>
      </c>
      <c r="M86" s="203">
        <v>34.5</v>
      </c>
      <c r="N86" s="203">
        <v>31.5</v>
      </c>
      <c r="O86" s="39">
        <v>36</v>
      </c>
      <c r="P86" s="203">
        <v>30</v>
      </c>
      <c r="Q86" s="203">
        <v>19</v>
      </c>
      <c r="R86" s="203">
        <v>24</v>
      </c>
      <c r="S86" s="203">
        <v>16</v>
      </c>
      <c r="T86" s="52">
        <v>39.5</v>
      </c>
      <c r="U86" s="52">
        <v>292.75</v>
      </c>
      <c r="V86" s="52">
        <v>10.455357142857142</v>
      </c>
      <c r="W86" s="27" t="s">
        <v>2204</v>
      </c>
      <c r="X86" s="27" t="s">
        <v>2205</v>
      </c>
    </row>
    <row r="87" spans="1:24" ht="30">
      <c r="A87" s="162" t="s">
        <v>373</v>
      </c>
      <c r="B87" s="162" t="s">
        <v>374</v>
      </c>
      <c r="C87" s="76" t="s">
        <v>370</v>
      </c>
      <c r="D87" s="66" t="s">
        <v>371</v>
      </c>
      <c r="E87" s="66" t="s">
        <v>372</v>
      </c>
      <c r="F87" s="175" t="s">
        <v>373</v>
      </c>
      <c r="G87" s="175" t="s">
        <v>374</v>
      </c>
      <c r="H87" s="77">
        <v>34223</v>
      </c>
      <c r="I87" s="78" t="s">
        <v>66</v>
      </c>
      <c r="J87" s="104" t="s">
        <v>67</v>
      </c>
      <c r="K87" s="39">
        <v>36</v>
      </c>
      <c r="L87" s="203">
        <v>36</v>
      </c>
      <c r="M87" s="203">
        <v>18</v>
      </c>
      <c r="N87" s="203">
        <v>21.75</v>
      </c>
      <c r="O87" s="39">
        <v>33.75</v>
      </c>
      <c r="P87" s="203">
        <v>33.375</v>
      </c>
      <c r="Q87" s="203">
        <v>16</v>
      </c>
      <c r="R87" s="203">
        <v>36</v>
      </c>
      <c r="S87" s="203">
        <v>20</v>
      </c>
      <c r="T87" s="52">
        <v>41</v>
      </c>
      <c r="U87" s="52">
        <v>291.875</v>
      </c>
      <c r="V87" s="52">
        <v>10.424107142857142</v>
      </c>
      <c r="W87" s="27" t="s">
        <v>2204</v>
      </c>
      <c r="X87" s="27" t="s">
        <v>2205</v>
      </c>
    </row>
    <row r="88" spans="1:24" ht="30">
      <c r="A88" s="162" t="s">
        <v>377</v>
      </c>
      <c r="B88" s="162" t="s">
        <v>1797</v>
      </c>
      <c r="C88" s="76" t="s">
        <v>375</v>
      </c>
      <c r="D88" s="66" t="s">
        <v>244</v>
      </c>
      <c r="E88" s="66" t="s">
        <v>376</v>
      </c>
      <c r="F88" s="175" t="s">
        <v>377</v>
      </c>
      <c r="G88" s="175" t="s">
        <v>247</v>
      </c>
      <c r="H88" s="77">
        <v>34261</v>
      </c>
      <c r="I88" s="78" t="s">
        <v>103</v>
      </c>
      <c r="J88" s="104" t="s">
        <v>104</v>
      </c>
      <c r="K88" s="39">
        <v>22.875</v>
      </c>
      <c r="L88" s="203">
        <v>30.75</v>
      </c>
      <c r="M88" s="203">
        <v>27</v>
      </c>
      <c r="N88" s="203">
        <v>40.5</v>
      </c>
      <c r="O88" s="39">
        <v>36</v>
      </c>
      <c r="P88" s="203">
        <v>31.5</v>
      </c>
      <c r="Q88" s="203">
        <v>20</v>
      </c>
      <c r="R88" s="203">
        <v>27</v>
      </c>
      <c r="S88" s="203">
        <v>14</v>
      </c>
      <c r="T88" s="52">
        <v>40</v>
      </c>
      <c r="U88" s="52">
        <v>289.625</v>
      </c>
      <c r="V88" s="52">
        <v>10.34375</v>
      </c>
      <c r="W88" s="27" t="s">
        <v>2204</v>
      </c>
      <c r="X88" s="27" t="s">
        <v>2205</v>
      </c>
    </row>
    <row r="89" spans="1:24" ht="30">
      <c r="A89" s="162" t="s">
        <v>1835</v>
      </c>
      <c r="B89" s="162" t="s">
        <v>1836</v>
      </c>
      <c r="C89" s="65" t="s">
        <v>378</v>
      </c>
      <c r="D89" s="66" t="s">
        <v>379</v>
      </c>
      <c r="E89" s="66" t="s">
        <v>380</v>
      </c>
      <c r="F89" s="172" t="s">
        <v>381</v>
      </c>
      <c r="G89" s="172" t="s">
        <v>382</v>
      </c>
      <c r="H89" s="68">
        <v>34156</v>
      </c>
      <c r="I89" s="69" t="s">
        <v>66</v>
      </c>
      <c r="J89" s="107" t="s">
        <v>67</v>
      </c>
      <c r="K89" s="39">
        <v>33</v>
      </c>
      <c r="L89" s="203">
        <v>34.5</v>
      </c>
      <c r="M89" s="203">
        <v>29.25</v>
      </c>
      <c r="N89" s="203">
        <v>34.5</v>
      </c>
      <c r="O89" s="39">
        <v>42</v>
      </c>
      <c r="P89" s="203">
        <v>25.5</v>
      </c>
      <c r="Q89" s="203">
        <v>18</v>
      </c>
      <c r="R89" s="203">
        <v>39</v>
      </c>
      <c r="S89" s="203">
        <v>32</v>
      </c>
      <c r="T89" s="52">
        <v>42.5</v>
      </c>
      <c r="U89" s="52">
        <v>330.25</v>
      </c>
      <c r="V89" s="52">
        <v>11.794642857142858</v>
      </c>
      <c r="W89" s="27" t="s">
        <v>2204</v>
      </c>
      <c r="X89" s="27" t="s">
        <v>2205</v>
      </c>
    </row>
    <row r="90" spans="1:24" ht="30">
      <c r="A90" s="162" t="s">
        <v>1837</v>
      </c>
      <c r="B90" s="162" t="s">
        <v>1838</v>
      </c>
      <c r="C90" s="65" t="s">
        <v>388</v>
      </c>
      <c r="D90" s="66" t="s">
        <v>75</v>
      </c>
      <c r="E90" s="66" t="s">
        <v>385</v>
      </c>
      <c r="F90" s="172" t="s">
        <v>386</v>
      </c>
      <c r="G90" s="172" t="s">
        <v>76</v>
      </c>
      <c r="H90" s="68">
        <v>33718</v>
      </c>
      <c r="I90" s="69" t="s">
        <v>66</v>
      </c>
      <c r="J90" s="110" t="s">
        <v>67</v>
      </c>
      <c r="K90" s="39">
        <v>31.5</v>
      </c>
      <c r="L90" s="203">
        <v>37.5</v>
      </c>
      <c r="M90" s="203">
        <v>21</v>
      </c>
      <c r="N90" s="203">
        <v>28.5</v>
      </c>
      <c r="O90" s="39">
        <v>39</v>
      </c>
      <c r="P90" s="203">
        <v>30</v>
      </c>
      <c r="Q90" s="203">
        <v>22</v>
      </c>
      <c r="R90" s="203">
        <v>51</v>
      </c>
      <c r="S90" s="203">
        <v>15</v>
      </c>
      <c r="T90" s="52">
        <v>43</v>
      </c>
      <c r="U90" s="52">
        <v>318.5</v>
      </c>
      <c r="V90" s="52">
        <v>11.375</v>
      </c>
      <c r="W90" s="27" t="s">
        <v>2204</v>
      </c>
      <c r="X90" s="27" t="s">
        <v>2205</v>
      </c>
    </row>
    <row r="91" spans="1:24" ht="30">
      <c r="A91" s="162" t="s">
        <v>1837</v>
      </c>
      <c r="B91" s="162" t="s">
        <v>1839</v>
      </c>
      <c r="C91" s="67" t="s">
        <v>383</v>
      </c>
      <c r="D91" s="66" t="s">
        <v>384</v>
      </c>
      <c r="E91" s="66" t="s">
        <v>385</v>
      </c>
      <c r="F91" s="172" t="s">
        <v>386</v>
      </c>
      <c r="G91" s="172" t="s">
        <v>387</v>
      </c>
      <c r="H91" s="82">
        <v>33396</v>
      </c>
      <c r="I91" s="83" t="s">
        <v>66</v>
      </c>
      <c r="J91" s="108" t="s">
        <v>67</v>
      </c>
      <c r="K91" s="39">
        <v>25.5</v>
      </c>
      <c r="L91" s="203">
        <v>33</v>
      </c>
      <c r="M91" s="203">
        <v>33</v>
      </c>
      <c r="N91" s="203">
        <v>30</v>
      </c>
      <c r="O91" s="39">
        <v>30</v>
      </c>
      <c r="P91" s="203">
        <v>31.5</v>
      </c>
      <c r="Q91" s="203">
        <v>10</v>
      </c>
      <c r="R91" s="203">
        <v>43.5</v>
      </c>
      <c r="S91" s="203">
        <v>14</v>
      </c>
      <c r="T91" s="52">
        <v>42</v>
      </c>
      <c r="U91" s="52">
        <v>292.5</v>
      </c>
      <c r="V91" s="52">
        <v>10.446428571428571</v>
      </c>
      <c r="W91" s="27" t="s">
        <v>2204</v>
      </c>
      <c r="X91" s="27" t="s">
        <v>2205</v>
      </c>
    </row>
    <row r="92" spans="1:24" ht="30">
      <c r="A92" s="162" t="s">
        <v>1840</v>
      </c>
      <c r="B92" s="162" t="s">
        <v>1841</v>
      </c>
      <c r="C92" s="65" t="s">
        <v>2358</v>
      </c>
      <c r="D92" s="66" t="s">
        <v>2359</v>
      </c>
      <c r="E92" s="66" t="s">
        <v>2360</v>
      </c>
      <c r="F92" s="172" t="s">
        <v>2361</v>
      </c>
      <c r="G92" s="172" t="s">
        <v>2362</v>
      </c>
      <c r="H92" s="68">
        <v>34253</v>
      </c>
      <c r="I92" s="69" t="s">
        <v>66</v>
      </c>
      <c r="J92" s="110" t="s">
        <v>67</v>
      </c>
      <c r="K92" s="39">
        <v>34.5</v>
      </c>
      <c r="L92" s="203">
        <v>27</v>
      </c>
      <c r="M92" s="203">
        <v>19.5</v>
      </c>
      <c r="N92" s="203">
        <v>33.75</v>
      </c>
      <c r="O92" s="39">
        <v>28.5</v>
      </c>
      <c r="P92" s="203">
        <v>34.125</v>
      </c>
      <c r="Q92" s="203">
        <v>18.5</v>
      </c>
      <c r="R92" s="203">
        <v>39</v>
      </c>
      <c r="S92" s="203">
        <v>21</v>
      </c>
      <c r="T92" s="52">
        <v>43</v>
      </c>
      <c r="U92" s="52">
        <v>298.875</v>
      </c>
      <c r="V92" s="52">
        <v>10.674107142857142</v>
      </c>
      <c r="W92" s="27" t="s">
        <v>2204</v>
      </c>
      <c r="X92" s="27" t="s">
        <v>2212</v>
      </c>
    </row>
    <row r="93" spans="1:24" ht="30">
      <c r="A93" s="162" t="s">
        <v>1842</v>
      </c>
      <c r="B93" s="162" t="s">
        <v>1843</v>
      </c>
      <c r="C93" s="76" t="s">
        <v>2363</v>
      </c>
      <c r="D93" s="66" t="s">
        <v>2364</v>
      </c>
      <c r="E93" s="66" t="s">
        <v>2365</v>
      </c>
      <c r="F93" s="175" t="s">
        <v>2366</v>
      </c>
      <c r="G93" s="175" t="s">
        <v>2367</v>
      </c>
      <c r="H93" s="77">
        <v>34505</v>
      </c>
      <c r="I93" s="78" t="s">
        <v>2368</v>
      </c>
      <c r="J93" s="104" t="s">
        <v>257</v>
      </c>
      <c r="K93" s="39">
        <v>25.5</v>
      </c>
      <c r="L93" s="203">
        <v>36.75</v>
      </c>
      <c r="M93" s="203">
        <v>25.875</v>
      </c>
      <c r="N93" s="203">
        <v>31.5</v>
      </c>
      <c r="O93" s="39">
        <v>32.25</v>
      </c>
      <c r="P93" s="203">
        <v>39.75</v>
      </c>
      <c r="Q93" s="203">
        <v>23.5</v>
      </c>
      <c r="R93" s="203">
        <v>33</v>
      </c>
      <c r="S93" s="203">
        <v>11</v>
      </c>
      <c r="T93" s="52">
        <v>42.5</v>
      </c>
      <c r="U93" s="52">
        <v>301.625</v>
      </c>
      <c r="V93" s="52">
        <v>10.772321428571429</v>
      </c>
      <c r="W93" s="27" t="s">
        <v>2204</v>
      </c>
      <c r="X93" s="27" t="s">
        <v>2212</v>
      </c>
    </row>
    <row r="94" spans="1:24" ht="30">
      <c r="A94" s="162" t="s">
        <v>1844</v>
      </c>
      <c r="B94" s="162" t="s">
        <v>1836</v>
      </c>
      <c r="C94" s="65" t="s">
        <v>389</v>
      </c>
      <c r="D94" s="66" t="s">
        <v>390</v>
      </c>
      <c r="E94" s="66" t="s">
        <v>391</v>
      </c>
      <c r="F94" s="172" t="s">
        <v>392</v>
      </c>
      <c r="G94" s="172" t="s">
        <v>382</v>
      </c>
      <c r="H94" s="68">
        <v>33569</v>
      </c>
      <c r="I94" s="69" t="s">
        <v>66</v>
      </c>
      <c r="J94" s="107" t="s">
        <v>67</v>
      </c>
      <c r="K94" s="39">
        <v>21</v>
      </c>
      <c r="L94" s="203">
        <v>31.5</v>
      </c>
      <c r="M94" s="203">
        <v>28.5</v>
      </c>
      <c r="N94" s="203">
        <v>25.5</v>
      </c>
      <c r="O94" s="39">
        <v>45</v>
      </c>
      <c r="P94" s="203">
        <v>30</v>
      </c>
      <c r="Q94" s="203">
        <v>18</v>
      </c>
      <c r="R94" s="203">
        <v>40.5</v>
      </c>
      <c r="S94" s="203">
        <v>16</v>
      </c>
      <c r="T94" s="52">
        <v>38.5</v>
      </c>
      <c r="U94" s="52">
        <v>294.5</v>
      </c>
      <c r="V94" s="52">
        <v>10.517857142857142</v>
      </c>
      <c r="W94" s="27" t="s">
        <v>2204</v>
      </c>
      <c r="X94" s="27" t="s">
        <v>2205</v>
      </c>
    </row>
    <row r="95" spans="1:24" ht="17.25">
      <c r="A95" s="162" t="s">
        <v>1845</v>
      </c>
      <c r="B95" s="162" t="s">
        <v>1780</v>
      </c>
      <c r="C95" s="74" t="s">
        <v>2369</v>
      </c>
      <c r="D95" s="66" t="s">
        <v>172</v>
      </c>
      <c r="E95" s="66" t="s">
        <v>2370</v>
      </c>
      <c r="F95" s="172" t="s">
        <v>2371</v>
      </c>
      <c r="G95" s="172" t="s">
        <v>175</v>
      </c>
      <c r="H95" s="68">
        <v>34081</v>
      </c>
      <c r="I95" s="69" t="s">
        <v>66</v>
      </c>
      <c r="J95" s="102" t="s">
        <v>67</v>
      </c>
      <c r="K95" s="39">
        <v>28.5</v>
      </c>
      <c r="L95" s="203">
        <v>36</v>
      </c>
      <c r="M95" s="203">
        <v>18</v>
      </c>
      <c r="N95" s="203">
        <v>31.5</v>
      </c>
      <c r="O95" s="39">
        <v>39</v>
      </c>
      <c r="P95" s="203">
        <v>35.625</v>
      </c>
      <c r="Q95" s="203">
        <v>18.75</v>
      </c>
      <c r="R95" s="203">
        <v>42</v>
      </c>
      <c r="S95" s="203">
        <v>16.5</v>
      </c>
      <c r="T95" s="52">
        <v>41.5</v>
      </c>
      <c r="U95" s="52">
        <v>307.375</v>
      </c>
      <c r="V95" s="52">
        <v>10.977678571428571</v>
      </c>
      <c r="W95" s="27" t="s">
        <v>2204</v>
      </c>
      <c r="X95" s="27" t="s">
        <v>2212</v>
      </c>
    </row>
    <row r="96" spans="1:24" ht="30">
      <c r="A96" s="162" t="s">
        <v>1846</v>
      </c>
      <c r="B96" s="162" t="s">
        <v>396</v>
      </c>
      <c r="C96" s="88" t="s">
        <v>393</v>
      </c>
      <c r="D96" s="66" t="s">
        <v>188</v>
      </c>
      <c r="E96" s="66" t="s">
        <v>394</v>
      </c>
      <c r="F96" s="174" t="s">
        <v>395</v>
      </c>
      <c r="G96" s="174" t="s">
        <v>396</v>
      </c>
      <c r="H96" s="72">
        <v>34089</v>
      </c>
      <c r="I96" s="75" t="s">
        <v>66</v>
      </c>
      <c r="J96" s="112" t="s">
        <v>67</v>
      </c>
      <c r="K96" s="39">
        <v>30</v>
      </c>
      <c r="L96" s="203">
        <v>43.5</v>
      </c>
      <c r="M96" s="203">
        <v>15.75</v>
      </c>
      <c r="N96" s="203">
        <v>24</v>
      </c>
      <c r="O96" s="39">
        <v>36</v>
      </c>
      <c r="P96" s="203">
        <v>39</v>
      </c>
      <c r="Q96" s="203">
        <v>17</v>
      </c>
      <c r="R96" s="203">
        <v>28.5</v>
      </c>
      <c r="S96" s="203">
        <v>20</v>
      </c>
      <c r="T96" s="52">
        <v>41</v>
      </c>
      <c r="U96" s="52">
        <v>294.75</v>
      </c>
      <c r="V96" s="52">
        <v>10.526785714285714</v>
      </c>
      <c r="W96" s="27" t="s">
        <v>2204</v>
      </c>
      <c r="X96" s="27" t="s">
        <v>2205</v>
      </c>
    </row>
    <row r="97" spans="1:24" ht="30">
      <c r="A97" s="162" t="s">
        <v>1847</v>
      </c>
      <c r="B97" s="162" t="s">
        <v>1848</v>
      </c>
      <c r="C97" s="65" t="s">
        <v>397</v>
      </c>
      <c r="D97" s="66" t="s">
        <v>398</v>
      </c>
      <c r="E97" s="66" t="s">
        <v>399</v>
      </c>
      <c r="F97" s="172" t="s">
        <v>400</v>
      </c>
      <c r="G97" s="172" t="s">
        <v>401</v>
      </c>
      <c r="H97" s="68">
        <v>34137</v>
      </c>
      <c r="I97" s="69" t="s">
        <v>101</v>
      </c>
      <c r="J97" s="110" t="s">
        <v>102</v>
      </c>
      <c r="K97" s="39">
        <v>15</v>
      </c>
      <c r="L97" s="203">
        <v>34.5</v>
      </c>
      <c r="M97" s="203">
        <v>25.5</v>
      </c>
      <c r="N97" s="203">
        <v>22.5</v>
      </c>
      <c r="O97" s="39">
        <v>45</v>
      </c>
      <c r="P97" s="203">
        <v>37.5</v>
      </c>
      <c r="Q97" s="203">
        <v>16.25</v>
      </c>
      <c r="R97" s="203">
        <v>24</v>
      </c>
      <c r="S97" s="203">
        <v>20</v>
      </c>
      <c r="T97" s="52">
        <v>40</v>
      </c>
      <c r="U97" s="52">
        <v>280.25</v>
      </c>
      <c r="V97" s="52">
        <v>10.008928571428571</v>
      </c>
      <c r="W97" s="27" t="s">
        <v>2204</v>
      </c>
      <c r="X97" s="27" t="s">
        <v>2205</v>
      </c>
    </row>
    <row r="98" spans="1:24" ht="30">
      <c r="A98" s="162" t="s">
        <v>405</v>
      </c>
      <c r="B98" s="162" t="s">
        <v>841</v>
      </c>
      <c r="C98" s="71" t="s">
        <v>402</v>
      </c>
      <c r="D98" s="66" t="s">
        <v>403</v>
      </c>
      <c r="E98" s="66" t="s">
        <v>404</v>
      </c>
      <c r="F98" s="175" t="s">
        <v>405</v>
      </c>
      <c r="G98" s="175" t="s">
        <v>406</v>
      </c>
      <c r="H98" s="72">
        <v>33043</v>
      </c>
      <c r="I98" s="75" t="s">
        <v>66</v>
      </c>
      <c r="J98" s="103" t="s">
        <v>67</v>
      </c>
      <c r="K98" s="248">
        <v>17.625</v>
      </c>
      <c r="L98" s="249">
        <v>34.5</v>
      </c>
      <c r="M98" s="249">
        <v>20.25</v>
      </c>
      <c r="N98" s="249">
        <v>21</v>
      </c>
      <c r="O98" s="248">
        <v>42</v>
      </c>
      <c r="P98" s="249">
        <v>27</v>
      </c>
      <c r="Q98" s="249">
        <v>12</v>
      </c>
      <c r="R98" s="249">
        <v>44.25</v>
      </c>
      <c r="S98" s="249">
        <v>20</v>
      </c>
      <c r="T98" s="250">
        <v>41.5</v>
      </c>
      <c r="U98" s="250">
        <v>280.125</v>
      </c>
      <c r="V98" s="250">
        <v>10.004464285714286</v>
      </c>
      <c r="W98" s="215" t="s">
        <v>2204</v>
      </c>
      <c r="X98" s="215" t="s">
        <v>2205</v>
      </c>
    </row>
    <row r="99" spans="1:24" ht="30">
      <c r="A99" s="162" t="s">
        <v>1849</v>
      </c>
      <c r="B99" s="162" t="s">
        <v>1345</v>
      </c>
      <c r="C99" s="76" t="s">
        <v>407</v>
      </c>
      <c r="D99" s="66" t="s">
        <v>408</v>
      </c>
      <c r="E99" s="66" t="s">
        <v>409</v>
      </c>
      <c r="F99" s="175" t="s">
        <v>410</v>
      </c>
      <c r="G99" s="175" t="s">
        <v>411</v>
      </c>
      <c r="H99" s="77">
        <v>34109</v>
      </c>
      <c r="I99" s="78" t="s">
        <v>98</v>
      </c>
      <c r="J99" s="104" t="s">
        <v>144</v>
      </c>
      <c r="K99" s="39">
        <v>21</v>
      </c>
      <c r="L99" s="203">
        <v>31.5</v>
      </c>
      <c r="M99" s="203">
        <v>24</v>
      </c>
      <c r="N99" s="203">
        <v>25.5</v>
      </c>
      <c r="O99" s="39">
        <v>36</v>
      </c>
      <c r="P99" s="203">
        <v>31.125</v>
      </c>
      <c r="Q99" s="203">
        <v>12.75</v>
      </c>
      <c r="R99" s="203">
        <v>39</v>
      </c>
      <c r="S99" s="203">
        <v>22</v>
      </c>
      <c r="T99" s="52">
        <v>42</v>
      </c>
      <c r="U99" s="52">
        <v>284.875</v>
      </c>
      <c r="V99" s="52">
        <v>10.174107142857142</v>
      </c>
      <c r="W99" s="27" t="s">
        <v>2204</v>
      </c>
      <c r="X99" s="27" t="s">
        <v>2205</v>
      </c>
    </row>
    <row r="100" spans="1:24" ht="30">
      <c r="A100" s="162" t="s">
        <v>1850</v>
      </c>
      <c r="B100" s="162" t="s">
        <v>1851</v>
      </c>
      <c r="C100" s="67" t="s">
        <v>2372</v>
      </c>
      <c r="D100" s="66" t="s">
        <v>2373</v>
      </c>
      <c r="E100" s="66" t="s">
        <v>2374</v>
      </c>
      <c r="F100" s="172" t="s">
        <v>2375</v>
      </c>
      <c r="G100" s="172" t="s">
        <v>2376</v>
      </c>
      <c r="H100" s="82">
        <v>34277</v>
      </c>
      <c r="I100" s="83" t="s">
        <v>101</v>
      </c>
      <c r="J100" s="108" t="s">
        <v>102</v>
      </c>
      <c r="K100" s="39">
        <v>28.125</v>
      </c>
      <c r="L100" s="203">
        <v>36</v>
      </c>
      <c r="M100" s="203">
        <v>25.875</v>
      </c>
      <c r="N100" s="203">
        <v>26.25</v>
      </c>
      <c r="O100" s="39">
        <v>34.5</v>
      </c>
      <c r="P100" s="203">
        <v>33.75</v>
      </c>
      <c r="Q100" s="203">
        <v>17.5</v>
      </c>
      <c r="R100" s="203">
        <v>25.5</v>
      </c>
      <c r="S100" s="203">
        <v>15.5</v>
      </c>
      <c r="T100" s="52">
        <v>41</v>
      </c>
      <c r="U100" s="52">
        <v>284</v>
      </c>
      <c r="V100" s="52">
        <v>10.142857142857142</v>
      </c>
      <c r="W100" s="27" t="s">
        <v>2204</v>
      </c>
      <c r="X100" s="27" t="s">
        <v>2212</v>
      </c>
    </row>
    <row r="101" spans="1:24" ht="30">
      <c r="A101" s="162" t="s">
        <v>415</v>
      </c>
      <c r="B101" s="162" t="s">
        <v>1852</v>
      </c>
      <c r="C101" s="65" t="s">
        <v>412</v>
      </c>
      <c r="D101" s="66" t="s">
        <v>413</v>
      </c>
      <c r="E101" s="66" t="s">
        <v>414</v>
      </c>
      <c r="F101" s="172" t="s">
        <v>415</v>
      </c>
      <c r="G101" s="172" t="s">
        <v>416</v>
      </c>
      <c r="H101" s="68">
        <v>33062</v>
      </c>
      <c r="I101" s="69" t="s">
        <v>101</v>
      </c>
      <c r="J101" s="110" t="s">
        <v>417</v>
      </c>
      <c r="K101" s="39">
        <v>21.75</v>
      </c>
      <c r="L101" s="203">
        <v>33</v>
      </c>
      <c r="M101" s="203">
        <v>27.75</v>
      </c>
      <c r="N101" s="203">
        <v>28.5</v>
      </c>
      <c r="O101" s="39">
        <v>39</v>
      </c>
      <c r="P101" s="203">
        <v>30</v>
      </c>
      <c r="Q101" s="203">
        <v>14.5</v>
      </c>
      <c r="R101" s="203">
        <v>34.5</v>
      </c>
      <c r="S101" s="203">
        <v>22</v>
      </c>
      <c r="T101" s="52">
        <v>43</v>
      </c>
      <c r="U101" s="52">
        <v>294</v>
      </c>
      <c r="V101" s="52">
        <v>10.5</v>
      </c>
      <c r="W101" s="27" t="s">
        <v>2204</v>
      </c>
      <c r="X101" s="27" t="s">
        <v>2205</v>
      </c>
    </row>
    <row r="102" spans="1:24" ht="30">
      <c r="A102" s="162" t="s">
        <v>421</v>
      </c>
      <c r="B102" s="162" t="s">
        <v>422</v>
      </c>
      <c r="C102" s="71" t="s">
        <v>418</v>
      </c>
      <c r="D102" s="66" t="s">
        <v>419</v>
      </c>
      <c r="E102" s="66" t="s">
        <v>420</v>
      </c>
      <c r="F102" s="174" t="s">
        <v>421</v>
      </c>
      <c r="G102" s="174" t="s">
        <v>422</v>
      </c>
      <c r="H102" s="72">
        <v>33888</v>
      </c>
      <c r="I102" s="75" t="s">
        <v>66</v>
      </c>
      <c r="J102" s="103" t="s">
        <v>67</v>
      </c>
      <c r="K102" s="39">
        <v>27</v>
      </c>
      <c r="L102" s="203">
        <v>30</v>
      </c>
      <c r="M102" s="203">
        <v>29.25</v>
      </c>
      <c r="N102" s="203">
        <v>16.5</v>
      </c>
      <c r="O102" s="39">
        <v>36</v>
      </c>
      <c r="P102" s="203">
        <v>45</v>
      </c>
      <c r="Q102" s="203">
        <v>13</v>
      </c>
      <c r="R102" s="203">
        <v>27</v>
      </c>
      <c r="S102" s="203">
        <v>16</v>
      </c>
      <c r="T102" s="52">
        <v>42</v>
      </c>
      <c r="U102" s="52">
        <v>281.75</v>
      </c>
      <c r="V102" s="52">
        <v>10.0625</v>
      </c>
      <c r="W102" s="27" t="s">
        <v>2204</v>
      </c>
      <c r="X102" s="27" t="s">
        <v>2205</v>
      </c>
    </row>
    <row r="103" spans="1:24" ht="30">
      <c r="A103" s="162" t="s">
        <v>426</v>
      </c>
      <c r="B103" s="162" t="s">
        <v>1853</v>
      </c>
      <c r="C103" s="86" t="s">
        <v>423</v>
      </c>
      <c r="D103" s="66" t="s">
        <v>424</v>
      </c>
      <c r="E103" s="66" t="s">
        <v>425</v>
      </c>
      <c r="F103" s="93" t="s">
        <v>426</v>
      </c>
      <c r="G103" s="93" t="s">
        <v>427</v>
      </c>
      <c r="H103" s="77">
        <v>34217</v>
      </c>
      <c r="I103" s="78" t="s">
        <v>66</v>
      </c>
      <c r="J103" s="111" t="s">
        <v>67</v>
      </c>
      <c r="K103" s="39">
        <v>31.5</v>
      </c>
      <c r="L103" s="203">
        <v>38.25</v>
      </c>
      <c r="M103" s="203">
        <v>26.625</v>
      </c>
      <c r="N103" s="203">
        <v>33</v>
      </c>
      <c r="O103" s="39">
        <v>21.75</v>
      </c>
      <c r="P103" s="203">
        <v>30.375</v>
      </c>
      <c r="Q103" s="203">
        <v>18.25</v>
      </c>
      <c r="R103" s="203">
        <v>30</v>
      </c>
      <c r="S103" s="203">
        <v>10</v>
      </c>
      <c r="T103" s="52">
        <v>43</v>
      </c>
      <c r="U103" s="52">
        <v>282.75</v>
      </c>
      <c r="V103" s="52">
        <v>10.098214285714286</v>
      </c>
      <c r="W103" s="27" t="s">
        <v>2204</v>
      </c>
      <c r="X103" s="27" t="s">
        <v>2205</v>
      </c>
    </row>
    <row r="104" spans="1:24" ht="30">
      <c r="A104" s="162" t="s">
        <v>1854</v>
      </c>
      <c r="B104" s="162" t="s">
        <v>1855</v>
      </c>
      <c r="C104" s="79" t="s">
        <v>428</v>
      </c>
      <c r="D104" s="66" t="s">
        <v>429</v>
      </c>
      <c r="E104" s="66" t="s">
        <v>430</v>
      </c>
      <c r="F104" s="180" t="s">
        <v>431</v>
      </c>
      <c r="G104" s="180" t="s">
        <v>432</v>
      </c>
      <c r="H104" s="72">
        <v>34413</v>
      </c>
      <c r="I104" s="75" t="s">
        <v>186</v>
      </c>
      <c r="J104" s="106" t="s">
        <v>187</v>
      </c>
      <c r="K104" s="39">
        <v>35.25</v>
      </c>
      <c r="L104" s="203">
        <v>42</v>
      </c>
      <c r="M104" s="203">
        <v>36.75</v>
      </c>
      <c r="N104" s="203">
        <v>22.5</v>
      </c>
      <c r="O104" s="39">
        <v>39</v>
      </c>
      <c r="P104" s="203">
        <v>30.375</v>
      </c>
      <c r="Q104" s="203">
        <v>13</v>
      </c>
      <c r="R104" s="203">
        <v>27</v>
      </c>
      <c r="S104" s="203">
        <v>26</v>
      </c>
      <c r="T104" s="52">
        <v>38.5</v>
      </c>
      <c r="U104" s="52">
        <v>310.375</v>
      </c>
      <c r="V104" s="52">
        <v>11.084821428571429</v>
      </c>
      <c r="W104" s="27" t="s">
        <v>2204</v>
      </c>
      <c r="X104" s="27" t="s">
        <v>2205</v>
      </c>
    </row>
    <row r="105" spans="1:24" ht="30">
      <c r="A105" s="162" t="s">
        <v>434</v>
      </c>
      <c r="B105" s="162" t="s">
        <v>438</v>
      </c>
      <c r="C105" s="74" t="s">
        <v>435</v>
      </c>
      <c r="D105" s="66" t="s">
        <v>436</v>
      </c>
      <c r="E105" s="66" t="s">
        <v>437</v>
      </c>
      <c r="F105" s="172" t="s">
        <v>434</v>
      </c>
      <c r="G105" s="172" t="s">
        <v>438</v>
      </c>
      <c r="H105" s="68">
        <v>34091</v>
      </c>
      <c r="I105" s="69" t="s">
        <v>66</v>
      </c>
      <c r="J105" s="102" t="s">
        <v>67</v>
      </c>
      <c r="K105" s="243">
        <v>25.5</v>
      </c>
      <c r="L105" s="244">
        <v>34.5</v>
      </c>
      <c r="M105" s="244">
        <v>28.5</v>
      </c>
      <c r="N105" s="246">
        <v>18</v>
      </c>
      <c r="O105" s="243">
        <v>39</v>
      </c>
      <c r="P105" s="244">
        <v>31.5</v>
      </c>
      <c r="Q105" s="244">
        <v>11.25</v>
      </c>
      <c r="R105" s="244">
        <v>42</v>
      </c>
      <c r="S105" s="244">
        <v>12</v>
      </c>
      <c r="T105" s="52">
        <v>38</v>
      </c>
      <c r="U105" s="52">
        <v>280.25</v>
      </c>
      <c r="V105" s="52">
        <v>10.008928571428571</v>
      </c>
      <c r="W105" s="27" t="s">
        <v>2204</v>
      </c>
      <c r="X105" s="27" t="s">
        <v>2205</v>
      </c>
    </row>
    <row r="106" spans="1:24" ht="30">
      <c r="A106" s="162" t="s">
        <v>434</v>
      </c>
      <c r="B106" s="162" t="s">
        <v>1790</v>
      </c>
      <c r="C106" s="84" t="s">
        <v>2377</v>
      </c>
      <c r="D106" s="66" t="s">
        <v>433</v>
      </c>
      <c r="E106" s="66" t="s">
        <v>2378</v>
      </c>
      <c r="F106" s="177" t="s">
        <v>434</v>
      </c>
      <c r="G106" s="177" t="s">
        <v>2379</v>
      </c>
      <c r="H106" s="82">
        <v>34375</v>
      </c>
      <c r="I106" s="83" t="s">
        <v>66</v>
      </c>
      <c r="J106" s="109" t="s">
        <v>67</v>
      </c>
      <c r="K106" s="39">
        <v>25.5</v>
      </c>
      <c r="L106" s="203">
        <v>27</v>
      </c>
      <c r="M106" s="203">
        <v>23.25</v>
      </c>
      <c r="N106" s="203">
        <v>31.5</v>
      </c>
      <c r="O106" s="39">
        <v>28.5</v>
      </c>
      <c r="P106" s="203">
        <v>34.5</v>
      </c>
      <c r="Q106" s="203">
        <v>20.75</v>
      </c>
      <c r="R106" s="203">
        <v>28.5</v>
      </c>
      <c r="S106" s="203">
        <v>29</v>
      </c>
      <c r="T106" s="52">
        <v>40.25</v>
      </c>
      <c r="U106" s="52">
        <v>288.75</v>
      </c>
      <c r="V106" s="52">
        <v>10.3125</v>
      </c>
      <c r="W106" s="27" t="s">
        <v>2204</v>
      </c>
      <c r="X106" s="27" t="s">
        <v>2218</v>
      </c>
    </row>
    <row r="107" spans="1:24" ht="30">
      <c r="A107" s="162" t="s">
        <v>1856</v>
      </c>
      <c r="B107" s="162" t="s">
        <v>1313</v>
      </c>
      <c r="C107" s="76" t="s">
        <v>2380</v>
      </c>
      <c r="D107" s="66" t="s">
        <v>2381</v>
      </c>
      <c r="E107" s="66" t="s">
        <v>2382</v>
      </c>
      <c r="F107" s="175" t="s">
        <v>2383</v>
      </c>
      <c r="G107" s="175" t="s">
        <v>2384</v>
      </c>
      <c r="H107" s="77">
        <v>33944</v>
      </c>
      <c r="I107" s="78" t="s">
        <v>66</v>
      </c>
      <c r="J107" s="104" t="s">
        <v>67</v>
      </c>
      <c r="K107" s="39">
        <v>34.125</v>
      </c>
      <c r="L107" s="203">
        <v>36.75</v>
      </c>
      <c r="M107" s="203">
        <v>25.875</v>
      </c>
      <c r="N107" s="203">
        <v>36</v>
      </c>
      <c r="O107" s="39">
        <v>37.5</v>
      </c>
      <c r="P107" s="203">
        <v>33</v>
      </c>
      <c r="Q107" s="203">
        <v>21.5</v>
      </c>
      <c r="R107" s="203">
        <v>37.5</v>
      </c>
      <c r="S107" s="203">
        <v>12</v>
      </c>
      <c r="T107" s="52">
        <v>41.25</v>
      </c>
      <c r="U107" s="52">
        <v>315.5</v>
      </c>
      <c r="V107" s="52">
        <v>11.267857142857142</v>
      </c>
      <c r="W107" s="27" t="s">
        <v>2204</v>
      </c>
      <c r="X107" s="27" t="s">
        <v>2212</v>
      </c>
    </row>
    <row r="108" spans="1:24" ht="30">
      <c r="A108" s="162" t="s">
        <v>439</v>
      </c>
      <c r="B108" s="162" t="s">
        <v>1857</v>
      </c>
      <c r="C108" s="74" t="s">
        <v>2385</v>
      </c>
      <c r="D108" s="66" t="s">
        <v>2386</v>
      </c>
      <c r="E108" s="66" t="s">
        <v>2387</v>
      </c>
      <c r="F108" s="172" t="s">
        <v>439</v>
      </c>
      <c r="G108" s="172" t="s">
        <v>2388</v>
      </c>
      <c r="H108" s="68">
        <v>33741</v>
      </c>
      <c r="I108" s="78" t="s">
        <v>91</v>
      </c>
      <c r="J108" s="102" t="s">
        <v>92</v>
      </c>
      <c r="K108" s="39">
        <v>33</v>
      </c>
      <c r="L108" s="203">
        <v>36</v>
      </c>
      <c r="M108" s="203">
        <v>15</v>
      </c>
      <c r="N108" s="203">
        <v>36</v>
      </c>
      <c r="O108" s="39">
        <v>42</v>
      </c>
      <c r="P108" s="203">
        <v>27.375</v>
      </c>
      <c r="Q108" s="203">
        <v>14.25</v>
      </c>
      <c r="R108" s="203">
        <v>37.5</v>
      </c>
      <c r="S108" s="203">
        <v>10</v>
      </c>
      <c r="T108" s="52">
        <v>40.25</v>
      </c>
      <c r="U108" s="52">
        <v>291.375</v>
      </c>
      <c r="V108" s="52">
        <v>10.40625</v>
      </c>
      <c r="W108" s="27" t="s">
        <v>2204</v>
      </c>
      <c r="X108" s="27" t="s">
        <v>2218</v>
      </c>
    </row>
    <row r="109" spans="1:24" ht="30">
      <c r="A109" s="162" t="s">
        <v>440</v>
      </c>
      <c r="B109" s="162" t="s">
        <v>1797</v>
      </c>
      <c r="C109" s="76" t="s">
        <v>2389</v>
      </c>
      <c r="D109" s="66" t="s">
        <v>2390</v>
      </c>
      <c r="E109" s="66" t="s">
        <v>2391</v>
      </c>
      <c r="F109" s="175" t="s">
        <v>440</v>
      </c>
      <c r="G109" s="175" t="s">
        <v>441</v>
      </c>
      <c r="H109" s="77">
        <v>34407</v>
      </c>
      <c r="I109" s="78" t="s">
        <v>66</v>
      </c>
      <c r="J109" s="104" t="s">
        <v>67</v>
      </c>
      <c r="K109" s="39">
        <v>43.5</v>
      </c>
      <c r="L109" s="203">
        <v>45</v>
      </c>
      <c r="M109" s="203">
        <v>37.125</v>
      </c>
      <c r="N109" s="203">
        <v>46.5</v>
      </c>
      <c r="O109" s="39">
        <v>39</v>
      </c>
      <c r="P109" s="203">
        <v>45.375</v>
      </c>
      <c r="Q109" s="203">
        <v>29</v>
      </c>
      <c r="R109" s="203">
        <v>34.5</v>
      </c>
      <c r="S109" s="203">
        <v>18</v>
      </c>
      <c r="T109" s="52">
        <v>43.25</v>
      </c>
      <c r="U109" s="52">
        <v>381.25</v>
      </c>
      <c r="V109" s="52">
        <v>13.616071428571429</v>
      </c>
      <c r="W109" s="27" t="s">
        <v>2204</v>
      </c>
      <c r="X109" s="27" t="s">
        <v>2212</v>
      </c>
    </row>
    <row r="110" spans="1:24" ht="30">
      <c r="A110" s="162" t="s">
        <v>442</v>
      </c>
      <c r="B110" s="162" t="s">
        <v>1858</v>
      </c>
      <c r="C110" s="76" t="s">
        <v>2392</v>
      </c>
      <c r="D110" s="66" t="s">
        <v>2393</v>
      </c>
      <c r="E110" s="66" t="s">
        <v>2394</v>
      </c>
      <c r="F110" s="175" t="s">
        <v>442</v>
      </c>
      <c r="G110" s="175" t="s">
        <v>443</v>
      </c>
      <c r="H110" s="77">
        <v>34029</v>
      </c>
      <c r="I110" s="78" t="s">
        <v>101</v>
      </c>
      <c r="J110" s="104" t="s">
        <v>102</v>
      </c>
      <c r="K110" s="39">
        <v>28.5</v>
      </c>
      <c r="L110" s="203">
        <v>42</v>
      </c>
      <c r="M110" s="203">
        <v>25.5</v>
      </c>
      <c r="N110" s="203">
        <v>30</v>
      </c>
      <c r="O110" s="39">
        <v>39</v>
      </c>
      <c r="P110" s="203">
        <v>30</v>
      </c>
      <c r="Q110" s="203">
        <v>18</v>
      </c>
      <c r="R110" s="203">
        <v>33</v>
      </c>
      <c r="S110" s="203">
        <v>19.5</v>
      </c>
      <c r="T110" s="52">
        <v>42.37</v>
      </c>
      <c r="U110" s="52">
        <v>307.87</v>
      </c>
      <c r="V110" s="52">
        <v>10.995357142857143</v>
      </c>
      <c r="W110" s="27" t="s">
        <v>2204</v>
      </c>
      <c r="X110" s="27" t="s">
        <v>2212</v>
      </c>
    </row>
    <row r="111" spans="1:24" ht="30">
      <c r="A111" s="162" t="s">
        <v>446</v>
      </c>
      <c r="B111" s="162" t="s">
        <v>1779</v>
      </c>
      <c r="C111" s="92" t="s">
        <v>444</v>
      </c>
      <c r="D111" s="66" t="s">
        <v>177</v>
      </c>
      <c r="E111" s="66" t="s">
        <v>445</v>
      </c>
      <c r="F111" s="175" t="s">
        <v>446</v>
      </c>
      <c r="G111" s="175" t="s">
        <v>447</v>
      </c>
      <c r="H111" s="77">
        <v>34241</v>
      </c>
      <c r="I111" s="78"/>
      <c r="J111" s="104" t="s">
        <v>99</v>
      </c>
      <c r="K111" s="39">
        <v>32.25</v>
      </c>
      <c r="L111" s="203">
        <v>34.5</v>
      </c>
      <c r="M111" s="203">
        <v>19.5</v>
      </c>
      <c r="N111" s="203">
        <v>34.5</v>
      </c>
      <c r="O111" s="39">
        <v>30</v>
      </c>
      <c r="P111" s="203">
        <v>30</v>
      </c>
      <c r="Q111" s="203">
        <v>17</v>
      </c>
      <c r="R111" s="203">
        <v>39</v>
      </c>
      <c r="S111" s="203">
        <v>20</v>
      </c>
      <c r="T111" s="52">
        <v>41.62</v>
      </c>
      <c r="U111" s="52">
        <v>298.37</v>
      </c>
      <c r="V111" s="52">
        <v>10.656071428571428</v>
      </c>
      <c r="W111" s="27" t="s">
        <v>2204</v>
      </c>
      <c r="X111" s="27" t="s">
        <v>2205</v>
      </c>
    </row>
    <row r="112" spans="1:24" ht="18.75">
      <c r="A112" s="162" t="s">
        <v>450</v>
      </c>
      <c r="B112" s="162" t="s">
        <v>1783</v>
      </c>
      <c r="C112" s="90" t="s">
        <v>448</v>
      </c>
      <c r="D112" s="66" t="s">
        <v>184</v>
      </c>
      <c r="E112" s="66" t="s">
        <v>449</v>
      </c>
      <c r="F112" s="172" t="s">
        <v>450</v>
      </c>
      <c r="G112" s="172" t="s">
        <v>185</v>
      </c>
      <c r="H112" s="77">
        <v>33274</v>
      </c>
      <c r="I112" s="69" t="s">
        <v>98</v>
      </c>
      <c r="J112" s="102" t="s">
        <v>99</v>
      </c>
      <c r="K112" s="39">
        <v>30</v>
      </c>
      <c r="L112" s="203">
        <v>37.5</v>
      </c>
      <c r="M112" s="203">
        <v>23.25</v>
      </c>
      <c r="N112" s="203">
        <v>25.5</v>
      </c>
      <c r="O112" s="39">
        <v>39</v>
      </c>
      <c r="P112" s="203">
        <v>33</v>
      </c>
      <c r="Q112" s="203">
        <v>16</v>
      </c>
      <c r="R112" s="203">
        <v>19.5</v>
      </c>
      <c r="S112" s="203">
        <v>16</v>
      </c>
      <c r="T112" s="52">
        <v>41.5</v>
      </c>
      <c r="U112" s="52">
        <v>281.25</v>
      </c>
      <c r="V112" s="52">
        <v>10.044642857142858</v>
      </c>
      <c r="W112" s="27" t="s">
        <v>2204</v>
      </c>
      <c r="X112" s="27" t="s">
        <v>2205</v>
      </c>
    </row>
    <row r="113" spans="1:24" ht="17.25">
      <c r="A113" s="162" t="s">
        <v>451</v>
      </c>
      <c r="B113" s="162" t="s">
        <v>1861</v>
      </c>
      <c r="C113" s="71" t="s">
        <v>2395</v>
      </c>
      <c r="D113" s="66" t="s">
        <v>371</v>
      </c>
      <c r="E113" s="66" t="s">
        <v>2396</v>
      </c>
      <c r="F113" s="173" t="s">
        <v>451</v>
      </c>
      <c r="G113" s="173" t="s">
        <v>452</v>
      </c>
      <c r="H113" s="72">
        <v>34028</v>
      </c>
      <c r="I113" s="75" t="s">
        <v>66</v>
      </c>
      <c r="J113" s="103" t="s">
        <v>67</v>
      </c>
      <c r="K113" s="39">
        <v>34.5</v>
      </c>
      <c r="L113" s="203">
        <v>46.5</v>
      </c>
      <c r="M113" s="203">
        <v>23.25</v>
      </c>
      <c r="N113" s="203">
        <v>24.75</v>
      </c>
      <c r="O113" s="39">
        <v>35.25</v>
      </c>
      <c r="P113" s="203">
        <v>33.75</v>
      </c>
      <c r="Q113" s="203">
        <v>21.75</v>
      </c>
      <c r="R113" s="203">
        <v>36</v>
      </c>
      <c r="S113" s="203">
        <v>16</v>
      </c>
      <c r="T113" s="52">
        <v>40.25</v>
      </c>
      <c r="U113" s="52">
        <v>312</v>
      </c>
      <c r="V113" s="52">
        <v>11.142857142857142</v>
      </c>
      <c r="W113" s="27" t="s">
        <v>2204</v>
      </c>
      <c r="X113" s="27" t="s">
        <v>2212</v>
      </c>
    </row>
    <row r="114" spans="1:24" ht="30">
      <c r="A114" s="162" t="s">
        <v>1862</v>
      </c>
      <c r="B114" s="162" t="s">
        <v>841</v>
      </c>
      <c r="C114" s="88" t="s">
        <v>2397</v>
      </c>
      <c r="D114" s="66" t="s">
        <v>403</v>
      </c>
      <c r="E114" s="66" t="s">
        <v>2398</v>
      </c>
      <c r="F114" s="174" t="s">
        <v>2399</v>
      </c>
      <c r="G114" s="174" t="s">
        <v>453</v>
      </c>
      <c r="H114" s="72">
        <v>34158</v>
      </c>
      <c r="I114" s="75" t="s">
        <v>66</v>
      </c>
      <c r="J114" s="112" t="s">
        <v>67</v>
      </c>
      <c r="K114" s="39">
        <v>25.5</v>
      </c>
      <c r="L114" s="203">
        <v>44.25</v>
      </c>
      <c r="M114" s="203">
        <v>18</v>
      </c>
      <c r="N114" s="203">
        <v>32.25</v>
      </c>
      <c r="O114" s="39">
        <v>42</v>
      </c>
      <c r="P114" s="203">
        <v>24.75</v>
      </c>
      <c r="Q114" s="203">
        <v>10.5</v>
      </c>
      <c r="R114" s="203">
        <v>30</v>
      </c>
      <c r="S114" s="203">
        <v>28</v>
      </c>
      <c r="T114" s="52">
        <v>39</v>
      </c>
      <c r="U114" s="52">
        <v>294.25</v>
      </c>
      <c r="V114" s="52">
        <v>10.508928571428571</v>
      </c>
      <c r="W114" s="27" t="s">
        <v>2204</v>
      </c>
      <c r="X114" s="27" t="s">
        <v>2218</v>
      </c>
    </row>
    <row r="115" spans="1:24" ht="30">
      <c r="A115" s="162" t="s">
        <v>456</v>
      </c>
      <c r="B115" s="162" t="s">
        <v>1864</v>
      </c>
      <c r="C115" s="73" t="s">
        <v>2400</v>
      </c>
      <c r="D115" s="66" t="s">
        <v>455</v>
      </c>
      <c r="E115" s="66" t="s">
        <v>2401</v>
      </c>
      <c r="F115" s="172" t="s">
        <v>456</v>
      </c>
      <c r="G115" s="172" t="s">
        <v>2402</v>
      </c>
      <c r="H115" s="68">
        <v>34439</v>
      </c>
      <c r="I115" s="69" t="s">
        <v>2403</v>
      </c>
      <c r="J115" s="114" t="s">
        <v>2404</v>
      </c>
      <c r="K115" s="39">
        <v>25.125</v>
      </c>
      <c r="L115" s="203">
        <v>33</v>
      </c>
      <c r="M115" s="203">
        <v>16.125</v>
      </c>
      <c r="N115" s="203">
        <v>35.25</v>
      </c>
      <c r="O115" s="39">
        <v>36</v>
      </c>
      <c r="P115" s="203">
        <v>31.125</v>
      </c>
      <c r="Q115" s="203">
        <v>20.75</v>
      </c>
      <c r="R115" s="203">
        <v>36</v>
      </c>
      <c r="S115" s="203">
        <v>18</v>
      </c>
      <c r="T115" s="52">
        <v>41.112000000000002</v>
      </c>
      <c r="U115" s="52">
        <v>292.48700000000002</v>
      </c>
      <c r="V115" s="52">
        <v>10.445964285714286</v>
      </c>
      <c r="W115" s="27" t="s">
        <v>2204</v>
      </c>
      <c r="X115" s="27" t="s">
        <v>2218</v>
      </c>
    </row>
    <row r="116" spans="1:24" ht="30">
      <c r="A116" s="162" t="s">
        <v>457</v>
      </c>
      <c r="B116" s="162" t="s">
        <v>1865</v>
      </c>
      <c r="C116" s="260" t="s">
        <v>2405</v>
      </c>
      <c r="D116" s="66" t="s">
        <v>2406</v>
      </c>
      <c r="E116" s="66" t="s">
        <v>2407</v>
      </c>
      <c r="F116" s="172" t="s">
        <v>457</v>
      </c>
      <c r="G116" s="172" t="s">
        <v>2408</v>
      </c>
      <c r="H116" s="68">
        <v>34221</v>
      </c>
      <c r="I116" s="69" t="s">
        <v>66</v>
      </c>
      <c r="J116" s="110" t="s">
        <v>67</v>
      </c>
      <c r="K116" s="39">
        <v>35.25</v>
      </c>
      <c r="L116" s="203">
        <v>41.25</v>
      </c>
      <c r="M116" s="203">
        <v>16.875</v>
      </c>
      <c r="N116" s="203">
        <v>33</v>
      </c>
      <c r="O116" s="39">
        <v>27</v>
      </c>
      <c r="P116" s="203">
        <v>33.75</v>
      </c>
      <c r="Q116" s="203">
        <v>25.5</v>
      </c>
      <c r="R116" s="203">
        <v>27</v>
      </c>
      <c r="S116" s="203">
        <v>10</v>
      </c>
      <c r="T116" s="52">
        <v>40</v>
      </c>
      <c r="U116" s="52">
        <v>289.625</v>
      </c>
      <c r="V116" s="52">
        <v>10.34375</v>
      </c>
      <c r="W116" s="27" t="s">
        <v>2204</v>
      </c>
      <c r="X116" s="27" t="s">
        <v>2212</v>
      </c>
    </row>
    <row r="117" spans="1:24" ht="17.25">
      <c r="A117" s="162" t="s">
        <v>1866</v>
      </c>
      <c r="B117" s="162" t="s">
        <v>1867</v>
      </c>
      <c r="C117" s="84" t="s">
        <v>458</v>
      </c>
      <c r="D117" s="66" t="s">
        <v>459</v>
      </c>
      <c r="E117" s="66" t="s">
        <v>460</v>
      </c>
      <c r="F117" s="175" t="s">
        <v>461</v>
      </c>
      <c r="G117" s="175" t="s">
        <v>462</v>
      </c>
      <c r="H117" s="82">
        <v>34219</v>
      </c>
      <c r="I117" s="83" t="s">
        <v>103</v>
      </c>
      <c r="J117" s="109" t="s">
        <v>110</v>
      </c>
      <c r="K117" s="39">
        <v>37.5</v>
      </c>
      <c r="L117" s="203">
        <v>43.5</v>
      </c>
      <c r="M117" s="203">
        <v>36</v>
      </c>
      <c r="N117" s="203">
        <v>24</v>
      </c>
      <c r="O117" s="39">
        <v>30.75</v>
      </c>
      <c r="P117" s="203">
        <v>30</v>
      </c>
      <c r="Q117" s="203">
        <v>16</v>
      </c>
      <c r="R117" s="203">
        <v>33</v>
      </c>
      <c r="S117" s="203">
        <v>28</v>
      </c>
      <c r="T117" s="52">
        <v>42.25</v>
      </c>
      <c r="U117" s="52">
        <v>321</v>
      </c>
      <c r="V117" s="52">
        <v>11.464285714285714</v>
      </c>
      <c r="W117" s="27" t="s">
        <v>2204</v>
      </c>
      <c r="X117" s="27" t="s">
        <v>2205</v>
      </c>
    </row>
    <row r="118" spans="1:24" ht="17.25">
      <c r="A118" s="162" t="s">
        <v>466</v>
      </c>
      <c r="B118" s="162" t="s">
        <v>1868</v>
      </c>
      <c r="C118" s="74" t="s">
        <v>463</v>
      </c>
      <c r="D118" s="66" t="s">
        <v>464</v>
      </c>
      <c r="E118" s="66" t="s">
        <v>465</v>
      </c>
      <c r="F118" s="172" t="s">
        <v>466</v>
      </c>
      <c r="G118" s="172" t="s">
        <v>467</v>
      </c>
      <c r="H118" s="68">
        <v>34481</v>
      </c>
      <c r="I118" s="69" t="s">
        <v>103</v>
      </c>
      <c r="J118" s="102" t="s">
        <v>104</v>
      </c>
      <c r="K118" s="39">
        <v>25.5</v>
      </c>
      <c r="L118" s="203">
        <v>30.75</v>
      </c>
      <c r="M118" s="203">
        <v>30</v>
      </c>
      <c r="N118" s="203">
        <v>33</v>
      </c>
      <c r="O118" s="39">
        <v>39</v>
      </c>
      <c r="P118" s="203">
        <v>46.5</v>
      </c>
      <c r="Q118" s="203">
        <v>11.5</v>
      </c>
      <c r="R118" s="203">
        <v>40.5</v>
      </c>
      <c r="S118" s="203">
        <v>22</v>
      </c>
      <c r="T118" s="52">
        <v>41.62</v>
      </c>
      <c r="U118" s="52">
        <v>320.37</v>
      </c>
      <c r="V118" s="52">
        <v>11.441785714285714</v>
      </c>
      <c r="W118" s="27" t="s">
        <v>2204</v>
      </c>
      <c r="X118" s="27" t="s">
        <v>2205</v>
      </c>
    </row>
    <row r="119" spans="1:24" ht="17.25">
      <c r="A119" s="162" t="s">
        <v>1869</v>
      </c>
      <c r="B119" s="162" t="s">
        <v>468</v>
      </c>
      <c r="C119" s="74" t="s">
        <v>2409</v>
      </c>
      <c r="D119" s="66" t="s">
        <v>2410</v>
      </c>
      <c r="E119" s="66" t="s">
        <v>2411</v>
      </c>
      <c r="F119" s="172" t="s">
        <v>2412</v>
      </c>
      <c r="G119" s="172" t="s">
        <v>468</v>
      </c>
      <c r="H119" s="68">
        <v>33581</v>
      </c>
      <c r="I119" s="69" t="s">
        <v>66</v>
      </c>
      <c r="J119" s="102" t="s">
        <v>67</v>
      </c>
      <c r="K119" s="39">
        <v>29.25</v>
      </c>
      <c r="L119" s="203">
        <v>41.25</v>
      </c>
      <c r="M119" s="203">
        <v>18.375</v>
      </c>
      <c r="N119" s="203">
        <v>28.5</v>
      </c>
      <c r="O119" s="39">
        <v>39</v>
      </c>
      <c r="P119" s="203">
        <v>33</v>
      </c>
      <c r="Q119" s="203">
        <v>18.25</v>
      </c>
      <c r="R119" s="203">
        <v>25.5</v>
      </c>
      <c r="S119" s="203">
        <v>14</v>
      </c>
      <c r="T119" s="52">
        <v>41</v>
      </c>
      <c r="U119" s="52">
        <v>288.125</v>
      </c>
      <c r="V119" s="52">
        <v>10.290178571428571</v>
      </c>
      <c r="W119" s="27" t="s">
        <v>2204</v>
      </c>
      <c r="X119" s="27" t="s">
        <v>2218</v>
      </c>
    </row>
    <row r="120" spans="1:24" ht="17.25">
      <c r="A120" s="162" t="s">
        <v>1870</v>
      </c>
      <c r="B120" s="162" t="s">
        <v>1871</v>
      </c>
      <c r="C120" s="65" t="s">
        <v>2413</v>
      </c>
      <c r="D120" s="66" t="s">
        <v>2414</v>
      </c>
      <c r="E120" s="66" t="s">
        <v>2415</v>
      </c>
      <c r="F120" s="172" t="s">
        <v>2416</v>
      </c>
      <c r="G120" s="172" t="s">
        <v>2417</v>
      </c>
      <c r="H120" s="68">
        <v>34140</v>
      </c>
      <c r="I120" s="69" t="s">
        <v>200</v>
      </c>
      <c r="J120" s="107" t="s">
        <v>201</v>
      </c>
      <c r="K120" s="39">
        <v>32.25</v>
      </c>
      <c r="L120" s="203">
        <v>35.25</v>
      </c>
      <c r="M120" s="203">
        <v>17.25</v>
      </c>
      <c r="N120" s="203">
        <v>27</v>
      </c>
      <c r="O120" s="39">
        <v>36</v>
      </c>
      <c r="P120" s="203">
        <v>33.75</v>
      </c>
      <c r="Q120" s="203">
        <v>20</v>
      </c>
      <c r="R120" s="203">
        <v>31.5</v>
      </c>
      <c r="S120" s="203">
        <v>12</v>
      </c>
      <c r="T120" s="52">
        <v>42.25</v>
      </c>
      <c r="U120" s="52">
        <v>287.25</v>
      </c>
      <c r="V120" s="52">
        <v>10.258928571428571</v>
      </c>
      <c r="W120" s="27" t="s">
        <v>2204</v>
      </c>
      <c r="X120" s="27" t="s">
        <v>2218</v>
      </c>
    </row>
    <row r="121" spans="1:24" ht="30">
      <c r="A121" s="162" t="s">
        <v>472</v>
      </c>
      <c r="B121" s="162" t="s">
        <v>473</v>
      </c>
      <c r="C121" s="74" t="s">
        <v>469</v>
      </c>
      <c r="D121" s="66" t="s">
        <v>470</v>
      </c>
      <c r="E121" s="66" t="s">
        <v>471</v>
      </c>
      <c r="F121" s="172" t="s">
        <v>472</v>
      </c>
      <c r="G121" s="172" t="s">
        <v>473</v>
      </c>
      <c r="H121" s="68">
        <v>32748</v>
      </c>
      <c r="I121" s="78" t="s">
        <v>91</v>
      </c>
      <c r="J121" s="102" t="s">
        <v>474</v>
      </c>
      <c r="K121" s="243">
        <v>30</v>
      </c>
      <c r="L121" s="244">
        <v>27</v>
      </c>
      <c r="M121" s="244">
        <v>27</v>
      </c>
      <c r="N121" s="245">
        <v>45</v>
      </c>
      <c r="O121" s="243">
        <v>39</v>
      </c>
      <c r="P121" s="244">
        <v>37.5</v>
      </c>
      <c r="Q121" s="244">
        <v>12</v>
      </c>
      <c r="R121" s="244">
        <v>21</v>
      </c>
      <c r="S121" s="244">
        <v>20</v>
      </c>
      <c r="T121" s="52">
        <v>35</v>
      </c>
      <c r="U121" s="52">
        <v>293.5</v>
      </c>
      <c r="V121" s="52">
        <v>10.482142857142858</v>
      </c>
      <c r="W121" s="27" t="s">
        <v>2204</v>
      </c>
      <c r="X121" s="27" t="s">
        <v>2205</v>
      </c>
    </row>
    <row r="122" spans="1:24" ht="30">
      <c r="A122" s="162" t="s">
        <v>479</v>
      </c>
      <c r="B122" s="162" t="s">
        <v>1873</v>
      </c>
      <c r="C122" s="74" t="s">
        <v>476</v>
      </c>
      <c r="D122" s="66" t="s">
        <v>477</v>
      </c>
      <c r="E122" s="66" t="s">
        <v>478</v>
      </c>
      <c r="F122" s="172" t="s">
        <v>479</v>
      </c>
      <c r="G122" s="172" t="s">
        <v>480</v>
      </c>
      <c r="H122" s="68">
        <v>33995</v>
      </c>
      <c r="I122" s="69" t="s">
        <v>103</v>
      </c>
      <c r="J122" s="102" t="s">
        <v>104</v>
      </c>
      <c r="K122" s="39">
        <v>30</v>
      </c>
      <c r="L122" s="203">
        <v>31.5</v>
      </c>
      <c r="M122" s="203">
        <v>27</v>
      </c>
      <c r="N122" s="203">
        <v>31.5</v>
      </c>
      <c r="O122" s="39">
        <v>33</v>
      </c>
      <c r="P122" s="203">
        <v>40.5</v>
      </c>
      <c r="Q122" s="203">
        <v>20</v>
      </c>
      <c r="R122" s="203">
        <v>31.5</v>
      </c>
      <c r="S122" s="203">
        <v>22</v>
      </c>
      <c r="T122" s="52">
        <v>37</v>
      </c>
      <c r="U122" s="52">
        <v>304</v>
      </c>
      <c r="V122" s="52">
        <v>10.857142857142858</v>
      </c>
      <c r="W122" s="27" t="s">
        <v>2204</v>
      </c>
      <c r="X122" s="27" t="s">
        <v>2205</v>
      </c>
    </row>
    <row r="123" spans="1:24" ht="17.25">
      <c r="A123" s="162" t="s">
        <v>482</v>
      </c>
      <c r="B123" s="162" t="s">
        <v>1874</v>
      </c>
      <c r="C123" s="65" t="s">
        <v>2418</v>
      </c>
      <c r="D123" s="66" t="s">
        <v>481</v>
      </c>
      <c r="E123" s="66" t="s">
        <v>2419</v>
      </c>
      <c r="F123" s="172" t="s">
        <v>482</v>
      </c>
      <c r="G123" s="172" t="s">
        <v>2420</v>
      </c>
      <c r="H123" s="68">
        <v>33837</v>
      </c>
      <c r="I123" s="69" t="s">
        <v>98</v>
      </c>
      <c r="J123" s="107" t="s">
        <v>99</v>
      </c>
      <c r="K123" s="39">
        <v>33.75</v>
      </c>
      <c r="L123" s="203">
        <v>39.75</v>
      </c>
      <c r="M123" s="203">
        <v>16.875</v>
      </c>
      <c r="N123" s="203">
        <v>28.5</v>
      </c>
      <c r="O123" s="39">
        <v>31.5</v>
      </c>
      <c r="P123" s="203">
        <v>32.25</v>
      </c>
      <c r="Q123" s="203">
        <v>21.25</v>
      </c>
      <c r="R123" s="203">
        <v>39</v>
      </c>
      <c r="S123" s="203">
        <v>10</v>
      </c>
      <c r="T123" s="52">
        <v>41.75</v>
      </c>
      <c r="U123" s="52">
        <v>294.625</v>
      </c>
      <c r="V123" s="52">
        <v>10.522321428571429</v>
      </c>
      <c r="W123" s="27" t="s">
        <v>2204</v>
      </c>
      <c r="X123" s="27" t="s">
        <v>2212</v>
      </c>
    </row>
    <row r="124" spans="1:24" ht="30">
      <c r="A124" s="162" t="s">
        <v>1875</v>
      </c>
      <c r="B124" s="162" t="s">
        <v>1838</v>
      </c>
      <c r="C124" s="73" t="s">
        <v>483</v>
      </c>
      <c r="D124" s="66" t="s">
        <v>484</v>
      </c>
      <c r="E124" s="66" t="s">
        <v>485</v>
      </c>
      <c r="F124" s="172" t="s">
        <v>486</v>
      </c>
      <c r="G124" s="172" t="s">
        <v>487</v>
      </c>
      <c r="H124" s="68">
        <v>34298</v>
      </c>
      <c r="I124" s="69" t="s">
        <v>103</v>
      </c>
      <c r="J124" s="110" t="s">
        <v>110</v>
      </c>
      <c r="K124" s="39">
        <v>32.25</v>
      </c>
      <c r="L124" s="203">
        <v>39</v>
      </c>
      <c r="M124" s="203">
        <v>30</v>
      </c>
      <c r="N124" s="203">
        <v>24</v>
      </c>
      <c r="O124" s="39">
        <v>33</v>
      </c>
      <c r="P124" s="203">
        <v>30.75</v>
      </c>
      <c r="Q124" s="203">
        <v>12.75</v>
      </c>
      <c r="R124" s="203">
        <v>42</v>
      </c>
      <c r="S124" s="203">
        <v>20</v>
      </c>
      <c r="T124" s="52">
        <v>41.75</v>
      </c>
      <c r="U124" s="52">
        <v>305.5</v>
      </c>
      <c r="V124" s="52">
        <v>10.910714285714286</v>
      </c>
      <c r="W124" s="27" t="s">
        <v>2204</v>
      </c>
      <c r="X124" s="27" t="s">
        <v>2205</v>
      </c>
    </row>
    <row r="125" spans="1:24" ht="30">
      <c r="A125" s="162" t="s">
        <v>1876</v>
      </c>
      <c r="B125" s="162" t="s">
        <v>1825</v>
      </c>
      <c r="C125" s="76" t="s">
        <v>2421</v>
      </c>
      <c r="D125" s="66" t="s">
        <v>353</v>
      </c>
      <c r="E125" s="66" t="s">
        <v>2422</v>
      </c>
      <c r="F125" s="175" t="s">
        <v>2423</v>
      </c>
      <c r="G125" s="175" t="s">
        <v>355</v>
      </c>
      <c r="H125" s="77">
        <v>34394</v>
      </c>
      <c r="I125" s="78" t="s">
        <v>2424</v>
      </c>
      <c r="J125" s="104" t="s">
        <v>2425</v>
      </c>
      <c r="K125" s="39">
        <v>40.5</v>
      </c>
      <c r="L125" s="203">
        <v>41.25</v>
      </c>
      <c r="M125" s="203">
        <v>30.375</v>
      </c>
      <c r="N125" s="203">
        <v>36</v>
      </c>
      <c r="O125" s="39">
        <v>37.875</v>
      </c>
      <c r="P125" s="203">
        <v>46.5</v>
      </c>
      <c r="Q125" s="203">
        <v>22</v>
      </c>
      <c r="R125" s="203">
        <v>30</v>
      </c>
      <c r="S125" s="203">
        <v>14.5</v>
      </c>
      <c r="T125" s="52">
        <v>43.5</v>
      </c>
      <c r="U125" s="52">
        <v>342.5</v>
      </c>
      <c r="V125" s="52">
        <v>12.232142857142858</v>
      </c>
      <c r="W125" s="27" t="s">
        <v>2204</v>
      </c>
      <c r="X125" s="27" t="s">
        <v>2212</v>
      </c>
    </row>
    <row r="126" spans="1:24" ht="30">
      <c r="A126" s="162" t="s">
        <v>491</v>
      </c>
      <c r="B126" s="162" t="s">
        <v>492</v>
      </c>
      <c r="C126" s="67" t="s">
        <v>488</v>
      </c>
      <c r="D126" s="66" t="s">
        <v>489</v>
      </c>
      <c r="E126" s="66" t="s">
        <v>490</v>
      </c>
      <c r="F126" s="172" t="s">
        <v>491</v>
      </c>
      <c r="G126" s="172" t="s">
        <v>492</v>
      </c>
      <c r="H126" s="82">
        <v>34029</v>
      </c>
      <c r="I126" s="83" t="s">
        <v>66</v>
      </c>
      <c r="J126" s="108" t="s">
        <v>67</v>
      </c>
      <c r="K126" s="39">
        <v>21</v>
      </c>
      <c r="L126" s="203">
        <v>36</v>
      </c>
      <c r="M126" s="203">
        <v>26.25</v>
      </c>
      <c r="N126" s="203">
        <v>37.5</v>
      </c>
      <c r="O126" s="39">
        <v>42</v>
      </c>
      <c r="P126" s="203">
        <v>34.5</v>
      </c>
      <c r="Q126" s="203">
        <v>18</v>
      </c>
      <c r="R126" s="203">
        <v>54</v>
      </c>
      <c r="S126" s="203">
        <v>24</v>
      </c>
      <c r="T126" s="52">
        <v>42</v>
      </c>
      <c r="U126" s="52">
        <v>335.25</v>
      </c>
      <c r="V126" s="52">
        <v>11.973214285714286</v>
      </c>
      <c r="W126" s="27" t="s">
        <v>2204</v>
      </c>
      <c r="X126" s="27" t="s">
        <v>2205</v>
      </c>
    </row>
    <row r="127" spans="1:24" ht="30">
      <c r="A127" s="162" t="s">
        <v>1877</v>
      </c>
      <c r="B127" s="162" t="s">
        <v>1878</v>
      </c>
      <c r="C127" s="67" t="s">
        <v>2426</v>
      </c>
      <c r="D127" s="66" t="s">
        <v>2427</v>
      </c>
      <c r="E127" s="66" t="s">
        <v>493</v>
      </c>
      <c r="F127" s="172" t="s">
        <v>2428</v>
      </c>
      <c r="G127" s="172" t="s">
        <v>2429</v>
      </c>
      <c r="H127" s="82">
        <v>33862</v>
      </c>
      <c r="I127" s="83" t="s">
        <v>98</v>
      </c>
      <c r="J127" s="108" t="s">
        <v>144</v>
      </c>
      <c r="K127" s="39">
        <v>27.375</v>
      </c>
      <c r="L127" s="203">
        <v>32.25</v>
      </c>
      <c r="M127" s="203">
        <v>15.75</v>
      </c>
      <c r="N127" s="203">
        <v>37.5</v>
      </c>
      <c r="O127" s="39">
        <v>42</v>
      </c>
      <c r="P127" s="203">
        <v>27.375</v>
      </c>
      <c r="Q127" s="203">
        <v>10</v>
      </c>
      <c r="R127" s="203">
        <v>33</v>
      </c>
      <c r="S127" s="203">
        <v>12</v>
      </c>
      <c r="T127" s="52">
        <v>44.5</v>
      </c>
      <c r="U127" s="52">
        <v>281.75</v>
      </c>
      <c r="V127" s="52">
        <v>10.0625</v>
      </c>
      <c r="W127" s="27" t="s">
        <v>2204</v>
      </c>
      <c r="X127" s="27" t="s">
        <v>2218</v>
      </c>
    </row>
    <row r="128" spans="1:24" ht="30">
      <c r="A128" s="162" t="s">
        <v>1879</v>
      </c>
      <c r="B128" s="162" t="s">
        <v>495</v>
      </c>
      <c r="C128" s="71" t="s">
        <v>2430</v>
      </c>
      <c r="D128" s="66" t="s">
        <v>2298</v>
      </c>
      <c r="E128" s="66" t="s">
        <v>494</v>
      </c>
      <c r="F128" s="174" t="s">
        <v>2431</v>
      </c>
      <c r="G128" s="174" t="s">
        <v>495</v>
      </c>
      <c r="H128" s="72">
        <v>34436</v>
      </c>
      <c r="I128" s="75" t="s">
        <v>66</v>
      </c>
      <c r="J128" s="103" t="s">
        <v>67</v>
      </c>
      <c r="K128" s="39">
        <v>23.625</v>
      </c>
      <c r="L128" s="203">
        <v>40.5</v>
      </c>
      <c r="M128" s="203">
        <v>15</v>
      </c>
      <c r="N128" s="203">
        <v>31.5</v>
      </c>
      <c r="O128" s="39">
        <v>42</v>
      </c>
      <c r="P128" s="203">
        <v>36.75</v>
      </c>
      <c r="Q128" s="203">
        <v>14.25</v>
      </c>
      <c r="R128" s="203">
        <v>28.5</v>
      </c>
      <c r="S128" s="203">
        <v>22</v>
      </c>
      <c r="T128" s="52">
        <v>43</v>
      </c>
      <c r="U128" s="52">
        <v>297.125</v>
      </c>
      <c r="V128" s="52">
        <v>10.611607142857142</v>
      </c>
      <c r="W128" s="27" t="s">
        <v>2204</v>
      </c>
      <c r="X128" s="27" t="s">
        <v>2218</v>
      </c>
    </row>
    <row r="129" spans="1:24" ht="30">
      <c r="A129" s="162" t="s">
        <v>1880</v>
      </c>
      <c r="B129" s="162" t="s">
        <v>696</v>
      </c>
      <c r="C129" s="65" t="s">
        <v>496</v>
      </c>
      <c r="D129" s="66" t="s">
        <v>235</v>
      </c>
      <c r="E129" s="66" t="s">
        <v>494</v>
      </c>
      <c r="F129" s="172" t="s">
        <v>497</v>
      </c>
      <c r="G129" s="172" t="s">
        <v>237</v>
      </c>
      <c r="H129" s="68">
        <v>34323</v>
      </c>
      <c r="I129" s="69" t="s">
        <v>186</v>
      </c>
      <c r="J129" s="107" t="s">
        <v>187</v>
      </c>
      <c r="K129" s="39">
        <v>24</v>
      </c>
      <c r="L129" s="203">
        <v>30</v>
      </c>
      <c r="M129" s="203">
        <v>28.5</v>
      </c>
      <c r="N129" s="203">
        <v>19.5</v>
      </c>
      <c r="O129" s="39">
        <v>36</v>
      </c>
      <c r="P129" s="203">
        <v>36</v>
      </c>
      <c r="Q129" s="203">
        <v>17</v>
      </c>
      <c r="R129" s="203">
        <v>30</v>
      </c>
      <c r="S129" s="203">
        <v>24</v>
      </c>
      <c r="T129" s="52">
        <v>42</v>
      </c>
      <c r="U129" s="52">
        <v>287</v>
      </c>
      <c r="V129" s="52">
        <v>10.25</v>
      </c>
      <c r="W129" s="27" t="s">
        <v>2204</v>
      </c>
      <c r="X129" s="27" t="s">
        <v>2205</v>
      </c>
    </row>
    <row r="130" spans="1:24" ht="30">
      <c r="A130" s="162" t="s">
        <v>499</v>
      </c>
      <c r="B130" s="162" t="s">
        <v>1881</v>
      </c>
      <c r="C130" s="65" t="s">
        <v>501</v>
      </c>
      <c r="D130" s="66" t="s">
        <v>502</v>
      </c>
      <c r="E130" s="66" t="s">
        <v>498</v>
      </c>
      <c r="F130" s="172" t="s">
        <v>503</v>
      </c>
      <c r="G130" s="172" t="s">
        <v>504</v>
      </c>
      <c r="H130" s="68">
        <v>34321</v>
      </c>
      <c r="I130" s="69" t="s">
        <v>66</v>
      </c>
      <c r="J130" s="110" t="s">
        <v>67</v>
      </c>
      <c r="K130" s="39">
        <v>24</v>
      </c>
      <c r="L130" s="203">
        <v>37.5</v>
      </c>
      <c r="M130" s="203">
        <v>29.25</v>
      </c>
      <c r="N130" s="203">
        <v>21</v>
      </c>
      <c r="O130" s="39">
        <v>39</v>
      </c>
      <c r="P130" s="203">
        <v>34.5</v>
      </c>
      <c r="Q130" s="203">
        <v>15</v>
      </c>
      <c r="R130" s="203">
        <v>33</v>
      </c>
      <c r="S130" s="203">
        <v>20</v>
      </c>
      <c r="T130" s="52">
        <v>43</v>
      </c>
      <c r="U130" s="52">
        <v>296.25</v>
      </c>
      <c r="V130" s="52">
        <v>10.580357142857142</v>
      </c>
      <c r="W130" s="27" t="s">
        <v>2204</v>
      </c>
      <c r="X130" s="27" t="s">
        <v>2205</v>
      </c>
    </row>
    <row r="131" spans="1:24" ht="30">
      <c r="A131" s="162" t="s">
        <v>508</v>
      </c>
      <c r="B131" s="162" t="s">
        <v>1882</v>
      </c>
      <c r="C131" s="65" t="s">
        <v>505</v>
      </c>
      <c r="D131" s="66" t="s">
        <v>506</v>
      </c>
      <c r="E131" s="66" t="s">
        <v>507</v>
      </c>
      <c r="F131" s="172" t="s">
        <v>508</v>
      </c>
      <c r="G131" s="172" t="s">
        <v>509</v>
      </c>
      <c r="H131" s="68">
        <v>33784</v>
      </c>
      <c r="I131" s="69" t="s">
        <v>98</v>
      </c>
      <c r="J131" s="110" t="s">
        <v>99</v>
      </c>
      <c r="K131" s="39">
        <v>24.375</v>
      </c>
      <c r="L131" s="203">
        <v>37.5</v>
      </c>
      <c r="M131" s="203">
        <v>23.25</v>
      </c>
      <c r="N131" s="203">
        <v>25.5</v>
      </c>
      <c r="O131" s="39">
        <v>39</v>
      </c>
      <c r="P131" s="203">
        <v>37.5</v>
      </c>
      <c r="Q131" s="203">
        <v>17</v>
      </c>
      <c r="R131" s="203">
        <v>30</v>
      </c>
      <c r="S131" s="203">
        <v>12</v>
      </c>
      <c r="T131" s="52">
        <v>43</v>
      </c>
      <c r="U131" s="52">
        <v>289.125</v>
      </c>
      <c r="V131" s="52">
        <v>10.325892857142858</v>
      </c>
      <c r="W131" s="27" t="s">
        <v>2204</v>
      </c>
      <c r="X131" s="27" t="s">
        <v>2205</v>
      </c>
    </row>
    <row r="132" spans="1:24" ht="30">
      <c r="A132" s="162" t="s">
        <v>513</v>
      </c>
      <c r="B132" s="162" t="s">
        <v>1883</v>
      </c>
      <c r="C132" s="65" t="s">
        <v>510</v>
      </c>
      <c r="D132" s="66" t="s">
        <v>511</v>
      </c>
      <c r="E132" s="66" t="s">
        <v>512</v>
      </c>
      <c r="F132" s="172" t="s">
        <v>513</v>
      </c>
      <c r="G132" s="172" t="s">
        <v>514</v>
      </c>
      <c r="H132" s="68">
        <v>33921</v>
      </c>
      <c r="I132" s="69" t="s">
        <v>186</v>
      </c>
      <c r="J132" s="107" t="s">
        <v>187</v>
      </c>
      <c r="K132" s="39">
        <v>20.25</v>
      </c>
      <c r="L132" s="203">
        <v>30</v>
      </c>
      <c r="M132" s="203">
        <v>28.5</v>
      </c>
      <c r="N132" s="203">
        <v>30</v>
      </c>
      <c r="O132" s="39">
        <v>36</v>
      </c>
      <c r="P132" s="203">
        <v>37.5</v>
      </c>
      <c r="Q132" s="203">
        <v>13</v>
      </c>
      <c r="R132" s="203">
        <v>30</v>
      </c>
      <c r="S132" s="203">
        <v>20</v>
      </c>
      <c r="T132" s="52">
        <v>42</v>
      </c>
      <c r="U132" s="52">
        <v>287.25</v>
      </c>
      <c r="V132" s="52">
        <v>10.258928571428571</v>
      </c>
      <c r="W132" s="27" t="s">
        <v>2204</v>
      </c>
      <c r="X132" s="27" t="s">
        <v>2205</v>
      </c>
    </row>
    <row r="133" spans="1:24" ht="30">
      <c r="A133" s="162" t="s">
        <v>1884</v>
      </c>
      <c r="B133" s="162" t="s">
        <v>1819</v>
      </c>
      <c r="C133" s="74" t="s">
        <v>515</v>
      </c>
      <c r="D133" s="66" t="s">
        <v>339</v>
      </c>
      <c r="E133" s="66" t="s">
        <v>516</v>
      </c>
      <c r="F133" s="172" t="s">
        <v>517</v>
      </c>
      <c r="G133" s="172" t="s">
        <v>518</v>
      </c>
      <c r="H133" s="68">
        <v>34262</v>
      </c>
      <c r="I133" s="69" t="s">
        <v>101</v>
      </c>
      <c r="J133" s="102" t="s">
        <v>102</v>
      </c>
      <c r="K133" s="39">
        <v>31.5</v>
      </c>
      <c r="L133" s="203">
        <v>30</v>
      </c>
      <c r="M133" s="203">
        <v>15</v>
      </c>
      <c r="N133" s="203">
        <v>30</v>
      </c>
      <c r="O133" s="39">
        <v>30</v>
      </c>
      <c r="P133" s="203">
        <v>39</v>
      </c>
      <c r="Q133" s="203">
        <v>14</v>
      </c>
      <c r="R133" s="203">
        <v>43.5</v>
      </c>
      <c r="S133" s="203">
        <v>22</v>
      </c>
      <c r="T133" s="52">
        <v>42</v>
      </c>
      <c r="U133" s="52">
        <v>297</v>
      </c>
      <c r="V133" s="52">
        <v>10.607142857142858</v>
      </c>
      <c r="W133" s="27" t="s">
        <v>2204</v>
      </c>
      <c r="X133" s="27" t="s">
        <v>2205</v>
      </c>
    </row>
    <row r="134" spans="1:24" ht="30">
      <c r="A134" s="162" t="s">
        <v>1885</v>
      </c>
      <c r="B134" s="162" t="s">
        <v>1886</v>
      </c>
      <c r="C134" s="74" t="s">
        <v>519</v>
      </c>
      <c r="D134" s="66" t="s">
        <v>520</v>
      </c>
      <c r="E134" s="66" t="s">
        <v>521</v>
      </c>
      <c r="F134" s="172" t="s">
        <v>522</v>
      </c>
      <c r="G134" s="172" t="s">
        <v>523</v>
      </c>
      <c r="H134" s="68">
        <v>34125</v>
      </c>
      <c r="I134" s="69" t="s">
        <v>186</v>
      </c>
      <c r="J134" s="102" t="s">
        <v>187</v>
      </c>
      <c r="K134" s="39">
        <v>20.625</v>
      </c>
      <c r="L134" s="203">
        <v>33</v>
      </c>
      <c r="M134" s="203">
        <v>17.25</v>
      </c>
      <c r="N134" s="203">
        <v>25.5</v>
      </c>
      <c r="O134" s="39">
        <v>42</v>
      </c>
      <c r="P134" s="203">
        <v>33.75</v>
      </c>
      <c r="Q134" s="203">
        <v>25</v>
      </c>
      <c r="R134" s="203">
        <v>43.5</v>
      </c>
      <c r="S134" s="203">
        <v>20</v>
      </c>
      <c r="T134" s="52">
        <v>42</v>
      </c>
      <c r="U134" s="52">
        <v>302.625</v>
      </c>
      <c r="V134" s="52">
        <v>10.808035714285714</v>
      </c>
      <c r="W134" s="27" t="s">
        <v>2204</v>
      </c>
      <c r="X134" s="27" t="s">
        <v>2205</v>
      </c>
    </row>
    <row r="135" spans="1:24" ht="30">
      <c r="A135" s="162" t="s">
        <v>527</v>
      </c>
      <c r="B135" s="162" t="s">
        <v>1802</v>
      </c>
      <c r="C135" s="74" t="s">
        <v>524</v>
      </c>
      <c r="D135" s="66" t="s">
        <v>525</v>
      </c>
      <c r="E135" s="66" t="s">
        <v>526</v>
      </c>
      <c r="F135" s="172" t="s">
        <v>527</v>
      </c>
      <c r="G135" s="172" t="s">
        <v>265</v>
      </c>
      <c r="H135" s="68">
        <v>33373</v>
      </c>
      <c r="I135" s="69" t="s">
        <v>103</v>
      </c>
      <c r="J135" s="102" t="s">
        <v>104</v>
      </c>
      <c r="K135" s="39">
        <v>39</v>
      </c>
      <c r="L135" s="203">
        <v>33</v>
      </c>
      <c r="M135" s="203">
        <v>30.75</v>
      </c>
      <c r="N135" s="203">
        <v>25.5</v>
      </c>
      <c r="O135" s="39">
        <v>36</v>
      </c>
      <c r="P135" s="203">
        <v>36</v>
      </c>
      <c r="Q135" s="203">
        <v>18</v>
      </c>
      <c r="R135" s="203">
        <v>31.5</v>
      </c>
      <c r="S135" s="203">
        <v>28</v>
      </c>
      <c r="T135" s="52">
        <v>42.5</v>
      </c>
      <c r="U135" s="52">
        <v>320.25</v>
      </c>
      <c r="V135" s="52">
        <v>11.4375</v>
      </c>
      <c r="W135" s="27" t="s">
        <v>2204</v>
      </c>
      <c r="X135" s="27" t="s">
        <v>2205</v>
      </c>
    </row>
    <row r="136" spans="1:24" ht="17.25">
      <c r="A136" s="162" t="s">
        <v>528</v>
      </c>
      <c r="B136" s="162" t="s">
        <v>1887</v>
      </c>
      <c r="C136" s="76" t="s">
        <v>2432</v>
      </c>
      <c r="D136" s="66" t="s">
        <v>2433</v>
      </c>
      <c r="E136" s="66" t="s">
        <v>2434</v>
      </c>
      <c r="F136" s="178" t="s">
        <v>528</v>
      </c>
      <c r="G136" s="178" t="s">
        <v>2435</v>
      </c>
      <c r="H136" s="77">
        <v>33784</v>
      </c>
      <c r="I136" s="78" t="s">
        <v>91</v>
      </c>
      <c r="J136" s="104" t="s">
        <v>92</v>
      </c>
      <c r="K136" s="39">
        <v>20.25</v>
      </c>
      <c r="L136" s="203">
        <v>24.75</v>
      </c>
      <c r="M136" s="203">
        <v>19.5</v>
      </c>
      <c r="N136" s="203">
        <v>33</v>
      </c>
      <c r="O136" s="39">
        <v>48</v>
      </c>
      <c r="P136" s="203">
        <v>26.25</v>
      </c>
      <c r="Q136" s="203">
        <v>17</v>
      </c>
      <c r="R136" s="203">
        <v>22.5</v>
      </c>
      <c r="S136" s="203">
        <v>22.5</v>
      </c>
      <c r="T136" s="52">
        <v>48</v>
      </c>
      <c r="U136" s="52">
        <v>281.75</v>
      </c>
      <c r="V136" s="52">
        <v>10.0625</v>
      </c>
      <c r="W136" s="27" t="s">
        <v>2204</v>
      </c>
      <c r="X136" s="27" t="s">
        <v>2218</v>
      </c>
    </row>
    <row r="137" spans="1:24" ht="30">
      <c r="A137" s="162" t="s">
        <v>1888</v>
      </c>
      <c r="B137" s="162" t="s">
        <v>1889</v>
      </c>
      <c r="C137" s="74" t="s">
        <v>529</v>
      </c>
      <c r="D137" s="66" t="s">
        <v>530</v>
      </c>
      <c r="E137" s="66" t="s">
        <v>531</v>
      </c>
      <c r="F137" s="172" t="s">
        <v>532</v>
      </c>
      <c r="G137" s="172" t="s">
        <v>533</v>
      </c>
      <c r="H137" s="68">
        <v>33572</v>
      </c>
      <c r="I137" s="69" t="s">
        <v>66</v>
      </c>
      <c r="J137" s="102" t="s">
        <v>67</v>
      </c>
      <c r="K137" s="39">
        <v>30</v>
      </c>
      <c r="L137" s="203">
        <v>30</v>
      </c>
      <c r="M137" s="203">
        <v>25.5</v>
      </c>
      <c r="N137" s="203">
        <v>31.5</v>
      </c>
      <c r="O137" s="39">
        <v>36</v>
      </c>
      <c r="P137" s="203">
        <v>31.5</v>
      </c>
      <c r="Q137" s="203">
        <v>14</v>
      </c>
      <c r="R137" s="203">
        <v>33</v>
      </c>
      <c r="S137" s="203">
        <v>22</v>
      </c>
      <c r="T137" s="52">
        <v>41.5</v>
      </c>
      <c r="U137" s="52">
        <v>295</v>
      </c>
      <c r="V137" s="52">
        <v>10.535714285714286</v>
      </c>
      <c r="W137" s="27" t="s">
        <v>2204</v>
      </c>
      <c r="X137" s="27" t="s">
        <v>2205</v>
      </c>
    </row>
    <row r="138" spans="1:24" ht="30">
      <c r="A138" s="162" t="s">
        <v>536</v>
      </c>
      <c r="B138" s="162" t="s">
        <v>1890</v>
      </c>
      <c r="C138" s="76" t="s">
        <v>534</v>
      </c>
      <c r="D138" s="66" t="s">
        <v>349</v>
      </c>
      <c r="E138" s="66" t="s">
        <v>535</v>
      </c>
      <c r="F138" s="178" t="s">
        <v>536</v>
      </c>
      <c r="G138" s="178" t="s">
        <v>537</v>
      </c>
      <c r="H138" s="77">
        <v>33521</v>
      </c>
      <c r="I138" s="78" t="s">
        <v>98</v>
      </c>
      <c r="J138" s="104" t="s">
        <v>99</v>
      </c>
      <c r="K138" s="39">
        <v>22.5</v>
      </c>
      <c r="L138" s="203">
        <v>37.5</v>
      </c>
      <c r="M138" s="203">
        <v>29.25</v>
      </c>
      <c r="N138" s="203">
        <v>28.5</v>
      </c>
      <c r="O138" s="39">
        <v>36</v>
      </c>
      <c r="P138" s="203">
        <v>39</v>
      </c>
      <c r="Q138" s="203">
        <v>14</v>
      </c>
      <c r="R138" s="203">
        <v>22.5</v>
      </c>
      <c r="S138" s="203">
        <v>12</v>
      </c>
      <c r="T138" s="52">
        <v>43.5</v>
      </c>
      <c r="U138" s="52">
        <v>284.75</v>
      </c>
      <c r="V138" s="52">
        <v>10.169642857142858</v>
      </c>
      <c r="W138" s="27" t="s">
        <v>2204</v>
      </c>
      <c r="X138" s="27" t="s">
        <v>2205</v>
      </c>
    </row>
    <row r="139" spans="1:24" ht="30">
      <c r="A139" s="162" t="s">
        <v>541</v>
      </c>
      <c r="B139" s="162" t="s">
        <v>1891</v>
      </c>
      <c r="C139" s="76" t="s">
        <v>538</v>
      </c>
      <c r="D139" s="66" t="s">
        <v>539</v>
      </c>
      <c r="E139" s="66" t="s">
        <v>540</v>
      </c>
      <c r="F139" s="178" t="s">
        <v>541</v>
      </c>
      <c r="G139" s="178" t="s">
        <v>542</v>
      </c>
      <c r="H139" s="77">
        <v>33944</v>
      </c>
      <c r="I139" s="78" t="s">
        <v>66</v>
      </c>
      <c r="J139" s="104" t="s">
        <v>67</v>
      </c>
      <c r="K139" s="39">
        <v>22.5</v>
      </c>
      <c r="L139" s="203">
        <v>30</v>
      </c>
      <c r="M139" s="203">
        <v>26.25</v>
      </c>
      <c r="N139" s="203">
        <v>18</v>
      </c>
      <c r="O139" s="39">
        <v>39</v>
      </c>
      <c r="P139" s="203">
        <v>39</v>
      </c>
      <c r="Q139" s="203">
        <v>17</v>
      </c>
      <c r="R139" s="203">
        <v>36</v>
      </c>
      <c r="S139" s="203">
        <v>18</v>
      </c>
      <c r="T139" s="52">
        <v>43</v>
      </c>
      <c r="U139" s="52">
        <v>288.75</v>
      </c>
      <c r="V139" s="52">
        <v>10.3125</v>
      </c>
      <c r="W139" s="27" t="s">
        <v>2204</v>
      </c>
      <c r="X139" s="27" t="s">
        <v>2205</v>
      </c>
    </row>
    <row r="140" spans="1:24" ht="30">
      <c r="A140" s="162" t="s">
        <v>544</v>
      </c>
      <c r="B140" s="162" t="s">
        <v>674</v>
      </c>
      <c r="C140" s="84" t="s">
        <v>2436</v>
      </c>
      <c r="D140" s="66" t="s">
        <v>543</v>
      </c>
      <c r="E140" s="66" t="s">
        <v>2437</v>
      </c>
      <c r="F140" s="173" t="s">
        <v>544</v>
      </c>
      <c r="G140" s="173" t="s">
        <v>2438</v>
      </c>
      <c r="H140" s="82">
        <v>34321</v>
      </c>
      <c r="I140" s="83" t="s">
        <v>98</v>
      </c>
      <c r="J140" s="109" t="s">
        <v>99</v>
      </c>
      <c r="K140" s="39">
        <v>36</v>
      </c>
      <c r="L140" s="203">
        <v>33.75</v>
      </c>
      <c r="M140" s="203">
        <v>20.25</v>
      </c>
      <c r="N140" s="203">
        <v>45</v>
      </c>
      <c r="O140" s="39">
        <v>34.5</v>
      </c>
      <c r="P140" s="203">
        <v>31.125</v>
      </c>
      <c r="Q140" s="203">
        <v>15.5</v>
      </c>
      <c r="R140" s="203">
        <v>42</v>
      </c>
      <c r="S140" s="203">
        <v>20</v>
      </c>
      <c r="T140" s="52">
        <v>43</v>
      </c>
      <c r="U140" s="52">
        <v>321.125</v>
      </c>
      <c r="V140" s="52">
        <v>11.46875</v>
      </c>
      <c r="W140" s="27" t="s">
        <v>2204</v>
      </c>
      <c r="X140" s="27" t="s">
        <v>2212</v>
      </c>
    </row>
    <row r="141" spans="1:24" ht="30">
      <c r="A141" s="162" t="s">
        <v>548</v>
      </c>
      <c r="B141" s="162" t="s">
        <v>1892</v>
      </c>
      <c r="C141" s="74" t="s">
        <v>545</v>
      </c>
      <c r="D141" s="66" t="s">
        <v>546</v>
      </c>
      <c r="E141" s="66" t="s">
        <v>547</v>
      </c>
      <c r="F141" s="172" t="s">
        <v>548</v>
      </c>
      <c r="G141" s="172" t="s">
        <v>549</v>
      </c>
      <c r="H141" s="68">
        <v>33816</v>
      </c>
      <c r="I141" s="69" t="s">
        <v>66</v>
      </c>
      <c r="J141" s="102" t="s">
        <v>67</v>
      </c>
      <c r="K141" s="39">
        <v>21.75</v>
      </c>
      <c r="L141" s="203">
        <v>33</v>
      </c>
      <c r="M141" s="203">
        <v>28.5</v>
      </c>
      <c r="N141" s="203">
        <v>28.5</v>
      </c>
      <c r="O141" s="39">
        <v>33</v>
      </c>
      <c r="P141" s="203">
        <v>36</v>
      </c>
      <c r="Q141" s="203">
        <v>15</v>
      </c>
      <c r="R141" s="203">
        <v>25.5</v>
      </c>
      <c r="S141" s="203">
        <v>18</v>
      </c>
      <c r="T141" s="52">
        <v>41.5</v>
      </c>
      <c r="U141" s="52">
        <v>280.75</v>
      </c>
      <c r="V141" s="52">
        <v>10.026785714285714</v>
      </c>
      <c r="W141" s="27" t="s">
        <v>2204</v>
      </c>
      <c r="X141" s="27" t="s">
        <v>2205</v>
      </c>
    </row>
    <row r="142" spans="1:24" ht="17.25">
      <c r="A142" s="162" t="s">
        <v>552</v>
      </c>
      <c r="B142" s="162" t="s">
        <v>333</v>
      </c>
      <c r="C142" s="76" t="s">
        <v>550</v>
      </c>
      <c r="D142" s="66" t="s">
        <v>114</v>
      </c>
      <c r="E142" s="66" t="s">
        <v>551</v>
      </c>
      <c r="F142" s="175" t="s">
        <v>552</v>
      </c>
      <c r="G142" s="175" t="s">
        <v>333</v>
      </c>
      <c r="H142" s="77">
        <v>34414</v>
      </c>
      <c r="I142" s="78" t="s">
        <v>66</v>
      </c>
      <c r="J142" s="104" t="s">
        <v>67</v>
      </c>
      <c r="K142" s="39">
        <v>30</v>
      </c>
      <c r="L142" s="203">
        <v>40.5</v>
      </c>
      <c r="M142" s="203">
        <v>29.25</v>
      </c>
      <c r="N142" s="203">
        <v>36</v>
      </c>
      <c r="O142" s="39">
        <v>36</v>
      </c>
      <c r="P142" s="203">
        <v>40.5</v>
      </c>
      <c r="Q142" s="203">
        <v>19.25</v>
      </c>
      <c r="R142" s="203">
        <v>36</v>
      </c>
      <c r="S142" s="203">
        <v>16</v>
      </c>
      <c r="T142" s="52">
        <v>42</v>
      </c>
      <c r="U142" s="52">
        <v>325.5</v>
      </c>
      <c r="V142" s="52">
        <v>11.625</v>
      </c>
      <c r="W142" s="27" t="s">
        <v>2204</v>
      </c>
      <c r="X142" s="27" t="s">
        <v>2205</v>
      </c>
    </row>
    <row r="143" spans="1:24" ht="17.25">
      <c r="A143" s="162" t="s">
        <v>553</v>
      </c>
      <c r="B143" s="162" t="s">
        <v>1893</v>
      </c>
      <c r="C143" s="76" t="s">
        <v>2439</v>
      </c>
      <c r="D143" s="66" t="s">
        <v>2440</v>
      </c>
      <c r="E143" s="66" t="s">
        <v>2441</v>
      </c>
      <c r="F143" s="174" t="s">
        <v>553</v>
      </c>
      <c r="G143" s="174" t="s">
        <v>2442</v>
      </c>
      <c r="H143" s="77">
        <v>34357</v>
      </c>
      <c r="I143" s="78" t="s">
        <v>103</v>
      </c>
      <c r="J143" s="104" t="s">
        <v>110</v>
      </c>
      <c r="K143" s="39">
        <v>21</v>
      </c>
      <c r="L143" s="203">
        <v>39</v>
      </c>
      <c r="M143" s="203">
        <v>22.5</v>
      </c>
      <c r="N143" s="203">
        <v>28.5</v>
      </c>
      <c r="O143" s="39">
        <v>45</v>
      </c>
      <c r="P143" s="203">
        <v>24.75</v>
      </c>
      <c r="Q143" s="203">
        <v>16.75</v>
      </c>
      <c r="R143" s="203">
        <v>25.5</v>
      </c>
      <c r="S143" s="203">
        <v>22</v>
      </c>
      <c r="T143" s="52">
        <v>43</v>
      </c>
      <c r="U143" s="52">
        <v>288</v>
      </c>
      <c r="V143" s="52">
        <v>10.285714285714286</v>
      </c>
      <c r="W143" s="27" t="s">
        <v>2204</v>
      </c>
      <c r="X143" s="27" t="s">
        <v>2218</v>
      </c>
    </row>
    <row r="144" spans="1:24" ht="30">
      <c r="A144" s="162" t="s">
        <v>1894</v>
      </c>
      <c r="B144" s="162" t="s">
        <v>558</v>
      </c>
      <c r="C144" s="74" t="s">
        <v>554</v>
      </c>
      <c r="D144" s="66" t="s">
        <v>555</v>
      </c>
      <c r="E144" s="66" t="s">
        <v>556</v>
      </c>
      <c r="F144" s="172" t="s">
        <v>557</v>
      </c>
      <c r="G144" s="172" t="s">
        <v>558</v>
      </c>
      <c r="H144" s="68">
        <v>34083</v>
      </c>
      <c r="I144" s="69" t="s">
        <v>66</v>
      </c>
      <c r="J144" s="102" t="s">
        <v>67</v>
      </c>
      <c r="K144" s="39">
        <v>30</v>
      </c>
      <c r="L144" s="203">
        <v>40.5</v>
      </c>
      <c r="M144" s="203">
        <v>35.25</v>
      </c>
      <c r="N144" s="203">
        <v>34.5</v>
      </c>
      <c r="O144" s="39">
        <v>33</v>
      </c>
      <c r="P144" s="203">
        <v>37.5</v>
      </c>
      <c r="Q144" s="203">
        <v>12.5</v>
      </c>
      <c r="R144" s="203">
        <v>42</v>
      </c>
      <c r="S144" s="203">
        <v>19.5</v>
      </c>
      <c r="T144" s="52">
        <v>41.5</v>
      </c>
      <c r="U144" s="52">
        <v>326.25</v>
      </c>
      <c r="V144" s="52">
        <v>11.651785714285714</v>
      </c>
      <c r="W144" s="27" t="s">
        <v>2204</v>
      </c>
      <c r="X144" s="27" t="s">
        <v>2205</v>
      </c>
    </row>
    <row r="145" spans="1:24" ht="30">
      <c r="A145" s="162" t="s">
        <v>1895</v>
      </c>
      <c r="B145" s="162" t="s">
        <v>1896</v>
      </c>
      <c r="C145" s="74" t="s">
        <v>559</v>
      </c>
      <c r="D145" s="66" t="s">
        <v>560</v>
      </c>
      <c r="E145" s="66" t="s">
        <v>561</v>
      </c>
      <c r="F145" s="172" t="s">
        <v>562</v>
      </c>
      <c r="G145" s="172" t="s">
        <v>563</v>
      </c>
      <c r="H145" s="68">
        <v>33696</v>
      </c>
      <c r="I145" s="69" t="s">
        <v>66</v>
      </c>
      <c r="J145" s="102" t="s">
        <v>67</v>
      </c>
      <c r="K145" s="39">
        <v>37.5</v>
      </c>
      <c r="L145" s="203">
        <v>36.75</v>
      </c>
      <c r="M145" s="203">
        <v>20.25</v>
      </c>
      <c r="N145" s="203">
        <v>15</v>
      </c>
      <c r="O145" s="39">
        <v>30</v>
      </c>
      <c r="P145" s="203">
        <v>31.875</v>
      </c>
      <c r="Q145" s="203">
        <v>14</v>
      </c>
      <c r="R145" s="203">
        <v>33</v>
      </c>
      <c r="S145" s="203">
        <v>24</v>
      </c>
      <c r="T145" s="52">
        <v>41</v>
      </c>
      <c r="U145" s="52">
        <v>283.375</v>
      </c>
      <c r="V145" s="52">
        <v>10.120535714285714</v>
      </c>
      <c r="W145" s="27" t="s">
        <v>2204</v>
      </c>
      <c r="X145" s="27" t="s">
        <v>2205</v>
      </c>
    </row>
    <row r="146" spans="1:24" ht="30">
      <c r="A146" s="162" t="s">
        <v>1897</v>
      </c>
      <c r="B146" s="162" t="s">
        <v>1825</v>
      </c>
      <c r="C146" s="67" t="s">
        <v>2443</v>
      </c>
      <c r="D146" s="66" t="s">
        <v>353</v>
      </c>
      <c r="E146" s="66" t="s">
        <v>2444</v>
      </c>
      <c r="F146" s="172" t="s">
        <v>2445</v>
      </c>
      <c r="G146" s="172" t="s">
        <v>355</v>
      </c>
      <c r="H146" s="82">
        <v>34468</v>
      </c>
      <c r="I146" s="83" t="s">
        <v>66</v>
      </c>
      <c r="J146" s="108" t="s">
        <v>67</v>
      </c>
      <c r="K146" s="39">
        <v>24</v>
      </c>
      <c r="L146" s="203">
        <v>31.5</v>
      </c>
      <c r="M146" s="203">
        <v>24</v>
      </c>
      <c r="N146" s="203">
        <v>43.5</v>
      </c>
      <c r="O146" s="39">
        <v>30.375</v>
      </c>
      <c r="P146" s="203">
        <v>34.5</v>
      </c>
      <c r="Q146" s="203">
        <v>15.5</v>
      </c>
      <c r="R146" s="203">
        <v>39</v>
      </c>
      <c r="S146" s="203">
        <v>16</v>
      </c>
      <c r="T146" s="52">
        <v>41.5</v>
      </c>
      <c r="U146" s="52">
        <v>299.875</v>
      </c>
      <c r="V146" s="52">
        <v>10.709821428571429</v>
      </c>
      <c r="W146" s="27" t="s">
        <v>2204</v>
      </c>
      <c r="X146" s="27" t="s">
        <v>2218</v>
      </c>
    </row>
    <row r="147" spans="1:24" ht="45">
      <c r="A147" s="162" t="s">
        <v>567</v>
      </c>
      <c r="B147" s="162" t="s">
        <v>1898</v>
      </c>
      <c r="C147" s="67" t="s">
        <v>564</v>
      </c>
      <c r="D147" s="66" t="s">
        <v>565</v>
      </c>
      <c r="E147" s="66" t="s">
        <v>566</v>
      </c>
      <c r="F147" s="172" t="s">
        <v>567</v>
      </c>
      <c r="G147" s="172" t="s">
        <v>568</v>
      </c>
      <c r="H147" s="82">
        <v>33523</v>
      </c>
      <c r="I147" s="78" t="s">
        <v>91</v>
      </c>
      <c r="J147" s="108" t="s">
        <v>92</v>
      </c>
      <c r="K147" s="248">
        <v>26.25</v>
      </c>
      <c r="L147" s="249">
        <v>30</v>
      </c>
      <c r="M147" s="249">
        <v>19.5</v>
      </c>
      <c r="N147" s="249">
        <v>25.5</v>
      </c>
      <c r="O147" s="248">
        <v>36</v>
      </c>
      <c r="P147" s="249">
        <v>24.75</v>
      </c>
      <c r="Q147" s="249">
        <v>18</v>
      </c>
      <c r="R147" s="249">
        <v>46.5</v>
      </c>
      <c r="S147" s="249">
        <v>12</v>
      </c>
      <c r="T147" s="250">
        <v>42</v>
      </c>
      <c r="U147" s="250">
        <v>280.5</v>
      </c>
      <c r="V147" s="250">
        <v>10.017857142857142</v>
      </c>
      <c r="W147" s="215" t="s">
        <v>2204</v>
      </c>
      <c r="X147" s="215" t="s">
        <v>2205</v>
      </c>
    </row>
    <row r="148" spans="1:24" ht="30">
      <c r="A148" s="162" t="s">
        <v>1899</v>
      </c>
      <c r="B148" s="162" t="s">
        <v>1900</v>
      </c>
      <c r="C148" s="79" t="s">
        <v>569</v>
      </c>
      <c r="D148" s="66" t="s">
        <v>570</v>
      </c>
      <c r="E148" s="66" t="s">
        <v>571</v>
      </c>
      <c r="F148" s="180" t="s">
        <v>572</v>
      </c>
      <c r="G148" s="180" t="s">
        <v>573</v>
      </c>
      <c r="H148" s="72">
        <v>33687</v>
      </c>
      <c r="I148" s="75" t="s">
        <v>103</v>
      </c>
      <c r="J148" s="106" t="s">
        <v>104</v>
      </c>
      <c r="K148" s="39">
        <v>34.5</v>
      </c>
      <c r="L148" s="203">
        <v>37.5</v>
      </c>
      <c r="M148" s="203">
        <v>33</v>
      </c>
      <c r="N148" s="203">
        <v>27</v>
      </c>
      <c r="O148" s="39">
        <v>30</v>
      </c>
      <c r="P148" s="203">
        <v>37.5</v>
      </c>
      <c r="Q148" s="203">
        <v>20</v>
      </c>
      <c r="R148" s="203">
        <v>39</v>
      </c>
      <c r="S148" s="203">
        <v>32</v>
      </c>
      <c r="T148" s="52">
        <v>42</v>
      </c>
      <c r="U148" s="52">
        <v>332.5</v>
      </c>
      <c r="V148" s="52">
        <v>11.875</v>
      </c>
      <c r="W148" s="27" t="s">
        <v>2204</v>
      </c>
      <c r="X148" s="27" t="s">
        <v>2205</v>
      </c>
    </row>
    <row r="149" spans="1:24" ht="30">
      <c r="A149" s="162" t="s">
        <v>574</v>
      </c>
      <c r="B149" s="162" t="s">
        <v>575</v>
      </c>
      <c r="C149" s="84" t="s">
        <v>2446</v>
      </c>
      <c r="D149" s="66" t="s">
        <v>2447</v>
      </c>
      <c r="E149" s="66" t="s">
        <v>2448</v>
      </c>
      <c r="F149" s="177" t="s">
        <v>574</v>
      </c>
      <c r="G149" s="177" t="s">
        <v>575</v>
      </c>
      <c r="H149" s="82">
        <v>34122</v>
      </c>
      <c r="I149" s="78" t="s">
        <v>91</v>
      </c>
      <c r="J149" s="109" t="s">
        <v>257</v>
      </c>
      <c r="K149" s="39">
        <v>32.625</v>
      </c>
      <c r="L149" s="203">
        <v>27</v>
      </c>
      <c r="M149" s="203">
        <v>30.375</v>
      </c>
      <c r="N149" s="203">
        <v>37.5</v>
      </c>
      <c r="O149" s="39">
        <v>33</v>
      </c>
      <c r="P149" s="203">
        <v>28.125</v>
      </c>
      <c r="Q149" s="203">
        <v>23.5</v>
      </c>
      <c r="R149" s="203">
        <v>30</v>
      </c>
      <c r="S149" s="203">
        <v>13</v>
      </c>
      <c r="T149" s="52">
        <v>43</v>
      </c>
      <c r="U149" s="52">
        <v>298.125</v>
      </c>
      <c r="V149" s="52">
        <v>10.647321428571429</v>
      </c>
      <c r="W149" s="27" t="s">
        <v>2204</v>
      </c>
      <c r="X149" s="27" t="s">
        <v>2212</v>
      </c>
    </row>
    <row r="150" spans="1:24" ht="30">
      <c r="A150" s="162" t="s">
        <v>576</v>
      </c>
      <c r="B150" s="162" t="s">
        <v>580</v>
      </c>
      <c r="C150" s="84" t="s">
        <v>2449</v>
      </c>
      <c r="D150" s="66" t="s">
        <v>349</v>
      </c>
      <c r="E150" s="66" t="s">
        <v>2450</v>
      </c>
      <c r="F150" s="177" t="s">
        <v>576</v>
      </c>
      <c r="G150" s="177" t="s">
        <v>2451</v>
      </c>
      <c r="H150" s="82">
        <v>32971</v>
      </c>
      <c r="I150" s="83" t="s">
        <v>66</v>
      </c>
      <c r="J150" s="109" t="s">
        <v>67</v>
      </c>
      <c r="K150" s="39">
        <v>21.375</v>
      </c>
      <c r="L150" s="203">
        <v>42</v>
      </c>
      <c r="M150" s="203">
        <v>16.5</v>
      </c>
      <c r="N150" s="203">
        <v>27</v>
      </c>
      <c r="O150" s="39">
        <v>45</v>
      </c>
      <c r="P150" s="203">
        <v>28.125</v>
      </c>
      <c r="Q150" s="203">
        <v>17.25</v>
      </c>
      <c r="R150" s="203">
        <v>22.5</v>
      </c>
      <c r="S150" s="203">
        <v>18</v>
      </c>
      <c r="T150" s="52">
        <v>43</v>
      </c>
      <c r="U150" s="52">
        <v>280.75</v>
      </c>
      <c r="V150" s="52">
        <v>10.026785714285714</v>
      </c>
      <c r="W150" s="27" t="s">
        <v>2204</v>
      </c>
      <c r="X150" s="27" t="s">
        <v>2218</v>
      </c>
    </row>
    <row r="151" spans="1:24" ht="30">
      <c r="A151" s="162" t="s">
        <v>1901</v>
      </c>
      <c r="B151" s="162" t="s">
        <v>580</v>
      </c>
      <c r="C151" s="84" t="s">
        <v>577</v>
      </c>
      <c r="D151" s="66" t="s">
        <v>349</v>
      </c>
      <c r="E151" s="66" t="s">
        <v>578</v>
      </c>
      <c r="F151" s="177" t="s">
        <v>579</v>
      </c>
      <c r="G151" s="177" t="s">
        <v>580</v>
      </c>
      <c r="H151" s="82">
        <v>33806</v>
      </c>
      <c r="I151" s="83" t="s">
        <v>83</v>
      </c>
      <c r="J151" s="109" t="s">
        <v>84</v>
      </c>
      <c r="K151" s="39">
        <v>43.5</v>
      </c>
      <c r="L151" s="203">
        <v>31.5</v>
      </c>
      <c r="M151" s="203">
        <v>26.25</v>
      </c>
      <c r="N151" s="203">
        <v>48</v>
      </c>
      <c r="O151" s="39">
        <v>30</v>
      </c>
      <c r="P151" s="203">
        <v>31.5</v>
      </c>
      <c r="Q151" s="203">
        <v>18</v>
      </c>
      <c r="R151" s="203">
        <v>39</v>
      </c>
      <c r="S151" s="203">
        <v>22</v>
      </c>
      <c r="T151" s="52">
        <v>42</v>
      </c>
      <c r="U151" s="52">
        <v>331.75</v>
      </c>
      <c r="V151" s="52">
        <v>11.848214285714286</v>
      </c>
      <c r="W151" s="27" t="s">
        <v>2204</v>
      </c>
      <c r="X151" s="27" t="s">
        <v>2205</v>
      </c>
    </row>
    <row r="152" spans="1:24" ht="30">
      <c r="A152" s="162" t="s">
        <v>581</v>
      </c>
      <c r="B152" s="162" t="s">
        <v>1902</v>
      </c>
      <c r="C152" s="73" t="s">
        <v>2452</v>
      </c>
      <c r="D152" s="66" t="s">
        <v>2453</v>
      </c>
      <c r="E152" s="66" t="s">
        <v>2454</v>
      </c>
      <c r="F152" s="172" t="s">
        <v>581</v>
      </c>
      <c r="G152" s="172" t="s">
        <v>2455</v>
      </c>
      <c r="H152" s="68">
        <v>33412</v>
      </c>
      <c r="I152" s="69" t="s">
        <v>98</v>
      </c>
      <c r="J152" s="110" t="s">
        <v>99</v>
      </c>
      <c r="K152" s="39">
        <v>31.125</v>
      </c>
      <c r="L152" s="203">
        <v>34.5</v>
      </c>
      <c r="M152" s="203">
        <v>16.125</v>
      </c>
      <c r="N152" s="203">
        <v>32.25</v>
      </c>
      <c r="O152" s="39">
        <v>36</v>
      </c>
      <c r="P152" s="203">
        <v>29.25</v>
      </c>
      <c r="Q152" s="203">
        <v>13.5</v>
      </c>
      <c r="R152" s="203">
        <v>36</v>
      </c>
      <c r="S152" s="203">
        <v>14</v>
      </c>
      <c r="T152" s="52">
        <v>41.5</v>
      </c>
      <c r="U152" s="52">
        <v>284.25</v>
      </c>
      <c r="V152" s="52">
        <v>10.151785714285714</v>
      </c>
      <c r="W152" s="27" t="s">
        <v>2204</v>
      </c>
      <c r="X152" s="27" t="s">
        <v>2218</v>
      </c>
    </row>
    <row r="153" spans="1:24" ht="30">
      <c r="A153" s="162" t="s">
        <v>1903</v>
      </c>
      <c r="B153" s="162" t="s">
        <v>1904</v>
      </c>
      <c r="C153" s="74" t="s">
        <v>582</v>
      </c>
      <c r="D153" s="66" t="s">
        <v>398</v>
      </c>
      <c r="E153" s="66" t="s">
        <v>583</v>
      </c>
      <c r="F153" s="172" t="s">
        <v>584</v>
      </c>
      <c r="G153" s="172" t="s">
        <v>585</v>
      </c>
      <c r="H153" s="68">
        <v>34312</v>
      </c>
      <c r="I153" s="69" t="s">
        <v>98</v>
      </c>
      <c r="J153" s="102" t="s">
        <v>99</v>
      </c>
      <c r="K153" s="39">
        <v>34.5</v>
      </c>
      <c r="L153" s="203">
        <v>42</v>
      </c>
      <c r="M153" s="203">
        <v>28.5</v>
      </c>
      <c r="N153" s="203">
        <v>33</v>
      </c>
      <c r="O153" s="39">
        <v>36</v>
      </c>
      <c r="P153" s="203">
        <v>36</v>
      </c>
      <c r="Q153" s="203">
        <v>20</v>
      </c>
      <c r="R153" s="203">
        <v>25.5</v>
      </c>
      <c r="S153" s="203">
        <v>18</v>
      </c>
      <c r="T153" s="52">
        <v>43</v>
      </c>
      <c r="U153" s="52">
        <v>316.5</v>
      </c>
      <c r="V153" s="52">
        <v>11.303571428571429</v>
      </c>
      <c r="W153" s="27" t="s">
        <v>2204</v>
      </c>
      <c r="X153" s="27" t="s">
        <v>2205</v>
      </c>
    </row>
    <row r="154" spans="1:24" ht="30">
      <c r="A154" s="162" t="s">
        <v>1588</v>
      </c>
      <c r="B154" s="162" t="s">
        <v>1905</v>
      </c>
      <c r="C154" s="76" t="s">
        <v>586</v>
      </c>
      <c r="D154" s="66" t="s">
        <v>433</v>
      </c>
      <c r="E154" s="66" t="s">
        <v>587</v>
      </c>
      <c r="F154" s="175" t="s">
        <v>588</v>
      </c>
      <c r="G154" s="175" t="s">
        <v>589</v>
      </c>
      <c r="H154" s="77">
        <v>34134</v>
      </c>
      <c r="I154" s="78" t="s">
        <v>98</v>
      </c>
      <c r="J154" s="104" t="s">
        <v>144</v>
      </c>
      <c r="K154" s="39">
        <v>40.5</v>
      </c>
      <c r="L154" s="203">
        <v>31.5</v>
      </c>
      <c r="M154" s="203">
        <v>24</v>
      </c>
      <c r="N154" s="203">
        <v>30</v>
      </c>
      <c r="O154" s="39">
        <v>36</v>
      </c>
      <c r="P154" s="203">
        <v>37.5</v>
      </c>
      <c r="Q154" s="203">
        <v>14</v>
      </c>
      <c r="R154" s="203">
        <v>40.5</v>
      </c>
      <c r="S154" s="203">
        <v>16</v>
      </c>
      <c r="T154" s="52">
        <v>40</v>
      </c>
      <c r="U154" s="52">
        <v>310</v>
      </c>
      <c r="V154" s="52">
        <v>11.071428571428571</v>
      </c>
      <c r="W154" s="27" t="s">
        <v>2204</v>
      </c>
      <c r="X154" s="27" t="s">
        <v>2205</v>
      </c>
    </row>
    <row r="155" spans="1:24" ht="30">
      <c r="A155" s="162" t="s">
        <v>1906</v>
      </c>
      <c r="B155" s="162" t="s">
        <v>1907</v>
      </c>
      <c r="C155" s="76" t="s">
        <v>590</v>
      </c>
      <c r="D155" s="66" t="s">
        <v>591</v>
      </c>
      <c r="E155" s="66" t="s">
        <v>592</v>
      </c>
      <c r="F155" s="175" t="s">
        <v>593</v>
      </c>
      <c r="G155" s="175" t="s">
        <v>594</v>
      </c>
      <c r="H155" s="77">
        <v>34234</v>
      </c>
      <c r="I155" s="78" t="s">
        <v>91</v>
      </c>
      <c r="J155" s="104" t="s">
        <v>257</v>
      </c>
      <c r="K155" s="39">
        <v>19.5</v>
      </c>
      <c r="L155" s="203">
        <v>38.25</v>
      </c>
      <c r="M155" s="203">
        <v>33.75</v>
      </c>
      <c r="N155" s="203">
        <v>34.5</v>
      </c>
      <c r="O155" s="39">
        <v>30.75</v>
      </c>
      <c r="P155" s="203">
        <v>34.5</v>
      </c>
      <c r="Q155" s="203">
        <v>14.75</v>
      </c>
      <c r="R155" s="203">
        <v>37.5</v>
      </c>
      <c r="S155" s="203">
        <v>14</v>
      </c>
      <c r="T155" s="52">
        <v>43</v>
      </c>
      <c r="U155" s="52">
        <v>300.5</v>
      </c>
      <c r="V155" s="52">
        <v>10.732142857142858</v>
      </c>
      <c r="W155" s="27" t="s">
        <v>2204</v>
      </c>
      <c r="X155" s="27" t="s">
        <v>2205</v>
      </c>
    </row>
    <row r="156" spans="1:24" ht="17.25">
      <c r="A156" s="162" t="s">
        <v>598</v>
      </c>
      <c r="B156" s="162" t="s">
        <v>1908</v>
      </c>
      <c r="C156" s="71" t="s">
        <v>595</v>
      </c>
      <c r="D156" s="66" t="s">
        <v>596</v>
      </c>
      <c r="E156" s="66" t="s">
        <v>597</v>
      </c>
      <c r="F156" s="180" t="s">
        <v>598</v>
      </c>
      <c r="G156" s="180" t="s">
        <v>599</v>
      </c>
      <c r="H156" s="72">
        <v>34046</v>
      </c>
      <c r="I156" s="75" t="s">
        <v>600</v>
      </c>
      <c r="J156" s="103" t="s">
        <v>601</v>
      </c>
      <c r="K156" s="39">
        <v>30</v>
      </c>
      <c r="L156" s="203">
        <v>42</v>
      </c>
      <c r="M156" s="203">
        <v>28.5</v>
      </c>
      <c r="N156" s="203">
        <v>21</v>
      </c>
      <c r="O156" s="39">
        <v>36</v>
      </c>
      <c r="P156" s="203">
        <v>30</v>
      </c>
      <c r="Q156" s="203">
        <v>18</v>
      </c>
      <c r="R156" s="203">
        <v>31.5</v>
      </c>
      <c r="S156" s="203">
        <v>22</v>
      </c>
      <c r="T156" s="52">
        <v>40</v>
      </c>
      <c r="U156" s="52">
        <v>299</v>
      </c>
      <c r="V156" s="52">
        <v>10.678571428571429</v>
      </c>
      <c r="W156" s="27" t="s">
        <v>2204</v>
      </c>
      <c r="X156" s="27" t="s">
        <v>2205</v>
      </c>
    </row>
    <row r="157" spans="1:24" ht="30">
      <c r="A157" s="162" t="s">
        <v>605</v>
      </c>
      <c r="B157" s="162" t="s">
        <v>1909</v>
      </c>
      <c r="C157" s="74" t="s">
        <v>602</v>
      </c>
      <c r="D157" s="66" t="s">
        <v>603</v>
      </c>
      <c r="E157" s="66" t="s">
        <v>604</v>
      </c>
      <c r="F157" s="172" t="s">
        <v>605</v>
      </c>
      <c r="G157" s="172" t="s">
        <v>606</v>
      </c>
      <c r="H157" s="68">
        <v>34358</v>
      </c>
      <c r="I157" s="69" t="s">
        <v>101</v>
      </c>
      <c r="J157" s="102" t="s">
        <v>102</v>
      </c>
      <c r="K157" s="39">
        <v>36</v>
      </c>
      <c r="L157" s="203">
        <v>49.5</v>
      </c>
      <c r="M157" s="203">
        <v>28.5</v>
      </c>
      <c r="N157" s="203">
        <v>24</v>
      </c>
      <c r="O157" s="39">
        <v>36</v>
      </c>
      <c r="P157" s="203">
        <v>31.5</v>
      </c>
      <c r="Q157" s="203">
        <v>12</v>
      </c>
      <c r="R157" s="203">
        <v>30</v>
      </c>
      <c r="S157" s="203">
        <v>28</v>
      </c>
      <c r="T157" s="52">
        <v>43</v>
      </c>
      <c r="U157" s="52">
        <v>318.5</v>
      </c>
      <c r="V157" s="52">
        <v>11.375</v>
      </c>
      <c r="W157" s="27" t="s">
        <v>2204</v>
      </c>
      <c r="X157" s="27" t="s">
        <v>2205</v>
      </c>
    </row>
    <row r="158" spans="1:24" ht="30">
      <c r="A158" s="162" t="s">
        <v>1910</v>
      </c>
      <c r="B158" s="162" t="s">
        <v>1487</v>
      </c>
      <c r="C158" s="88" t="s">
        <v>2456</v>
      </c>
      <c r="D158" s="66" t="s">
        <v>2457</v>
      </c>
      <c r="E158" s="66" t="s">
        <v>2458</v>
      </c>
      <c r="F158" s="174" t="s">
        <v>2459</v>
      </c>
      <c r="G158" s="174" t="s">
        <v>2460</v>
      </c>
      <c r="H158" s="72">
        <v>32676</v>
      </c>
      <c r="I158" s="75" t="s">
        <v>186</v>
      </c>
      <c r="J158" s="103" t="s">
        <v>187</v>
      </c>
      <c r="K158" s="39">
        <v>32.25</v>
      </c>
      <c r="L158" s="203">
        <v>36</v>
      </c>
      <c r="M158" s="203">
        <v>20.25</v>
      </c>
      <c r="N158" s="203">
        <v>31.5</v>
      </c>
      <c r="O158" s="39">
        <v>33.375</v>
      </c>
      <c r="P158" s="203">
        <v>39</v>
      </c>
      <c r="Q158" s="203">
        <v>13.25</v>
      </c>
      <c r="R158" s="203">
        <v>33</v>
      </c>
      <c r="S158" s="203">
        <v>18</v>
      </c>
      <c r="T158" s="52">
        <v>41</v>
      </c>
      <c r="U158" s="52">
        <v>297.625</v>
      </c>
      <c r="V158" s="52">
        <v>10.629464285714286</v>
      </c>
      <c r="W158" s="27" t="s">
        <v>2204</v>
      </c>
      <c r="X158" s="27" t="s">
        <v>2218</v>
      </c>
    </row>
    <row r="159" spans="1:24" ht="30">
      <c r="A159" s="162" t="s">
        <v>1911</v>
      </c>
      <c r="B159" s="162" t="s">
        <v>1912</v>
      </c>
      <c r="C159" s="65" t="s">
        <v>607</v>
      </c>
      <c r="D159" s="66" t="s">
        <v>608</v>
      </c>
      <c r="E159" s="66" t="s">
        <v>609</v>
      </c>
      <c r="F159" s="172" t="s">
        <v>610</v>
      </c>
      <c r="G159" s="172" t="s">
        <v>611</v>
      </c>
      <c r="H159" s="68">
        <v>34299</v>
      </c>
      <c r="I159" s="69" t="s">
        <v>66</v>
      </c>
      <c r="J159" s="107" t="s">
        <v>67</v>
      </c>
      <c r="K159" s="39">
        <v>33</v>
      </c>
      <c r="L159" s="203">
        <v>37.5</v>
      </c>
      <c r="M159" s="203">
        <v>20.25</v>
      </c>
      <c r="N159" s="203">
        <v>27</v>
      </c>
      <c r="O159" s="39">
        <v>30.75</v>
      </c>
      <c r="P159" s="203">
        <v>31.125</v>
      </c>
      <c r="Q159" s="203">
        <v>14.5</v>
      </c>
      <c r="R159" s="203">
        <v>33</v>
      </c>
      <c r="S159" s="203">
        <v>12</v>
      </c>
      <c r="T159" s="52">
        <v>43</v>
      </c>
      <c r="U159" s="52">
        <v>282.125</v>
      </c>
      <c r="V159" s="52">
        <v>10.075892857142858</v>
      </c>
      <c r="W159" s="27" t="s">
        <v>2204</v>
      </c>
      <c r="X159" s="27" t="s">
        <v>2205</v>
      </c>
    </row>
    <row r="160" spans="1:24" ht="30">
      <c r="A160" s="162" t="s">
        <v>613</v>
      </c>
      <c r="B160" s="162" t="s">
        <v>1913</v>
      </c>
      <c r="C160" s="76" t="s">
        <v>2461</v>
      </c>
      <c r="D160" s="66" t="s">
        <v>612</v>
      </c>
      <c r="E160" s="66" t="s">
        <v>2462</v>
      </c>
      <c r="F160" s="175" t="s">
        <v>613</v>
      </c>
      <c r="G160" s="175" t="s">
        <v>2463</v>
      </c>
      <c r="H160" s="77">
        <v>34168</v>
      </c>
      <c r="I160" s="78" t="s">
        <v>186</v>
      </c>
      <c r="J160" s="104" t="s">
        <v>187</v>
      </c>
      <c r="K160" s="39">
        <v>15</v>
      </c>
      <c r="L160" s="203">
        <v>48</v>
      </c>
      <c r="M160" s="203">
        <v>15</v>
      </c>
      <c r="N160" s="203">
        <v>30</v>
      </c>
      <c r="O160" s="39">
        <v>45</v>
      </c>
      <c r="P160" s="203">
        <v>22.125</v>
      </c>
      <c r="Q160" s="203">
        <v>18</v>
      </c>
      <c r="R160" s="203">
        <v>33</v>
      </c>
      <c r="S160" s="203">
        <v>18</v>
      </c>
      <c r="T160" s="52">
        <v>47</v>
      </c>
      <c r="U160" s="52">
        <v>291.125</v>
      </c>
      <c r="V160" s="52">
        <v>10.397321428571429</v>
      </c>
      <c r="W160" s="224" t="s">
        <v>2204</v>
      </c>
      <c r="X160" s="224" t="s">
        <v>2218</v>
      </c>
    </row>
    <row r="161" spans="1:24" ht="30">
      <c r="A161" s="162" t="s">
        <v>614</v>
      </c>
      <c r="B161" s="162" t="s">
        <v>296</v>
      </c>
      <c r="C161" s="76" t="s">
        <v>2464</v>
      </c>
      <c r="D161" s="66" t="s">
        <v>294</v>
      </c>
      <c r="E161" s="66" t="s">
        <v>2465</v>
      </c>
      <c r="F161" s="175" t="s">
        <v>614</v>
      </c>
      <c r="G161" s="175" t="s">
        <v>2466</v>
      </c>
      <c r="H161" s="77">
        <v>34153</v>
      </c>
      <c r="I161" s="78" t="s">
        <v>66</v>
      </c>
      <c r="J161" s="104" t="s">
        <v>67</v>
      </c>
      <c r="K161" s="39">
        <v>22.5</v>
      </c>
      <c r="L161" s="203">
        <v>31.5</v>
      </c>
      <c r="M161" s="203">
        <v>18</v>
      </c>
      <c r="N161" s="203">
        <v>40.5</v>
      </c>
      <c r="O161" s="39">
        <v>45</v>
      </c>
      <c r="P161" s="203">
        <v>32.25</v>
      </c>
      <c r="Q161" s="203">
        <v>16.25</v>
      </c>
      <c r="R161" s="203">
        <v>25.5</v>
      </c>
      <c r="S161" s="203">
        <v>22</v>
      </c>
      <c r="T161" s="52">
        <v>42</v>
      </c>
      <c r="U161" s="52">
        <v>295.5</v>
      </c>
      <c r="V161" s="52">
        <v>10.553571428571429</v>
      </c>
      <c r="W161" s="27" t="s">
        <v>2204</v>
      </c>
      <c r="X161" s="27" t="s">
        <v>2218</v>
      </c>
    </row>
    <row r="162" spans="1:24" ht="30">
      <c r="A162" s="162" t="s">
        <v>615</v>
      </c>
      <c r="B162" s="162" t="s">
        <v>1914</v>
      </c>
      <c r="C162" s="261" t="s">
        <v>2467</v>
      </c>
      <c r="D162" s="262" t="s">
        <v>310</v>
      </c>
      <c r="E162" s="66" t="s">
        <v>2468</v>
      </c>
      <c r="F162" s="172" t="s">
        <v>615</v>
      </c>
      <c r="G162" s="172" t="s">
        <v>2469</v>
      </c>
      <c r="H162" s="82">
        <v>33645</v>
      </c>
      <c r="I162" s="27" t="s">
        <v>121</v>
      </c>
      <c r="J162" s="263" t="s">
        <v>122</v>
      </c>
      <c r="K162" s="39">
        <v>25.5</v>
      </c>
      <c r="L162" s="203">
        <v>36</v>
      </c>
      <c r="M162" s="203">
        <v>16.5</v>
      </c>
      <c r="N162" s="203">
        <v>30</v>
      </c>
      <c r="O162" s="39">
        <v>42</v>
      </c>
      <c r="P162" s="203">
        <v>29.25</v>
      </c>
      <c r="Q162" s="203">
        <v>16.25</v>
      </c>
      <c r="R162" s="203">
        <v>33</v>
      </c>
      <c r="S162" s="203">
        <v>22</v>
      </c>
      <c r="T162" s="52">
        <v>42</v>
      </c>
      <c r="U162" s="52">
        <v>292.5</v>
      </c>
      <c r="V162" s="52">
        <v>10.446428571428571</v>
      </c>
      <c r="W162" s="27" t="s">
        <v>2204</v>
      </c>
      <c r="X162" s="27" t="s">
        <v>2218</v>
      </c>
    </row>
    <row r="163" spans="1:24" ht="30">
      <c r="A163" s="162" t="s">
        <v>1915</v>
      </c>
      <c r="B163" s="162" t="s">
        <v>1797</v>
      </c>
      <c r="C163" s="86" t="s">
        <v>616</v>
      </c>
      <c r="D163" s="66" t="s">
        <v>244</v>
      </c>
      <c r="E163" s="66" t="s">
        <v>617</v>
      </c>
      <c r="F163" s="93" t="s">
        <v>618</v>
      </c>
      <c r="G163" s="93" t="s">
        <v>247</v>
      </c>
      <c r="H163" s="77">
        <v>34355</v>
      </c>
      <c r="I163" s="78" t="s">
        <v>126</v>
      </c>
      <c r="J163" s="111" t="s">
        <v>619</v>
      </c>
      <c r="K163" s="39">
        <v>33</v>
      </c>
      <c r="L163" s="203">
        <v>34.5</v>
      </c>
      <c r="M163" s="203">
        <v>33.75</v>
      </c>
      <c r="N163" s="203">
        <v>27.75</v>
      </c>
      <c r="O163" s="39">
        <v>42</v>
      </c>
      <c r="P163" s="203">
        <v>36</v>
      </c>
      <c r="Q163" s="203">
        <v>18</v>
      </c>
      <c r="R163" s="203">
        <v>43.5</v>
      </c>
      <c r="S163" s="203">
        <v>20</v>
      </c>
      <c r="T163" s="52">
        <v>43</v>
      </c>
      <c r="U163" s="52">
        <v>331.5</v>
      </c>
      <c r="V163" s="52">
        <v>11.839285714285714</v>
      </c>
      <c r="W163" s="27" t="s">
        <v>2204</v>
      </c>
      <c r="X163" s="27" t="s">
        <v>2205</v>
      </c>
    </row>
    <row r="164" spans="1:24" ht="30">
      <c r="A164" s="162" t="s">
        <v>622</v>
      </c>
      <c r="B164" s="162" t="s">
        <v>1330</v>
      </c>
      <c r="C164" s="86" t="s">
        <v>620</v>
      </c>
      <c r="D164" s="66" t="s">
        <v>543</v>
      </c>
      <c r="E164" s="66" t="s">
        <v>621</v>
      </c>
      <c r="F164" s="179" t="s">
        <v>622</v>
      </c>
      <c r="G164" s="179" t="s">
        <v>623</v>
      </c>
      <c r="H164" s="77">
        <v>34029</v>
      </c>
      <c r="I164" s="78" t="s">
        <v>131</v>
      </c>
      <c r="J164" s="111" t="s">
        <v>248</v>
      </c>
      <c r="K164" s="39">
        <v>31.5</v>
      </c>
      <c r="L164" s="203">
        <v>34.5</v>
      </c>
      <c r="M164" s="203">
        <v>36</v>
      </c>
      <c r="N164" s="203">
        <v>30</v>
      </c>
      <c r="O164" s="39">
        <v>36</v>
      </c>
      <c r="P164" s="203">
        <v>30</v>
      </c>
      <c r="Q164" s="203">
        <v>21</v>
      </c>
      <c r="R164" s="203">
        <v>43.5</v>
      </c>
      <c r="S164" s="203">
        <v>20</v>
      </c>
      <c r="T164" s="52">
        <v>41</v>
      </c>
      <c r="U164" s="52">
        <v>323.5</v>
      </c>
      <c r="V164" s="52">
        <v>11.553571428571429</v>
      </c>
      <c r="W164" s="27" t="s">
        <v>2204</v>
      </c>
      <c r="X164" s="27" t="s">
        <v>2205</v>
      </c>
    </row>
    <row r="165" spans="1:24" ht="17.25">
      <c r="A165" s="162" t="s">
        <v>624</v>
      </c>
      <c r="B165" s="162" t="s">
        <v>1409</v>
      </c>
      <c r="C165" s="65" t="s">
        <v>2470</v>
      </c>
      <c r="D165" s="66" t="s">
        <v>2471</v>
      </c>
      <c r="E165" s="66" t="s">
        <v>2472</v>
      </c>
      <c r="F165" s="172" t="s">
        <v>624</v>
      </c>
      <c r="G165" s="172" t="s">
        <v>2473</v>
      </c>
      <c r="H165" s="68">
        <v>33409</v>
      </c>
      <c r="I165" s="69" t="s">
        <v>66</v>
      </c>
      <c r="J165" s="107" t="s">
        <v>67</v>
      </c>
      <c r="K165" s="39">
        <v>33</v>
      </c>
      <c r="L165" s="203">
        <v>31.5</v>
      </c>
      <c r="M165" s="203">
        <v>22.875</v>
      </c>
      <c r="N165" s="203">
        <v>30.75</v>
      </c>
      <c r="O165" s="39">
        <v>31.5</v>
      </c>
      <c r="P165" s="203">
        <v>28.125</v>
      </c>
      <c r="Q165" s="203">
        <v>20.5</v>
      </c>
      <c r="R165" s="203">
        <v>27</v>
      </c>
      <c r="S165" s="203">
        <v>14</v>
      </c>
      <c r="T165" s="52">
        <v>42.5</v>
      </c>
      <c r="U165" s="52">
        <v>281.75</v>
      </c>
      <c r="V165" s="52">
        <v>10.0625</v>
      </c>
      <c r="W165" s="27" t="s">
        <v>2204</v>
      </c>
      <c r="X165" s="27" t="s">
        <v>2218</v>
      </c>
    </row>
    <row r="166" spans="1:24" ht="30">
      <c r="A166" s="162" t="s">
        <v>1592</v>
      </c>
      <c r="B166" s="162" t="s">
        <v>1916</v>
      </c>
      <c r="C166" s="71" t="s">
        <v>2474</v>
      </c>
      <c r="D166" s="66" t="s">
        <v>2475</v>
      </c>
      <c r="E166" s="66" t="s">
        <v>2476</v>
      </c>
      <c r="F166" s="174" t="s">
        <v>2477</v>
      </c>
      <c r="G166" s="174" t="s">
        <v>2478</v>
      </c>
      <c r="H166" s="72">
        <v>34409</v>
      </c>
      <c r="I166" s="75" t="s">
        <v>66</v>
      </c>
      <c r="J166" s="103" t="s">
        <v>67</v>
      </c>
      <c r="K166" s="39">
        <v>26.625</v>
      </c>
      <c r="L166" s="203">
        <v>38.25</v>
      </c>
      <c r="M166" s="203">
        <v>17.25</v>
      </c>
      <c r="N166" s="203">
        <v>32.25</v>
      </c>
      <c r="O166" s="39">
        <v>34.5</v>
      </c>
      <c r="P166" s="203">
        <v>33.375</v>
      </c>
      <c r="Q166" s="203">
        <v>23</v>
      </c>
      <c r="R166" s="203">
        <v>33</v>
      </c>
      <c r="S166" s="203">
        <v>12.75</v>
      </c>
      <c r="T166" s="52">
        <v>43</v>
      </c>
      <c r="U166" s="52">
        <v>294</v>
      </c>
      <c r="V166" s="52">
        <v>10.5</v>
      </c>
      <c r="W166" s="27" t="s">
        <v>2204</v>
      </c>
      <c r="X166" s="27" t="s">
        <v>2212</v>
      </c>
    </row>
    <row r="167" spans="1:24" ht="30">
      <c r="A167" s="162" t="s">
        <v>1917</v>
      </c>
      <c r="B167" s="162" t="s">
        <v>1918</v>
      </c>
      <c r="C167" s="76" t="s">
        <v>2479</v>
      </c>
      <c r="D167" s="66" t="s">
        <v>2480</v>
      </c>
      <c r="E167" s="66" t="s">
        <v>2481</v>
      </c>
      <c r="F167" s="175" t="s">
        <v>2482</v>
      </c>
      <c r="G167" s="175" t="s">
        <v>2483</v>
      </c>
      <c r="H167" s="77">
        <v>34142</v>
      </c>
      <c r="I167" s="78" t="s">
        <v>186</v>
      </c>
      <c r="J167" s="104" t="s">
        <v>2484</v>
      </c>
      <c r="K167" s="39">
        <v>31.125</v>
      </c>
      <c r="L167" s="203">
        <v>31.5</v>
      </c>
      <c r="M167" s="203">
        <v>21</v>
      </c>
      <c r="N167" s="203">
        <v>23.25</v>
      </c>
      <c r="O167" s="39">
        <v>42</v>
      </c>
      <c r="P167" s="203">
        <v>27</v>
      </c>
      <c r="Q167" s="203">
        <v>12.5</v>
      </c>
      <c r="R167" s="203">
        <v>21</v>
      </c>
      <c r="S167" s="203">
        <v>28</v>
      </c>
      <c r="T167" s="52">
        <v>45</v>
      </c>
      <c r="U167" s="52">
        <v>282.375</v>
      </c>
      <c r="V167" s="52">
        <v>10.084821428571429</v>
      </c>
      <c r="W167" s="27" t="s">
        <v>2204</v>
      </c>
      <c r="X167" s="27" t="s">
        <v>2218</v>
      </c>
    </row>
    <row r="168" spans="1:24" ht="17.25">
      <c r="A168" s="162" t="s">
        <v>1919</v>
      </c>
      <c r="B168" s="162" t="s">
        <v>1920</v>
      </c>
      <c r="C168" s="74" t="s">
        <v>625</v>
      </c>
      <c r="D168" s="66" t="s">
        <v>626</v>
      </c>
      <c r="E168" s="66" t="s">
        <v>627</v>
      </c>
      <c r="F168" s="172" t="s">
        <v>628</v>
      </c>
      <c r="G168" s="172" t="s">
        <v>629</v>
      </c>
      <c r="H168" s="68">
        <v>34332</v>
      </c>
      <c r="I168" s="78" t="s">
        <v>91</v>
      </c>
      <c r="J168" s="102" t="s">
        <v>257</v>
      </c>
      <c r="K168" s="39">
        <v>25.5</v>
      </c>
      <c r="L168" s="203">
        <v>42</v>
      </c>
      <c r="M168" s="203">
        <v>34.5</v>
      </c>
      <c r="N168" s="203">
        <v>25.5</v>
      </c>
      <c r="O168" s="39">
        <v>33</v>
      </c>
      <c r="P168" s="203">
        <v>31.5</v>
      </c>
      <c r="Q168" s="203">
        <v>19</v>
      </c>
      <c r="R168" s="203">
        <v>30</v>
      </c>
      <c r="S168" s="203">
        <v>20</v>
      </c>
      <c r="T168" s="52">
        <v>44</v>
      </c>
      <c r="U168" s="52">
        <v>305</v>
      </c>
      <c r="V168" s="52">
        <v>10.892857142857142</v>
      </c>
      <c r="W168" s="27" t="s">
        <v>2204</v>
      </c>
      <c r="X168" s="27" t="s">
        <v>2205</v>
      </c>
    </row>
    <row r="169" spans="1:24" ht="17.25">
      <c r="A169" s="162" t="s">
        <v>633</v>
      </c>
      <c r="B169" s="162" t="s">
        <v>706</v>
      </c>
      <c r="C169" s="71" t="s">
        <v>630</v>
      </c>
      <c r="D169" s="66" t="s">
        <v>631</v>
      </c>
      <c r="E169" s="66" t="s">
        <v>632</v>
      </c>
      <c r="F169" s="174" t="s">
        <v>633</v>
      </c>
      <c r="G169" s="174" t="s">
        <v>634</v>
      </c>
      <c r="H169" s="72">
        <v>33726</v>
      </c>
      <c r="I169" s="75" t="s">
        <v>66</v>
      </c>
      <c r="J169" s="103" t="s">
        <v>67</v>
      </c>
      <c r="K169" s="39">
        <v>30</v>
      </c>
      <c r="L169" s="203">
        <v>30</v>
      </c>
      <c r="M169" s="203">
        <v>21</v>
      </c>
      <c r="N169" s="203">
        <v>34.5</v>
      </c>
      <c r="O169" s="39">
        <v>39</v>
      </c>
      <c r="P169" s="203">
        <v>31.5</v>
      </c>
      <c r="Q169" s="203">
        <v>16</v>
      </c>
      <c r="R169" s="203">
        <v>30</v>
      </c>
      <c r="S169" s="203">
        <v>16</v>
      </c>
      <c r="T169" s="52">
        <v>44</v>
      </c>
      <c r="U169" s="52">
        <v>292</v>
      </c>
      <c r="V169" s="52">
        <v>10.428571428571429</v>
      </c>
      <c r="W169" s="27" t="s">
        <v>2204</v>
      </c>
      <c r="X169" s="27" t="s">
        <v>2205</v>
      </c>
    </row>
    <row r="170" spans="1:24" ht="17.25">
      <c r="A170" s="162" t="s">
        <v>635</v>
      </c>
      <c r="B170" s="162" t="s">
        <v>1921</v>
      </c>
      <c r="C170" s="74" t="s">
        <v>2485</v>
      </c>
      <c r="D170" s="66" t="s">
        <v>2486</v>
      </c>
      <c r="E170" s="66" t="s">
        <v>2487</v>
      </c>
      <c r="F170" s="172" t="s">
        <v>635</v>
      </c>
      <c r="G170" s="172" t="s">
        <v>2488</v>
      </c>
      <c r="H170" s="68">
        <v>34302</v>
      </c>
      <c r="I170" s="69" t="s">
        <v>101</v>
      </c>
      <c r="J170" s="102" t="s">
        <v>102</v>
      </c>
      <c r="K170" s="39">
        <v>39.75</v>
      </c>
      <c r="L170" s="203">
        <v>42.75</v>
      </c>
      <c r="M170" s="203">
        <v>25.125</v>
      </c>
      <c r="N170" s="203">
        <v>36</v>
      </c>
      <c r="O170" s="39">
        <v>25.5</v>
      </c>
      <c r="P170" s="203">
        <v>37.125</v>
      </c>
      <c r="Q170" s="203">
        <v>24.25</v>
      </c>
      <c r="R170" s="203">
        <v>28.5</v>
      </c>
      <c r="S170" s="203">
        <v>10.5</v>
      </c>
      <c r="T170" s="52">
        <v>46</v>
      </c>
      <c r="U170" s="52">
        <v>315.5</v>
      </c>
      <c r="V170" s="52">
        <v>11.267857142857142</v>
      </c>
      <c r="W170" s="27" t="s">
        <v>2204</v>
      </c>
      <c r="X170" s="27" t="s">
        <v>2212</v>
      </c>
    </row>
    <row r="171" spans="1:24" ht="30">
      <c r="A171" s="162" t="s">
        <v>637</v>
      </c>
      <c r="B171" s="162" t="s">
        <v>1922</v>
      </c>
      <c r="C171" s="65" t="s">
        <v>2489</v>
      </c>
      <c r="D171" s="66" t="s">
        <v>636</v>
      </c>
      <c r="E171" s="66" t="s">
        <v>2490</v>
      </c>
      <c r="F171" s="172" t="s">
        <v>637</v>
      </c>
      <c r="G171" s="172" t="s">
        <v>638</v>
      </c>
      <c r="H171" s="68">
        <v>34377</v>
      </c>
      <c r="I171" s="69" t="s">
        <v>66</v>
      </c>
      <c r="J171" s="107" t="s">
        <v>67</v>
      </c>
      <c r="K171" s="39">
        <v>35.25</v>
      </c>
      <c r="L171" s="203">
        <v>34.5</v>
      </c>
      <c r="M171" s="203">
        <v>19.5</v>
      </c>
      <c r="N171" s="203">
        <v>30</v>
      </c>
      <c r="O171" s="39">
        <v>22.875</v>
      </c>
      <c r="P171" s="203">
        <v>36</v>
      </c>
      <c r="Q171" s="203">
        <v>27</v>
      </c>
      <c r="R171" s="203">
        <v>33</v>
      </c>
      <c r="S171" s="203">
        <v>12.5</v>
      </c>
      <c r="T171" s="52">
        <v>45</v>
      </c>
      <c r="U171" s="52">
        <v>295.625</v>
      </c>
      <c r="V171" s="52">
        <v>10.558035714285714</v>
      </c>
      <c r="W171" s="27" t="s">
        <v>2204</v>
      </c>
      <c r="X171" s="27" t="s">
        <v>2212</v>
      </c>
    </row>
    <row r="172" spans="1:24" ht="17.25">
      <c r="A172" s="162" t="s">
        <v>639</v>
      </c>
      <c r="B172" s="162" t="s">
        <v>640</v>
      </c>
      <c r="C172" s="76" t="s">
        <v>2491</v>
      </c>
      <c r="D172" s="66" t="s">
        <v>2492</v>
      </c>
      <c r="E172" s="66" t="s">
        <v>2493</v>
      </c>
      <c r="F172" s="175" t="s">
        <v>639</v>
      </c>
      <c r="G172" s="175" t="s">
        <v>640</v>
      </c>
      <c r="H172" s="77">
        <v>34376</v>
      </c>
      <c r="I172" s="78" t="s">
        <v>83</v>
      </c>
      <c r="J172" s="104" t="s">
        <v>84</v>
      </c>
      <c r="K172" s="39">
        <v>22.5</v>
      </c>
      <c r="L172" s="203">
        <v>27.75</v>
      </c>
      <c r="M172" s="203">
        <v>24.75</v>
      </c>
      <c r="N172" s="203">
        <v>31.5</v>
      </c>
      <c r="O172" s="39">
        <v>30.75</v>
      </c>
      <c r="P172" s="203">
        <v>36</v>
      </c>
      <c r="Q172" s="203">
        <v>17.75</v>
      </c>
      <c r="R172" s="203">
        <v>33</v>
      </c>
      <c r="S172" s="203">
        <v>17</v>
      </c>
      <c r="T172" s="52">
        <v>45</v>
      </c>
      <c r="U172" s="52">
        <v>286</v>
      </c>
      <c r="V172" s="52">
        <v>10.214285714285714</v>
      </c>
      <c r="W172" s="27" t="s">
        <v>2204</v>
      </c>
      <c r="X172" s="27" t="s">
        <v>2212</v>
      </c>
    </row>
    <row r="173" spans="1:24" ht="17.25">
      <c r="A173" s="162" t="s">
        <v>644</v>
      </c>
      <c r="B173" s="162" t="s">
        <v>1923</v>
      </c>
      <c r="C173" s="76" t="s">
        <v>641</v>
      </c>
      <c r="D173" s="66" t="s">
        <v>642</v>
      </c>
      <c r="E173" s="66" t="s">
        <v>643</v>
      </c>
      <c r="F173" s="173" t="s">
        <v>644</v>
      </c>
      <c r="G173" s="173" t="s">
        <v>645</v>
      </c>
      <c r="H173" s="77">
        <v>33502</v>
      </c>
      <c r="I173" s="78" t="s">
        <v>66</v>
      </c>
      <c r="J173" s="104" t="s">
        <v>67</v>
      </c>
      <c r="K173" s="39">
        <v>37.5</v>
      </c>
      <c r="L173" s="203">
        <v>45</v>
      </c>
      <c r="M173" s="203">
        <v>28.5</v>
      </c>
      <c r="N173" s="203">
        <v>18.75</v>
      </c>
      <c r="O173" s="39">
        <v>36</v>
      </c>
      <c r="P173" s="203">
        <v>40.5</v>
      </c>
      <c r="Q173" s="203">
        <v>15</v>
      </c>
      <c r="R173" s="203">
        <v>40.5</v>
      </c>
      <c r="S173" s="203">
        <v>30</v>
      </c>
      <c r="T173" s="52">
        <v>43</v>
      </c>
      <c r="U173" s="52">
        <v>334.75</v>
      </c>
      <c r="V173" s="52">
        <v>11.955357142857142</v>
      </c>
      <c r="W173" s="27" t="s">
        <v>2204</v>
      </c>
      <c r="X173" s="27" t="s">
        <v>2205</v>
      </c>
    </row>
    <row r="174" spans="1:24" ht="30">
      <c r="A174" s="162" t="s">
        <v>649</v>
      </c>
      <c r="B174" s="162" t="s">
        <v>1924</v>
      </c>
      <c r="C174" s="74" t="s">
        <v>646</v>
      </c>
      <c r="D174" s="66" t="s">
        <v>647</v>
      </c>
      <c r="E174" s="66" t="s">
        <v>648</v>
      </c>
      <c r="F174" s="172" t="s">
        <v>649</v>
      </c>
      <c r="G174" s="172" t="s">
        <v>650</v>
      </c>
      <c r="H174" s="68">
        <v>33392</v>
      </c>
      <c r="I174" s="69" t="s">
        <v>98</v>
      </c>
      <c r="J174" s="102" t="s">
        <v>99</v>
      </c>
      <c r="K174" s="39">
        <v>30</v>
      </c>
      <c r="L174" s="203">
        <v>38.25</v>
      </c>
      <c r="M174" s="203">
        <v>24</v>
      </c>
      <c r="N174" s="203">
        <v>33</v>
      </c>
      <c r="O174" s="39">
        <v>36</v>
      </c>
      <c r="P174" s="203">
        <v>31.5</v>
      </c>
      <c r="Q174" s="203">
        <v>20</v>
      </c>
      <c r="R174" s="203">
        <v>51</v>
      </c>
      <c r="S174" s="203">
        <v>14</v>
      </c>
      <c r="T174" s="52">
        <v>44.5</v>
      </c>
      <c r="U174" s="52">
        <v>322.25</v>
      </c>
      <c r="V174" s="52">
        <v>11.508928571428571</v>
      </c>
      <c r="W174" s="27" t="s">
        <v>2204</v>
      </c>
      <c r="X174" s="27" t="s">
        <v>2205</v>
      </c>
    </row>
    <row r="175" spans="1:24" ht="30">
      <c r="A175" s="162" t="s">
        <v>653</v>
      </c>
      <c r="B175" s="162" t="s">
        <v>1789</v>
      </c>
      <c r="C175" s="74" t="s">
        <v>651</v>
      </c>
      <c r="D175" s="66" t="s">
        <v>652</v>
      </c>
      <c r="E175" s="66" t="s">
        <v>493</v>
      </c>
      <c r="F175" s="172" t="s">
        <v>653</v>
      </c>
      <c r="G175" s="172" t="s">
        <v>210</v>
      </c>
      <c r="H175" s="68">
        <v>33609</v>
      </c>
      <c r="I175" s="78" t="s">
        <v>91</v>
      </c>
      <c r="J175" s="102" t="s">
        <v>92</v>
      </c>
      <c r="K175" s="39">
        <v>30</v>
      </c>
      <c r="L175" s="203">
        <v>34.5</v>
      </c>
      <c r="M175" s="203">
        <v>15</v>
      </c>
      <c r="N175" s="203">
        <v>18</v>
      </c>
      <c r="O175" s="39">
        <v>36</v>
      </c>
      <c r="P175" s="203">
        <v>37.5</v>
      </c>
      <c r="Q175" s="203">
        <v>12</v>
      </c>
      <c r="R175" s="203">
        <v>27</v>
      </c>
      <c r="S175" s="203">
        <v>30</v>
      </c>
      <c r="T175" s="52">
        <v>46.5</v>
      </c>
      <c r="U175" s="52">
        <v>286.5</v>
      </c>
      <c r="V175" s="52">
        <v>10.232142857142858</v>
      </c>
      <c r="W175" s="27" t="s">
        <v>2204</v>
      </c>
      <c r="X175" s="27" t="s">
        <v>2205</v>
      </c>
    </row>
    <row r="176" spans="1:24" ht="30">
      <c r="A176" s="162" t="s">
        <v>656</v>
      </c>
      <c r="B176" s="162" t="s">
        <v>1922</v>
      </c>
      <c r="C176" s="93" t="s">
        <v>654</v>
      </c>
      <c r="D176" s="66" t="s">
        <v>636</v>
      </c>
      <c r="E176" s="66" t="s">
        <v>655</v>
      </c>
      <c r="F176" s="172" t="s">
        <v>656</v>
      </c>
      <c r="G176" s="172" t="s">
        <v>638</v>
      </c>
      <c r="H176" s="91">
        <v>33689</v>
      </c>
      <c r="I176" s="69" t="s">
        <v>98</v>
      </c>
      <c r="J176" s="102" t="s">
        <v>99</v>
      </c>
      <c r="K176" s="243">
        <v>30</v>
      </c>
      <c r="L176" s="244">
        <v>34.5</v>
      </c>
      <c r="M176" s="244">
        <v>25.5</v>
      </c>
      <c r="N176" s="245">
        <v>45</v>
      </c>
      <c r="O176" s="243">
        <v>36</v>
      </c>
      <c r="P176" s="244">
        <v>34.5</v>
      </c>
      <c r="Q176" s="244">
        <v>16</v>
      </c>
      <c r="R176" s="244">
        <v>22.5</v>
      </c>
      <c r="S176" s="244">
        <v>20</v>
      </c>
      <c r="T176" s="52">
        <v>44</v>
      </c>
      <c r="U176" s="52">
        <v>308</v>
      </c>
      <c r="V176" s="52">
        <v>11</v>
      </c>
      <c r="W176" s="27" t="s">
        <v>2204</v>
      </c>
      <c r="X176" s="27" t="s">
        <v>2205</v>
      </c>
    </row>
    <row r="177" spans="1:24" ht="30">
      <c r="A177" s="162" t="s">
        <v>657</v>
      </c>
      <c r="B177" s="162" t="s">
        <v>116</v>
      </c>
      <c r="C177" s="76" t="s">
        <v>2494</v>
      </c>
      <c r="D177" s="66" t="s">
        <v>2298</v>
      </c>
      <c r="E177" s="66" t="s">
        <v>2495</v>
      </c>
      <c r="F177" s="174" t="s">
        <v>657</v>
      </c>
      <c r="G177" s="174" t="s">
        <v>2496</v>
      </c>
      <c r="H177" s="77">
        <v>34127</v>
      </c>
      <c r="I177" s="78" t="s">
        <v>66</v>
      </c>
      <c r="J177" s="104" t="s">
        <v>67</v>
      </c>
      <c r="K177" s="39">
        <v>51.75</v>
      </c>
      <c r="L177" s="203">
        <v>39</v>
      </c>
      <c r="M177" s="203">
        <v>43.125</v>
      </c>
      <c r="N177" s="203">
        <v>42</v>
      </c>
      <c r="O177" s="39">
        <v>41.25</v>
      </c>
      <c r="P177" s="203">
        <v>43.5</v>
      </c>
      <c r="Q177" s="203">
        <v>30.75</v>
      </c>
      <c r="R177" s="203">
        <v>42</v>
      </c>
      <c r="S177" s="203">
        <v>28.75</v>
      </c>
      <c r="T177" s="52">
        <v>46</v>
      </c>
      <c r="U177" s="52">
        <v>408.125</v>
      </c>
      <c r="V177" s="52">
        <v>14.575892857142858</v>
      </c>
      <c r="W177" s="27" t="s">
        <v>2204</v>
      </c>
      <c r="X177" s="27" t="s">
        <v>2218</v>
      </c>
    </row>
    <row r="178" spans="1:24" ht="30">
      <c r="A178" s="162" t="s">
        <v>658</v>
      </c>
      <c r="B178" s="162" t="s">
        <v>1925</v>
      </c>
      <c r="C178" s="85" t="s">
        <v>2497</v>
      </c>
      <c r="D178" s="66" t="s">
        <v>2498</v>
      </c>
      <c r="E178" s="66" t="s">
        <v>2499</v>
      </c>
      <c r="F178" s="172" t="s">
        <v>658</v>
      </c>
      <c r="G178" s="172" t="s">
        <v>2500</v>
      </c>
      <c r="H178" s="68">
        <v>33857</v>
      </c>
      <c r="I178" s="69" t="s">
        <v>186</v>
      </c>
      <c r="J178" s="105" t="s">
        <v>659</v>
      </c>
      <c r="K178" s="39">
        <v>28.125</v>
      </c>
      <c r="L178" s="203">
        <v>37.5</v>
      </c>
      <c r="M178" s="203">
        <v>17.25</v>
      </c>
      <c r="N178" s="203">
        <v>39</v>
      </c>
      <c r="O178" s="39">
        <v>36</v>
      </c>
      <c r="P178" s="203">
        <v>27.75</v>
      </c>
      <c r="Q178" s="203">
        <v>18</v>
      </c>
      <c r="R178" s="203">
        <v>31.5</v>
      </c>
      <c r="S178" s="203">
        <v>22</v>
      </c>
      <c r="T178" s="52">
        <v>45</v>
      </c>
      <c r="U178" s="52">
        <v>302.125</v>
      </c>
      <c r="V178" s="52">
        <v>10.790178571428571</v>
      </c>
      <c r="W178" s="27" t="s">
        <v>2204</v>
      </c>
      <c r="X178" s="27" t="s">
        <v>2218</v>
      </c>
    </row>
    <row r="179" spans="1:24" ht="30">
      <c r="A179" s="162" t="s">
        <v>1926</v>
      </c>
      <c r="B179" s="162" t="s">
        <v>660</v>
      </c>
      <c r="C179" s="76" t="s">
        <v>2501</v>
      </c>
      <c r="D179" s="66" t="s">
        <v>2502</v>
      </c>
      <c r="E179" s="66" t="s">
        <v>2503</v>
      </c>
      <c r="F179" s="175" t="s">
        <v>2504</v>
      </c>
      <c r="G179" s="175" t="s">
        <v>660</v>
      </c>
      <c r="H179" s="77">
        <v>34354</v>
      </c>
      <c r="I179" s="78" t="s">
        <v>186</v>
      </c>
      <c r="J179" s="104" t="s">
        <v>187</v>
      </c>
      <c r="K179" s="39">
        <v>34.5</v>
      </c>
      <c r="L179" s="203">
        <v>46.5</v>
      </c>
      <c r="M179" s="203">
        <v>18</v>
      </c>
      <c r="N179" s="203">
        <v>28.5</v>
      </c>
      <c r="O179" s="39">
        <v>42</v>
      </c>
      <c r="P179" s="203">
        <v>23.25</v>
      </c>
      <c r="Q179" s="203">
        <v>16</v>
      </c>
      <c r="R179" s="203">
        <v>31.5</v>
      </c>
      <c r="S179" s="203">
        <v>18</v>
      </c>
      <c r="T179" s="52">
        <v>45</v>
      </c>
      <c r="U179" s="52">
        <v>303.25</v>
      </c>
      <c r="V179" s="52">
        <v>10.830357142857142</v>
      </c>
      <c r="W179" s="27" t="s">
        <v>2204</v>
      </c>
      <c r="X179" s="27" t="s">
        <v>2218</v>
      </c>
    </row>
    <row r="180" spans="1:24" ht="30">
      <c r="A180" s="162" t="s">
        <v>661</v>
      </c>
      <c r="B180" s="162" t="s">
        <v>662</v>
      </c>
      <c r="C180" s="76" t="s">
        <v>2505</v>
      </c>
      <c r="D180" s="66" t="s">
        <v>2506</v>
      </c>
      <c r="E180" s="66" t="s">
        <v>2507</v>
      </c>
      <c r="F180" s="175" t="s">
        <v>661</v>
      </c>
      <c r="G180" s="175" t="s">
        <v>662</v>
      </c>
      <c r="H180" s="77">
        <v>34085</v>
      </c>
      <c r="I180" s="78" t="s">
        <v>66</v>
      </c>
      <c r="J180" s="104" t="s">
        <v>67</v>
      </c>
      <c r="K180" s="39">
        <v>36</v>
      </c>
      <c r="L180" s="203">
        <v>39.75</v>
      </c>
      <c r="M180" s="203">
        <v>20.25</v>
      </c>
      <c r="N180" s="203">
        <v>31.5</v>
      </c>
      <c r="O180" s="39">
        <v>32.625</v>
      </c>
      <c r="P180" s="203">
        <v>30.75</v>
      </c>
      <c r="Q180" s="203">
        <v>26</v>
      </c>
      <c r="R180" s="203">
        <v>19.5</v>
      </c>
      <c r="S180" s="203">
        <v>14.5</v>
      </c>
      <c r="T180" s="52">
        <v>45</v>
      </c>
      <c r="U180" s="52">
        <v>295.875</v>
      </c>
      <c r="V180" s="52">
        <v>10.566964285714286</v>
      </c>
      <c r="W180" s="27" t="s">
        <v>2204</v>
      </c>
      <c r="X180" s="27" t="s">
        <v>2212</v>
      </c>
    </row>
    <row r="181" spans="1:24" ht="30">
      <c r="A181" s="162" t="s">
        <v>665</v>
      </c>
      <c r="B181" s="162" t="s">
        <v>1892</v>
      </c>
      <c r="C181" s="65" t="s">
        <v>663</v>
      </c>
      <c r="D181" s="66" t="s">
        <v>546</v>
      </c>
      <c r="E181" s="66" t="s">
        <v>664</v>
      </c>
      <c r="F181" s="172" t="s">
        <v>665</v>
      </c>
      <c r="G181" s="172" t="s">
        <v>549</v>
      </c>
      <c r="H181" s="68">
        <v>33965</v>
      </c>
      <c r="I181" s="69" t="s">
        <v>66</v>
      </c>
      <c r="J181" s="107" t="s">
        <v>67</v>
      </c>
      <c r="K181" s="39">
        <v>22.5</v>
      </c>
      <c r="L181" s="203">
        <v>34.5</v>
      </c>
      <c r="M181" s="203">
        <v>17.25</v>
      </c>
      <c r="N181" s="203">
        <v>25.5</v>
      </c>
      <c r="O181" s="39">
        <v>36</v>
      </c>
      <c r="P181" s="203">
        <v>39</v>
      </c>
      <c r="Q181" s="203">
        <v>16</v>
      </c>
      <c r="R181" s="203">
        <v>57</v>
      </c>
      <c r="S181" s="203">
        <v>20</v>
      </c>
      <c r="T181" s="52">
        <v>41.5</v>
      </c>
      <c r="U181" s="52">
        <v>309.25</v>
      </c>
      <c r="V181" s="52">
        <v>11.044642857142858</v>
      </c>
      <c r="W181" s="27" t="s">
        <v>2204</v>
      </c>
      <c r="X181" s="27" t="s">
        <v>2205</v>
      </c>
    </row>
    <row r="182" spans="1:24" ht="17.25">
      <c r="A182" s="162" t="s">
        <v>1927</v>
      </c>
      <c r="B182" s="162" t="s">
        <v>1928</v>
      </c>
      <c r="C182" s="71" t="s">
        <v>666</v>
      </c>
      <c r="D182" s="66" t="s">
        <v>667</v>
      </c>
      <c r="E182" s="66" t="s">
        <v>668</v>
      </c>
      <c r="F182" s="174" t="s">
        <v>669</v>
      </c>
      <c r="G182" s="174" t="s">
        <v>670</v>
      </c>
      <c r="H182" s="72">
        <v>34045</v>
      </c>
      <c r="I182" s="75" t="s">
        <v>91</v>
      </c>
      <c r="J182" s="103" t="s">
        <v>92</v>
      </c>
      <c r="K182" s="39">
        <v>18</v>
      </c>
      <c r="L182" s="203">
        <v>33</v>
      </c>
      <c r="M182" s="203">
        <v>26.25</v>
      </c>
      <c r="N182" s="203">
        <v>27</v>
      </c>
      <c r="O182" s="39">
        <v>36</v>
      </c>
      <c r="P182" s="203">
        <v>42</v>
      </c>
      <c r="Q182" s="203">
        <v>18</v>
      </c>
      <c r="R182" s="203">
        <v>24</v>
      </c>
      <c r="S182" s="203">
        <v>22</v>
      </c>
      <c r="T182" s="52">
        <v>44</v>
      </c>
      <c r="U182" s="52">
        <v>290.25</v>
      </c>
      <c r="V182" s="52">
        <v>10.366071428571429</v>
      </c>
      <c r="W182" s="27" t="s">
        <v>2204</v>
      </c>
      <c r="X182" s="27" t="s">
        <v>2205</v>
      </c>
    </row>
    <row r="183" spans="1:24" ht="30">
      <c r="A183" s="162" t="s">
        <v>673</v>
      </c>
      <c r="B183" s="162" t="s">
        <v>674</v>
      </c>
      <c r="C183" s="71" t="s">
        <v>671</v>
      </c>
      <c r="D183" s="66" t="s">
        <v>543</v>
      </c>
      <c r="E183" s="66" t="s">
        <v>672</v>
      </c>
      <c r="F183" s="174" t="s">
        <v>673</v>
      </c>
      <c r="G183" s="174" t="s">
        <v>674</v>
      </c>
      <c r="H183" s="72">
        <v>34172</v>
      </c>
      <c r="I183" s="75" t="s">
        <v>73</v>
      </c>
      <c r="J183" s="103" t="s">
        <v>74</v>
      </c>
      <c r="K183" s="243">
        <v>19.5</v>
      </c>
      <c r="L183" s="244">
        <v>33</v>
      </c>
      <c r="M183" s="244">
        <v>16.5</v>
      </c>
      <c r="N183" s="244">
        <v>21</v>
      </c>
      <c r="O183" s="243">
        <v>39</v>
      </c>
      <c r="P183" s="244">
        <v>36</v>
      </c>
      <c r="Q183" s="244">
        <v>10</v>
      </c>
      <c r="R183" s="244">
        <v>46.5</v>
      </c>
      <c r="S183" s="244">
        <v>20</v>
      </c>
      <c r="T183" s="52">
        <v>39</v>
      </c>
      <c r="U183" s="52">
        <v>280.5</v>
      </c>
      <c r="V183" s="52">
        <v>10.017857142857142</v>
      </c>
      <c r="W183" s="27" t="s">
        <v>2204</v>
      </c>
      <c r="X183" s="27" t="s">
        <v>2205</v>
      </c>
    </row>
    <row r="184" spans="1:24" ht="30">
      <c r="A184" s="162" t="s">
        <v>675</v>
      </c>
      <c r="B184" s="162" t="s">
        <v>1929</v>
      </c>
      <c r="C184" s="84" t="s">
        <v>2508</v>
      </c>
      <c r="D184" s="66" t="s">
        <v>2509</v>
      </c>
      <c r="E184" s="66" t="s">
        <v>2510</v>
      </c>
      <c r="F184" s="177" t="s">
        <v>675</v>
      </c>
      <c r="G184" s="177" t="s">
        <v>2511</v>
      </c>
      <c r="H184" s="82">
        <v>34479</v>
      </c>
      <c r="I184" s="83" t="s">
        <v>66</v>
      </c>
      <c r="J184" s="109" t="s">
        <v>67</v>
      </c>
      <c r="K184" s="39">
        <v>42.75</v>
      </c>
      <c r="L184" s="203">
        <v>49.5</v>
      </c>
      <c r="M184" s="203">
        <v>32.625</v>
      </c>
      <c r="N184" s="203">
        <v>36</v>
      </c>
      <c r="O184" s="39">
        <v>26.25</v>
      </c>
      <c r="P184" s="203">
        <v>34.5</v>
      </c>
      <c r="Q184" s="203">
        <v>24.25</v>
      </c>
      <c r="R184" s="203">
        <v>36</v>
      </c>
      <c r="S184" s="203">
        <v>10</v>
      </c>
      <c r="T184" s="52">
        <v>44</v>
      </c>
      <c r="U184" s="52">
        <v>335.875</v>
      </c>
      <c r="V184" s="52">
        <v>11.995535714285714</v>
      </c>
      <c r="W184" s="27" t="s">
        <v>2204</v>
      </c>
      <c r="X184" s="27" t="s">
        <v>2212</v>
      </c>
    </row>
    <row r="185" spans="1:24" ht="30">
      <c r="A185" s="162" t="s">
        <v>1930</v>
      </c>
      <c r="B185" s="162" t="s">
        <v>1931</v>
      </c>
      <c r="C185" s="86" t="s">
        <v>676</v>
      </c>
      <c r="D185" s="66" t="s">
        <v>677</v>
      </c>
      <c r="E185" s="66" t="s">
        <v>678</v>
      </c>
      <c r="F185" s="93" t="s">
        <v>679</v>
      </c>
      <c r="G185" s="93" t="s">
        <v>680</v>
      </c>
      <c r="H185" s="77">
        <v>34405</v>
      </c>
      <c r="I185" s="78" t="s">
        <v>186</v>
      </c>
      <c r="J185" s="111" t="s">
        <v>187</v>
      </c>
      <c r="K185" s="39">
        <v>30</v>
      </c>
      <c r="L185" s="203">
        <v>33.75</v>
      </c>
      <c r="M185" s="203">
        <v>28.5</v>
      </c>
      <c r="N185" s="203">
        <v>21</v>
      </c>
      <c r="O185" s="39">
        <v>30</v>
      </c>
      <c r="P185" s="203">
        <v>40.5</v>
      </c>
      <c r="Q185" s="203">
        <v>13</v>
      </c>
      <c r="R185" s="203">
        <v>24</v>
      </c>
      <c r="S185" s="203">
        <v>18</v>
      </c>
      <c r="T185" s="52">
        <v>43</v>
      </c>
      <c r="U185" s="52">
        <v>281.75</v>
      </c>
      <c r="V185" s="52">
        <v>10.0625</v>
      </c>
      <c r="W185" s="27" t="s">
        <v>2204</v>
      </c>
      <c r="X185" s="27" t="s">
        <v>2205</v>
      </c>
    </row>
    <row r="186" spans="1:24" ht="30">
      <c r="A186" s="162" t="s">
        <v>1932</v>
      </c>
      <c r="B186" s="162" t="s">
        <v>1933</v>
      </c>
      <c r="C186" s="65" t="s">
        <v>681</v>
      </c>
      <c r="D186" s="66" t="s">
        <v>682</v>
      </c>
      <c r="E186" s="66" t="s">
        <v>683</v>
      </c>
      <c r="F186" s="172" t="s">
        <v>684</v>
      </c>
      <c r="G186" s="172" t="s">
        <v>685</v>
      </c>
      <c r="H186" s="68">
        <v>34138</v>
      </c>
      <c r="I186" s="69" t="s">
        <v>98</v>
      </c>
      <c r="J186" s="107" t="s">
        <v>144</v>
      </c>
      <c r="K186" s="39">
        <v>33</v>
      </c>
      <c r="L186" s="203">
        <v>36</v>
      </c>
      <c r="M186" s="203">
        <v>26.25</v>
      </c>
      <c r="N186" s="203">
        <v>30</v>
      </c>
      <c r="O186" s="39">
        <v>30</v>
      </c>
      <c r="P186" s="203">
        <v>30</v>
      </c>
      <c r="Q186" s="203">
        <v>20.25</v>
      </c>
      <c r="R186" s="203">
        <v>31.5</v>
      </c>
      <c r="S186" s="203">
        <v>20</v>
      </c>
      <c r="T186" s="52">
        <v>44</v>
      </c>
      <c r="U186" s="52">
        <v>301</v>
      </c>
      <c r="V186" s="52">
        <v>10.75</v>
      </c>
      <c r="W186" s="27" t="s">
        <v>2204</v>
      </c>
      <c r="X186" s="27" t="s">
        <v>2205</v>
      </c>
    </row>
    <row r="187" spans="1:24" ht="30">
      <c r="A187" s="162" t="s">
        <v>1934</v>
      </c>
      <c r="B187" s="162" t="s">
        <v>1935</v>
      </c>
      <c r="C187" s="74" t="s">
        <v>2512</v>
      </c>
      <c r="D187" s="66" t="s">
        <v>2513</v>
      </c>
      <c r="E187" s="66" t="s">
        <v>2514</v>
      </c>
      <c r="F187" s="172" t="s">
        <v>2515</v>
      </c>
      <c r="G187" s="172" t="s">
        <v>686</v>
      </c>
      <c r="H187" s="68">
        <v>34210</v>
      </c>
      <c r="I187" s="69" t="s">
        <v>66</v>
      </c>
      <c r="J187" s="102" t="s">
        <v>67</v>
      </c>
      <c r="K187" s="39">
        <v>27.75</v>
      </c>
      <c r="L187" s="203">
        <v>37.5</v>
      </c>
      <c r="M187" s="203">
        <v>19.5</v>
      </c>
      <c r="N187" s="203">
        <v>40.5</v>
      </c>
      <c r="O187" s="39">
        <v>42</v>
      </c>
      <c r="P187" s="203">
        <v>40.5</v>
      </c>
      <c r="Q187" s="203">
        <v>13</v>
      </c>
      <c r="R187" s="203">
        <v>31.5</v>
      </c>
      <c r="S187" s="203">
        <v>22</v>
      </c>
      <c r="T187" s="52">
        <v>44</v>
      </c>
      <c r="U187" s="52">
        <v>318.25</v>
      </c>
      <c r="V187" s="52">
        <v>11.366071428571429</v>
      </c>
      <c r="W187" s="27" t="s">
        <v>2204</v>
      </c>
      <c r="X187" s="27" t="s">
        <v>2218</v>
      </c>
    </row>
    <row r="188" spans="1:24" ht="17.25">
      <c r="A188" s="162" t="s">
        <v>690</v>
      </c>
      <c r="B188" s="162" t="s">
        <v>1409</v>
      </c>
      <c r="C188" s="65" t="s">
        <v>687</v>
      </c>
      <c r="D188" s="66" t="s">
        <v>688</v>
      </c>
      <c r="E188" s="66" t="s">
        <v>689</v>
      </c>
      <c r="F188" s="172" t="s">
        <v>690</v>
      </c>
      <c r="G188" s="172" t="s">
        <v>225</v>
      </c>
      <c r="H188" s="68">
        <v>34205</v>
      </c>
      <c r="I188" s="69" t="s">
        <v>691</v>
      </c>
      <c r="J188" s="107" t="s">
        <v>692</v>
      </c>
      <c r="K188" s="39">
        <v>36</v>
      </c>
      <c r="L188" s="203">
        <v>28.5</v>
      </c>
      <c r="M188" s="203">
        <v>23.25</v>
      </c>
      <c r="N188" s="203">
        <v>22.5</v>
      </c>
      <c r="O188" s="39">
        <v>39</v>
      </c>
      <c r="P188" s="203">
        <v>34.5</v>
      </c>
      <c r="Q188" s="203">
        <v>14.75</v>
      </c>
      <c r="R188" s="203">
        <v>24</v>
      </c>
      <c r="S188" s="203">
        <v>22</v>
      </c>
      <c r="T188" s="52">
        <v>44</v>
      </c>
      <c r="U188" s="52">
        <v>288.5</v>
      </c>
      <c r="V188" s="52">
        <v>10.303571428571429</v>
      </c>
      <c r="W188" s="27" t="s">
        <v>2204</v>
      </c>
      <c r="X188" s="27" t="s">
        <v>2205</v>
      </c>
    </row>
    <row r="189" spans="1:24" ht="30">
      <c r="A189" s="162" t="s">
        <v>1936</v>
      </c>
      <c r="B189" s="162" t="s">
        <v>696</v>
      </c>
      <c r="C189" s="74" t="s">
        <v>693</v>
      </c>
      <c r="D189" s="66" t="s">
        <v>235</v>
      </c>
      <c r="E189" s="66" t="s">
        <v>694</v>
      </c>
      <c r="F189" s="172" t="s">
        <v>695</v>
      </c>
      <c r="G189" s="172" t="s">
        <v>696</v>
      </c>
      <c r="H189" s="68">
        <v>34027</v>
      </c>
      <c r="I189" s="69" t="s">
        <v>66</v>
      </c>
      <c r="J189" s="102" t="s">
        <v>67</v>
      </c>
      <c r="K189" s="39">
        <v>30</v>
      </c>
      <c r="L189" s="203">
        <v>33</v>
      </c>
      <c r="M189" s="203">
        <v>30.75</v>
      </c>
      <c r="N189" s="203">
        <v>21</v>
      </c>
      <c r="O189" s="39">
        <v>36</v>
      </c>
      <c r="P189" s="203">
        <v>42</v>
      </c>
      <c r="Q189" s="203">
        <v>10</v>
      </c>
      <c r="R189" s="203">
        <v>48</v>
      </c>
      <c r="S189" s="203">
        <v>14</v>
      </c>
      <c r="T189" s="52">
        <v>41.5</v>
      </c>
      <c r="U189" s="52">
        <v>306.25</v>
      </c>
      <c r="V189" s="52">
        <v>10.9375</v>
      </c>
      <c r="W189" s="27" t="s">
        <v>2204</v>
      </c>
      <c r="X189" s="27" t="s">
        <v>2205</v>
      </c>
    </row>
    <row r="190" spans="1:24" ht="17.25">
      <c r="A190" s="162" t="s">
        <v>699</v>
      </c>
      <c r="B190" s="162" t="s">
        <v>1324</v>
      </c>
      <c r="C190" s="74" t="s">
        <v>700</v>
      </c>
      <c r="D190" s="66" t="s">
        <v>701</v>
      </c>
      <c r="E190" s="66" t="s">
        <v>698</v>
      </c>
      <c r="F190" s="172" t="s">
        <v>702</v>
      </c>
      <c r="G190" s="172" t="s">
        <v>703</v>
      </c>
      <c r="H190" s="68">
        <v>33977</v>
      </c>
      <c r="I190" s="69" t="s">
        <v>103</v>
      </c>
      <c r="J190" s="102" t="s">
        <v>104</v>
      </c>
      <c r="K190" s="39">
        <v>19.5</v>
      </c>
      <c r="L190" s="203">
        <v>37.5</v>
      </c>
      <c r="M190" s="203">
        <v>25.5</v>
      </c>
      <c r="N190" s="203">
        <v>39</v>
      </c>
      <c r="O190" s="39">
        <v>42</v>
      </c>
      <c r="P190" s="203">
        <v>30</v>
      </c>
      <c r="Q190" s="203">
        <v>12</v>
      </c>
      <c r="R190" s="203">
        <v>25.5</v>
      </c>
      <c r="S190" s="203">
        <v>12</v>
      </c>
      <c r="T190" s="52">
        <v>42</v>
      </c>
      <c r="U190" s="52">
        <v>285</v>
      </c>
      <c r="V190" s="52">
        <v>10.178571428571429</v>
      </c>
      <c r="W190" s="27" t="s">
        <v>2204</v>
      </c>
      <c r="X190" s="27" t="s">
        <v>2205</v>
      </c>
    </row>
    <row r="191" spans="1:24" ht="17.25">
      <c r="A191" s="162" t="s">
        <v>699</v>
      </c>
      <c r="B191" s="162" t="s">
        <v>1853</v>
      </c>
      <c r="C191" s="71" t="s">
        <v>697</v>
      </c>
      <c r="D191" s="66" t="s">
        <v>424</v>
      </c>
      <c r="E191" s="66" t="s">
        <v>698</v>
      </c>
      <c r="F191" s="174" t="s">
        <v>699</v>
      </c>
      <c r="G191" s="174" t="s">
        <v>427</v>
      </c>
      <c r="H191" s="72">
        <v>32732</v>
      </c>
      <c r="I191" s="75" t="s">
        <v>73</v>
      </c>
      <c r="J191" s="103" t="s">
        <v>74</v>
      </c>
      <c r="K191" s="39">
        <v>21</v>
      </c>
      <c r="L191" s="203">
        <v>36</v>
      </c>
      <c r="M191" s="203">
        <v>28.5</v>
      </c>
      <c r="N191" s="203">
        <v>25.5</v>
      </c>
      <c r="O191" s="39">
        <v>45</v>
      </c>
      <c r="P191" s="203">
        <v>36</v>
      </c>
      <c r="Q191" s="203">
        <v>11</v>
      </c>
      <c r="R191" s="203">
        <v>24</v>
      </c>
      <c r="S191" s="203">
        <v>12</v>
      </c>
      <c r="T191" s="52">
        <v>42</v>
      </c>
      <c r="U191" s="52">
        <v>281</v>
      </c>
      <c r="V191" s="52">
        <v>10.035714285714286</v>
      </c>
      <c r="W191" s="27" t="s">
        <v>2204</v>
      </c>
      <c r="X191" s="27" t="s">
        <v>2205</v>
      </c>
    </row>
    <row r="192" spans="1:24" ht="17.25">
      <c r="A192" s="162" t="s">
        <v>704</v>
      </c>
      <c r="B192" s="162" t="s">
        <v>1937</v>
      </c>
      <c r="C192" s="74" t="s">
        <v>2516</v>
      </c>
      <c r="D192" s="66" t="s">
        <v>2517</v>
      </c>
      <c r="E192" s="66" t="s">
        <v>2518</v>
      </c>
      <c r="F192" s="172" t="s">
        <v>704</v>
      </c>
      <c r="G192" s="172" t="s">
        <v>2519</v>
      </c>
      <c r="H192" s="68">
        <v>33546</v>
      </c>
      <c r="I192" s="69" t="s">
        <v>121</v>
      </c>
      <c r="J192" s="102" t="s">
        <v>122</v>
      </c>
      <c r="K192" s="39">
        <v>21</v>
      </c>
      <c r="L192" s="203">
        <v>45</v>
      </c>
      <c r="M192" s="203">
        <v>18.375</v>
      </c>
      <c r="N192" s="203">
        <v>21</v>
      </c>
      <c r="O192" s="39">
        <v>48</v>
      </c>
      <c r="P192" s="203">
        <v>27</v>
      </c>
      <c r="Q192" s="203">
        <v>12</v>
      </c>
      <c r="R192" s="203">
        <v>21</v>
      </c>
      <c r="S192" s="203">
        <v>28</v>
      </c>
      <c r="T192" s="52">
        <v>42</v>
      </c>
      <c r="U192" s="52">
        <v>283.375</v>
      </c>
      <c r="V192" s="52">
        <v>10.120535714285714</v>
      </c>
      <c r="W192" s="27" t="s">
        <v>2204</v>
      </c>
      <c r="X192" s="27" t="s">
        <v>2218</v>
      </c>
    </row>
    <row r="193" spans="1:24" ht="30">
      <c r="A193" s="162" t="s">
        <v>705</v>
      </c>
      <c r="B193" s="162" t="s">
        <v>1938</v>
      </c>
      <c r="C193" s="74" t="s">
        <v>2520</v>
      </c>
      <c r="D193" s="66" t="s">
        <v>2521</v>
      </c>
      <c r="E193" s="66" t="s">
        <v>2522</v>
      </c>
      <c r="F193" s="172" t="s">
        <v>705</v>
      </c>
      <c r="G193" s="172" t="s">
        <v>2523</v>
      </c>
      <c r="H193" s="68">
        <v>34415</v>
      </c>
      <c r="I193" s="69" t="s">
        <v>101</v>
      </c>
      <c r="J193" s="102" t="s">
        <v>102</v>
      </c>
      <c r="K193" s="39">
        <v>33.375</v>
      </c>
      <c r="L193" s="203">
        <v>39.75</v>
      </c>
      <c r="M193" s="203">
        <v>24</v>
      </c>
      <c r="N193" s="203">
        <v>29.25</v>
      </c>
      <c r="O193" s="39">
        <v>35.25</v>
      </c>
      <c r="P193" s="203">
        <v>34.5</v>
      </c>
      <c r="Q193" s="203">
        <v>18.5</v>
      </c>
      <c r="R193" s="203">
        <v>30</v>
      </c>
      <c r="S193" s="203">
        <v>15.5</v>
      </c>
      <c r="T193" s="52">
        <v>43</v>
      </c>
      <c r="U193" s="52">
        <v>303.125</v>
      </c>
      <c r="V193" s="52">
        <v>10.825892857142858</v>
      </c>
      <c r="W193" s="27" t="s">
        <v>2204</v>
      </c>
      <c r="X193" s="27" t="s">
        <v>2212</v>
      </c>
    </row>
    <row r="194" spans="1:24" ht="17.25">
      <c r="A194" s="162" t="s">
        <v>1939</v>
      </c>
      <c r="B194" s="162" t="s">
        <v>706</v>
      </c>
      <c r="C194" s="79" t="s">
        <v>2524</v>
      </c>
      <c r="D194" s="66" t="s">
        <v>2525</v>
      </c>
      <c r="E194" s="66" t="s">
        <v>2526</v>
      </c>
      <c r="F194" s="180" t="s">
        <v>2527</v>
      </c>
      <c r="G194" s="180" t="s">
        <v>706</v>
      </c>
      <c r="H194" s="72">
        <v>34220</v>
      </c>
      <c r="I194" s="75" t="s">
        <v>98</v>
      </c>
      <c r="J194" s="106" t="s">
        <v>99</v>
      </c>
      <c r="K194" s="39">
        <v>30.375</v>
      </c>
      <c r="L194" s="203">
        <v>37.5</v>
      </c>
      <c r="M194" s="203">
        <v>23.625</v>
      </c>
      <c r="N194" s="203">
        <v>30.75</v>
      </c>
      <c r="O194" s="39">
        <v>34.875</v>
      </c>
      <c r="P194" s="203">
        <v>38.25</v>
      </c>
      <c r="Q194" s="203">
        <v>26.25</v>
      </c>
      <c r="R194" s="203">
        <v>31.5</v>
      </c>
      <c r="S194" s="203">
        <v>10</v>
      </c>
      <c r="T194" s="52">
        <v>43</v>
      </c>
      <c r="U194" s="52">
        <v>306.125</v>
      </c>
      <c r="V194" s="52">
        <v>10.933035714285714</v>
      </c>
      <c r="W194" s="27" t="s">
        <v>2204</v>
      </c>
      <c r="X194" s="27" t="s">
        <v>2212</v>
      </c>
    </row>
    <row r="195" spans="1:24" ht="30">
      <c r="A195" s="162" t="s">
        <v>707</v>
      </c>
      <c r="B195" s="162" t="s">
        <v>1940</v>
      </c>
      <c r="C195" s="79" t="s">
        <v>2528</v>
      </c>
      <c r="D195" s="66" t="s">
        <v>2529</v>
      </c>
      <c r="E195" s="66" t="s">
        <v>2530</v>
      </c>
      <c r="F195" s="178" t="s">
        <v>707</v>
      </c>
      <c r="G195" s="178" t="s">
        <v>2531</v>
      </c>
      <c r="H195" s="72">
        <v>34250</v>
      </c>
      <c r="I195" s="75" t="s">
        <v>66</v>
      </c>
      <c r="J195" s="106" t="s">
        <v>67</v>
      </c>
      <c r="K195" s="39">
        <v>24.75</v>
      </c>
      <c r="L195" s="203">
        <v>42.75</v>
      </c>
      <c r="M195" s="203">
        <v>16.5</v>
      </c>
      <c r="N195" s="203">
        <v>29.25</v>
      </c>
      <c r="O195" s="39">
        <v>29.25</v>
      </c>
      <c r="P195" s="203">
        <v>37.5</v>
      </c>
      <c r="Q195" s="203">
        <v>13.75</v>
      </c>
      <c r="R195" s="203">
        <v>27</v>
      </c>
      <c r="S195" s="203">
        <v>19</v>
      </c>
      <c r="T195" s="52">
        <v>43.5</v>
      </c>
      <c r="U195" s="52">
        <v>283.25</v>
      </c>
      <c r="V195" s="52">
        <v>10.116071428571429</v>
      </c>
      <c r="W195" s="27" t="s">
        <v>2204</v>
      </c>
      <c r="X195" s="27" t="s">
        <v>2212</v>
      </c>
    </row>
    <row r="196" spans="1:24" ht="30">
      <c r="A196" s="162" t="s">
        <v>1941</v>
      </c>
      <c r="B196" s="162" t="s">
        <v>711</v>
      </c>
      <c r="C196" s="79" t="s">
        <v>708</v>
      </c>
      <c r="D196" s="66" t="s">
        <v>612</v>
      </c>
      <c r="E196" s="66" t="s">
        <v>709</v>
      </c>
      <c r="F196" s="180" t="s">
        <v>710</v>
      </c>
      <c r="G196" s="180" t="s">
        <v>711</v>
      </c>
      <c r="H196" s="72">
        <v>33605</v>
      </c>
      <c r="I196" s="75" t="s">
        <v>83</v>
      </c>
      <c r="J196" s="106" t="s">
        <v>84</v>
      </c>
      <c r="K196" s="39">
        <v>21.75</v>
      </c>
      <c r="L196" s="203">
        <v>39.75</v>
      </c>
      <c r="M196" s="203">
        <v>33</v>
      </c>
      <c r="N196" s="203">
        <v>42</v>
      </c>
      <c r="O196" s="39">
        <v>39</v>
      </c>
      <c r="P196" s="203">
        <v>31.5</v>
      </c>
      <c r="Q196" s="203">
        <v>15</v>
      </c>
      <c r="R196" s="203">
        <v>40.5</v>
      </c>
      <c r="S196" s="203">
        <v>16</v>
      </c>
      <c r="T196" s="52">
        <v>42</v>
      </c>
      <c r="U196" s="52">
        <v>320.5</v>
      </c>
      <c r="V196" s="52">
        <v>11.446428571428571</v>
      </c>
      <c r="W196" s="27" t="s">
        <v>2204</v>
      </c>
      <c r="X196" s="27" t="s">
        <v>2205</v>
      </c>
    </row>
    <row r="197" spans="1:24" ht="30">
      <c r="A197" s="162" t="s">
        <v>715</v>
      </c>
      <c r="B197" s="162" t="s">
        <v>1942</v>
      </c>
      <c r="C197" s="74" t="s">
        <v>712</v>
      </c>
      <c r="D197" s="66" t="s">
        <v>713</v>
      </c>
      <c r="E197" s="66" t="s">
        <v>714</v>
      </c>
      <c r="F197" s="172" t="s">
        <v>715</v>
      </c>
      <c r="G197" s="172" t="s">
        <v>716</v>
      </c>
      <c r="H197" s="68">
        <v>34095</v>
      </c>
      <c r="I197" s="69" t="s">
        <v>66</v>
      </c>
      <c r="J197" s="102" t="s">
        <v>67</v>
      </c>
      <c r="K197" s="39">
        <v>23.625</v>
      </c>
      <c r="L197" s="203">
        <v>32.25</v>
      </c>
      <c r="M197" s="203">
        <v>24.75</v>
      </c>
      <c r="N197" s="203">
        <v>25.5</v>
      </c>
      <c r="O197" s="39">
        <v>45</v>
      </c>
      <c r="P197" s="203">
        <v>29.625</v>
      </c>
      <c r="Q197" s="203">
        <v>13.5</v>
      </c>
      <c r="R197" s="203">
        <v>36</v>
      </c>
      <c r="S197" s="203">
        <v>10</v>
      </c>
      <c r="T197" s="52">
        <v>41.5</v>
      </c>
      <c r="U197" s="52">
        <v>281.75</v>
      </c>
      <c r="V197" s="52">
        <v>10.0625</v>
      </c>
      <c r="W197" s="27" t="s">
        <v>2204</v>
      </c>
      <c r="X197" s="27" t="s">
        <v>2205</v>
      </c>
    </row>
    <row r="198" spans="1:24" ht="17.25">
      <c r="A198" s="162" t="s">
        <v>720</v>
      </c>
      <c r="B198" s="162" t="s">
        <v>721</v>
      </c>
      <c r="C198" s="74" t="s">
        <v>717</v>
      </c>
      <c r="D198" s="66" t="s">
        <v>718</v>
      </c>
      <c r="E198" s="66" t="s">
        <v>719</v>
      </c>
      <c r="F198" s="172" t="s">
        <v>720</v>
      </c>
      <c r="G198" s="172" t="s">
        <v>721</v>
      </c>
      <c r="H198" s="68">
        <v>34054</v>
      </c>
      <c r="I198" s="69" t="s">
        <v>103</v>
      </c>
      <c r="J198" s="102" t="s">
        <v>110</v>
      </c>
      <c r="K198" s="243">
        <v>24.375</v>
      </c>
      <c r="L198" s="244">
        <v>45</v>
      </c>
      <c r="M198" s="244">
        <v>27.75</v>
      </c>
      <c r="N198" s="244">
        <v>16.5</v>
      </c>
      <c r="O198" s="243">
        <v>39</v>
      </c>
      <c r="P198" s="244">
        <v>27</v>
      </c>
      <c r="Q198" s="244">
        <v>11</v>
      </c>
      <c r="R198" s="244">
        <v>39.75</v>
      </c>
      <c r="S198" s="244">
        <v>10</v>
      </c>
      <c r="T198" s="52">
        <v>40</v>
      </c>
      <c r="U198" s="52">
        <v>280.375</v>
      </c>
      <c r="V198" s="52">
        <v>10.013392857142858</v>
      </c>
      <c r="W198" s="27" t="s">
        <v>2204</v>
      </c>
      <c r="X198" s="27" t="s">
        <v>2205</v>
      </c>
    </row>
    <row r="199" spans="1:24" ht="17.25">
      <c r="A199" s="162" t="s">
        <v>720</v>
      </c>
      <c r="B199" s="162" t="s">
        <v>1943</v>
      </c>
      <c r="C199" s="74" t="s">
        <v>722</v>
      </c>
      <c r="D199" s="66" t="s">
        <v>723</v>
      </c>
      <c r="E199" s="66" t="s">
        <v>719</v>
      </c>
      <c r="F199" s="172" t="s">
        <v>724</v>
      </c>
      <c r="G199" s="172" t="s">
        <v>725</v>
      </c>
      <c r="H199" s="68">
        <v>34114</v>
      </c>
      <c r="I199" s="69" t="s">
        <v>691</v>
      </c>
      <c r="J199" s="102" t="s">
        <v>726</v>
      </c>
      <c r="K199" s="39">
        <v>30</v>
      </c>
      <c r="L199" s="203">
        <v>34.5</v>
      </c>
      <c r="M199" s="203">
        <v>26.25</v>
      </c>
      <c r="N199" s="203">
        <v>22.5</v>
      </c>
      <c r="O199" s="39">
        <v>36</v>
      </c>
      <c r="P199" s="203">
        <v>40.5</v>
      </c>
      <c r="Q199" s="203">
        <v>20</v>
      </c>
      <c r="R199" s="203">
        <v>39</v>
      </c>
      <c r="S199" s="203">
        <v>20</v>
      </c>
      <c r="T199" s="52">
        <v>39</v>
      </c>
      <c r="U199" s="52">
        <v>307.75</v>
      </c>
      <c r="V199" s="52">
        <v>10.991071428571429</v>
      </c>
      <c r="W199" s="27" t="s">
        <v>2204</v>
      </c>
      <c r="X199" s="27" t="s">
        <v>2205</v>
      </c>
    </row>
    <row r="200" spans="1:24" ht="30">
      <c r="A200" s="162" t="s">
        <v>730</v>
      </c>
      <c r="B200" s="162" t="s">
        <v>1944</v>
      </c>
      <c r="C200" s="74" t="s">
        <v>727</v>
      </c>
      <c r="D200" s="66" t="s">
        <v>728</v>
      </c>
      <c r="E200" s="66" t="s">
        <v>729</v>
      </c>
      <c r="F200" s="172" t="s">
        <v>730</v>
      </c>
      <c r="G200" s="172" t="s">
        <v>731</v>
      </c>
      <c r="H200" s="68">
        <v>33959</v>
      </c>
      <c r="I200" s="69" t="s">
        <v>98</v>
      </c>
      <c r="J200" s="102" t="s">
        <v>99</v>
      </c>
      <c r="K200" s="243">
        <v>24</v>
      </c>
      <c r="L200" s="244">
        <v>28.5</v>
      </c>
      <c r="M200" s="244">
        <v>25.5</v>
      </c>
      <c r="N200" s="244">
        <v>25.5</v>
      </c>
      <c r="O200" s="243">
        <v>42</v>
      </c>
      <c r="P200" s="244">
        <v>27</v>
      </c>
      <c r="Q200" s="244">
        <v>16</v>
      </c>
      <c r="R200" s="244">
        <v>38.25</v>
      </c>
      <c r="S200" s="244">
        <v>16</v>
      </c>
      <c r="T200" s="52">
        <v>39</v>
      </c>
      <c r="U200" s="52">
        <v>281.75</v>
      </c>
      <c r="V200" s="52">
        <v>10.0625</v>
      </c>
      <c r="W200" s="27" t="s">
        <v>2204</v>
      </c>
      <c r="X200" s="27" t="s">
        <v>2205</v>
      </c>
    </row>
    <row r="201" spans="1:24" ht="30">
      <c r="A201" s="162" t="s">
        <v>1945</v>
      </c>
      <c r="B201" s="162" t="s">
        <v>1946</v>
      </c>
      <c r="C201" s="85" t="s">
        <v>2532</v>
      </c>
      <c r="D201" s="66" t="s">
        <v>2533</v>
      </c>
      <c r="E201" s="66" t="s">
        <v>2534</v>
      </c>
      <c r="F201" s="172" t="s">
        <v>2535</v>
      </c>
      <c r="G201" s="172" t="s">
        <v>2536</v>
      </c>
      <c r="H201" s="68">
        <v>34245</v>
      </c>
      <c r="I201" s="69" t="s">
        <v>186</v>
      </c>
      <c r="J201" s="105" t="s">
        <v>187</v>
      </c>
      <c r="K201" s="39">
        <v>26.625</v>
      </c>
      <c r="L201" s="203">
        <v>45</v>
      </c>
      <c r="M201" s="203">
        <v>15</v>
      </c>
      <c r="N201" s="203">
        <v>21.75</v>
      </c>
      <c r="O201" s="39">
        <v>39</v>
      </c>
      <c r="P201" s="203">
        <v>36</v>
      </c>
      <c r="Q201" s="203">
        <v>15</v>
      </c>
      <c r="R201" s="203">
        <v>25.5</v>
      </c>
      <c r="S201" s="203">
        <v>22</v>
      </c>
      <c r="T201" s="52">
        <v>42</v>
      </c>
      <c r="U201" s="52">
        <v>287.875</v>
      </c>
      <c r="V201" s="52">
        <v>10.28125</v>
      </c>
      <c r="W201" s="27" t="s">
        <v>2204</v>
      </c>
      <c r="X201" s="27" t="s">
        <v>2218</v>
      </c>
    </row>
    <row r="202" spans="1:24" ht="30">
      <c r="A202" s="162" t="s">
        <v>1947</v>
      </c>
      <c r="B202" s="162" t="s">
        <v>1130</v>
      </c>
      <c r="C202" s="74" t="s">
        <v>732</v>
      </c>
      <c r="D202" s="66" t="s">
        <v>733</v>
      </c>
      <c r="E202" s="66" t="s">
        <v>734</v>
      </c>
      <c r="F202" s="172" t="s">
        <v>735</v>
      </c>
      <c r="G202" s="172" t="s">
        <v>736</v>
      </c>
      <c r="H202" s="68">
        <v>34138</v>
      </c>
      <c r="I202" s="69" t="s">
        <v>66</v>
      </c>
      <c r="J202" s="102" t="s">
        <v>67</v>
      </c>
      <c r="K202" s="39">
        <v>28.875</v>
      </c>
      <c r="L202" s="203">
        <v>31.5</v>
      </c>
      <c r="M202" s="203">
        <v>34.5</v>
      </c>
      <c r="N202" s="203">
        <v>28.5</v>
      </c>
      <c r="O202" s="39">
        <v>39</v>
      </c>
      <c r="P202" s="203">
        <v>34.5</v>
      </c>
      <c r="Q202" s="203">
        <v>15.25</v>
      </c>
      <c r="R202" s="203">
        <v>33</v>
      </c>
      <c r="S202" s="203">
        <v>12</v>
      </c>
      <c r="T202" s="52">
        <v>38.5</v>
      </c>
      <c r="U202" s="52">
        <v>295.625</v>
      </c>
      <c r="V202" s="52">
        <v>10.558035714285714</v>
      </c>
      <c r="W202" s="27" t="s">
        <v>2204</v>
      </c>
      <c r="X202" s="27" t="s">
        <v>2205</v>
      </c>
    </row>
    <row r="203" spans="1:24" ht="30">
      <c r="A203" s="162" t="s">
        <v>737</v>
      </c>
      <c r="B203" s="162" t="s">
        <v>1948</v>
      </c>
      <c r="C203" s="86" t="s">
        <v>2537</v>
      </c>
      <c r="D203" s="66" t="s">
        <v>2538</v>
      </c>
      <c r="E203" s="66" t="s">
        <v>2539</v>
      </c>
      <c r="F203" s="93" t="s">
        <v>737</v>
      </c>
      <c r="G203" s="93" t="s">
        <v>2540</v>
      </c>
      <c r="H203" s="77">
        <v>33722</v>
      </c>
      <c r="I203" s="78" t="s">
        <v>98</v>
      </c>
      <c r="J203" s="111" t="s">
        <v>99</v>
      </c>
      <c r="K203" s="39">
        <v>28.125</v>
      </c>
      <c r="L203" s="203">
        <v>33.75</v>
      </c>
      <c r="M203" s="203">
        <v>26.25</v>
      </c>
      <c r="N203" s="203">
        <v>36</v>
      </c>
      <c r="O203" s="39">
        <v>29.25</v>
      </c>
      <c r="P203" s="203">
        <v>30</v>
      </c>
      <c r="Q203" s="203">
        <v>19.75</v>
      </c>
      <c r="R203" s="203">
        <v>30</v>
      </c>
      <c r="S203" s="203">
        <v>10</v>
      </c>
      <c r="T203" s="52">
        <v>43</v>
      </c>
      <c r="U203" s="52">
        <v>286.125</v>
      </c>
      <c r="V203" s="52">
        <v>10.21875</v>
      </c>
      <c r="W203" s="27" t="s">
        <v>2204</v>
      </c>
      <c r="X203" s="27" t="s">
        <v>2212</v>
      </c>
    </row>
    <row r="204" spans="1:24" ht="17.25">
      <c r="A204" s="162" t="s">
        <v>741</v>
      </c>
      <c r="B204" s="162" t="s">
        <v>1949</v>
      </c>
      <c r="C204" s="74" t="s">
        <v>738</v>
      </c>
      <c r="D204" s="66" t="s">
        <v>739</v>
      </c>
      <c r="E204" s="66" t="s">
        <v>740</v>
      </c>
      <c r="F204" s="172" t="s">
        <v>741</v>
      </c>
      <c r="G204" s="172" t="s">
        <v>742</v>
      </c>
      <c r="H204" s="68">
        <v>34300</v>
      </c>
      <c r="I204" s="69" t="s">
        <v>103</v>
      </c>
      <c r="J204" s="102" t="s">
        <v>110</v>
      </c>
      <c r="K204" s="39">
        <v>30</v>
      </c>
      <c r="L204" s="203">
        <v>33</v>
      </c>
      <c r="M204" s="203">
        <v>16.5</v>
      </c>
      <c r="N204" s="203">
        <v>39</v>
      </c>
      <c r="O204" s="39">
        <v>39</v>
      </c>
      <c r="P204" s="203">
        <v>43.5</v>
      </c>
      <c r="Q204" s="203">
        <v>14</v>
      </c>
      <c r="R204" s="203">
        <v>42</v>
      </c>
      <c r="S204" s="203">
        <v>18</v>
      </c>
      <c r="T204" s="52">
        <v>44</v>
      </c>
      <c r="U204" s="52">
        <v>319</v>
      </c>
      <c r="V204" s="52">
        <v>11.392857142857142</v>
      </c>
      <c r="W204" s="27" t="s">
        <v>2204</v>
      </c>
      <c r="X204" s="27" t="s">
        <v>2205</v>
      </c>
    </row>
    <row r="205" spans="1:24" ht="17.25">
      <c r="A205" s="162" t="s">
        <v>743</v>
      </c>
      <c r="B205" s="162" t="s">
        <v>845</v>
      </c>
      <c r="C205" s="264" t="s">
        <v>2541</v>
      </c>
      <c r="D205" s="66" t="s">
        <v>290</v>
      </c>
      <c r="E205" s="66" t="s">
        <v>2542</v>
      </c>
      <c r="F205" s="93" t="s">
        <v>743</v>
      </c>
      <c r="G205" s="93" t="s">
        <v>744</v>
      </c>
      <c r="H205" s="77">
        <v>34559</v>
      </c>
      <c r="I205" s="78" t="s">
        <v>103</v>
      </c>
      <c r="J205" s="111" t="s">
        <v>110</v>
      </c>
      <c r="K205" s="39">
        <v>48.75</v>
      </c>
      <c r="L205" s="203">
        <v>45</v>
      </c>
      <c r="M205" s="203">
        <v>36</v>
      </c>
      <c r="N205" s="203">
        <v>45</v>
      </c>
      <c r="O205" s="39">
        <v>37.5</v>
      </c>
      <c r="P205" s="203">
        <v>39</v>
      </c>
      <c r="Q205" s="203">
        <v>25.5</v>
      </c>
      <c r="R205" s="203">
        <v>37.5</v>
      </c>
      <c r="S205" s="203">
        <v>16.5</v>
      </c>
      <c r="T205" s="52">
        <v>43</v>
      </c>
      <c r="U205" s="52">
        <v>373.75</v>
      </c>
      <c r="V205" s="52">
        <v>13.348214285714286</v>
      </c>
      <c r="W205" s="27" t="s">
        <v>2204</v>
      </c>
      <c r="X205" s="27" t="s">
        <v>2212</v>
      </c>
    </row>
    <row r="206" spans="1:24" ht="30">
      <c r="A206" s="162" t="s">
        <v>1950</v>
      </c>
      <c r="B206" s="162" t="s">
        <v>1951</v>
      </c>
      <c r="C206" s="65" t="s">
        <v>745</v>
      </c>
      <c r="D206" s="66" t="s">
        <v>746</v>
      </c>
      <c r="E206" s="66" t="s">
        <v>747</v>
      </c>
      <c r="F206" s="172" t="s">
        <v>748</v>
      </c>
      <c r="G206" s="172" t="s">
        <v>749</v>
      </c>
      <c r="H206" s="68">
        <v>33771</v>
      </c>
      <c r="I206" s="69" t="s">
        <v>83</v>
      </c>
      <c r="J206" s="107" t="s">
        <v>171</v>
      </c>
      <c r="K206" s="39">
        <v>27</v>
      </c>
      <c r="L206" s="203">
        <v>31.5</v>
      </c>
      <c r="M206" s="203">
        <v>20.25</v>
      </c>
      <c r="N206" s="203">
        <v>31.5</v>
      </c>
      <c r="O206" s="39">
        <v>36</v>
      </c>
      <c r="P206" s="203">
        <v>45</v>
      </c>
      <c r="Q206" s="203">
        <v>11</v>
      </c>
      <c r="R206" s="203">
        <v>18</v>
      </c>
      <c r="S206" s="203">
        <v>20</v>
      </c>
      <c r="T206" s="52">
        <v>40</v>
      </c>
      <c r="U206" s="52">
        <v>280.25</v>
      </c>
      <c r="V206" s="52">
        <v>10.008928571428571</v>
      </c>
      <c r="W206" s="27" t="s">
        <v>2204</v>
      </c>
      <c r="X206" s="27" t="s">
        <v>2205</v>
      </c>
    </row>
    <row r="207" spans="1:24" ht="30">
      <c r="A207" s="162" t="s">
        <v>1952</v>
      </c>
      <c r="B207" s="162" t="s">
        <v>887</v>
      </c>
      <c r="C207" s="76" t="s">
        <v>2543</v>
      </c>
      <c r="D207" s="66" t="s">
        <v>2544</v>
      </c>
      <c r="E207" s="66" t="s">
        <v>2545</v>
      </c>
      <c r="F207" s="175" t="s">
        <v>2546</v>
      </c>
      <c r="G207" s="175" t="s">
        <v>2547</v>
      </c>
      <c r="H207" s="77">
        <v>34392</v>
      </c>
      <c r="I207" s="78" t="s">
        <v>66</v>
      </c>
      <c r="J207" s="104" t="s">
        <v>67</v>
      </c>
      <c r="K207" s="39">
        <v>32.25</v>
      </c>
      <c r="L207" s="203">
        <v>34.5</v>
      </c>
      <c r="M207" s="203">
        <v>19.5</v>
      </c>
      <c r="N207" s="203">
        <v>30</v>
      </c>
      <c r="O207" s="39">
        <v>32.25</v>
      </c>
      <c r="P207" s="203">
        <v>22.5</v>
      </c>
      <c r="Q207" s="203">
        <v>20</v>
      </c>
      <c r="R207" s="203">
        <v>21</v>
      </c>
      <c r="S207" s="203">
        <v>26</v>
      </c>
      <c r="T207" s="52">
        <v>42</v>
      </c>
      <c r="U207" s="52">
        <v>280</v>
      </c>
      <c r="V207" s="52">
        <v>10</v>
      </c>
      <c r="W207" s="27" t="s">
        <v>2204</v>
      </c>
      <c r="X207" s="27" t="s">
        <v>2218</v>
      </c>
    </row>
    <row r="208" spans="1:24" ht="30">
      <c r="A208" s="162" t="s">
        <v>752</v>
      </c>
      <c r="B208" s="162" t="s">
        <v>1825</v>
      </c>
      <c r="C208" s="76" t="s">
        <v>750</v>
      </c>
      <c r="D208" s="66" t="s">
        <v>353</v>
      </c>
      <c r="E208" s="66" t="s">
        <v>751</v>
      </c>
      <c r="F208" s="175" t="s">
        <v>752</v>
      </c>
      <c r="G208" s="175" t="s">
        <v>355</v>
      </c>
      <c r="H208" s="77">
        <v>34227</v>
      </c>
      <c r="I208" s="78" t="s">
        <v>98</v>
      </c>
      <c r="J208" s="104" t="s">
        <v>99</v>
      </c>
      <c r="K208" s="39">
        <v>23.25</v>
      </c>
      <c r="L208" s="203">
        <v>31.5</v>
      </c>
      <c r="M208" s="203">
        <v>24</v>
      </c>
      <c r="N208" s="203">
        <v>25.5</v>
      </c>
      <c r="O208" s="39">
        <v>39</v>
      </c>
      <c r="P208" s="203">
        <v>40.5</v>
      </c>
      <c r="Q208" s="203">
        <v>10</v>
      </c>
      <c r="R208" s="203">
        <v>22.5</v>
      </c>
      <c r="S208" s="203">
        <v>22</v>
      </c>
      <c r="T208" s="52">
        <v>43</v>
      </c>
      <c r="U208" s="52">
        <v>281.25</v>
      </c>
      <c r="V208" s="52">
        <v>10.044642857142858</v>
      </c>
      <c r="W208" s="27" t="s">
        <v>2204</v>
      </c>
      <c r="X208" s="27" t="s">
        <v>2205</v>
      </c>
    </row>
    <row r="209" spans="1:24" ht="17.25">
      <c r="A209" s="162" t="s">
        <v>1953</v>
      </c>
      <c r="B209" s="162" t="s">
        <v>1928</v>
      </c>
      <c r="C209" s="86" t="s">
        <v>753</v>
      </c>
      <c r="D209" s="66" t="s">
        <v>754</v>
      </c>
      <c r="E209" s="66" t="s">
        <v>755</v>
      </c>
      <c r="F209" s="93" t="s">
        <v>756</v>
      </c>
      <c r="G209" s="93" t="s">
        <v>670</v>
      </c>
      <c r="H209" s="77">
        <v>33874</v>
      </c>
      <c r="I209" s="78" t="s">
        <v>186</v>
      </c>
      <c r="J209" s="111" t="s">
        <v>187</v>
      </c>
      <c r="K209" s="39">
        <v>30</v>
      </c>
      <c r="L209" s="203">
        <v>32.25</v>
      </c>
      <c r="M209" s="203">
        <v>37.5</v>
      </c>
      <c r="N209" s="203">
        <v>36</v>
      </c>
      <c r="O209" s="39">
        <v>30</v>
      </c>
      <c r="P209" s="203">
        <v>27</v>
      </c>
      <c r="Q209" s="203">
        <v>16</v>
      </c>
      <c r="R209" s="203">
        <v>40.5</v>
      </c>
      <c r="S209" s="203">
        <v>32</v>
      </c>
      <c r="T209" s="52">
        <v>42.5</v>
      </c>
      <c r="U209" s="52">
        <v>323.75</v>
      </c>
      <c r="V209" s="52">
        <v>11.5625</v>
      </c>
      <c r="W209" s="27" t="s">
        <v>2204</v>
      </c>
      <c r="X209" s="27" t="s">
        <v>2205</v>
      </c>
    </row>
    <row r="210" spans="1:24" ht="17.25">
      <c r="A210" s="162" t="s">
        <v>1954</v>
      </c>
      <c r="B210" s="162" t="s">
        <v>758</v>
      </c>
      <c r="C210" s="79" t="s">
        <v>2548</v>
      </c>
      <c r="D210" s="66" t="s">
        <v>2549</v>
      </c>
      <c r="E210" s="66" t="s">
        <v>2550</v>
      </c>
      <c r="F210" s="180" t="s">
        <v>757</v>
      </c>
      <c r="G210" s="180" t="s">
        <v>758</v>
      </c>
      <c r="H210" s="72">
        <v>34246</v>
      </c>
      <c r="I210" s="75" t="s">
        <v>131</v>
      </c>
      <c r="J210" s="106" t="s">
        <v>248</v>
      </c>
      <c r="K210" s="39">
        <v>25.5</v>
      </c>
      <c r="L210" s="203">
        <v>27</v>
      </c>
      <c r="M210" s="203">
        <v>27.75</v>
      </c>
      <c r="N210" s="203">
        <v>28.5</v>
      </c>
      <c r="O210" s="39">
        <v>39</v>
      </c>
      <c r="P210" s="203">
        <v>27.375</v>
      </c>
      <c r="Q210" s="203">
        <v>17.25</v>
      </c>
      <c r="R210" s="203">
        <v>39</v>
      </c>
      <c r="S210" s="203">
        <v>18</v>
      </c>
      <c r="T210" s="52">
        <v>43</v>
      </c>
      <c r="U210" s="52">
        <v>292.375</v>
      </c>
      <c r="V210" s="52">
        <v>10.441964285714286</v>
      </c>
      <c r="W210" s="27" t="s">
        <v>2204</v>
      </c>
      <c r="X210" s="27" t="s">
        <v>2218</v>
      </c>
    </row>
    <row r="211" spans="1:24" ht="17.25">
      <c r="A211" s="162" t="s">
        <v>1954</v>
      </c>
      <c r="B211" s="162" t="s">
        <v>1955</v>
      </c>
      <c r="C211" s="67" t="s">
        <v>759</v>
      </c>
      <c r="D211" s="66" t="s">
        <v>760</v>
      </c>
      <c r="E211" s="66" t="s">
        <v>755</v>
      </c>
      <c r="F211" s="172" t="s">
        <v>757</v>
      </c>
      <c r="G211" s="172" t="s">
        <v>761</v>
      </c>
      <c r="H211" s="82">
        <v>34151</v>
      </c>
      <c r="I211" s="83" t="s">
        <v>131</v>
      </c>
      <c r="J211" s="108" t="s">
        <v>248</v>
      </c>
      <c r="K211" s="39">
        <v>25.5</v>
      </c>
      <c r="L211" s="203">
        <v>21</v>
      </c>
      <c r="M211" s="203">
        <v>30</v>
      </c>
      <c r="N211" s="203">
        <v>19.5</v>
      </c>
      <c r="O211" s="39">
        <v>36</v>
      </c>
      <c r="P211" s="203">
        <v>25.5</v>
      </c>
      <c r="Q211" s="203">
        <v>17</v>
      </c>
      <c r="R211" s="203">
        <v>45</v>
      </c>
      <c r="S211" s="203">
        <v>20</v>
      </c>
      <c r="T211" s="52">
        <v>42</v>
      </c>
      <c r="U211" s="52">
        <v>281.5</v>
      </c>
      <c r="V211" s="52">
        <v>10.053571428571429</v>
      </c>
      <c r="W211" s="27" t="s">
        <v>2204</v>
      </c>
      <c r="X211" s="27" t="s">
        <v>2205</v>
      </c>
    </row>
    <row r="212" spans="1:24" ht="17.25">
      <c r="A212" s="162" t="s">
        <v>1956</v>
      </c>
      <c r="B212" s="162" t="s">
        <v>1957</v>
      </c>
      <c r="C212" s="67" t="s">
        <v>762</v>
      </c>
      <c r="D212" s="66" t="s">
        <v>763</v>
      </c>
      <c r="E212" s="66" t="s">
        <v>764</v>
      </c>
      <c r="F212" s="179" t="s">
        <v>765</v>
      </c>
      <c r="G212" s="179" t="s">
        <v>766</v>
      </c>
      <c r="H212" s="82">
        <v>33971</v>
      </c>
      <c r="I212" s="78" t="s">
        <v>91</v>
      </c>
      <c r="J212" s="108" t="s">
        <v>92</v>
      </c>
      <c r="K212" s="39">
        <v>30</v>
      </c>
      <c r="L212" s="203">
        <v>31.5</v>
      </c>
      <c r="M212" s="203">
        <v>24</v>
      </c>
      <c r="N212" s="203">
        <v>15</v>
      </c>
      <c r="O212" s="39">
        <v>36</v>
      </c>
      <c r="P212" s="203">
        <v>36</v>
      </c>
      <c r="Q212" s="203">
        <v>13</v>
      </c>
      <c r="R212" s="203">
        <v>31.5</v>
      </c>
      <c r="S212" s="203">
        <v>22</v>
      </c>
      <c r="T212" s="52">
        <v>42.5</v>
      </c>
      <c r="U212" s="52">
        <v>281.5</v>
      </c>
      <c r="V212" s="52">
        <v>10.053571428571429</v>
      </c>
      <c r="W212" s="27" t="s">
        <v>2204</v>
      </c>
      <c r="X212" s="27" t="s">
        <v>2205</v>
      </c>
    </row>
    <row r="213" spans="1:24" ht="17.25">
      <c r="A213" s="162" t="s">
        <v>1958</v>
      </c>
      <c r="B213" s="162" t="s">
        <v>1935</v>
      </c>
      <c r="C213" s="74" t="s">
        <v>767</v>
      </c>
      <c r="D213" s="66" t="s">
        <v>768</v>
      </c>
      <c r="E213" s="66" t="s">
        <v>769</v>
      </c>
      <c r="F213" s="172" t="s">
        <v>770</v>
      </c>
      <c r="G213" s="172" t="s">
        <v>771</v>
      </c>
      <c r="H213" s="68">
        <v>33742</v>
      </c>
      <c r="I213" s="69" t="s">
        <v>66</v>
      </c>
      <c r="J213" s="102" t="s">
        <v>67</v>
      </c>
      <c r="K213" s="39">
        <v>24</v>
      </c>
      <c r="L213" s="203">
        <v>36.75</v>
      </c>
      <c r="M213" s="203">
        <v>28.5</v>
      </c>
      <c r="N213" s="203">
        <v>24</v>
      </c>
      <c r="O213" s="39">
        <v>30</v>
      </c>
      <c r="P213" s="203">
        <v>34.5</v>
      </c>
      <c r="Q213" s="203">
        <v>20</v>
      </c>
      <c r="R213" s="203">
        <v>31.5</v>
      </c>
      <c r="S213" s="203">
        <v>10.25</v>
      </c>
      <c r="T213" s="52">
        <v>43.25</v>
      </c>
      <c r="U213" s="52">
        <v>282.75</v>
      </c>
      <c r="V213" s="52">
        <v>10.098214285714286</v>
      </c>
      <c r="W213" s="27" t="s">
        <v>2204</v>
      </c>
      <c r="X213" s="27" t="s">
        <v>2205</v>
      </c>
    </row>
    <row r="214" spans="1:24" ht="17.25">
      <c r="A214" s="162" t="s">
        <v>772</v>
      </c>
      <c r="B214" s="162" t="s">
        <v>1779</v>
      </c>
      <c r="C214" s="85" t="s">
        <v>2551</v>
      </c>
      <c r="D214" s="66" t="s">
        <v>177</v>
      </c>
      <c r="E214" s="66" t="s">
        <v>2552</v>
      </c>
      <c r="F214" s="172" t="s">
        <v>772</v>
      </c>
      <c r="G214" s="172" t="s">
        <v>178</v>
      </c>
      <c r="H214" s="68">
        <v>33875</v>
      </c>
      <c r="I214" s="69" t="s">
        <v>186</v>
      </c>
      <c r="J214" s="105" t="s">
        <v>659</v>
      </c>
      <c r="K214" s="39">
        <v>33</v>
      </c>
      <c r="L214" s="203">
        <v>38.25</v>
      </c>
      <c r="M214" s="203">
        <v>31.5</v>
      </c>
      <c r="N214" s="203">
        <v>40.5</v>
      </c>
      <c r="O214" s="39">
        <v>48</v>
      </c>
      <c r="P214" s="203">
        <v>40.5</v>
      </c>
      <c r="Q214" s="203">
        <v>28.75</v>
      </c>
      <c r="R214" s="203">
        <v>43.5</v>
      </c>
      <c r="S214" s="203">
        <v>17</v>
      </c>
      <c r="T214" s="52">
        <v>45.5</v>
      </c>
      <c r="U214" s="52">
        <v>366.5</v>
      </c>
      <c r="V214" s="52">
        <v>13.089285714285714</v>
      </c>
      <c r="W214" s="27" t="s">
        <v>2204</v>
      </c>
      <c r="X214" s="27" t="s">
        <v>2212</v>
      </c>
    </row>
    <row r="215" spans="1:24" ht="30">
      <c r="A215" s="162" t="s">
        <v>1959</v>
      </c>
      <c r="B215" s="162" t="s">
        <v>1960</v>
      </c>
      <c r="C215" s="80" t="s">
        <v>2553</v>
      </c>
      <c r="D215" s="66" t="s">
        <v>2554</v>
      </c>
      <c r="E215" s="66" t="s">
        <v>2555</v>
      </c>
      <c r="F215" s="172" t="s">
        <v>2556</v>
      </c>
      <c r="G215" s="172" t="s">
        <v>2557</v>
      </c>
      <c r="H215" s="68">
        <v>34231</v>
      </c>
      <c r="I215" s="69" t="s">
        <v>66</v>
      </c>
      <c r="J215" s="102" t="s">
        <v>67</v>
      </c>
      <c r="K215" s="39">
        <v>22.875</v>
      </c>
      <c r="L215" s="203">
        <v>38.25</v>
      </c>
      <c r="M215" s="203">
        <v>28.5</v>
      </c>
      <c r="N215" s="203">
        <v>30</v>
      </c>
      <c r="O215" s="39">
        <v>36.75</v>
      </c>
      <c r="P215" s="203">
        <v>45</v>
      </c>
      <c r="Q215" s="203">
        <v>14.75</v>
      </c>
      <c r="R215" s="203">
        <v>36</v>
      </c>
      <c r="S215" s="203">
        <v>11.25</v>
      </c>
      <c r="T215" s="52">
        <v>42.5</v>
      </c>
      <c r="U215" s="52">
        <v>305.875</v>
      </c>
      <c r="V215" s="52">
        <v>10.924107142857142</v>
      </c>
      <c r="W215" s="27" t="s">
        <v>2204</v>
      </c>
      <c r="X215" s="27" t="s">
        <v>2212</v>
      </c>
    </row>
    <row r="216" spans="1:24" ht="30">
      <c r="A216" s="162" t="s">
        <v>1961</v>
      </c>
      <c r="B216" s="162" t="s">
        <v>1962</v>
      </c>
      <c r="C216" s="76" t="s">
        <v>2558</v>
      </c>
      <c r="D216" s="66" t="s">
        <v>2559</v>
      </c>
      <c r="E216" s="66" t="s">
        <v>2560</v>
      </c>
      <c r="F216" s="175" t="s">
        <v>2561</v>
      </c>
      <c r="G216" s="175" t="s">
        <v>2562</v>
      </c>
      <c r="H216" s="77">
        <v>33804</v>
      </c>
      <c r="I216" s="78" t="s">
        <v>66</v>
      </c>
      <c r="J216" s="104" t="s">
        <v>67</v>
      </c>
      <c r="K216" s="39">
        <v>22.125</v>
      </c>
      <c r="L216" s="203">
        <v>44.25</v>
      </c>
      <c r="M216" s="203">
        <v>15</v>
      </c>
      <c r="N216" s="203">
        <v>36</v>
      </c>
      <c r="O216" s="39">
        <v>31.5</v>
      </c>
      <c r="P216" s="203">
        <v>29.25</v>
      </c>
      <c r="Q216" s="203">
        <v>20.25</v>
      </c>
      <c r="R216" s="203">
        <v>31.5</v>
      </c>
      <c r="S216" s="203">
        <v>10.25</v>
      </c>
      <c r="T216" s="52">
        <v>43</v>
      </c>
      <c r="U216" s="52">
        <v>283.125</v>
      </c>
      <c r="V216" s="52">
        <v>10.111607142857142</v>
      </c>
      <c r="W216" s="27" t="s">
        <v>2204</v>
      </c>
      <c r="X216" s="27" t="s">
        <v>2212</v>
      </c>
    </row>
    <row r="217" spans="1:24" ht="30">
      <c r="A217" s="162" t="s">
        <v>1963</v>
      </c>
      <c r="B217" s="162" t="s">
        <v>1905</v>
      </c>
      <c r="C217" s="76" t="s">
        <v>2563</v>
      </c>
      <c r="D217" s="66" t="s">
        <v>433</v>
      </c>
      <c r="E217" s="66" t="s">
        <v>2564</v>
      </c>
      <c r="F217" s="175" t="s">
        <v>2565</v>
      </c>
      <c r="G217" s="175" t="s">
        <v>773</v>
      </c>
      <c r="H217" s="77">
        <v>33919</v>
      </c>
      <c r="I217" s="78" t="s">
        <v>101</v>
      </c>
      <c r="J217" s="104" t="s">
        <v>102</v>
      </c>
      <c r="K217" s="39">
        <v>31.125</v>
      </c>
      <c r="L217" s="203">
        <v>27</v>
      </c>
      <c r="M217" s="203">
        <v>19.5</v>
      </c>
      <c r="N217" s="203">
        <v>30</v>
      </c>
      <c r="O217" s="39">
        <v>33.75</v>
      </c>
      <c r="P217" s="203">
        <v>33</v>
      </c>
      <c r="Q217" s="203">
        <v>20.75</v>
      </c>
      <c r="R217" s="203">
        <v>24</v>
      </c>
      <c r="S217" s="203">
        <v>20</v>
      </c>
      <c r="T217" s="52">
        <v>43</v>
      </c>
      <c r="U217" s="52">
        <v>282.125</v>
      </c>
      <c r="V217" s="52">
        <v>10.075892857142858</v>
      </c>
      <c r="W217" s="27" t="s">
        <v>2204</v>
      </c>
      <c r="X217" s="27" t="s">
        <v>2218</v>
      </c>
    </row>
    <row r="218" spans="1:24" ht="45">
      <c r="A218" s="162" t="s">
        <v>777</v>
      </c>
      <c r="B218" s="162" t="s">
        <v>1964</v>
      </c>
      <c r="C218" s="74" t="s">
        <v>774</v>
      </c>
      <c r="D218" s="66" t="s">
        <v>775</v>
      </c>
      <c r="E218" s="66" t="s">
        <v>776</v>
      </c>
      <c r="F218" s="172" t="s">
        <v>777</v>
      </c>
      <c r="G218" s="172" t="s">
        <v>778</v>
      </c>
      <c r="H218" s="68">
        <v>33353</v>
      </c>
      <c r="I218" s="69" t="s">
        <v>66</v>
      </c>
      <c r="J218" s="102" t="s">
        <v>67</v>
      </c>
      <c r="K218" s="39">
        <v>24</v>
      </c>
      <c r="L218" s="203">
        <v>39</v>
      </c>
      <c r="M218" s="203">
        <v>20.25</v>
      </c>
      <c r="N218" s="203">
        <v>33</v>
      </c>
      <c r="O218" s="39">
        <v>39</v>
      </c>
      <c r="P218" s="203">
        <v>30</v>
      </c>
      <c r="Q218" s="203">
        <v>21</v>
      </c>
      <c r="R218" s="203">
        <v>27</v>
      </c>
      <c r="S218" s="203">
        <v>16</v>
      </c>
      <c r="T218" s="52">
        <v>43.25</v>
      </c>
      <c r="U218" s="52">
        <v>292.5</v>
      </c>
      <c r="V218" s="52">
        <v>10.446428571428571</v>
      </c>
      <c r="W218" s="27" t="s">
        <v>2204</v>
      </c>
      <c r="X218" s="27" t="s">
        <v>2205</v>
      </c>
    </row>
    <row r="219" spans="1:24" ht="30">
      <c r="A219" s="162" t="s">
        <v>1965</v>
      </c>
      <c r="B219" s="162" t="s">
        <v>1966</v>
      </c>
      <c r="C219" s="74" t="s">
        <v>779</v>
      </c>
      <c r="D219" s="66" t="s">
        <v>780</v>
      </c>
      <c r="E219" s="66" t="s">
        <v>781</v>
      </c>
      <c r="F219" s="172" t="s">
        <v>782</v>
      </c>
      <c r="G219" s="172" t="s">
        <v>783</v>
      </c>
      <c r="H219" s="68">
        <v>32497</v>
      </c>
      <c r="I219" s="69" t="s">
        <v>66</v>
      </c>
      <c r="J219" s="102" t="s">
        <v>67</v>
      </c>
      <c r="K219" s="39">
        <v>30</v>
      </c>
      <c r="L219" s="203">
        <v>25.5</v>
      </c>
      <c r="M219" s="203">
        <v>30.75</v>
      </c>
      <c r="N219" s="203">
        <v>25.5</v>
      </c>
      <c r="O219" s="39">
        <v>39</v>
      </c>
      <c r="P219" s="203">
        <v>30</v>
      </c>
      <c r="Q219" s="203">
        <v>21.25</v>
      </c>
      <c r="R219" s="203">
        <v>30</v>
      </c>
      <c r="S219" s="203">
        <v>20</v>
      </c>
      <c r="T219" s="52">
        <v>40.5</v>
      </c>
      <c r="U219" s="52">
        <v>292.5</v>
      </c>
      <c r="V219" s="52">
        <v>10.446428571428571</v>
      </c>
      <c r="W219" s="27" t="s">
        <v>2204</v>
      </c>
      <c r="X219" s="27" t="s">
        <v>2205</v>
      </c>
    </row>
    <row r="220" spans="1:24" ht="30">
      <c r="A220" s="162" t="s">
        <v>787</v>
      </c>
      <c r="B220" s="162" t="s">
        <v>1967</v>
      </c>
      <c r="C220" s="65" t="s">
        <v>784</v>
      </c>
      <c r="D220" s="66" t="s">
        <v>785</v>
      </c>
      <c r="E220" s="66" t="s">
        <v>786</v>
      </c>
      <c r="F220" s="172" t="s">
        <v>787</v>
      </c>
      <c r="G220" s="172" t="s">
        <v>788</v>
      </c>
      <c r="H220" s="68">
        <v>34356</v>
      </c>
      <c r="I220" s="69" t="s">
        <v>101</v>
      </c>
      <c r="J220" s="107" t="s">
        <v>102</v>
      </c>
      <c r="K220" s="39">
        <v>30.375</v>
      </c>
      <c r="L220" s="203">
        <v>34.5</v>
      </c>
      <c r="M220" s="203">
        <v>26.25</v>
      </c>
      <c r="N220" s="203">
        <v>25.5</v>
      </c>
      <c r="O220" s="39">
        <v>36</v>
      </c>
      <c r="P220" s="203">
        <v>25.125</v>
      </c>
      <c r="Q220" s="203">
        <v>10.5</v>
      </c>
      <c r="R220" s="203">
        <v>42</v>
      </c>
      <c r="S220" s="203">
        <v>20</v>
      </c>
      <c r="T220" s="52">
        <v>41.5</v>
      </c>
      <c r="U220" s="52">
        <v>291.75</v>
      </c>
      <c r="V220" s="52">
        <v>10.419642857142858</v>
      </c>
      <c r="W220" s="27" t="s">
        <v>2204</v>
      </c>
      <c r="X220" s="27" t="s">
        <v>2205</v>
      </c>
    </row>
    <row r="221" spans="1:24" ht="17.25">
      <c r="A221" s="162" t="s">
        <v>791</v>
      </c>
      <c r="B221" s="162" t="s">
        <v>160</v>
      </c>
      <c r="C221" s="74" t="s">
        <v>789</v>
      </c>
      <c r="D221" s="66" t="s">
        <v>157</v>
      </c>
      <c r="E221" s="66" t="s">
        <v>790</v>
      </c>
      <c r="F221" s="172" t="s">
        <v>791</v>
      </c>
      <c r="G221" s="172" t="s">
        <v>792</v>
      </c>
      <c r="H221" s="68">
        <v>34107</v>
      </c>
      <c r="I221" s="69" t="s">
        <v>98</v>
      </c>
      <c r="J221" s="102" t="s">
        <v>99</v>
      </c>
      <c r="K221" s="39">
        <v>30</v>
      </c>
      <c r="L221" s="203">
        <v>33</v>
      </c>
      <c r="M221" s="203">
        <v>30</v>
      </c>
      <c r="N221" s="203">
        <v>30</v>
      </c>
      <c r="O221" s="39">
        <v>39</v>
      </c>
      <c r="P221" s="203">
        <v>39</v>
      </c>
      <c r="Q221" s="203">
        <v>19</v>
      </c>
      <c r="R221" s="203">
        <v>19.5</v>
      </c>
      <c r="S221" s="203">
        <v>12</v>
      </c>
      <c r="T221" s="52">
        <v>40.5</v>
      </c>
      <c r="U221" s="52">
        <v>292</v>
      </c>
      <c r="V221" s="52">
        <v>10.428571428571429</v>
      </c>
      <c r="W221" s="27" t="s">
        <v>2204</v>
      </c>
      <c r="X221" s="27" t="s">
        <v>2205</v>
      </c>
    </row>
    <row r="222" spans="1:24" ht="30">
      <c r="A222" s="162" t="s">
        <v>793</v>
      </c>
      <c r="B222" s="162" t="s">
        <v>1968</v>
      </c>
      <c r="C222" s="65" t="s">
        <v>2566</v>
      </c>
      <c r="D222" s="66" t="s">
        <v>326</v>
      </c>
      <c r="E222" s="66" t="s">
        <v>2567</v>
      </c>
      <c r="F222" s="172" t="s">
        <v>793</v>
      </c>
      <c r="G222" s="172" t="s">
        <v>2568</v>
      </c>
      <c r="H222" s="68">
        <v>33903</v>
      </c>
      <c r="I222" s="69" t="s">
        <v>66</v>
      </c>
      <c r="J222" s="107" t="s">
        <v>67</v>
      </c>
      <c r="K222" s="39">
        <v>42.75</v>
      </c>
      <c r="L222" s="203">
        <v>30</v>
      </c>
      <c r="M222" s="203">
        <v>26.25</v>
      </c>
      <c r="N222" s="203">
        <v>27</v>
      </c>
      <c r="O222" s="39">
        <v>31.5</v>
      </c>
      <c r="P222" s="203">
        <v>33</v>
      </c>
      <c r="Q222" s="203">
        <v>21.25</v>
      </c>
      <c r="R222" s="203">
        <v>34.5</v>
      </c>
      <c r="S222" s="203">
        <v>10</v>
      </c>
      <c r="T222" s="52">
        <v>42.5</v>
      </c>
      <c r="U222" s="52">
        <v>298.75</v>
      </c>
      <c r="V222" s="52">
        <v>10.669642857142858</v>
      </c>
      <c r="W222" s="27" t="s">
        <v>2204</v>
      </c>
      <c r="X222" s="27" t="s">
        <v>2212</v>
      </c>
    </row>
    <row r="223" spans="1:24" ht="17.25">
      <c r="A223" s="162" t="s">
        <v>794</v>
      </c>
      <c r="B223" s="162" t="s">
        <v>711</v>
      </c>
      <c r="C223" s="76" t="s">
        <v>2569</v>
      </c>
      <c r="D223" s="66" t="s">
        <v>612</v>
      </c>
      <c r="E223" s="66" t="s">
        <v>2570</v>
      </c>
      <c r="F223" s="175" t="s">
        <v>794</v>
      </c>
      <c r="G223" s="175" t="s">
        <v>711</v>
      </c>
      <c r="H223" s="77">
        <v>34393</v>
      </c>
      <c r="I223" s="78" t="s">
        <v>66</v>
      </c>
      <c r="J223" s="104" t="s">
        <v>67</v>
      </c>
      <c r="K223" s="39">
        <v>31.875</v>
      </c>
      <c r="L223" s="203">
        <v>26.25</v>
      </c>
      <c r="M223" s="203">
        <v>26.625</v>
      </c>
      <c r="N223" s="203">
        <v>27.75</v>
      </c>
      <c r="O223" s="39">
        <v>36</v>
      </c>
      <c r="P223" s="203">
        <v>35.25</v>
      </c>
      <c r="Q223" s="203">
        <v>26.75</v>
      </c>
      <c r="R223" s="203">
        <v>33</v>
      </c>
      <c r="S223" s="203">
        <v>17</v>
      </c>
      <c r="T223" s="52">
        <v>43</v>
      </c>
      <c r="U223" s="52">
        <v>303.5</v>
      </c>
      <c r="V223" s="52">
        <v>10.839285714285714</v>
      </c>
      <c r="W223" s="27" t="s">
        <v>2204</v>
      </c>
      <c r="X223" s="27" t="s">
        <v>2212</v>
      </c>
    </row>
    <row r="224" spans="1:24" ht="30">
      <c r="A224" s="162" t="s">
        <v>799</v>
      </c>
      <c r="B224" s="162" t="s">
        <v>1970</v>
      </c>
      <c r="C224" s="74" t="s">
        <v>796</v>
      </c>
      <c r="D224" s="66" t="s">
        <v>797</v>
      </c>
      <c r="E224" s="66" t="s">
        <v>798</v>
      </c>
      <c r="F224" s="172" t="s">
        <v>799</v>
      </c>
      <c r="G224" s="172" t="s">
        <v>800</v>
      </c>
      <c r="H224" s="68">
        <v>34284</v>
      </c>
      <c r="I224" s="69" t="s">
        <v>66</v>
      </c>
      <c r="J224" s="102" t="s">
        <v>67</v>
      </c>
      <c r="K224" s="39">
        <v>18</v>
      </c>
      <c r="L224" s="203">
        <v>43.5</v>
      </c>
      <c r="M224" s="203">
        <v>24.75</v>
      </c>
      <c r="N224" s="203">
        <v>28.5</v>
      </c>
      <c r="O224" s="39">
        <v>36</v>
      </c>
      <c r="P224" s="203">
        <v>36.75</v>
      </c>
      <c r="Q224" s="203">
        <v>19.75</v>
      </c>
      <c r="R224" s="203">
        <v>60</v>
      </c>
      <c r="S224" s="203">
        <v>20</v>
      </c>
      <c r="T224" s="52">
        <v>43</v>
      </c>
      <c r="U224" s="52">
        <v>330.25</v>
      </c>
      <c r="V224" s="52">
        <v>11.794642857142858</v>
      </c>
      <c r="W224" s="27" t="s">
        <v>2204</v>
      </c>
      <c r="X224" s="27" t="s">
        <v>2205</v>
      </c>
    </row>
    <row r="225" spans="1:24" ht="17.25">
      <c r="A225" s="162" t="s">
        <v>1971</v>
      </c>
      <c r="B225" s="162" t="s">
        <v>1972</v>
      </c>
      <c r="C225" s="74" t="s">
        <v>801</v>
      </c>
      <c r="D225" s="66" t="s">
        <v>802</v>
      </c>
      <c r="E225" s="66" t="s">
        <v>803</v>
      </c>
      <c r="F225" s="172" t="s">
        <v>804</v>
      </c>
      <c r="G225" s="172" t="s">
        <v>805</v>
      </c>
      <c r="H225" s="68">
        <v>34020</v>
      </c>
      <c r="I225" s="69" t="s">
        <v>66</v>
      </c>
      <c r="J225" s="102" t="s">
        <v>67</v>
      </c>
      <c r="K225" s="243">
        <v>22.5</v>
      </c>
      <c r="L225" s="244">
        <v>33</v>
      </c>
      <c r="M225" s="244">
        <v>36.75</v>
      </c>
      <c r="N225" s="245">
        <v>45</v>
      </c>
      <c r="O225" s="243">
        <v>49.5</v>
      </c>
      <c r="P225" s="244">
        <v>45</v>
      </c>
      <c r="Q225" s="244">
        <v>14</v>
      </c>
      <c r="R225" s="244">
        <v>18</v>
      </c>
      <c r="S225" s="244">
        <v>10</v>
      </c>
      <c r="T225" s="52">
        <v>40</v>
      </c>
      <c r="U225" s="52">
        <v>313.75</v>
      </c>
      <c r="V225" s="52">
        <v>11.205357142857142</v>
      </c>
      <c r="W225" s="27" t="s">
        <v>2204</v>
      </c>
      <c r="X225" s="27" t="s">
        <v>2205</v>
      </c>
    </row>
    <row r="226" spans="1:24" ht="30">
      <c r="A226" s="162" t="s">
        <v>809</v>
      </c>
      <c r="B226" s="162" t="s">
        <v>1973</v>
      </c>
      <c r="C226" s="65" t="s">
        <v>806</v>
      </c>
      <c r="D226" s="66" t="s">
        <v>807</v>
      </c>
      <c r="E226" s="66" t="s">
        <v>808</v>
      </c>
      <c r="F226" s="172" t="s">
        <v>809</v>
      </c>
      <c r="G226" s="172" t="s">
        <v>810</v>
      </c>
      <c r="H226" s="68">
        <v>34654</v>
      </c>
      <c r="I226" s="69" t="s">
        <v>66</v>
      </c>
      <c r="J226" s="107" t="s">
        <v>67</v>
      </c>
      <c r="K226" s="39">
        <v>22.5</v>
      </c>
      <c r="L226" s="203">
        <v>43.5</v>
      </c>
      <c r="M226" s="203">
        <v>36</v>
      </c>
      <c r="N226" s="203">
        <v>22.5</v>
      </c>
      <c r="O226" s="39">
        <v>30</v>
      </c>
      <c r="P226" s="203">
        <v>30</v>
      </c>
      <c r="Q226" s="203">
        <v>18.25</v>
      </c>
      <c r="R226" s="203">
        <v>22.5</v>
      </c>
      <c r="S226" s="203">
        <v>20</v>
      </c>
      <c r="T226" s="52">
        <v>43</v>
      </c>
      <c r="U226" s="52">
        <v>288.25</v>
      </c>
      <c r="V226" s="52">
        <v>10.294642857142858</v>
      </c>
      <c r="W226" s="27" t="s">
        <v>2204</v>
      </c>
      <c r="X226" s="27" t="s">
        <v>2205</v>
      </c>
    </row>
    <row r="227" spans="1:24" ht="17.25">
      <c r="A227" s="162" t="s">
        <v>1974</v>
      </c>
      <c r="B227" s="162" t="s">
        <v>923</v>
      </c>
      <c r="C227" s="86" t="s">
        <v>811</v>
      </c>
      <c r="D227" s="66" t="s">
        <v>812</v>
      </c>
      <c r="E227" s="66" t="s">
        <v>813</v>
      </c>
      <c r="F227" s="93" t="s">
        <v>814</v>
      </c>
      <c r="G227" s="93" t="s">
        <v>815</v>
      </c>
      <c r="H227" s="77">
        <v>33986</v>
      </c>
      <c r="I227" s="78" t="s">
        <v>66</v>
      </c>
      <c r="J227" s="111" t="s">
        <v>67</v>
      </c>
      <c r="K227" s="39">
        <v>36</v>
      </c>
      <c r="L227" s="203">
        <v>32.25</v>
      </c>
      <c r="M227" s="203">
        <v>39.75</v>
      </c>
      <c r="N227" s="203">
        <v>27.75</v>
      </c>
      <c r="O227" s="39">
        <v>30</v>
      </c>
      <c r="P227" s="203">
        <v>35.625</v>
      </c>
      <c r="Q227" s="203">
        <v>20.25</v>
      </c>
      <c r="R227" s="203">
        <v>52.5</v>
      </c>
      <c r="S227" s="203">
        <v>16</v>
      </c>
      <c r="T227" s="52">
        <v>43.25</v>
      </c>
      <c r="U227" s="52">
        <v>333.375</v>
      </c>
      <c r="V227" s="52">
        <v>11.90625</v>
      </c>
      <c r="W227" s="27" t="s">
        <v>2204</v>
      </c>
      <c r="X227" s="27" t="s">
        <v>2205</v>
      </c>
    </row>
    <row r="228" spans="1:24" ht="17.25">
      <c r="A228" s="162" t="s">
        <v>819</v>
      </c>
      <c r="B228" s="162" t="s">
        <v>1975</v>
      </c>
      <c r="C228" s="76" t="s">
        <v>816</v>
      </c>
      <c r="D228" s="66" t="s">
        <v>817</v>
      </c>
      <c r="E228" s="66" t="s">
        <v>818</v>
      </c>
      <c r="F228" s="175" t="s">
        <v>819</v>
      </c>
      <c r="G228" s="175" t="s">
        <v>820</v>
      </c>
      <c r="H228" s="77">
        <v>33537</v>
      </c>
      <c r="I228" s="78" t="s">
        <v>66</v>
      </c>
      <c r="J228" s="104" t="s">
        <v>67</v>
      </c>
      <c r="K228" s="39">
        <v>30.75</v>
      </c>
      <c r="L228" s="203">
        <v>33</v>
      </c>
      <c r="M228" s="203">
        <v>24.75</v>
      </c>
      <c r="N228" s="203">
        <v>21</v>
      </c>
      <c r="O228" s="39">
        <v>30</v>
      </c>
      <c r="P228" s="203">
        <v>30</v>
      </c>
      <c r="Q228" s="203">
        <v>18.75</v>
      </c>
      <c r="R228" s="203">
        <v>57</v>
      </c>
      <c r="S228" s="203">
        <v>32</v>
      </c>
      <c r="T228" s="52">
        <v>43</v>
      </c>
      <c r="U228" s="52">
        <v>320.25</v>
      </c>
      <c r="V228" s="52">
        <v>11.4375</v>
      </c>
      <c r="W228" s="27" t="s">
        <v>2204</v>
      </c>
      <c r="X228" s="27" t="s">
        <v>2205</v>
      </c>
    </row>
    <row r="229" spans="1:24" ht="17.25">
      <c r="A229" s="162" t="s">
        <v>1976</v>
      </c>
      <c r="B229" s="162" t="s">
        <v>711</v>
      </c>
      <c r="C229" s="67" t="s">
        <v>821</v>
      </c>
      <c r="D229" s="66" t="s">
        <v>612</v>
      </c>
      <c r="E229" s="66" t="s">
        <v>822</v>
      </c>
      <c r="F229" s="172" t="s">
        <v>823</v>
      </c>
      <c r="G229" s="172" t="s">
        <v>824</v>
      </c>
      <c r="H229" s="82">
        <v>34359</v>
      </c>
      <c r="I229" s="83" t="s">
        <v>101</v>
      </c>
      <c r="J229" s="112" t="s">
        <v>825</v>
      </c>
      <c r="K229" s="39">
        <v>26.25</v>
      </c>
      <c r="L229" s="203">
        <v>34.5</v>
      </c>
      <c r="M229" s="203">
        <v>32.25</v>
      </c>
      <c r="N229" s="203">
        <v>25.5</v>
      </c>
      <c r="O229" s="39">
        <v>36</v>
      </c>
      <c r="P229" s="203">
        <v>36</v>
      </c>
      <c r="Q229" s="203">
        <v>13</v>
      </c>
      <c r="R229" s="203">
        <v>46.5</v>
      </c>
      <c r="S229" s="203">
        <v>11.5</v>
      </c>
      <c r="T229" s="52">
        <v>38</v>
      </c>
      <c r="U229" s="52">
        <v>299.5</v>
      </c>
      <c r="V229" s="52">
        <v>10.696428571428571</v>
      </c>
      <c r="W229" s="27" t="s">
        <v>2204</v>
      </c>
      <c r="X229" s="27" t="s">
        <v>2205</v>
      </c>
    </row>
    <row r="230" spans="1:24" ht="30">
      <c r="A230" s="162" t="s">
        <v>1977</v>
      </c>
      <c r="B230" s="162" t="s">
        <v>1978</v>
      </c>
      <c r="C230" s="74" t="s">
        <v>2571</v>
      </c>
      <c r="D230" s="66" t="s">
        <v>2572</v>
      </c>
      <c r="E230" s="66" t="s">
        <v>2573</v>
      </c>
      <c r="F230" s="172" t="s">
        <v>2574</v>
      </c>
      <c r="G230" s="172" t="s">
        <v>2575</v>
      </c>
      <c r="H230" s="68">
        <v>33471</v>
      </c>
      <c r="I230" s="69" t="s">
        <v>98</v>
      </c>
      <c r="J230" s="102" t="s">
        <v>144</v>
      </c>
      <c r="K230" s="39">
        <v>15</v>
      </c>
      <c r="L230" s="203">
        <v>35.25</v>
      </c>
      <c r="M230" s="203">
        <v>15</v>
      </c>
      <c r="N230" s="203">
        <v>25.5</v>
      </c>
      <c r="O230" s="39">
        <v>42</v>
      </c>
      <c r="P230" s="203">
        <v>33.75</v>
      </c>
      <c r="Q230" s="203">
        <v>19.5</v>
      </c>
      <c r="R230" s="203">
        <v>30</v>
      </c>
      <c r="S230" s="203">
        <v>24</v>
      </c>
      <c r="T230" s="52">
        <v>42</v>
      </c>
      <c r="U230" s="52">
        <v>282</v>
      </c>
      <c r="V230" s="52">
        <v>10.071428571428571</v>
      </c>
      <c r="W230" s="27" t="s">
        <v>2204</v>
      </c>
      <c r="X230" s="27" t="s">
        <v>2218</v>
      </c>
    </row>
    <row r="231" spans="1:24" ht="30">
      <c r="A231" s="162" t="s">
        <v>831</v>
      </c>
      <c r="B231" s="162" t="s">
        <v>1789</v>
      </c>
      <c r="C231" s="74" t="s">
        <v>829</v>
      </c>
      <c r="D231" s="66" t="s">
        <v>207</v>
      </c>
      <c r="E231" s="66" t="s">
        <v>830</v>
      </c>
      <c r="F231" s="172" t="s">
        <v>831</v>
      </c>
      <c r="G231" s="172" t="s">
        <v>832</v>
      </c>
      <c r="H231" s="68">
        <v>33914</v>
      </c>
      <c r="I231" s="69" t="s">
        <v>276</v>
      </c>
      <c r="J231" s="102" t="s">
        <v>277</v>
      </c>
      <c r="K231" s="39">
        <v>20.25</v>
      </c>
      <c r="L231" s="203">
        <v>31.5</v>
      </c>
      <c r="M231" s="203">
        <v>21</v>
      </c>
      <c r="N231" s="203">
        <v>22.5</v>
      </c>
      <c r="O231" s="39">
        <v>36</v>
      </c>
      <c r="P231" s="203">
        <v>45</v>
      </c>
      <c r="Q231" s="203">
        <v>13.5</v>
      </c>
      <c r="R231" s="203">
        <v>28.5</v>
      </c>
      <c r="S231" s="203">
        <v>22</v>
      </c>
      <c r="T231" s="52">
        <v>41</v>
      </c>
      <c r="U231" s="52">
        <v>281.25</v>
      </c>
      <c r="V231" s="52">
        <v>10.044642857142858</v>
      </c>
      <c r="W231" s="27" t="s">
        <v>2204</v>
      </c>
      <c r="X231" s="27" t="s">
        <v>2205</v>
      </c>
    </row>
    <row r="232" spans="1:24" ht="17.25">
      <c r="A232" s="162" t="s">
        <v>1979</v>
      </c>
      <c r="B232" s="162" t="s">
        <v>837</v>
      </c>
      <c r="C232" s="71" t="s">
        <v>833</v>
      </c>
      <c r="D232" s="66" t="s">
        <v>834</v>
      </c>
      <c r="E232" s="66" t="s">
        <v>835</v>
      </c>
      <c r="F232" s="174" t="s">
        <v>836</v>
      </c>
      <c r="G232" s="174" t="s">
        <v>837</v>
      </c>
      <c r="H232" s="72">
        <v>34070</v>
      </c>
      <c r="I232" s="75" t="s">
        <v>101</v>
      </c>
      <c r="J232" s="112" t="s">
        <v>825</v>
      </c>
      <c r="K232" s="39">
        <v>24.75</v>
      </c>
      <c r="L232" s="203">
        <v>36</v>
      </c>
      <c r="M232" s="203">
        <v>23.25</v>
      </c>
      <c r="N232" s="203">
        <v>28.5</v>
      </c>
      <c r="O232" s="39">
        <v>36</v>
      </c>
      <c r="P232" s="203">
        <v>36</v>
      </c>
      <c r="Q232" s="203">
        <v>13</v>
      </c>
      <c r="R232" s="203">
        <v>45</v>
      </c>
      <c r="S232" s="203">
        <v>20</v>
      </c>
      <c r="T232" s="52">
        <v>41</v>
      </c>
      <c r="U232" s="52">
        <v>303.5</v>
      </c>
      <c r="V232" s="52">
        <v>10.839285714285714</v>
      </c>
      <c r="W232" s="27" t="s">
        <v>2204</v>
      </c>
      <c r="X232" s="27" t="s">
        <v>2205</v>
      </c>
    </row>
    <row r="233" spans="1:24" ht="17.25">
      <c r="A233" s="162" t="s">
        <v>828</v>
      </c>
      <c r="B233" s="162" t="s">
        <v>1802</v>
      </c>
      <c r="C233" s="85" t="s">
        <v>826</v>
      </c>
      <c r="D233" s="66" t="s">
        <v>262</v>
      </c>
      <c r="E233" s="66" t="s">
        <v>827</v>
      </c>
      <c r="F233" s="172" t="s">
        <v>828</v>
      </c>
      <c r="G233" s="172" t="s">
        <v>265</v>
      </c>
      <c r="H233" s="68">
        <v>33356</v>
      </c>
      <c r="I233" s="69" t="s">
        <v>121</v>
      </c>
      <c r="J233" s="105" t="s">
        <v>122</v>
      </c>
      <c r="K233" s="39">
        <v>30</v>
      </c>
      <c r="L233" s="203">
        <v>31.5</v>
      </c>
      <c r="M233" s="203">
        <v>27</v>
      </c>
      <c r="N233" s="203">
        <v>36</v>
      </c>
      <c r="O233" s="39">
        <v>36</v>
      </c>
      <c r="P233" s="203">
        <v>31.5</v>
      </c>
      <c r="Q233" s="203">
        <v>13</v>
      </c>
      <c r="R233" s="203">
        <v>37.5</v>
      </c>
      <c r="S233" s="203">
        <v>28</v>
      </c>
      <c r="T233" s="52">
        <v>41</v>
      </c>
      <c r="U233" s="52">
        <v>311.5</v>
      </c>
      <c r="V233" s="52">
        <v>11.125</v>
      </c>
      <c r="W233" s="27" t="s">
        <v>2204</v>
      </c>
      <c r="X233" s="27" t="s">
        <v>2205</v>
      </c>
    </row>
    <row r="234" spans="1:24" ht="17.25">
      <c r="A234" s="162" t="s">
        <v>1980</v>
      </c>
      <c r="B234" s="162" t="s">
        <v>1981</v>
      </c>
      <c r="C234" s="76" t="s">
        <v>2576</v>
      </c>
      <c r="D234" s="66" t="s">
        <v>2577</v>
      </c>
      <c r="E234" s="66" t="s">
        <v>2578</v>
      </c>
      <c r="F234" s="175" t="s">
        <v>2579</v>
      </c>
      <c r="G234" s="175" t="s">
        <v>2580</v>
      </c>
      <c r="H234" s="77">
        <v>34341</v>
      </c>
      <c r="I234" s="78" t="s">
        <v>186</v>
      </c>
      <c r="J234" s="104" t="s">
        <v>659</v>
      </c>
      <c r="K234" s="39">
        <v>32.25</v>
      </c>
      <c r="L234" s="203">
        <v>34.5</v>
      </c>
      <c r="M234" s="203">
        <v>19.125</v>
      </c>
      <c r="N234" s="203">
        <v>30</v>
      </c>
      <c r="O234" s="39">
        <v>25.5</v>
      </c>
      <c r="P234" s="203">
        <v>41.25</v>
      </c>
      <c r="Q234" s="203">
        <v>22.25</v>
      </c>
      <c r="R234" s="203">
        <v>34.5</v>
      </c>
      <c r="S234" s="203">
        <v>11</v>
      </c>
      <c r="T234" s="52">
        <v>40</v>
      </c>
      <c r="U234" s="52">
        <v>290.375</v>
      </c>
      <c r="V234" s="52">
        <v>10.370535714285714</v>
      </c>
      <c r="W234" s="27" t="s">
        <v>2204</v>
      </c>
      <c r="X234" s="27" t="s">
        <v>2212</v>
      </c>
    </row>
    <row r="235" spans="1:24" ht="30">
      <c r="A235" s="162" t="s">
        <v>838</v>
      </c>
      <c r="B235" s="162" t="s">
        <v>640</v>
      </c>
      <c r="C235" s="71" t="s">
        <v>2581</v>
      </c>
      <c r="D235" s="66" t="s">
        <v>2582</v>
      </c>
      <c r="E235" s="66" t="s">
        <v>2583</v>
      </c>
      <c r="F235" s="173" t="s">
        <v>838</v>
      </c>
      <c r="G235" s="173" t="s">
        <v>640</v>
      </c>
      <c r="H235" s="72">
        <v>33872</v>
      </c>
      <c r="I235" s="75" t="s">
        <v>103</v>
      </c>
      <c r="J235" s="103" t="s">
        <v>104</v>
      </c>
      <c r="K235" s="39">
        <v>52.5</v>
      </c>
      <c r="L235" s="203">
        <v>45</v>
      </c>
      <c r="M235" s="203">
        <v>57</v>
      </c>
      <c r="N235" s="203">
        <v>48</v>
      </c>
      <c r="O235" s="39">
        <v>44.25</v>
      </c>
      <c r="P235" s="203">
        <v>48</v>
      </c>
      <c r="Q235" s="203">
        <v>27.75</v>
      </c>
      <c r="R235" s="203">
        <v>48</v>
      </c>
      <c r="S235" s="203">
        <v>27</v>
      </c>
      <c r="T235" s="52">
        <v>43.5</v>
      </c>
      <c r="U235" s="52">
        <v>441</v>
      </c>
      <c r="V235" s="52">
        <v>15.75</v>
      </c>
      <c r="W235" s="27" t="s">
        <v>2204</v>
      </c>
      <c r="X235" s="27" t="s">
        <v>2212</v>
      </c>
    </row>
    <row r="236" spans="1:24" ht="17.25">
      <c r="A236" s="162" t="s">
        <v>839</v>
      </c>
      <c r="B236" s="162" t="s">
        <v>1751</v>
      </c>
      <c r="C236" s="74" t="s">
        <v>2584</v>
      </c>
      <c r="D236" s="66" t="s">
        <v>75</v>
      </c>
      <c r="E236" s="66" t="s">
        <v>2585</v>
      </c>
      <c r="F236" s="172" t="s">
        <v>839</v>
      </c>
      <c r="G236" s="172" t="s">
        <v>840</v>
      </c>
      <c r="H236" s="68">
        <v>33853</v>
      </c>
      <c r="I236" s="69" t="s">
        <v>66</v>
      </c>
      <c r="J236" s="102" t="s">
        <v>67</v>
      </c>
      <c r="K236" s="39">
        <v>29.625</v>
      </c>
      <c r="L236" s="203">
        <v>31.5</v>
      </c>
      <c r="M236" s="203">
        <v>15</v>
      </c>
      <c r="N236" s="203">
        <v>30</v>
      </c>
      <c r="O236" s="39">
        <v>42</v>
      </c>
      <c r="P236" s="203">
        <v>39.75</v>
      </c>
      <c r="Q236" s="203">
        <v>19.5</v>
      </c>
      <c r="R236" s="203">
        <v>24</v>
      </c>
      <c r="S236" s="203">
        <v>14</v>
      </c>
      <c r="T236" s="52">
        <v>42</v>
      </c>
      <c r="U236" s="52">
        <v>287.375</v>
      </c>
      <c r="V236" s="52">
        <v>10.263392857142858</v>
      </c>
      <c r="W236" s="27" t="s">
        <v>2204</v>
      </c>
      <c r="X236" s="27" t="s">
        <v>2218</v>
      </c>
    </row>
    <row r="237" spans="1:24" ht="17.25">
      <c r="A237" s="162" t="s">
        <v>1982</v>
      </c>
      <c r="B237" s="162" t="s">
        <v>841</v>
      </c>
      <c r="C237" s="71" t="s">
        <v>2586</v>
      </c>
      <c r="D237" s="66" t="s">
        <v>403</v>
      </c>
      <c r="E237" s="66" t="s">
        <v>2587</v>
      </c>
      <c r="F237" s="174" t="s">
        <v>2588</v>
      </c>
      <c r="G237" s="174" t="s">
        <v>841</v>
      </c>
      <c r="H237" s="72">
        <v>34341</v>
      </c>
      <c r="I237" s="75" t="s">
        <v>83</v>
      </c>
      <c r="J237" s="103" t="s">
        <v>84</v>
      </c>
      <c r="K237" s="39">
        <v>21</v>
      </c>
      <c r="L237" s="203">
        <v>43.5</v>
      </c>
      <c r="M237" s="203">
        <v>15</v>
      </c>
      <c r="N237" s="203">
        <v>36</v>
      </c>
      <c r="O237" s="39">
        <v>30</v>
      </c>
      <c r="P237" s="203">
        <v>39.75</v>
      </c>
      <c r="Q237" s="203">
        <v>10</v>
      </c>
      <c r="R237" s="203">
        <v>18</v>
      </c>
      <c r="S237" s="203">
        <v>30</v>
      </c>
      <c r="T237" s="52">
        <v>43</v>
      </c>
      <c r="U237" s="52">
        <v>286.25</v>
      </c>
      <c r="V237" s="52">
        <v>10.223214285714286</v>
      </c>
      <c r="W237" s="27" t="s">
        <v>2204</v>
      </c>
      <c r="X237" s="27" t="s">
        <v>2218</v>
      </c>
    </row>
    <row r="238" spans="1:24" ht="17.25">
      <c r="A238" s="162" t="s">
        <v>844</v>
      </c>
      <c r="B238" s="162" t="s">
        <v>845</v>
      </c>
      <c r="C238" s="67" t="s">
        <v>842</v>
      </c>
      <c r="D238" s="66" t="s">
        <v>290</v>
      </c>
      <c r="E238" s="66" t="s">
        <v>843</v>
      </c>
      <c r="F238" s="172" t="s">
        <v>844</v>
      </c>
      <c r="G238" s="172" t="s">
        <v>845</v>
      </c>
      <c r="H238" s="82">
        <v>34078</v>
      </c>
      <c r="I238" s="83" t="s">
        <v>83</v>
      </c>
      <c r="J238" s="108" t="s">
        <v>84</v>
      </c>
      <c r="K238" s="39">
        <v>25.5</v>
      </c>
      <c r="L238" s="203">
        <v>42</v>
      </c>
      <c r="M238" s="203">
        <v>19.125</v>
      </c>
      <c r="N238" s="203">
        <v>28.5</v>
      </c>
      <c r="O238" s="39">
        <v>30</v>
      </c>
      <c r="P238" s="203">
        <v>36</v>
      </c>
      <c r="Q238" s="203">
        <v>22</v>
      </c>
      <c r="R238" s="203">
        <v>22.5</v>
      </c>
      <c r="S238" s="203">
        <v>20</v>
      </c>
      <c r="T238" s="52">
        <v>40</v>
      </c>
      <c r="U238" s="52">
        <v>285.625</v>
      </c>
      <c r="V238" s="52">
        <v>10.200892857142858</v>
      </c>
      <c r="W238" s="27" t="s">
        <v>2204</v>
      </c>
      <c r="X238" s="27" t="s">
        <v>2205</v>
      </c>
    </row>
    <row r="239" spans="1:24" ht="17.25">
      <c r="A239" s="162" t="s">
        <v>844</v>
      </c>
      <c r="B239" s="162" t="s">
        <v>1983</v>
      </c>
      <c r="C239" s="74" t="s">
        <v>846</v>
      </c>
      <c r="D239" s="66" t="s">
        <v>847</v>
      </c>
      <c r="E239" s="66" t="s">
        <v>843</v>
      </c>
      <c r="F239" s="172" t="s">
        <v>844</v>
      </c>
      <c r="G239" s="172" t="s">
        <v>585</v>
      </c>
      <c r="H239" s="68">
        <v>34196</v>
      </c>
      <c r="I239" s="69" t="s">
        <v>83</v>
      </c>
      <c r="J239" s="102" t="s">
        <v>84</v>
      </c>
      <c r="K239" s="39">
        <v>19.5</v>
      </c>
      <c r="L239" s="203">
        <v>36</v>
      </c>
      <c r="M239" s="203">
        <v>27</v>
      </c>
      <c r="N239" s="203">
        <v>31.5</v>
      </c>
      <c r="O239" s="39">
        <v>30</v>
      </c>
      <c r="P239" s="203">
        <v>34.5</v>
      </c>
      <c r="Q239" s="203">
        <v>14.5</v>
      </c>
      <c r="R239" s="203">
        <v>39</v>
      </c>
      <c r="S239" s="203">
        <v>22</v>
      </c>
      <c r="T239" s="52">
        <v>42</v>
      </c>
      <c r="U239" s="52">
        <v>296</v>
      </c>
      <c r="V239" s="52">
        <v>10.571428571428571</v>
      </c>
      <c r="W239" s="27" t="s">
        <v>2204</v>
      </c>
      <c r="X239" s="27" t="s">
        <v>2205</v>
      </c>
    </row>
    <row r="240" spans="1:24" ht="17.25">
      <c r="A240" s="162" t="s">
        <v>851</v>
      </c>
      <c r="B240" s="162" t="s">
        <v>1984</v>
      </c>
      <c r="C240" s="65" t="s">
        <v>848</v>
      </c>
      <c r="D240" s="66" t="s">
        <v>849</v>
      </c>
      <c r="E240" s="66" t="s">
        <v>850</v>
      </c>
      <c r="F240" s="172" t="s">
        <v>851</v>
      </c>
      <c r="G240" s="172" t="s">
        <v>852</v>
      </c>
      <c r="H240" s="68">
        <v>33484</v>
      </c>
      <c r="I240" s="69" t="s">
        <v>66</v>
      </c>
      <c r="J240" s="110" t="s">
        <v>67</v>
      </c>
      <c r="K240" s="39">
        <v>39</v>
      </c>
      <c r="L240" s="203">
        <v>34.5</v>
      </c>
      <c r="M240" s="203">
        <v>38.25</v>
      </c>
      <c r="N240" s="203">
        <v>30</v>
      </c>
      <c r="O240" s="39">
        <v>42</v>
      </c>
      <c r="P240" s="203">
        <v>34.5</v>
      </c>
      <c r="Q240" s="203">
        <v>20</v>
      </c>
      <c r="R240" s="203">
        <v>31.5</v>
      </c>
      <c r="S240" s="203">
        <v>22</v>
      </c>
      <c r="T240" s="52">
        <v>42</v>
      </c>
      <c r="U240" s="52">
        <v>333.75</v>
      </c>
      <c r="V240" s="52">
        <v>11.919642857142858</v>
      </c>
      <c r="W240" s="27" t="s">
        <v>2204</v>
      </c>
      <c r="X240" s="27" t="s">
        <v>2205</v>
      </c>
    </row>
    <row r="241" spans="1:24" ht="17.25">
      <c r="A241" s="162" t="s">
        <v>853</v>
      </c>
      <c r="B241" s="162" t="s">
        <v>580</v>
      </c>
      <c r="C241" s="265" t="s">
        <v>2589</v>
      </c>
      <c r="D241" s="66" t="s">
        <v>2590</v>
      </c>
      <c r="E241" s="66" t="s">
        <v>2591</v>
      </c>
      <c r="F241" s="175" t="s">
        <v>853</v>
      </c>
      <c r="G241" s="175" t="s">
        <v>2592</v>
      </c>
      <c r="H241" s="77">
        <v>33674</v>
      </c>
      <c r="I241" s="78" t="s">
        <v>101</v>
      </c>
      <c r="J241" s="104" t="s">
        <v>417</v>
      </c>
      <c r="K241" s="39">
        <v>27.375</v>
      </c>
      <c r="L241" s="203">
        <v>36.75</v>
      </c>
      <c r="M241" s="203">
        <v>16.5</v>
      </c>
      <c r="N241" s="203">
        <v>31.5</v>
      </c>
      <c r="O241" s="39">
        <v>42</v>
      </c>
      <c r="P241" s="203">
        <v>22.875</v>
      </c>
      <c r="Q241" s="203">
        <v>16.25</v>
      </c>
      <c r="R241" s="203">
        <v>30</v>
      </c>
      <c r="S241" s="203">
        <v>22</v>
      </c>
      <c r="T241" s="52">
        <v>42</v>
      </c>
      <c r="U241" s="52">
        <v>287.25</v>
      </c>
      <c r="V241" s="52">
        <v>10.258928571428571</v>
      </c>
      <c r="W241" s="27" t="s">
        <v>2204</v>
      </c>
      <c r="X241" s="27" t="s">
        <v>2218</v>
      </c>
    </row>
    <row r="242" spans="1:24" ht="17.25">
      <c r="A242" s="162" t="s">
        <v>1986</v>
      </c>
      <c r="B242" s="162" t="s">
        <v>1987</v>
      </c>
      <c r="C242" s="76" t="s">
        <v>855</v>
      </c>
      <c r="D242" s="66" t="s">
        <v>856</v>
      </c>
      <c r="E242" s="66" t="s">
        <v>857</v>
      </c>
      <c r="F242" s="175" t="s">
        <v>858</v>
      </c>
      <c r="G242" s="175" t="s">
        <v>859</v>
      </c>
      <c r="H242" s="77">
        <v>34253</v>
      </c>
      <c r="I242" s="78" t="s">
        <v>91</v>
      </c>
      <c r="J242" s="104" t="s">
        <v>860</v>
      </c>
      <c r="K242" s="39">
        <v>30</v>
      </c>
      <c r="L242" s="203">
        <v>42</v>
      </c>
      <c r="M242" s="203">
        <v>38.25</v>
      </c>
      <c r="N242" s="203">
        <v>31.5</v>
      </c>
      <c r="O242" s="39">
        <v>39</v>
      </c>
      <c r="P242" s="203">
        <v>39</v>
      </c>
      <c r="Q242" s="203">
        <v>20</v>
      </c>
      <c r="R242" s="203">
        <v>43.5</v>
      </c>
      <c r="S242" s="203">
        <v>20</v>
      </c>
      <c r="T242" s="52">
        <v>41</v>
      </c>
      <c r="U242" s="52">
        <v>344.25</v>
      </c>
      <c r="V242" s="52">
        <v>12.294642857142858</v>
      </c>
      <c r="W242" s="27" t="s">
        <v>2204</v>
      </c>
      <c r="X242" s="27" t="s">
        <v>2205</v>
      </c>
    </row>
    <row r="243" spans="1:24" ht="17.25">
      <c r="A243" s="162" t="s">
        <v>1988</v>
      </c>
      <c r="B243" s="162" t="s">
        <v>865</v>
      </c>
      <c r="C243" s="76" t="s">
        <v>861</v>
      </c>
      <c r="D243" s="66" t="s">
        <v>862</v>
      </c>
      <c r="E243" s="66" t="s">
        <v>863</v>
      </c>
      <c r="F243" s="175" t="s">
        <v>864</v>
      </c>
      <c r="G243" s="175" t="s">
        <v>865</v>
      </c>
      <c r="H243" s="77">
        <v>34060</v>
      </c>
      <c r="I243" s="78" t="s">
        <v>66</v>
      </c>
      <c r="J243" s="104" t="s">
        <v>67</v>
      </c>
      <c r="K243" s="39">
        <v>33.75</v>
      </c>
      <c r="L243" s="203">
        <v>34.5</v>
      </c>
      <c r="M243" s="203">
        <v>36</v>
      </c>
      <c r="N243" s="203">
        <v>27</v>
      </c>
      <c r="O243" s="39">
        <v>42</v>
      </c>
      <c r="P243" s="203">
        <v>30.75</v>
      </c>
      <c r="Q243" s="203">
        <v>21</v>
      </c>
      <c r="R243" s="203">
        <v>33</v>
      </c>
      <c r="S243" s="203">
        <v>20</v>
      </c>
      <c r="T243" s="52">
        <v>41</v>
      </c>
      <c r="U243" s="52">
        <v>319</v>
      </c>
      <c r="V243" s="52">
        <v>11.392857142857142</v>
      </c>
      <c r="W243" s="27" t="s">
        <v>2204</v>
      </c>
      <c r="X243" s="27" t="s">
        <v>2205</v>
      </c>
    </row>
    <row r="244" spans="1:24" ht="17.25">
      <c r="A244" s="162" t="s">
        <v>1989</v>
      </c>
      <c r="B244" s="162" t="s">
        <v>1990</v>
      </c>
      <c r="C244" s="65" t="s">
        <v>866</v>
      </c>
      <c r="D244" s="66" t="s">
        <v>867</v>
      </c>
      <c r="E244" s="66" t="s">
        <v>868</v>
      </c>
      <c r="F244" s="172" t="s">
        <v>869</v>
      </c>
      <c r="G244" s="172" t="s">
        <v>870</v>
      </c>
      <c r="H244" s="68">
        <v>34158</v>
      </c>
      <c r="I244" s="69" t="s">
        <v>66</v>
      </c>
      <c r="J244" s="107" t="s">
        <v>67</v>
      </c>
      <c r="K244" s="39">
        <v>19.5</v>
      </c>
      <c r="L244" s="203">
        <v>33.75</v>
      </c>
      <c r="M244" s="203">
        <v>30.75</v>
      </c>
      <c r="N244" s="203">
        <v>19.5</v>
      </c>
      <c r="O244" s="39">
        <v>42</v>
      </c>
      <c r="P244" s="203">
        <v>34.5</v>
      </c>
      <c r="Q244" s="203">
        <v>23</v>
      </c>
      <c r="R244" s="203">
        <v>31.5</v>
      </c>
      <c r="S244" s="203">
        <v>20</v>
      </c>
      <c r="T244" s="52">
        <v>43</v>
      </c>
      <c r="U244" s="52">
        <v>297.5</v>
      </c>
      <c r="V244" s="52">
        <v>10.625</v>
      </c>
      <c r="W244" s="27" t="s">
        <v>2204</v>
      </c>
      <c r="X244" s="27" t="s">
        <v>2205</v>
      </c>
    </row>
    <row r="245" spans="1:24" ht="17.25">
      <c r="A245" s="162" t="s">
        <v>873</v>
      </c>
      <c r="B245" s="162" t="s">
        <v>877</v>
      </c>
      <c r="C245" s="76" t="s">
        <v>874</v>
      </c>
      <c r="D245" s="66" t="s">
        <v>875</v>
      </c>
      <c r="E245" s="66" t="s">
        <v>872</v>
      </c>
      <c r="F245" s="175" t="s">
        <v>876</v>
      </c>
      <c r="G245" s="175" t="s">
        <v>877</v>
      </c>
      <c r="H245" s="77">
        <v>34168</v>
      </c>
      <c r="I245" s="78" t="s">
        <v>131</v>
      </c>
      <c r="J245" s="104" t="s">
        <v>248</v>
      </c>
      <c r="K245" s="39">
        <v>21.375</v>
      </c>
      <c r="L245" s="203">
        <v>36</v>
      </c>
      <c r="M245" s="203">
        <v>33</v>
      </c>
      <c r="N245" s="203">
        <v>33</v>
      </c>
      <c r="O245" s="39">
        <v>45</v>
      </c>
      <c r="P245" s="203">
        <v>43.5</v>
      </c>
      <c r="Q245" s="203">
        <v>22</v>
      </c>
      <c r="R245" s="203">
        <v>48</v>
      </c>
      <c r="S245" s="203">
        <v>20</v>
      </c>
      <c r="T245" s="52">
        <v>43</v>
      </c>
      <c r="U245" s="52">
        <v>344.875</v>
      </c>
      <c r="V245" s="52">
        <v>12.316964285714286</v>
      </c>
      <c r="W245" s="27" t="s">
        <v>2204</v>
      </c>
      <c r="X245" s="27" t="s">
        <v>2205</v>
      </c>
    </row>
    <row r="246" spans="1:24" ht="17.25">
      <c r="A246" s="162" t="s">
        <v>873</v>
      </c>
      <c r="B246" s="162" t="s">
        <v>500</v>
      </c>
      <c r="C246" s="65" t="s">
        <v>871</v>
      </c>
      <c r="D246" s="66" t="s">
        <v>167</v>
      </c>
      <c r="E246" s="66" t="s">
        <v>872</v>
      </c>
      <c r="F246" s="172" t="s">
        <v>873</v>
      </c>
      <c r="G246" s="172" t="s">
        <v>233</v>
      </c>
      <c r="H246" s="68">
        <v>33607</v>
      </c>
      <c r="I246" s="69" t="s">
        <v>66</v>
      </c>
      <c r="J246" s="107" t="s">
        <v>67</v>
      </c>
      <c r="K246" s="39">
        <v>19.5</v>
      </c>
      <c r="L246" s="203">
        <v>34.5</v>
      </c>
      <c r="M246" s="203">
        <v>22.5</v>
      </c>
      <c r="N246" s="203">
        <v>25.5</v>
      </c>
      <c r="O246" s="39">
        <v>36</v>
      </c>
      <c r="P246" s="203">
        <v>36</v>
      </c>
      <c r="Q246" s="203">
        <v>16</v>
      </c>
      <c r="R246" s="203">
        <v>48</v>
      </c>
      <c r="S246" s="203">
        <v>20</v>
      </c>
      <c r="T246" s="52">
        <v>42</v>
      </c>
      <c r="U246" s="52">
        <v>300</v>
      </c>
      <c r="V246" s="52">
        <v>10.714285714285714</v>
      </c>
      <c r="W246" s="27" t="s">
        <v>2204</v>
      </c>
      <c r="X246" s="27" t="s">
        <v>2205</v>
      </c>
    </row>
    <row r="247" spans="1:24" ht="17.25">
      <c r="A247" s="162" t="s">
        <v>884</v>
      </c>
      <c r="B247" s="162" t="s">
        <v>1863</v>
      </c>
      <c r="C247" s="65" t="s">
        <v>881</v>
      </c>
      <c r="D247" s="66" t="s">
        <v>882</v>
      </c>
      <c r="E247" s="66" t="s">
        <v>883</v>
      </c>
      <c r="F247" s="179" t="s">
        <v>884</v>
      </c>
      <c r="G247" s="179" t="s">
        <v>885</v>
      </c>
      <c r="H247" s="68">
        <v>34161</v>
      </c>
      <c r="I247" s="69" t="s">
        <v>101</v>
      </c>
      <c r="J247" s="102" t="s">
        <v>102</v>
      </c>
      <c r="K247" s="39">
        <v>37.5</v>
      </c>
      <c r="L247" s="203">
        <v>37.5</v>
      </c>
      <c r="M247" s="203">
        <v>27</v>
      </c>
      <c r="N247" s="203">
        <v>21</v>
      </c>
      <c r="O247" s="39">
        <v>36</v>
      </c>
      <c r="P247" s="203">
        <v>30</v>
      </c>
      <c r="Q247" s="203">
        <v>13.25</v>
      </c>
      <c r="R247" s="203">
        <v>27</v>
      </c>
      <c r="S247" s="203">
        <v>20</v>
      </c>
      <c r="T247" s="52">
        <v>44</v>
      </c>
      <c r="U247" s="52">
        <v>293.25</v>
      </c>
      <c r="V247" s="52">
        <v>10.473214285714286</v>
      </c>
      <c r="W247" s="27" t="s">
        <v>2204</v>
      </c>
      <c r="X247" s="27" t="s">
        <v>2205</v>
      </c>
    </row>
    <row r="248" spans="1:24" ht="17.25">
      <c r="A248" s="162" t="s">
        <v>880</v>
      </c>
      <c r="B248" s="162" t="s">
        <v>1779</v>
      </c>
      <c r="C248" s="76" t="s">
        <v>878</v>
      </c>
      <c r="D248" s="66" t="s">
        <v>177</v>
      </c>
      <c r="E248" s="66" t="s">
        <v>879</v>
      </c>
      <c r="F248" s="173" t="s">
        <v>880</v>
      </c>
      <c r="G248" s="173" t="s">
        <v>447</v>
      </c>
      <c r="H248" s="77">
        <v>34378</v>
      </c>
      <c r="I248" s="78" t="s">
        <v>91</v>
      </c>
      <c r="J248" s="104" t="s">
        <v>92</v>
      </c>
      <c r="K248" s="39">
        <v>34.5</v>
      </c>
      <c r="L248" s="203">
        <v>37.5</v>
      </c>
      <c r="M248" s="203">
        <v>30.75</v>
      </c>
      <c r="N248" s="203">
        <v>34.5</v>
      </c>
      <c r="O248" s="39">
        <v>36</v>
      </c>
      <c r="P248" s="203">
        <v>43.5</v>
      </c>
      <c r="Q248" s="203">
        <v>22</v>
      </c>
      <c r="R248" s="203">
        <v>30</v>
      </c>
      <c r="S248" s="203">
        <v>20</v>
      </c>
      <c r="T248" s="52">
        <v>42</v>
      </c>
      <c r="U248" s="52">
        <v>330.75</v>
      </c>
      <c r="V248" s="52">
        <v>11.8125</v>
      </c>
      <c r="W248" s="27" t="s">
        <v>2204</v>
      </c>
      <c r="X248" s="27" t="s">
        <v>2205</v>
      </c>
    </row>
    <row r="249" spans="1:24" ht="17.25">
      <c r="A249" s="162" t="s">
        <v>886</v>
      </c>
      <c r="B249" s="162" t="s">
        <v>887</v>
      </c>
      <c r="C249" s="76" t="s">
        <v>2593</v>
      </c>
      <c r="D249" s="66" t="s">
        <v>2544</v>
      </c>
      <c r="E249" s="66" t="s">
        <v>2594</v>
      </c>
      <c r="F249" s="175" t="s">
        <v>886</v>
      </c>
      <c r="G249" s="175" t="s">
        <v>887</v>
      </c>
      <c r="H249" s="77">
        <v>34210</v>
      </c>
      <c r="I249" s="78" t="s">
        <v>2228</v>
      </c>
      <c r="J249" s="104" t="s">
        <v>2595</v>
      </c>
      <c r="K249" s="39">
        <v>33.75</v>
      </c>
      <c r="L249" s="203">
        <v>41.25</v>
      </c>
      <c r="M249" s="203">
        <v>22.5</v>
      </c>
      <c r="N249" s="203">
        <v>37.5</v>
      </c>
      <c r="O249" s="39">
        <v>30</v>
      </c>
      <c r="P249" s="203">
        <v>38.625</v>
      </c>
      <c r="Q249" s="203">
        <v>21</v>
      </c>
      <c r="R249" s="203">
        <v>30</v>
      </c>
      <c r="S249" s="203">
        <v>11</v>
      </c>
      <c r="T249" s="52">
        <v>40</v>
      </c>
      <c r="U249" s="52">
        <v>305.625</v>
      </c>
      <c r="V249" s="52">
        <v>10.915178571428571</v>
      </c>
      <c r="W249" s="27" t="s">
        <v>2204</v>
      </c>
      <c r="X249" s="27" t="s">
        <v>2218</v>
      </c>
    </row>
    <row r="250" spans="1:24" ht="17.25">
      <c r="A250" s="162" t="s">
        <v>888</v>
      </c>
      <c r="B250" s="162" t="s">
        <v>396</v>
      </c>
      <c r="C250" s="76" t="s">
        <v>2596</v>
      </c>
      <c r="D250" s="66" t="s">
        <v>188</v>
      </c>
      <c r="E250" s="66" t="s">
        <v>2597</v>
      </c>
      <c r="F250" s="175" t="s">
        <v>888</v>
      </c>
      <c r="G250" s="175" t="s">
        <v>396</v>
      </c>
      <c r="H250" s="77">
        <v>34247</v>
      </c>
      <c r="I250" s="78" t="s">
        <v>66</v>
      </c>
      <c r="J250" s="104" t="s">
        <v>67</v>
      </c>
      <c r="K250" s="39">
        <v>28.5</v>
      </c>
      <c r="L250" s="203">
        <v>28.5</v>
      </c>
      <c r="M250" s="203">
        <v>23.625</v>
      </c>
      <c r="N250" s="203">
        <v>30</v>
      </c>
      <c r="O250" s="39">
        <v>36</v>
      </c>
      <c r="P250" s="203">
        <v>29.25</v>
      </c>
      <c r="Q250" s="203">
        <v>20.5</v>
      </c>
      <c r="R250" s="203">
        <v>31.5</v>
      </c>
      <c r="S250" s="203">
        <v>14</v>
      </c>
      <c r="T250" s="52">
        <v>44</v>
      </c>
      <c r="U250" s="52">
        <v>285.875</v>
      </c>
      <c r="V250" s="52">
        <v>10.209821428571429</v>
      </c>
      <c r="W250" s="27" t="s">
        <v>2204</v>
      </c>
      <c r="X250" s="27" t="s">
        <v>2218</v>
      </c>
    </row>
    <row r="251" spans="1:24" ht="17.25">
      <c r="A251" s="162" t="s">
        <v>1991</v>
      </c>
      <c r="B251" s="162" t="s">
        <v>889</v>
      </c>
      <c r="C251" s="76" t="s">
        <v>2598</v>
      </c>
      <c r="D251" s="66" t="s">
        <v>2599</v>
      </c>
      <c r="E251" s="66" t="s">
        <v>2600</v>
      </c>
      <c r="F251" s="175" t="s">
        <v>2601</v>
      </c>
      <c r="G251" s="175" t="s">
        <v>889</v>
      </c>
      <c r="H251" s="77">
        <v>33655</v>
      </c>
      <c r="I251" s="78" t="s">
        <v>2602</v>
      </c>
      <c r="J251" s="104" t="s">
        <v>2603</v>
      </c>
      <c r="K251" s="39">
        <v>24.75</v>
      </c>
      <c r="L251" s="203">
        <v>44.25</v>
      </c>
      <c r="M251" s="203">
        <v>15</v>
      </c>
      <c r="N251" s="203">
        <v>31.5</v>
      </c>
      <c r="O251" s="39">
        <v>39</v>
      </c>
      <c r="P251" s="203">
        <v>23.25</v>
      </c>
      <c r="Q251" s="203">
        <v>17</v>
      </c>
      <c r="R251" s="203">
        <v>25.5</v>
      </c>
      <c r="S251" s="203">
        <v>20</v>
      </c>
      <c r="T251" s="52">
        <v>42</v>
      </c>
      <c r="U251" s="52">
        <v>282.25</v>
      </c>
      <c r="V251" s="52">
        <v>10.080357142857142</v>
      </c>
      <c r="W251" s="27" t="s">
        <v>2204</v>
      </c>
      <c r="X251" s="27" t="s">
        <v>2218</v>
      </c>
    </row>
    <row r="252" spans="1:24" ht="17.25">
      <c r="A252" s="162" t="s">
        <v>1992</v>
      </c>
      <c r="B252" s="162" t="s">
        <v>891</v>
      </c>
      <c r="C252" s="79" t="s">
        <v>2604</v>
      </c>
      <c r="D252" s="66" t="s">
        <v>890</v>
      </c>
      <c r="E252" s="66" t="s">
        <v>2605</v>
      </c>
      <c r="F252" s="180" t="s">
        <v>2606</v>
      </c>
      <c r="G252" s="180" t="s">
        <v>891</v>
      </c>
      <c r="H252" s="72">
        <v>34312</v>
      </c>
      <c r="I252" s="75" t="s">
        <v>66</v>
      </c>
      <c r="J252" s="266" t="s">
        <v>67</v>
      </c>
      <c r="K252" s="39">
        <v>33</v>
      </c>
      <c r="L252" s="203">
        <v>52.5</v>
      </c>
      <c r="M252" s="203">
        <v>18.375</v>
      </c>
      <c r="N252" s="203">
        <v>29.25</v>
      </c>
      <c r="O252" s="39">
        <v>36</v>
      </c>
      <c r="P252" s="203">
        <v>36.375</v>
      </c>
      <c r="Q252" s="203">
        <v>21.75</v>
      </c>
      <c r="R252" s="203">
        <v>30</v>
      </c>
      <c r="S252" s="203">
        <v>14.5</v>
      </c>
      <c r="T252" s="52">
        <v>44</v>
      </c>
      <c r="U252" s="52">
        <v>315.75</v>
      </c>
      <c r="V252" s="52">
        <v>11.276785714285714</v>
      </c>
      <c r="W252" s="27" t="s">
        <v>2204</v>
      </c>
      <c r="X252" s="27" t="s">
        <v>2212</v>
      </c>
    </row>
    <row r="253" spans="1:24" ht="17.25">
      <c r="A253" s="162" t="s">
        <v>895</v>
      </c>
      <c r="B253" s="162" t="s">
        <v>1993</v>
      </c>
      <c r="C253" s="73" t="s">
        <v>892</v>
      </c>
      <c r="D253" s="66" t="s">
        <v>893</v>
      </c>
      <c r="E253" s="66" t="s">
        <v>894</v>
      </c>
      <c r="F253" s="172" t="s">
        <v>895</v>
      </c>
      <c r="G253" s="172" t="s">
        <v>896</v>
      </c>
      <c r="H253" s="68">
        <v>34279</v>
      </c>
      <c r="I253" s="69" t="s">
        <v>103</v>
      </c>
      <c r="J253" s="102" t="s">
        <v>104</v>
      </c>
      <c r="K253" s="39">
        <v>24.75</v>
      </c>
      <c r="L253" s="203">
        <v>36</v>
      </c>
      <c r="M253" s="203">
        <v>27.75</v>
      </c>
      <c r="N253" s="203">
        <v>27</v>
      </c>
      <c r="O253" s="39">
        <v>45</v>
      </c>
      <c r="P253" s="203">
        <v>24</v>
      </c>
      <c r="Q253" s="203">
        <v>17.25</v>
      </c>
      <c r="R253" s="203">
        <v>24</v>
      </c>
      <c r="S253" s="203">
        <v>18</v>
      </c>
      <c r="T253" s="52">
        <v>38</v>
      </c>
      <c r="U253" s="52">
        <v>281.75</v>
      </c>
      <c r="V253" s="52">
        <v>10.0625</v>
      </c>
      <c r="W253" s="27" t="s">
        <v>2204</v>
      </c>
      <c r="X253" s="27" t="s">
        <v>2205</v>
      </c>
    </row>
    <row r="254" spans="1:24" ht="17.25">
      <c r="A254" s="162" t="s">
        <v>900</v>
      </c>
      <c r="B254" s="162" t="s">
        <v>901</v>
      </c>
      <c r="C254" s="73" t="s">
        <v>897</v>
      </c>
      <c r="D254" s="66" t="s">
        <v>898</v>
      </c>
      <c r="E254" s="66" t="s">
        <v>899</v>
      </c>
      <c r="F254" s="173" t="s">
        <v>900</v>
      </c>
      <c r="G254" s="173" t="s">
        <v>901</v>
      </c>
      <c r="H254" s="68">
        <v>33662</v>
      </c>
      <c r="I254" s="69" t="s">
        <v>66</v>
      </c>
      <c r="J254" s="102" t="s">
        <v>67</v>
      </c>
      <c r="K254" s="39">
        <v>24</v>
      </c>
      <c r="L254" s="203">
        <v>43.5</v>
      </c>
      <c r="M254" s="203">
        <v>21</v>
      </c>
      <c r="N254" s="203">
        <v>25.5</v>
      </c>
      <c r="O254" s="39">
        <v>42</v>
      </c>
      <c r="P254" s="203">
        <v>39</v>
      </c>
      <c r="Q254" s="203">
        <v>12.25</v>
      </c>
      <c r="R254" s="203">
        <v>15</v>
      </c>
      <c r="S254" s="203">
        <v>20</v>
      </c>
      <c r="T254" s="52">
        <v>39</v>
      </c>
      <c r="U254" s="52">
        <v>281.25</v>
      </c>
      <c r="V254" s="52">
        <v>10.044642857142858</v>
      </c>
      <c r="W254" s="27" t="s">
        <v>2204</v>
      </c>
      <c r="X254" s="27" t="s">
        <v>2205</v>
      </c>
    </row>
    <row r="255" spans="1:24" ht="17.25">
      <c r="A255" s="162" t="s">
        <v>900</v>
      </c>
      <c r="B255" s="162" t="s">
        <v>1935</v>
      </c>
      <c r="C255" s="74" t="s">
        <v>902</v>
      </c>
      <c r="D255" s="66" t="s">
        <v>903</v>
      </c>
      <c r="E255" s="66" t="s">
        <v>899</v>
      </c>
      <c r="F255" s="172" t="s">
        <v>900</v>
      </c>
      <c r="G255" s="172" t="s">
        <v>686</v>
      </c>
      <c r="H255" s="68">
        <v>34457</v>
      </c>
      <c r="I255" s="69" t="s">
        <v>691</v>
      </c>
      <c r="J255" s="102" t="s">
        <v>726</v>
      </c>
      <c r="K255" s="243">
        <v>19.5</v>
      </c>
      <c r="L255" s="244">
        <v>31.5</v>
      </c>
      <c r="M255" s="244">
        <v>27.75</v>
      </c>
      <c r="N255" s="244">
        <v>21</v>
      </c>
      <c r="O255" s="243">
        <v>39</v>
      </c>
      <c r="P255" s="244">
        <v>27</v>
      </c>
      <c r="Q255" s="244">
        <v>12</v>
      </c>
      <c r="R255" s="244">
        <v>39.75</v>
      </c>
      <c r="S255" s="244">
        <v>24</v>
      </c>
      <c r="T255" s="52">
        <v>39</v>
      </c>
      <c r="U255" s="52">
        <v>280.5</v>
      </c>
      <c r="V255" s="52">
        <v>10.017857142857142</v>
      </c>
      <c r="W255" s="27" t="s">
        <v>2204</v>
      </c>
      <c r="X255" s="27" t="s">
        <v>2205</v>
      </c>
    </row>
    <row r="256" spans="1:24" ht="30">
      <c r="A256" s="162" t="s">
        <v>906</v>
      </c>
      <c r="B256" s="162" t="s">
        <v>558</v>
      </c>
      <c r="C256" s="74" t="s">
        <v>904</v>
      </c>
      <c r="D256" s="66" t="s">
        <v>555</v>
      </c>
      <c r="E256" s="66" t="s">
        <v>905</v>
      </c>
      <c r="F256" s="172" t="s">
        <v>906</v>
      </c>
      <c r="G256" s="172" t="s">
        <v>907</v>
      </c>
      <c r="H256" s="68">
        <v>33952</v>
      </c>
      <c r="I256" s="69" t="s">
        <v>101</v>
      </c>
      <c r="J256" s="114" t="s">
        <v>102</v>
      </c>
      <c r="K256" s="39">
        <v>30</v>
      </c>
      <c r="L256" s="203">
        <v>40.5</v>
      </c>
      <c r="M256" s="203">
        <v>21.75</v>
      </c>
      <c r="N256" s="203">
        <v>19.5</v>
      </c>
      <c r="O256" s="39">
        <v>39</v>
      </c>
      <c r="P256" s="203">
        <v>30</v>
      </c>
      <c r="Q256" s="203">
        <v>13.25</v>
      </c>
      <c r="R256" s="203">
        <v>30</v>
      </c>
      <c r="S256" s="203">
        <v>32</v>
      </c>
      <c r="T256" s="52">
        <v>40</v>
      </c>
      <c r="U256" s="52">
        <v>296</v>
      </c>
      <c r="V256" s="52">
        <v>10.571428571428571</v>
      </c>
      <c r="W256" s="27" t="s">
        <v>2204</v>
      </c>
      <c r="X256" s="27" t="s">
        <v>2205</v>
      </c>
    </row>
    <row r="257" spans="1:24" ht="30">
      <c r="A257" s="162" t="s">
        <v>908</v>
      </c>
      <c r="B257" s="162" t="s">
        <v>1825</v>
      </c>
      <c r="C257" s="76" t="s">
        <v>2607</v>
      </c>
      <c r="D257" s="66" t="s">
        <v>2608</v>
      </c>
      <c r="E257" s="66" t="s">
        <v>2609</v>
      </c>
      <c r="F257" s="175" t="s">
        <v>908</v>
      </c>
      <c r="G257" s="175" t="s">
        <v>909</v>
      </c>
      <c r="H257" s="77">
        <v>33648</v>
      </c>
      <c r="I257" s="78" t="s">
        <v>66</v>
      </c>
      <c r="J257" s="104" t="s">
        <v>67</v>
      </c>
      <c r="K257" s="39">
        <v>39.75</v>
      </c>
      <c r="L257" s="203">
        <v>27.75</v>
      </c>
      <c r="M257" s="203">
        <v>24</v>
      </c>
      <c r="N257" s="203">
        <v>36.75</v>
      </c>
      <c r="O257" s="39">
        <v>30.75</v>
      </c>
      <c r="P257" s="203">
        <v>47.625</v>
      </c>
      <c r="Q257" s="203">
        <v>23.5</v>
      </c>
      <c r="R257" s="203">
        <v>45</v>
      </c>
      <c r="S257" s="203">
        <v>18.5</v>
      </c>
      <c r="T257" s="52">
        <v>43</v>
      </c>
      <c r="U257" s="52">
        <v>336.625</v>
      </c>
      <c r="V257" s="52">
        <v>12.022321428571429</v>
      </c>
      <c r="W257" s="27" t="s">
        <v>2204</v>
      </c>
      <c r="X257" s="27" t="s">
        <v>2212</v>
      </c>
    </row>
    <row r="258" spans="1:24" ht="17.25">
      <c r="A258" s="162" t="s">
        <v>912</v>
      </c>
      <c r="B258" s="162" t="s">
        <v>1797</v>
      </c>
      <c r="C258" s="88" t="s">
        <v>910</v>
      </c>
      <c r="D258" s="66" t="s">
        <v>244</v>
      </c>
      <c r="E258" s="66" t="s">
        <v>911</v>
      </c>
      <c r="F258" s="174" t="s">
        <v>912</v>
      </c>
      <c r="G258" s="174" t="s">
        <v>913</v>
      </c>
      <c r="H258" s="72">
        <v>33406</v>
      </c>
      <c r="I258" s="75" t="s">
        <v>131</v>
      </c>
      <c r="J258" s="112" t="s">
        <v>248</v>
      </c>
      <c r="K258" s="39">
        <v>37.5</v>
      </c>
      <c r="L258" s="203">
        <v>36</v>
      </c>
      <c r="M258" s="203">
        <v>30</v>
      </c>
      <c r="N258" s="203">
        <v>24</v>
      </c>
      <c r="O258" s="39">
        <v>42</v>
      </c>
      <c r="P258" s="203">
        <v>33</v>
      </c>
      <c r="Q258" s="203">
        <v>15</v>
      </c>
      <c r="R258" s="203">
        <v>24</v>
      </c>
      <c r="S258" s="203">
        <v>28</v>
      </c>
      <c r="T258" s="52">
        <v>42</v>
      </c>
      <c r="U258" s="52">
        <v>311.5</v>
      </c>
      <c r="V258" s="52">
        <v>11.125</v>
      </c>
      <c r="W258" s="27" t="s">
        <v>2204</v>
      </c>
      <c r="X258" s="27" t="s">
        <v>2205</v>
      </c>
    </row>
    <row r="259" spans="1:24" ht="17.25">
      <c r="A259" s="162" t="s">
        <v>1994</v>
      </c>
      <c r="B259" s="162" t="s">
        <v>1995</v>
      </c>
      <c r="C259" s="65" t="s">
        <v>918</v>
      </c>
      <c r="D259" s="66" t="s">
        <v>919</v>
      </c>
      <c r="E259" s="66" t="s">
        <v>915</v>
      </c>
      <c r="F259" s="172" t="s">
        <v>916</v>
      </c>
      <c r="G259" s="172" t="s">
        <v>920</v>
      </c>
      <c r="H259" s="68">
        <v>33644</v>
      </c>
      <c r="I259" s="69" t="s">
        <v>66</v>
      </c>
      <c r="J259" s="110" t="s">
        <v>67</v>
      </c>
      <c r="K259" s="39">
        <v>38.25</v>
      </c>
      <c r="L259" s="203">
        <v>40.5</v>
      </c>
      <c r="M259" s="203">
        <v>19.5</v>
      </c>
      <c r="N259" s="203">
        <v>25.5</v>
      </c>
      <c r="O259" s="39">
        <v>36</v>
      </c>
      <c r="P259" s="203">
        <v>21</v>
      </c>
      <c r="Q259" s="203">
        <v>20</v>
      </c>
      <c r="R259" s="203">
        <v>33</v>
      </c>
      <c r="S259" s="203">
        <v>20</v>
      </c>
      <c r="T259" s="52">
        <v>39</v>
      </c>
      <c r="U259" s="52">
        <v>292.75</v>
      </c>
      <c r="V259" s="52">
        <v>10.455357142857142</v>
      </c>
      <c r="W259" s="27" t="s">
        <v>2204</v>
      </c>
      <c r="X259" s="27" t="s">
        <v>2205</v>
      </c>
    </row>
    <row r="260" spans="1:24" ht="17.25">
      <c r="A260" s="162" t="s">
        <v>1994</v>
      </c>
      <c r="B260" s="162" t="s">
        <v>1892</v>
      </c>
      <c r="C260" s="65" t="s">
        <v>914</v>
      </c>
      <c r="D260" s="66" t="s">
        <v>546</v>
      </c>
      <c r="E260" s="66" t="s">
        <v>915</v>
      </c>
      <c r="F260" s="172" t="s">
        <v>916</v>
      </c>
      <c r="G260" s="172" t="s">
        <v>917</v>
      </c>
      <c r="H260" s="68">
        <v>34171</v>
      </c>
      <c r="I260" s="69" t="s">
        <v>103</v>
      </c>
      <c r="J260" s="110" t="s">
        <v>104</v>
      </c>
      <c r="K260" s="39">
        <v>24.75</v>
      </c>
      <c r="L260" s="203">
        <v>40.5</v>
      </c>
      <c r="M260" s="203">
        <v>31.5</v>
      </c>
      <c r="N260" s="203">
        <v>22.5</v>
      </c>
      <c r="O260" s="39">
        <v>39</v>
      </c>
      <c r="P260" s="203">
        <v>39</v>
      </c>
      <c r="Q260" s="203">
        <v>12</v>
      </c>
      <c r="R260" s="203">
        <v>21</v>
      </c>
      <c r="S260" s="203">
        <v>20</v>
      </c>
      <c r="T260" s="52">
        <v>40</v>
      </c>
      <c r="U260" s="52">
        <v>290.25</v>
      </c>
      <c r="V260" s="52">
        <v>10.366071428571429</v>
      </c>
      <c r="W260" s="27" t="s">
        <v>2204</v>
      </c>
      <c r="X260" s="27" t="s">
        <v>2205</v>
      </c>
    </row>
    <row r="261" spans="1:24" ht="30">
      <c r="A261" s="162" t="s">
        <v>921</v>
      </c>
      <c r="B261" s="162" t="s">
        <v>1996</v>
      </c>
      <c r="C261" s="84" t="s">
        <v>2610</v>
      </c>
      <c r="D261" s="66" t="s">
        <v>2611</v>
      </c>
      <c r="E261" s="66" t="s">
        <v>2612</v>
      </c>
      <c r="F261" s="177" t="s">
        <v>921</v>
      </c>
      <c r="G261" s="177" t="s">
        <v>2613</v>
      </c>
      <c r="H261" s="82">
        <v>34349</v>
      </c>
      <c r="I261" s="78" t="s">
        <v>91</v>
      </c>
      <c r="J261" s="109" t="s">
        <v>257</v>
      </c>
      <c r="K261" s="39">
        <v>29.25</v>
      </c>
      <c r="L261" s="203">
        <v>33</v>
      </c>
      <c r="M261" s="203">
        <v>19.5</v>
      </c>
      <c r="N261" s="203">
        <v>33</v>
      </c>
      <c r="O261" s="39">
        <v>45</v>
      </c>
      <c r="P261" s="203">
        <v>45</v>
      </c>
      <c r="Q261" s="203">
        <v>17</v>
      </c>
      <c r="R261" s="203">
        <v>27</v>
      </c>
      <c r="S261" s="203">
        <v>19.25</v>
      </c>
      <c r="T261" s="52">
        <v>45</v>
      </c>
      <c r="U261" s="52">
        <v>313</v>
      </c>
      <c r="V261" s="52">
        <v>11.178571428571429</v>
      </c>
      <c r="W261" s="27" t="s">
        <v>2204</v>
      </c>
      <c r="X261" s="27" t="s">
        <v>2218</v>
      </c>
    </row>
    <row r="262" spans="1:24" ht="30">
      <c r="A262" s="162" t="s">
        <v>922</v>
      </c>
      <c r="B262" s="162" t="s">
        <v>923</v>
      </c>
      <c r="C262" s="76" t="s">
        <v>2614</v>
      </c>
      <c r="D262" s="66" t="s">
        <v>2615</v>
      </c>
      <c r="E262" s="66" t="s">
        <v>2616</v>
      </c>
      <c r="F262" s="175" t="s">
        <v>922</v>
      </c>
      <c r="G262" s="175" t="s">
        <v>923</v>
      </c>
      <c r="H262" s="77">
        <v>34223</v>
      </c>
      <c r="I262" s="78" t="s">
        <v>91</v>
      </c>
      <c r="J262" s="104" t="s">
        <v>257</v>
      </c>
      <c r="K262" s="39">
        <v>33.75</v>
      </c>
      <c r="L262" s="203">
        <v>27.75</v>
      </c>
      <c r="M262" s="203">
        <v>25.5</v>
      </c>
      <c r="N262" s="203">
        <v>31.5</v>
      </c>
      <c r="O262" s="39">
        <v>34.5</v>
      </c>
      <c r="P262" s="203">
        <v>37.125</v>
      </c>
      <c r="Q262" s="203">
        <v>23.25</v>
      </c>
      <c r="R262" s="203">
        <v>25.5</v>
      </c>
      <c r="S262" s="203">
        <v>15</v>
      </c>
      <c r="T262" s="52">
        <v>44</v>
      </c>
      <c r="U262" s="52">
        <v>297.875</v>
      </c>
      <c r="V262" s="52">
        <v>10.638392857142858</v>
      </c>
      <c r="W262" s="27" t="s">
        <v>2204</v>
      </c>
      <c r="X262" s="27" t="s">
        <v>2212</v>
      </c>
    </row>
    <row r="263" spans="1:24" ht="30">
      <c r="A263" s="162" t="s">
        <v>1997</v>
      </c>
      <c r="B263" s="162" t="s">
        <v>1806</v>
      </c>
      <c r="C263" s="74" t="s">
        <v>924</v>
      </c>
      <c r="D263" s="66" t="s">
        <v>279</v>
      </c>
      <c r="E263" s="66" t="s">
        <v>925</v>
      </c>
      <c r="F263" s="172" t="s">
        <v>926</v>
      </c>
      <c r="G263" s="172" t="s">
        <v>282</v>
      </c>
      <c r="H263" s="68">
        <v>33707</v>
      </c>
      <c r="I263" s="69" t="s">
        <v>73</v>
      </c>
      <c r="J263" s="102" t="s">
        <v>74</v>
      </c>
      <c r="K263" s="39">
        <v>34.5</v>
      </c>
      <c r="L263" s="203">
        <v>39</v>
      </c>
      <c r="M263" s="203">
        <v>27.75</v>
      </c>
      <c r="N263" s="203">
        <v>28.5</v>
      </c>
      <c r="O263" s="39">
        <v>33</v>
      </c>
      <c r="P263" s="203">
        <v>27</v>
      </c>
      <c r="Q263" s="203">
        <v>16</v>
      </c>
      <c r="R263" s="203">
        <v>40.5</v>
      </c>
      <c r="S263" s="203">
        <v>20</v>
      </c>
      <c r="T263" s="52">
        <v>42</v>
      </c>
      <c r="U263" s="52">
        <v>308.25</v>
      </c>
      <c r="V263" s="52">
        <v>11.008928571428571</v>
      </c>
      <c r="W263" s="27" t="s">
        <v>2204</v>
      </c>
      <c r="X263" s="27" t="s">
        <v>2205</v>
      </c>
    </row>
    <row r="264" spans="1:24" ht="30">
      <c r="A264" s="162" t="s">
        <v>1998</v>
      </c>
      <c r="B264" s="162" t="s">
        <v>1999</v>
      </c>
      <c r="C264" s="65" t="s">
        <v>927</v>
      </c>
      <c r="D264" s="66" t="s">
        <v>928</v>
      </c>
      <c r="E264" s="66" t="s">
        <v>929</v>
      </c>
      <c r="F264" s="172" t="s">
        <v>930</v>
      </c>
      <c r="G264" s="172" t="s">
        <v>931</v>
      </c>
      <c r="H264" s="68">
        <v>34253</v>
      </c>
      <c r="I264" s="69" t="s">
        <v>98</v>
      </c>
      <c r="J264" s="107" t="s">
        <v>99</v>
      </c>
      <c r="K264" s="39">
        <v>31.5</v>
      </c>
      <c r="L264" s="203">
        <v>39</v>
      </c>
      <c r="M264" s="203">
        <v>18</v>
      </c>
      <c r="N264" s="203">
        <v>30</v>
      </c>
      <c r="O264" s="39">
        <v>24</v>
      </c>
      <c r="P264" s="203">
        <v>33</v>
      </c>
      <c r="Q264" s="203">
        <v>17</v>
      </c>
      <c r="R264" s="203">
        <v>45</v>
      </c>
      <c r="S264" s="203">
        <v>20</v>
      </c>
      <c r="T264" s="52">
        <v>41</v>
      </c>
      <c r="U264" s="52">
        <v>298.5</v>
      </c>
      <c r="V264" s="52">
        <v>10.660714285714286</v>
      </c>
      <c r="W264" s="27" t="s">
        <v>2204</v>
      </c>
      <c r="X264" s="27" t="s">
        <v>2205</v>
      </c>
    </row>
    <row r="265" spans="1:24" ht="30">
      <c r="A265" s="162" t="s">
        <v>935</v>
      </c>
      <c r="B265" s="162" t="s">
        <v>2000</v>
      </c>
      <c r="C265" s="76" t="s">
        <v>932</v>
      </c>
      <c r="D265" s="66" t="s">
        <v>933</v>
      </c>
      <c r="E265" s="66" t="s">
        <v>934</v>
      </c>
      <c r="F265" s="175" t="s">
        <v>935</v>
      </c>
      <c r="G265" s="175" t="s">
        <v>936</v>
      </c>
      <c r="H265" s="77">
        <v>34206</v>
      </c>
      <c r="I265" s="78" t="s">
        <v>66</v>
      </c>
      <c r="J265" s="104" t="s">
        <v>67</v>
      </c>
      <c r="K265" s="39">
        <v>22.5</v>
      </c>
      <c r="L265" s="203">
        <v>48</v>
      </c>
      <c r="M265" s="203">
        <v>28.5</v>
      </c>
      <c r="N265" s="203">
        <v>25.5</v>
      </c>
      <c r="O265" s="39">
        <v>36</v>
      </c>
      <c r="P265" s="203">
        <v>42</v>
      </c>
      <c r="Q265" s="203">
        <v>11.5</v>
      </c>
      <c r="R265" s="203">
        <v>36</v>
      </c>
      <c r="S265" s="203">
        <v>22</v>
      </c>
      <c r="T265" s="52">
        <v>40</v>
      </c>
      <c r="U265" s="52">
        <v>312</v>
      </c>
      <c r="V265" s="52">
        <v>11.142857142857142</v>
      </c>
      <c r="W265" s="27" t="s">
        <v>2204</v>
      </c>
      <c r="X265" s="27" t="s">
        <v>2205</v>
      </c>
    </row>
    <row r="266" spans="1:24" ht="45">
      <c r="A266" s="162" t="s">
        <v>937</v>
      </c>
      <c r="B266" s="162" t="s">
        <v>938</v>
      </c>
      <c r="C266" s="65" t="s">
        <v>2617</v>
      </c>
      <c r="D266" s="66" t="s">
        <v>2618</v>
      </c>
      <c r="E266" s="66" t="s">
        <v>2619</v>
      </c>
      <c r="F266" s="172" t="s">
        <v>937</v>
      </c>
      <c r="G266" s="172" t="s">
        <v>938</v>
      </c>
      <c r="H266" s="68">
        <v>34123</v>
      </c>
      <c r="I266" s="69" t="s">
        <v>101</v>
      </c>
      <c r="J266" s="110" t="s">
        <v>825</v>
      </c>
      <c r="K266" s="39">
        <v>31.5</v>
      </c>
      <c r="L266" s="203">
        <v>31.5</v>
      </c>
      <c r="M266" s="203">
        <v>16.125</v>
      </c>
      <c r="N266" s="203">
        <v>31.5</v>
      </c>
      <c r="O266" s="39">
        <v>36</v>
      </c>
      <c r="P266" s="203">
        <v>31.5</v>
      </c>
      <c r="Q266" s="203">
        <v>17.25</v>
      </c>
      <c r="R266" s="203">
        <v>33</v>
      </c>
      <c r="S266" s="203">
        <v>12</v>
      </c>
      <c r="T266" s="52">
        <v>41.5</v>
      </c>
      <c r="U266" s="52">
        <v>281.875</v>
      </c>
      <c r="V266" s="52">
        <v>10.066964285714286</v>
      </c>
      <c r="W266" s="27" t="s">
        <v>2204</v>
      </c>
      <c r="X266" s="27" t="s">
        <v>2218</v>
      </c>
    </row>
    <row r="267" spans="1:24" ht="17.25">
      <c r="A267" s="162" t="s">
        <v>1640</v>
      </c>
      <c r="B267" s="162" t="s">
        <v>891</v>
      </c>
      <c r="C267" s="86" t="s">
        <v>2620</v>
      </c>
      <c r="D267" s="66" t="s">
        <v>890</v>
      </c>
      <c r="E267" s="66" t="s">
        <v>2621</v>
      </c>
      <c r="F267" s="93" t="s">
        <v>2622</v>
      </c>
      <c r="G267" s="93" t="s">
        <v>939</v>
      </c>
      <c r="H267" s="77">
        <v>33822</v>
      </c>
      <c r="I267" s="78" t="s">
        <v>131</v>
      </c>
      <c r="J267" s="111" t="s">
        <v>369</v>
      </c>
      <c r="K267" s="39">
        <v>34.5</v>
      </c>
      <c r="L267" s="203">
        <v>33.75</v>
      </c>
      <c r="M267" s="203">
        <v>18.75</v>
      </c>
      <c r="N267" s="203">
        <v>31.5</v>
      </c>
      <c r="O267" s="39">
        <v>36</v>
      </c>
      <c r="P267" s="203">
        <v>36.75</v>
      </c>
      <c r="Q267" s="203">
        <v>17</v>
      </c>
      <c r="R267" s="203">
        <v>33</v>
      </c>
      <c r="S267" s="203">
        <v>12</v>
      </c>
      <c r="T267" s="52">
        <v>43</v>
      </c>
      <c r="U267" s="52">
        <v>296.25</v>
      </c>
      <c r="V267" s="52">
        <v>10.580357142857142</v>
      </c>
      <c r="W267" s="27" t="s">
        <v>2204</v>
      </c>
      <c r="X267" s="27" t="s">
        <v>2218</v>
      </c>
    </row>
    <row r="268" spans="1:24" ht="17.25">
      <c r="A268" s="162" t="s">
        <v>943</v>
      </c>
      <c r="B268" s="162" t="s">
        <v>2001</v>
      </c>
      <c r="C268" s="86" t="s">
        <v>940</v>
      </c>
      <c r="D268" s="66" t="s">
        <v>941</v>
      </c>
      <c r="E268" s="66" t="s">
        <v>942</v>
      </c>
      <c r="F268" s="93" t="s">
        <v>943</v>
      </c>
      <c r="G268" s="93" t="s">
        <v>944</v>
      </c>
      <c r="H268" s="77">
        <v>34445</v>
      </c>
      <c r="I268" s="78" t="s">
        <v>66</v>
      </c>
      <c r="J268" s="111" t="s">
        <v>67</v>
      </c>
      <c r="K268" s="39">
        <v>30</v>
      </c>
      <c r="L268" s="203">
        <v>34.5</v>
      </c>
      <c r="M268" s="203">
        <v>26.25</v>
      </c>
      <c r="N268" s="203">
        <v>42</v>
      </c>
      <c r="O268" s="39">
        <v>36</v>
      </c>
      <c r="P268" s="203">
        <v>37.5</v>
      </c>
      <c r="Q268" s="203">
        <v>19</v>
      </c>
      <c r="R268" s="203">
        <v>39</v>
      </c>
      <c r="S268" s="203">
        <v>20</v>
      </c>
      <c r="T268" s="52">
        <v>41</v>
      </c>
      <c r="U268" s="52">
        <v>325.25</v>
      </c>
      <c r="V268" s="52">
        <v>11.616071428571429</v>
      </c>
      <c r="W268" s="27" t="s">
        <v>2204</v>
      </c>
      <c r="X268" s="27" t="s">
        <v>2205</v>
      </c>
    </row>
    <row r="269" spans="1:24" ht="30">
      <c r="A269" s="162" t="s">
        <v>947</v>
      </c>
      <c r="B269" s="162" t="s">
        <v>296</v>
      </c>
      <c r="C269" s="76" t="s">
        <v>945</v>
      </c>
      <c r="D269" s="66" t="s">
        <v>294</v>
      </c>
      <c r="E269" s="66" t="s">
        <v>946</v>
      </c>
      <c r="F269" s="174" t="s">
        <v>947</v>
      </c>
      <c r="G269" s="174" t="s">
        <v>948</v>
      </c>
      <c r="H269" s="77">
        <v>34088</v>
      </c>
      <c r="I269" s="78" t="s">
        <v>949</v>
      </c>
      <c r="J269" s="104" t="s">
        <v>950</v>
      </c>
      <c r="K269" s="39">
        <v>24</v>
      </c>
      <c r="L269" s="203">
        <v>34.5</v>
      </c>
      <c r="M269" s="203">
        <v>29.25</v>
      </c>
      <c r="N269" s="203">
        <v>31.5</v>
      </c>
      <c r="O269" s="39">
        <v>39</v>
      </c>
      <c r="P269" s="203">
        <v>30</v>
      </c>
      <c r="Q269" s="203">
        <v>14</v>
      </c>
      <c r="R269" s="203">
        <v>42</v>
      </c>
      <c r="S269" s="203">
        <v>20</v>
      </c>
      <c r="T269" s="52">
        <v>43</v>
      </c>
      <c r="U269" s="52">
        <v>307.25</v>
      </c>
      <c r="V269" s="52">
        <v>10.973214285714286</v>
      </c>
      <c r="W269" s="27" t="s">
        <v>2204</v>
      </c>
      <c r="X269" s="27" t="s">
        <v>2205</v>
      </c>
    </row>
    <row r="270" spans="1:24" ht="45">
      <c r="A270" s="162" t="s">
        <v>2002</v>
      </c>
      <c r="B270" s="162" t="s">
        <v>2003</v>
      </c>
      <c r="C270" s="74" t="s">
        <v>951</v>
      </c>
      <c r="D270" s="66" t="s">
        <v>952</v>
      </c>
      <c r="E270" s="66" t="s">
        <v>953</v>
      </c>
      <c r="F270" s="172" t="s">
        <v>954</v>
      </c>
      <c r="G270" s="172" t="s">
        <v>955</v>
      </c>
      <c r="H270" s="68">
        <v>34117</v>
      </c>
      <c r="I270" s="69" t="s">
        <v>241</v>
      </c>
      <c r="J270" s="102" t="s">
        <v>242</v>
      </c>
      <c r="K270" s="39">
        <v>30</v>
      </c>
      <c r="L270" s="203">
        <v>33.75</v>
      </c>
      <c r="M270" s="203">
        <v>24</v>
      </c>
      <c r="N270" s="203">
        <v>31.5</v>
      </c>
      <c r="O270" s="39">
        <v>39</v>
      </c>
      <c r="P270" s="203">
        <v>40.5</v>
      </c>
      <c r="Q270" s="203">
        <v>12.5</v>
      </c>
      <c r="R270" s="203">
        <v>21</v>
      </c>
      <c r="S270" s="203">
        <v>14</v>
      </c>
      <c r="T270" s="52">
        <v>44</v>
      </c>
      <c r="U270" s="52">
        <v>290.25</v>
      </c>
      <c r="V270" s="52">
        <v>10.366071428571429</v>
      </c>
      <c r="W270" s="27" t="s">
        <v>2204</v>
      </c>
      <c r="X270" s="27" t="s">
        <v>2205</v>
      </c>
    </row>
    <row r="271" spans="1:24" ht="30">
      <c r="A271" s="162" t="s">
        <v>959</v>
      </c>
      <c r="B271" s="162" t="s">
        <v>2004</v>
      </c>
      <c r="C271" s="86" t="s">
        <v>956</v>
      </c>
      <c r="D271" s="66" t="s">
        <v>957</v>
      </c>
      <c r="E271" s="66" t="s">
        <v>958</v>
      </c>
      <c r="F271" s="93" t="s">
        <v>959</v>
      </c>
      <c r="G271" s="93" t="s">
        <v>960</v>
      </c>
      <c r="H271" s="77">
        <v>34304</v>
      </c>
      <c r="I271" s="78" t="s">
        <v>66</v>
      </c>
      <c r="J271" s="111" t="s">
        <v>67</v>
      </c>
      <c r="K271" s="39">
        <v>25.5</v>
      </c>
      <c r="L271" s="203">
        <v>31.5</v>
      </c>
      <c r="M271" s="203">
        <v>28.5</v>
      </c>
      <c r="N271" s="203">
        <v>30</v>
      </c>
      <c r="O271" s="39">
        <v>39</v>
      </c>
      <c r="P271" s="203">
        <v>30</v>
      </c>
      <c r="Q271" s="203">
        <v>11.75</v>
      </c>
      <c r="R271" s="203">
        <v>27</v>
      </c>
      <c r="S271" s="203">
        <v>20</v>
      </c>
      <c r="T271" s="52">
        <v>42</v>
      </c>
      <c r="U271" s="52">
        <v>285.25</v>
      </c>
      <c r="V271" s="52">
        <v>10.1875</v>
      </c>
      <c r="W271" s="27" t="s">
        <v>2204</v>
      </c>
      <c r="X271" s="27" t="s">
        <v>2205</v>
      </c>
    </row>
    <row r="272" spans="1:24" ht="30">
      <c r="A272" s="162" t="s">
        <v>964</v>
      </c>
      <c r="B272" s="162" t="s">
        <v>2005</v>
      </c>
      <c r="C272" s="74" t="s">
        <v>961</v>
      </c>
      <c r="D272" s="66" t="s">
        <v>962</v>
      </c>
      <c r="E272" s="66" t="s">
        <v>963</v>
      </c>
      <c r="F272" s="172" t="s">
        <v>964</v>
      </c>
      <c r="G272" s="172" t="s">
        <v>965</v>
      </c>
      <c r="H272" s="68">
        <v>34015</v>
      </c>
      <c r="I272" s="69" t="s">
        <v>103</v>
      </c>
      <c r="J272" s="102" t="s">
        <v>104</v>
      </c>
      <c r="K272" s="39">
        <v>28.5</v>
      </c>
      <c r="L272" s="203">
        <v>31.5</v>
      </c>
      <c r="M272" s="203">
        <v>21.375</v>
      </c>
      <c r="N272" s="203">
        <v>34.5</v>
      </c>
      <c r="O272" s="39">
        <v>30</v>
      </c>
      <c r="P272" s="203">
        <v>36.375</v>
      </c>
      <c r="Q272" s="203">
        <v>14</v>
      </c>
      <c r="R272" s="203">
        <v>39</v>
      </c>
      <c r="S272" s="203">
        <v>20</v>
      </c>
      <c r="T272" s="52">
        <v>43</v>
      </c>
      <c r="U272" s="52">
        <v>298.25</v>
      </c>
      <c r="V272" s="52">
        <v>10.651785714285714</v>
      </c>
      <c r="W272" s="27" t="s">
        <v>2204</v>
      </c>
      <c r="X272" s="27" t="s">
        <v>2205</v>
      </c>
    </row>
    <row r="273" spans="1:24" ht="17.25">
      <c r="A273" s="162" t="s">
        <v>969</v>
      </c>
      <c r="B273" s="162" t="s">
        <v>1324</v>
      </c>
      <c r="C273" s="74" t="s">
        <v>966</v>
      </c>
      <c r="D273" s="66" t="s">
        <v>967</v>
      </c>
      <c r="E273" s="66" t="s">
        <v>968</v>
      </c>
      <c r="F273" s="172" t="s">
        <v>969</v>
      </c>
      <c r="G273" s="172" t="s">
        <v>970</v>
      </c>
      <c r="H273" s="68">
        <v>34179</v>
      </c>
      <c r="I273" s="69" t="s">
        <v>66</v>
      </c>
      <c r="J273" s="102" t="s">
        <v>67</v>
      </c>
      <c r="K273" s="39">
        <v>37.5</v>
      </c>
      <c r="L273" s="203">
        <v>34.5</v>
      </c>
      <c r="M273" s="203">
        <v>24</v>
      </c>
      <c r="N273" s="203">
        <v>30</v>
      </c>
      <c r="O273" s="39">
        <v>42</v>
      </c>
      <c r="P273" s="203">
        <v>31.5</v>
      </c>
      <c r="Q273" s="203">
        <v>13</v>
      </c>
      <c r="R273" s="203">
        <v>16.5</v>
      </c>
      <c r="S273" s="203">
        <v>28</v>
      </c>
      <c r="T273" s="52">
        <v>43</v>
      </c>
      <c r="U273" s="52">
        <v>300</v>
      </c>
      <c r="V273" s="52">
        <v>10.714285714285714</v>
      </c>
      <c r="W273" s="27" t="s">
        <v>2204</v>
      </c>
      <c r="X273" s="27" t="s">
        <v>2205</v>
      </c>
    </row>
    <row r="274" spans="1:24" ht="17.25">
      <c r="A274" s="162" t="s">
        <v>2006</v>
      </c>
      <c r="B274" s="162" t="s">
        <v>971</v>
      </c>
      <c r="C274" s="84" t="s">
        <v>2623</v>
      </c>
      <c r="D274" s="66" t="s">
        <v>2624</v>
      </c>
      <c r="E274" s="66" t="s">
        <v>2625</v>
      </c>
      <c r="F274" s="177" t="s">
        <v>2626</v>
      </c>
      <c r="G274" s="177" t="s">
        <v>971</v>
      </c>
      <c r="H274" s="82">
        <v>34307</v>
      </c>
      <c r="I274" s="83" t="s">
        <v>66</v>
      </c>
      <c r="J274" s="109" t="s">
        <v>67</v>
      </c>
      <c r="K274" s="39">
        <v>42.375</v>
      </c>
      <c r="L274" s="203">
        <v>37.5</v>
      </c>
      <c r="M274" s="203">
        <v>19.875</v>
      </c>
      <c r="N274" s="203">
        <v>42</v>
      </c>
      <c r="O274" s="39">
        <v>34.5</v>
      </c>
      <c r="P274" s="203">
        <v>42.375</v>
      </c>
      <c r="Q274" s="203">
        <v>28.5</v>
      </c>
      <c r="R274" s="203">
        <v>42</v>
      </c>
      <c r="S274" s="203">
        <v>15.5</v>
      </c>
      <c r="T274" s="52">
        <v>43.5</v>
      </c>
      <c r="U274" s="52">
        <v>348.125</v>
      </c>
      <c r="V274" s="52">
        <v>12.433035714285714</v>
      </c>
      <c r="W274" s="27" t="s">
        <v>2204</v>
      </c>
      <c r="X274" s="27" t="s">
        <v>2212</v>
      </c>
    </row>
    <row r="275" spans="1:24" ht="30">
      <c r="A275" s="162" t="s">
        <v>972</v>
      </c>
      <c r="B275" s="162" t="s">
        <v>1790</v>
      </c>
      <c r="C275" s="76" t="s">
        <v>2627</v>
      </c>
      <c r="D275" s="66" t="s">
        <v>433</v>
      </c>
      <c r="E275" s="66" t="s">
        <v>2628</v>
      </c>
      <c r="F275" s="175" t="s">
        <v>972</v>
      </c>
      <c r="G275" s="175" t="s">
        <v>589</v>
      </c>
      <c r="H275" s="77">
        <v>34216</v>
      </c>
      <c r="I275" s="78" t="s">
        <v>66</v>
      </c>
      <c r="J275" s="104" t="s">
        <v>67</v>
      </c>
      <c r="K275" s="39">
        <v>31.125</v>
      </c>
      <c r="L275" s="203">
        <v>33.75</v>
      </c>
      <c r="M275" s="203">
        <v>26.625</v>
      </c>
      <c r="N275" s="203">
        <v>34.5</v>
      </c>
      <c r="O275" s="39">
        <v>37.5</v>
      </c>
      <c r="P275" s="203">
        <v>39.75</v>
      </c>
      <c r="Q275" s="203">
        <v>29</v>
      </c>
      <c r="R275" s="203">
        <v>31.5</v>
      </c>
      <c r="S275" s="203">
        <v>14.5</v>
      </c>
      <c r="T275" s="52">
        <v>43.5</v>
      </c>
      <c r="U275" s="52">
        <v>321.75</v>
      </c>
      <c r="V275" s="52">
        <v>11.491071428571429</v>
      </c>
      <c r="W275" s="27" t="s">
        <v>2204</v>
      </c>
      <c r="X275" s="27" t="s">
        <v>2212</v>
      </c>
    </row>
    <row r="276" spans="1:24" ht="30">
      <c r="A276" s="162" t="s">
        <v>973</v>
      </c>
      <c r="B276" s="162" t="s">
        <v>333</v>
      </c>
      <c r="C276" s="76" t="s">
        <v>2629</v>
      </c>
      <c r="D276" s="66" t="s">
        <v>114</v>
      </c>
      <c r="E276" s="66" t="s">
        <v>2630</v>
      </c>
      <c r="F276" s="175" t="s">
        <v>973</v>
      </c>
      <c r="G276" s="175" t="s">
        <v>333</v>
      </c>
      <c r="H276" s="77">
        <v>34517</v>
      </c>
      <c r="I276" s="78" t="s">
        <v>66</v>
      </c>
      <c r="J276" s="104" t="s">
        <v>67</v>
      </c>
      <c r="K276" s="39">
        <v>30.75</v>
      </c>
      <c r="L276" s="203">
        <v>42.75</v>
      </c>
      <c r="M276" s="203">
        <v>19.875</v>
      </c>
      <c r="N276" s="203">
        <v>45</v>
      </c>
      <c r="O276" s="39">
        <v>29.625</v>
      </c>
      <c r="P276" s="203">
        <v>36</v>
      </c>
      <c r="Q276" s="203">
        <v>27.5</v>
      </c>
      <c r="R276" s="203">
        <v>34.5</v>
      </c>
      <c r="S276" s="203">
        <v>10</v>
      </c>
      <c r="T276" s="52">
        <v>43.5</v>
      </c>
      <c r="U276" s="52">
        <v>319.5</v>
      </c>
      <c r="V276" s="52">
        <v>11.410714285714286</v>
      </c>
      <c r="W276" s="27" t="s">
        <v>2204</v>
      </c>
      <c r="X276" s="27" t="s">
        <v>2212</v>
      </c>
    </row>
    <row r="277" spans="1:24" ht="30">
      <c r="A277" s="163" t="s">
        <v>977</v>
      </c>
      <c r="B277" s="163" t="s">
        <v>2007</v>
      </c>
      <c r="C277" s="74" t="s">
        <v>974</v>
      </c>
      <c r="D277" s="66" t="s">
        <v>975</v>
      </c>
      <c r="E277" s="66" t="s">
        <v>976</v>
      </c>
      <c r="F277" s="172" t="s">
        <v>977</v>
      </c>
      <c r="G277" s="172" t="s">
        <v>978</v>
      </c>
      <c r="H277" s="68">
        <v>34169</v>
      </c>
      <c r="I277" s="69" t="s">
        <v>66</v>
      </c>
      <c r="J277" s="102" t="s">
        <v>67</v>
      </c>
      <c r="K277" s="39">
        <v>24.75</v>
      </c>
      <c r="L277" s="203">
        <v>33</v>
      </c>
      <c r="M277" s="203">
        <v>28.5</v>
      </c>
      <c r="N277" s="203">
        <v>24</v>
      </c>
      <c r="O277" s="39">
        <v>45</v>
      </c>
      <c r="P277" s="203">
        <v>27</v>
      </c>
      <c r="Q277" s="203">
        <v>11.25</v>
      </c>
      <c r="R277" s="203">
        <v>43.5</v>
      </c>
      <c r="S277" s="203">
        <v>20</v>
      </c>
      <c r="T277" s="52">
        <v>39</v>
      </c>
      <c r="U277" s="52">
        <v>296</v>
      </c>
      <c r="V277" s="52">
        <v>10.571428571428571</v>
      </c>
      <c r="W277" s="27" t="s">
        <v>2204</v>
      </c>
      <c r="X277" s="27" t="s">
        <v>2205</v>
      </c>
    </row>
    <row r="278" spans="1:24" ht="30">
      <c r="A278" s="162" t="s">
        <v>980</v>
      </c>
      <c r="B278" s="162" t="s">
        <v>640</v>
      </c>
      <c r="C278" s="76" t="s">
        <v>2631</v>
      </c>
      <c r="D278" s="66" t="s">
        <v>979</v>
      </c>
      <c r="E278" s="66" t="s">
        <v>2632</v>
      </c>
      <c r="F278" s="180" t="s">
        <v>980</v>
      </c>
      <c r="G278" s="180" t="s">
        <v>2633</v>
      </c>
      <c r="H278" s="77">
        <v>34321</v>
      </c>
      <c r="I278" s="78" t="s">
        <v>103</v>
      </c>
      <c r="J278" s="104" t="s">
        <v>104</v>
      </c>
      <c r="K278" s="39">
        <v>35.25</v>
      </c>
      <c r="L278" s="203">
        <v>29.25</v>
      </c>
      <c r="M278" s="203">
        <v>16.125</v>
      </c>
      <c r="N278" s="203">
        <v>34.5</v>
      </c>
      <c r="O278" s="39">
        <v>30.375</v>
      </c>
      <c r="P278" s="203">
        <v>49.875</v>
      </c>
      <c r="Q278" s="203">
        <v>26.25</v>
      </c>
      <c r="R278" s="203">
        <v>36</v>
      </c>
      <c r="S278" s="203">
        <v>14</v>
      </c>
      <c r="T278" s="52">
        <v>43.75</v>
      </c>
      <c r="U278" s="52">
        <v>315.375</v>
      </c>
      <c r="V278" s="52">
        <v>11.263392857142858</v>
      </c>
      <c r="W278" s="27" t="s">
        <v>2204</v>
      </c>
      <c r="X278" s="27" t="s">
        <v>2212</v>
      </c>
    </row>
    <row r="279" spans="1:24" ht="30">
      <c r="A279" s="162" t="s">
        <v>980</v>
      </c>
      <c r="B279" s="162" t="s">
        <v>1789</v>
      </c>
      <c r="C279" s="76" t="s">
        <v>981</v>
      </c>
      <c r="D279" s="66" t="s">
        <v>652</v>
      </c>
      <c r="E279" s="66" t="s">
        <v>982</v>
      </c>
      <c r="F279" s="172" t="s">
        <v>980</v>
      </c>
      <c r="G279" s="172" t="s">
        <v>210</v>
      </c>
      <c r="H279" s="77">
        <v>34154</v>
      </c>
      <c r="I279" s="78" t="s">
        <v>103</v>
      </c>
      <c r="J279" s="104" t="s">
        <v>110</v>
      </c>
      <c r="K279" s="39">
        <v>24.375</v>
      </c>
      <c r="L279" s="203">
        <v>30.75</v>
      </c>
      <c r="M279" s="203">
        <v>22.5</v>
      </c>
      <c r="N279" s="203">
        <v>25.5</v>
      </c>
      <c r="O279" s="39">
        <v>36</v>
      </c>
      <c r="P279" s="203">
        <v>39</v>
      </c>
      <c r="Q279" s="203">
        <v>15</v>
      </c>
      <c r="R279" s="203">
        <v>36</v>
      </c>
      <c r="S279" s="203">
        <v>32</v>
      </c>
      <c r="T279" s="52">
        <v>43.5</v>
      </c>
      <c r="U279" s="52">
        <v>304.625</v>
      </c>
      <c r="V279" s="52">
        <v>10.879464285714286</v>
      </c>
      <c r="W279" s="27" t="s">
        <v>2204</v>
      </c>
      <c r="X279" s="27" t="s">
        <v>2205</v>
      </c>
    </row>
    <row r="280" spans="1:24" ht="30">
      <c r="A280" s="162" t="s">
        <v>986</v>
      </c>
      <c r="B280" s="162" t="s">
        <v>2008</v>
      </c>
      <c r="C280" s="71" t="s">
        <v>983</v>
      </c>
      <c r="D280" s="66" t="s">
        <v>984</v>
      </c>
      <c r="E280" s="66" t="s">
        <v>985</v>
      </c>
      <c r="F280" s="172" t="s">
        <v>986</v>
      </c>
      <c r="G280" s="172" t="s">
        <v>987</v>
      </c>
      <c r="H280" s="72">
        <v>33258</v>
      </c>
      <c r="I280" s="75" t="s">
        <v>103</v>
      </c>
      <c r="J280" s="112" t="s">
        <v>110</v>
      </c>
      <c r="K280" s="39">
        <v>28.5</v>
      </c>
      <c r="L280" s="203">
        <v>48.75</v>
      </c>
      <c r="M280" s="203">
        <v>27.75</v>
      </c>
      <c r="N280" s="203">
        <v>25.5</v>
      </c>
      <c r="O280" s="39">
        <v>36</v>
      </c>
      <c r="P280" s="203">
        <v>24</v>
      </c>
      <c r="Q280" s="203">
        <v>18.25</v>
      </c>
      <c r="R280" s="203">
        <v>37.5</v>
      </c>
      <c r="S280" s="203">
        <v>32</v>
      </c>
      <c r="T280" s="52">
        <v>42</v>
      </c>
      <c r="U280" s="52">
        <v>320.25</v>
      </c>
      <c r="V280" s="52">
        <v>11.4375</v>
      </c>
      <c r="W280" s="27" t="s">
        <v>2204</v>
      </c>
      <c r="X280" s="27" t="s">
        <v>2205</v>
      </c>
    </row>
    <row r="281" spans="1:24" ht="17.25">
      <c r="A281" s="162" t="s">
        <v>2009</v>
      </c>
      <c r="B281" s="162" t="s">
        <v>988</v>
      </c>
      <c r="C281" s="76" t="s">
        <v>2634</v>
      </c>
      <c r="D281" s="66" t="s">
        <v>2635</v>
      </c>
      <c r="E281" s="66" t="s">
        <v>2636</v>
      </c>
      <c r="F281" s="175" t="s">
        <v>2637</v>
      </c>
      <c r="G281" s="175" t="s">
        <v>988</v>
      </c>
      <c r="H281" s="77">
        <v>34473</v>
      </c>
      <c r="I281" s="78" t="s">
        <v>66</v>
      </c>
      <c r="J281" s="104" t="s">
        <v>67</v>
      </c>
      <c r="K281" s="39">
        <v>25.125</v>
      </c>
      <c r="L281" s="203">
        <v>39.75</v>
      </c>
      <c r="M281" s="203">
        <v>18.375</v>
      </c>
      <c r="N281" s="203">
        <v>40.5</v>
      </c>
      <c r="O281" s="39">
        <v>39</v>
      </c>
      <c r="P281" s="203">
        <v>31.125</v>
      </c>
      <c r="Q281" s="203">
        <v>18.5</v>
      </c>
      <c r="R281" s="203">
        <v>27</v>
      </c>
      <c r="S281" s="203">
        <v>22</v>
      </c>
      <c r="T281" s="52">
        <v>39.5</v>
      </c>
      <c r="U281" s="52">
        <v>300.875</v>
      </c>
      <c r="V281" s="52">
        <v>10.745535714285714</v>
      </c>
      <c r="W281" s="27" t="s">
        <v>2204</v>
      </c>
      <c r="X281" s="27" t="s">
        <v>2218</v>
      </c>
    </row>
    <row r="282" spans="1:24" ht="30">
      <c r="A282" s="162" t="s">
        <v>989</v>
      </c>
      <c r="B282" s="162" t="s">
        <v>990</v>
      </c>
      <c r="C282" s="84" t="s">
        <v>2638</v>
      </c>
      <c r="D282" s="66" t="s">
        <v>2639</v>
      </c>
      <c r="E282" s="66" t="s">
        <v>2640</v>
      </c>
      <c r="F282" s="177" t="s">
        <v>989</v>
      </c>
      <c r="G282" s="177" t="s">
        <v>990</v>
      </c>
      <c r="H282" s="82">
        <v>34561</v>
      </c>
      <c r="I282" s="83" t="s">
        <v>103</v>
      </c>
      <c r="J282" s="109" t="s">
        <v>110</v>
      </c>
      <c r="K282" s="39">
        <v>31.5</v>
      </c>
      <c r="L282" s="203">
        <v>36</v>
      </c>
      <c r="M282" s="203">
        <v>29.625</v>
      </c>
      <c r="N282" s="203">
        <v>33.75</v>
      </c>
      <c r="O282" s="39">
        <v>21</v>
      </c>
      <c r="P282" s="203">
        <v>33.375</v>
      </c>
      <c r="Q282" s="203">
        <v>20</v>
      </c>
      <c r="R282" s="203">
        <v>28.5</v>
      </c>
      <c r="S282" s="203">
        <v>12.25</v>
      </c>
      <c r="T282" s="52">
        <v>43.5</v>
      </c>
      <c r="U282" s="52">
        <v>289.5</v>
      </c>
      <c r="V282" s="52">
        <v>10.339285714285714</v>
      </c>
      <c r="W282" s="27" t="s">
        <v>2204</v>
      </c>
      <c r="X282" s="27" t="s">
        <v>2212</v>
      </c>
    </row>
    <row r="283" spans="1:24" ht="30">
      <c r="A283" s="162" t="s">
        <v>2010</v>
      </c>
      <c r="B283" s="162" t="s">
        <v>396</v>
      </c>
      <c r="C283" s="76" t="s">
        <v>2641</v>
      </c>
      <c r="D283" s="66" t="s">
        <v>2642</v>
      </c>
      <c r="E283" s="66" t="s">
        <v>2643</v>
      </c>
      <c r="F283" s="175" t="s">
        <v>2644</v>
      </c>
      <c r="G283" s="175" t="s">
        <v>2645</v>
      </c>
      <c r="H283" s="77">
        <v>34148</v>
      </c>
      <c r="I283" s="78" t="s">
        <v>66</v>
      </c>
      <c r="J283" s="104" t="s">
        <v>67</v>
      </c>
      <c r="K283" s="39">
        <v>25.5</v>
      </c>
      <c r="L283" s="203">
        <v>27.75</v>
      </c>
      <c r="M283" s="203">
        <v>24.375</v>
      </c>
      <c r="N283" s="203">
        <v>30.75</v>
      </c>
      <c r="O283" s="39">
        <v>36</v>
      </c>
      <c r="P283" s="203">
        <v>31.125</v>
      </c>
      <c r="Q283" s="203">
        <v>16.25</v>
      </c>
      <c r="R283" s="203">
        <v>25.5</v>
      </c>
      <c r="S283" s="203">
        <v>21</v>
      </c>
      <c r="T283" s="52">
        <v>43.5</v>
      </c>
      <c r="U283" s="52">
        <v>281.75</v>
      </c>
      <c r="V283" s="52">
        <v>10.0625</v>
      </c>
      <c r="W283" s="27" t="s">
        <v>2204</v>
      </c>
      <c r="X283" s="27" t="s">
        <v>2218</v>
      </c>
    </row>
    <row r="284" spans="1:24" ht="17.25">
      <c r="A284" s="162" t="s">
        <v>1648</v>
      </c>
      <c r="B284" s="162" t="s">
        <v>2011</v>
      </c>
      <c r="C284" s="76" t="s">
        <v>2646</v>
      </c>
      <c r="D284" s="66" t="s">
        <v>2647</v>
      </c>
      <c r="E284" s="66" t="s">
        <v>2648</v>
      </c>
      <c r="F284" s="175" t="s">
        <v>2649</v>
      </c>
      <c r="G284" s="175" t="s">
        <v>2650</v>
      </c>
      <c r="H284" s="77">
        <v>34558</v>
      </c>
      <c r="I284" s="78" t="s">
        <v>2351</v>
      </c>
      <c r="J284" s="104" t="s">
        <v>2651</v>
      </c>
      <c r="K284" s="39">
        <v>37.875</v>
      </c>
      <c r="L284" s="203">
        <v>42.75</v>
      </c>
      <c r="M284" s="203">
        <v>34.5</v>
      </c>
      <c r="N284" s="203">
        <v>27.75</v>
      </c>
      <c r="O284" s="39">
        <v>21.75</v>
      </c>
      <c r="P284" s="203">
        <v>32.625</v>
      </c>
      <c r="Q284" s="203">
        <v>16.75</v>
      </c>
      <c r="R284" s="203">
        <v>34.5</v>
      </c>
      <c r="S284" s="203">
        <v>19.5</v>
      </c>
      <c r="T284" s="52">
        <v>42.5</v>
      </c>
      <c r="U284" s="52">
        <v>310.5</v>
      </c>
      <c r="V284" s="52">
        <v>11.089285714285714</v>
      </c>
      <c r="W284" s="27" t="s">
        <v>2204</v>
      </c>
      <c r="X284" s="27" t="s">
        <v>2212</v>
      </c>
    </row>
    <row r="285" spans="1:24" ht="17.25">
      <c r="A285" s="162" t="s">
        <v>994</v>
      </c>
      <c r="B285" s="162" t="s">
        <v>2012</v>
      </c>
      <c r="C285" s="65" t="s">
        <v>991</v>
      </c>
      <c r="D285" s="66" t="s">
        <v>992</v>
      </c>
      <c r="E285" s="66" t="s">
        <v>993</v>
      </c>
      <c r="F285" s="172" t="s">
        <v>994</v>
      </c>
      <c r="G285" s="172" t="s">
        <v>995</v>
      </c>
      <c r="H285" s="68">
        <v>33515</v>
      </c>
      <c r="I285" s="69" t="s">
        <v>996</v>
      </c>
      <c r="J285" s="110" t="s">
        <v>997</v>
      </c>
      <c r="K285" s="39">
        <v>33</v>
      </c>
      <c r="L285" s="203">
        <v>31.5</v>
      </c>
      <c r="M285" s="203">
        <v>18.375</v>
      </c>
      <c r="N285" s="203">
        <v>33</v>
      </c>
      <c r="O285" s="39">
        <v>31.5</v>
      </c>
      <c r="P285" s="203">
        <v>27</v>
      </c>
      <c r="Q285" s="203">
        <v>17.25</v>
      </c>
      <c r="R285" s="203">
        <v>37.5</v>
      </c>
      <c r="S285" s="203">
        <v>26</v>
      </c>
      <c r="T285" s="52">
        <v>42</v>
      </c>
      <c r="U285" s="52">
        <v>297.125</v>
      </c>
      <c r="V285" s="52">
        <v>10.611607142857142</v>
      </c>
      <c r="W285" s="27" t="s">
        <v>2204</v>
      </c>
      <c r="X285" s="27" t="s">
        <v>2205</v>
      </c>
    </row>
    <row r="286" spans="1:24" ht="17.25">
      <c r="A286" s="162" t="s">
        <v>1002</v>
      </c>
      <c r="B286" s="162" t="s">
        <v>2013</v>
      </c>
      <c r="C286" s="80" t="s">
        <v>999</v>
      </c>
      <c r="D286" s="66" t="s">
        <v>1000</v>
      </c>
      <c r="E286" s="66" t="s">
        <v>1001</v>
      </c>
      <c r="F286" s="172" t="s">
        <v>1002</v>
      </c>
      <c r="G286" s="172" t="s">
        <v>1003</v>
      </c>
      <c r="H286" s="68">
        <v>34262</v>
      </c>
      <c r="I286" s="69" t="s">
        <v>73</v>
      </c>
      <c r="J286" s="105" t="s">
        <v>74</v>
      </c>
      <c r="K286" s="39">
        <v>33.75</v>
      </c>
      <c r="L286" s="203">
        <v>36.75</v>
      </c>
      <c r="M286" s="203">
        <v>18</v>
      </c>
      <c r="N286" s="203">
        <v>33</v>
      </c>
      <c r="O286" s="39">
        <v>36</v>
      </c>
      <c r="P286" s="203">
        <v>39</v>
      </c>
      <c r="Q286" s="203">
        <v>18</v>
      </c>
      <c r="R286" s="203">
        <v>57</v>
      </c>
      <c r="S286" s="203">
        <v>32</v>
      </c>
      <c r="T286" s="52">
        <v>43</v>
      </c>
      <c r="U286" s="52">
        <v>346.5</v>
      </c>
      <c r="V286" s="52">
        <v>12.375</v>
      </c>
      <c r="W286" s="27" t="s">
        <v>2204</v>
      </c>
      <c r="X286" s="27" t="s">
        <v>2205</v>
      </c>
    </row>
    <row r="287" spans="1:24" ht="30">
      <c r="A287" s="162" t="s">
        <v>1006</v>
      </c>
      <c r="B287" s="162" t="s">
        <v>1861</v>
      </c>
      <c r="C287" s="71" t="s">
        <v>1004</v>
      </c>
      <c r="D287" s="66" t="s">
        <v>371</v>
      </c>
      <c r="E287" s="66" t="s">
        <v>1005</v>
      </c>
      <c r="F287" s="174" t="s">
        <v>1006</v>
      </c>
      <c r="G287" s="174" t="s">
        <v>452</v>
      </c>
      <c r="H287" s="72">
        <v>33447</v>
      </c>
      <c r="I287" s="83" t="s">
        <v>83</v>
      </c>
      <c r="J287" s="103" t="s">
        <v>84</v>
      </c>
      <c r="K287" s="39">
        <v>22.5</v>
      </c>
      <c r="L287" s="203">
        <v>24</v>
      </c>
      <c r="M287" s="203">
        <v>15.375</v>
      </c>
      <c r="N287" s="203">
        <v>34.5</v>
      </c>
      <c r="O287" s="39">
        <v>45</v>
      </c>
      <c r="P287" s="203">
        <v>30</v>
      </c>
      <c r="Q287" s="203">
        <v>13</v>
      </c>
      <c r="R287" s="203">
        <v>37.5</v>
      </c>
      <c r="S287" s="203">
        <v>20</v>
      </c>
      <c r="T287" s="52">
        <v>40</v>
      </c>
      <c r="U287" s="52">
        <v>281.875</v>
      </c>
      <c r="V287" s="52">
        <v>10.066964285714286</v>
      </c>
      <c r="W287" s="27" t="s">
        <v>2204</v>
      </c>
      <c r="X287" s="27" t="s">
        <v>2205</v>
      </c>
    </row>
    <row r="288" spans="1:24" ht="30">
      <c r="A288" s="162" t="s">
        <v>2014</v>
      </c>
      <c r="B288" s="162" t="s">
        <v>2015</v>
      </c>
      <c r="C288" s="76" t="s">
        <v>2652</v>
      </c>
      <c r="D288" s="66" t="s">
        <v>2653</v>
      </c>
      <c r="E288" s="66" t="s">
        <v>2654</v>
      </c>
      <c r="F288" s="175" t="s">
        <v>2655</v>
      </c>
      <c r="G288" s="175" t="s">
        <v>2656</v>
      </c>
      <c r="H288" s="77">
        <v>34165</v>
      </c>
      <c r="I288" s="78" t="s">
        <v>186</v>
      </c>
      <c r="J288" s="104" t="s">
        <v>187</v>
      </c>
      <c r="K288" s="39">
        <v>39</v>
      </c>
      <c r="L288" s="203">
        <v>43.5</v>
      </c>
      <c r="M288" s="203">
        <v>22.875</v>
      </c>
      <c r="N288" s="203">
        <v>31.5</v>
      </c>
      <c r="O288" s="39">
        <v>31.875</v>
      </c>
      <c r="P288" s="203">
        <v>42.75</v>
      </c>
      <c r="Q288" s="203">
        <v>19.25</v>
      </c>
      <c r="R288" s="203">
        <v>24</v>
      </c>
      <c r="S288" s="203">
        <v>17</v>
      </c>
      <c r="T288" s="52">
        <v>43</v>
      </c>
      <c r="U288" s="52">
        <v>314.75</v>
      </c>
      <c r="V288" s="52">
        <v>11.241071428571429</v>
      </c>
      <c r="W288" s="27" t="s">
        <v>2204</v>
      </c>
      <c r="X288" s="27" t="s">
        <v>2212</v>
      </c>
    </row>
    <row r="289" spans="1:24" ht="17.25">
      <c r="A289" s="162" t="s">
        <v>2016</v>
      </c>
      <c r="B289" s="162" t="s">
        <v>2017</v>
      </c>
      <c r="C289" s="65" t="s">
        <v>2657</v>
      </c>
      <c r="D289" s="66" t="s">
        <v>1007</v>
      </c>
      <c r="E289" s="66" t="s">
        <v>2658</v>
      </c>
      <c r="F289" s="172" t="s">
        <v>2659</v>
      </c>
      <c r="G289" s="172" t="s">
        <v>2660</v>
      </c>
      <c r="H289" s="68">
        <v>34064</v>
      </c>
      <c r="I289" s="69" t="s">
        <v>66</v>
      </c>
      <c r="J289" s="107" t="s">
        <v>67</v>
      </c>
      <c r="K289" s="39">
        <v>29.25</v>
      </c>
      <c r="L289" s="203">
        <v>36.75</v>
      </c>
      <c r="M289" s="203">
        <v>15</v>
      </c>
      <c r="N289" s="203">
        <v>34.5</v>
      </c>
      <c r="O289" s="39">
        <v>36</v>
      </c>
      <c r="P289" s="203">
        <v>25.5</v>
      </c>
      <c r="Q289" s="203">
        <v>14</v>
      </c>
      <c r="R289" s="203">
        <v>33</v>
      </c>
      <c r="S289" s="203">
        <v>16</v>
      </c>
      <c r="T289" s="52">
        <v>42</v>
      </c>
      <c r="U289" s="52">
        <v>282</v>
      </c>
      <c r="V289" s="52">
        <v>10.071428571428571</v>
      </c>
      <c r="W289" s="27" t="s">
        <v>2204</v>
      </c>
      <c r="X289" s="27" t="s">
        <v>2218</v>
      </c>
    </row>
    <row r="290" spans="1:24" ht="17.25">
      <c r="A290" s="162" t="s">
        <v>1008</v>
      </c>
      <c r="B290" s="162" t="s">
        <v>2018</v>
      </c>
      <c r="C290" s="76" t="s">
        <v>2661</v>
      </c>
      <c r="D290" s="66" t="s">
        <v>631</v>
      </c>
      <c r="E290" s="66" t="s">
        <v>2662</v>
      </c>
      <c r="F290" s="175" t="s">
        <v>1008</v>
      </c>
      <c r="G290" s="175" t="s">
        <v>2663</v>
      </c>
      <c r="H290" s="77">
        <v>34001</v>
      </c>
      <c r="I290" s="78" t="s">
        <v>66</v>
      </c>
      <c r="J290" s="104" t="s">
        <v>67</v>
      </c>
      <c r="K290" s="39">
        <v>28.875</v>
      </c>
      <c r="L290" s="203">
        <v>40.5</v>
      </c>
      <c r="M290" s="203">
        <v>18.375</v>
      </c>
      <c r="N290" s="203">
        <v>45</v>
      </c>
      <c r="O290" s="39">
        <v>36</v>
      </c>
      <c r="P290" s="203">
        <v>31.5</v>
      </c>
      <c r="Q290" s="203">
        <v>18.75</v>
      </c>
      <c r="R290" s="203">
        <v>28.5</v>
      </c>
      <c r="S290" s="203">
        <v>16</v>
      </c>
      <c r="T290" s="52">
        <v>45</v>
      </c>
      <c r="U290" s="52">
        <v>308.5</v>
      </c>
      <c r="V290" s="52">
        <v>11.017857142857142</v>
      </c>
      <c r="W290" s="27" t="s">
        <v>2204</v>
      </c>
      <c r="X290" s="27" t="s">
        <v>2218</v>
      </c>
    </row>
    <row r="291" spans="1:24" ht="30">
      <c r="A291" s="162" t="s">
        <v>2019</v>
      </c>
      <c r="B291" s="162" t="s">
        <v>2020</v>
      </c>
      <c r="C291" s="74" t="s">
        <v>1009</v>
      </c>
      <c r="D291" s="66" t="s">
        <v>1010</v>
      </c>
      <c r="E291" s="66" t="s">
        <v>1011</v>
      </c>
      <c r="F291" s="172" t="s">
        <v>1012</v>
      </c>
      <c r="G291" s="172" t="s">
        <v>1013</v>
      </c>
      <c r="H291" s="68">
        <v>34549</v>
      </c>
      <c r="I291" s="69" t="s">
        <v>66</v>
      </c>
      <c r="J291" s="102" t="s">
        <v>67</v>
      </c>
      <c r="K291" s="39">
        <v>30</v>
      </c>
      <c r="L291" s="203">
        <v>27</v>
      </c>
      <c r="M291" s="203">
        <v>28.5</v>
      </c>
      <c r="N291" s="203">
        <v>27</v>
      </c>
      <c r="O291" s="39">
        <v>36</v>
      </c>
      <c r="P291" s="203">
        <v>43.5</v>
      </c>
      <c r="Q291" s="203">
        <v>13</v>
      </c>
      <c r="R291" s="203">
        <v>28.5</v>
      </c>
      <c r="S291" s="203">
        <v>18</v>
      </c>
      <c r="T291" s="52">
        <v>43.5</v>
      </c>
      <c r="U291" s="52">
        <v>295</v>
      </c>
      <c r="V291" s="52">
        <v>10.535714285714286</v>
      </c>
      <c r="W291" s="27" t="s">
        <v>2204</v>
      </c>
      <c r="X291" s="27" t="s">
        <v>2205</v>
      </c>
    </row>
    <row r="292" spans="1:24" ht="30">
      <c r="A292" s="162" t="s">
        <v>2021</v>
      </c>
      <c r="B292" s="162" t="s">
        <v>891</v>
      </c>
      <c r="C292" s="86" t="s">
        <v>1014</v>
      </c>
      <c r="D292" s="66" t="s">
        <v>890</v>
      </c>
      <c r="E292" s="66" t="s">
        <v>1015</v>
      </c>
      <c r="F292" s="93" t="s">
        <v>1016</v>
      </c>
      <c r="G292" s="93" t="s">
        <v>1017</v>
      </c>
      <c r="H292" s="77">
        <v>33992</v>
      </c>
      <c r="I292" s="78" t="s">
        <v>66</v>
      </c>
      <c r="J292" s="111" t="s">
        <v>67</v>
      </c>
      <c r="K292" s="39">
        <v>33</v>
      </c>
      <c r="L292" s="203">
        <v>30</v>
      </c>
      <c r="M292" s="203">
        <v>26.25</v>
      </c>
      <c r="N292" s="203">
        <v>25.5</v>
      </c>
      <c r="O292" s="39">
        <v>42</v>
      </c>
      <c r="P292" s="203">
        <v>42</v>
      </c>
      <c r="Q292" s="203">
        <v>13.5</v>
      </c>
      <c r="R292" s="203">
        <v>24</v>
      </c>
      <c r="S292" s="203">
        <v>20</v>
      </c>
      <c r="T292" s="52">
        <v>44</v>
      </c>
      <c r="U292" s="52">
        <v>300.25</v>
      </c>
      <c r="V292" s="52">
        <v>10.723214285714286</v>
      </c>
      <c r="W292" s="27" t="s">
        <v>2204</v>
      </c>
      <c r="X292" s="27" t="s">
        <v>2205</v>
      </c>
    </row>
    <row r="293" spans="1:24" ht="30">
      <c r="A293" s="162" t="s">
        <v>1019</v>
      </c>
      <c r="B293" s="162" t="s">
        <v>2022</v>
      </c>
      <c r="C293" s="84" t="s">
        <v>2664</v>
      </c>
      <c r="D293" s="66" t="s">
        <v>1018</v>
      </c>
      <c r="E293" s="66" t="s">
        <v>2665</v>
      </c>
      <c r="F293" s="177" t="s">
        <v>1019</v>
      </c>
      <c r="G293" s="177" t="s">
        <v>1020</v>
      </c>
      <c r="H293" s="82">
        <v>34523</v>
      </c>
      <c r="I293" s="83" t="s">
        <v>66</v>
      </c>
      <c r="J293" s="109" t="s">
        <v>67</v>
      </c>
      <c r="K293" s="39">
        <v>34.5</v>
      </c>
      <c r="L293" s="203">
        <v>46.5</v>
      </c>
      <c r="M293" s="203">
        <v>20.625</v>
      </c>
      <c r="N293" s="203">
        <v>35.25</v>
      </c>
      <c r="O293" s="39">
        <v>27</v>
      </c>
      <c r="P293" s="203">
        <v>39.75</v>
      </c>
      <c r="Q293" s="203">
        <v>20.25</v>
      </c>
      <c r="R293" s="203">
        <v>34.5</v>
      </c>
      <c r="S293" s="203">
        <v>14.5</v>
      </c>
      <c r="T293" s="52">
        <v>44</v>
      </c>
      <c r="U293" s="52">
        <v>316.875</v>
      </c>
      <c r="V293" s="52">
        <v>11.316964285714286</v>
      </c>
      <c r="W293" s="27" t="s">
        <v>2204</v>
      </c>
      <c r="X293" s="27" t="s">
        <v>2212</v>
      </c>
    </row>
    <row r="294" spans="1:24" ht="45">
      <c r="A294" s="162" t="s">
        <v>1024</v>
      </c>
      <c r="B294" s="162" t="s">
        <v>2023</v>
      </c>
      <c r="C294" s="74" t="s">
        <v>1021</v>
      </c>
      <c r="D294" s="66" t="s">
        <v>1022</v>
      </c>
      <c r="E294" s="66" t="s">
        <v>1023</v>
      </c>
      <c r="F294" s="172" t="s">
        <v>1024</v>
      </c>
      <c r="G294" s="172" t="s">
        <v>1025</v>
      </c>
      <c r="H294" s="68">
        <v>33255</v>
      </c>
      <c r="I294" s="69" t="s">
        <v>66</v>
      </c>
      <c r="J294" s="102" t="s">
        <v>67</v>
      </c>
      <c r="K294" s="39">
        <v>27</v>
      </c>
      <c r="L294" s="203">
        <v>31.5</v>
      </c>
      <c r="M294" s="203">
        <v>22.5</v>
      </c>
      <c r="N294" s="203">
        <v>18</v>
      </c>
      <c r="O294" s="39">
        <v>39</v>
      </c>
      <c r="P294" s="203">
        <v>31.875</v>
      </c>
      <c r="Q294" s="203">
        <v>10</v>
      </c>
      <c r="R294" s="203">
        <v>37.5</v>
      </c>
      <c r="S294" s="203">
        <v>20</v>
      </c>
      <c r="T294" s="52">
        <v>44.5</v>
      </c>
      <c r="U294" s="52">
        <v>281.875</v>
      </c>
      <c r="V294" s="52">
        <v>10.066964285714286</v>
      </c>
      <c r="W294" s="27" t="s">
        <v>2204</v>
      </c>
      <c r="X294" s="27" t="s">
        <v>2205</v>
      </c>
    </row>
    <row r="295" spans="1:24" ht="17.25">
      <c r="A295" s="162" t="s">
        <v>2024</v>
      </c>
      <c r="B295" s="162" t="s">
        <v>2025</v>
      </c>
      <c r="C295" s="65" t="s">
        <v>1026</v>
      </c>
      <c r="D295" s="66" t="s">
        <v>1027</v>
      </c>
      <c r="E295" s="66" t="s">
        <v>1028</v>
      </c>
      <c r="F295" s="172" t="s">
        <v>1029</v>
      </c>
      <c r="G295" s="172" t="s">
        <v>1030</v>
      </c>
      <c r="H295" s="68">
        <v>33508</v>
      </c>
      <c r="I295" s="69" t="s">
        <v>98</v>
      </c>
      <c r="J295" s="107" t="s">
        <v>99</v>
      </c>
      <c r="K295" s="39">
        <v>36</v>
      </c>
      <c r="L295" s="203">
        <v>40.5</v>
      </c>
      <c r="M295" s="203">
        <v>27</v>
      </c>
      <c r="N295" s="203">
        <v>24</v>
      </c>
      <c r="O295" s="39">
        <v>42</v>
      </c>
      <c r="P295" s="203">
        <v>40.5</v>
      </c>
      <c r="Q295" s="203">
        <v>18</v>
      </c>
      <c r="R295" s="203">
        <v>30</v>
      </c>
      <c r="S295" s="203">
        <v>26</v>
      </c>
      <c r="T295" s="52">
        <v>44.5</v>
      </c>
      <c r="U295" s="52">
        <v>328.5</v>
      </c>
      <c r="V295" s="52">
        <v>11.732142857142858</v>
      </c>
      <c r="W295" s="27" t="s">
        <v>2204</v>
      </c>
      <c r="X295" s="27" t="s">
        <v>2205</v>
      </c>
    </row>
    <row r="296" spans="1:24" ht="17.25">
      <c r="A296" s="162" t="s">
        <v>2026</v>
      </c>
      <c r="B296" s="162" t="s">
        <v>492</v>
      </c>
      <c r="C296" s="76" t="s">
        <v>1031</v>
      </c>
      <c r="D296" s="66" t="s">
        <v>1032</v>
      </c>
      <c r="E296" s="66" t="s">
        <v>1033</v>
      </c>
      <c r="F296" s="174" t="s">
        <v>1034</v>
      </c>
      <c r="G296" s="174" t="s">
        <v>1035</v>
      </c>
      <c r="H296" s="77">
        <v>33820</v>
      </c>
      <c r="I296" s="78" t="s">
        <v>186</v>
      </c>
      <c r="J296" s="104" t="s">
        <v>659</v>
      </c>
      <c r="K296" s="39">
        <v>35.25</v>
      </c>
      <c r="L296" s="203">
        <v>33</v>
      </c>
      <c r="M296" s="203">
        <v>24.75</v>
      </c>
      <c r="N296" s="203">
        <v>25.5</v>
      </c>
      <c r="O296" s="39">
        <v>39</v>
      </c>
      <c r="P296" s="203">
        <v>45</v>
      </c>
      <c r="Q296" s="203">
        <v>21</v>
      </c>
      <c r="R296" s="203">
        <v>42</v>
      </c>
      <c r="S296" s="203">
        <v>28</v>
      </c>
      <c r="T296" s="52">
        <v>43.5</v>
      </c>
      <c r="U296" s="52">
        <v>337</v>
      </c>
      <c r="V296" s="52">
        <v>12.035714285714286</v>
      </c>
      <c r="W296" s="27" t="s">
        <v>2204</v>
      </c>
      <c r="X296" s="27" t="s">
        <v>2205</v>
      </c>
    </row>
    <row r="297" spans="1:24" ht="17.25">
      <c r="A297" s="162" t="s">
        <v>1038</v>
      </c>
      <c r="B297" s="162" t="s">
        <v>841</v>
      </c>
      <c r="C297" s="84" t="s">
        <v>1036</v>
      </c>
      <c r="D297" s="66" t="s">
        <v>403</v>
      </c>
      <c r="E297" s="66" t="s">
        <v>1037</v>
      </c>
      <c r="F297" s="177" t="s">
        <v>1038</v>
      </c>
      <c r="G297" s="177" t="s">
        <v>453</v>
      </c>
      <c r="H297" s="82">
        <v>33862</v>
      </c>
      <c r="I297" s="83" t="s">
        <v>66</v>
      </c>
      <c r="J297" s="109" t="s">
        <v>67</v>
      </c>
      <c r="K297" s="39">
        <v>25.5</v>
      </c>
      <c r="L297" s="203">
        <v>39</v>
      </c>
      <c r="M297" s="203">
        <v>23.25</v>
      </c>
      <c r="N297" s="203">
        <v>33</v>
      </c>
      <c r="O297" s="39">
        <v>45</v>
      </c>
      <c r="P297" s="203">
        <v>33</v>
      </c>
      <c r="Q297" s="203">
        <v>15</v>
      </c>
      <c r="R297" s="203">
        <v>25.5</v>
      </c>
      <c r="S297" s="203">
        <v>28</v>
      </c>
      <c r="T297" s="52">
        <v>44.5</v>
      </c>
      <c r="U297" s="52">
        <v>311.75</v>
      </c>
      <c r="V297" s="52">
        <v>11.133928571428571</v>
      </c>
      <c r="W297" s="27" t="s">
        <v>2204</v>
      </c>
      <c r="X297" s="27" t="s">
        <v>2205</v>
      </c>
    </row>
    <row r="298" spans="1:24" ht="17.25">
      <c r="A298" s="162" t="s">
        <v>2027</v>
      </c>
      <c r="B298" s="162" t="s">
        <v>2028</v>
      </c>
      <c r="C298" s="65" t="s">
        <v>1039</v>
      </c>
      <c r="D298" s="66" t="s">
        <v>1040</v>
      </c>
      <c r="E298" s="66" t="s">
        <v>1041</v>
      </c>
      <c r="F298" s="172" t="s">
        <v>1042</v>
      </c>
      <c r="G298" s="172" t="s">
        <v>1043</v>
      </c>
      <c r="H298" s="68">
        <v>34379</v>
      </c>
      <c r="I298" s="69" t="s">
        <v>186</v>
      </c>
      <c r="J298" s="107" t="s">
        <v>187</v>
      </c>
      <c r="K298" s="39">
        <v>30</v>
      </c>
      <c r="L298" s="203">
        <v>48</v>
      </c>
      <c r="M298" s="203">
        <v>15</v>
      </c>
      <c r="N298" s="203">
        <v>27</v>
      </c>
      <c r="O298" s="39">
        <v>36</v>
      </c>
      <c r="P298" s="203">
        <v>36</v>
      </c>
      <c r="Q298" s="203">
        <v>11.25</v>
      </c>
      <c r="R298" s="203">
        <v>28.5</v>
      </c>
      <c r="S298" s="203">
        <v>22</v>
      </c>
      <c r="T298" s="52">
        <v>40</v>
      </c>
      <c r="U298" s="52">
        <v>293.75</v>
      </c>
      <c r="V298" s="52">
        <v>10.491071428571429</v>
      </c>
      <c r="W298" s="27" t="s">
        <v>2204</v>
      </c>
      <c r="X298" s="27" t="s">
        <v>2205</v>
      </c>
    </row>
    <row r="299" spans="1:24" ht="30">
      <c r="A299" s="162" t="s">
        <v>2029</v>
      </c>
      <c r="B299" s="162" t="s">
        <v>1790</v>
      </c>
      <c r="C299" s="71" t="s">
        <v>1044</v>
      </c>
      <c r="D299" s="66" t="s">
        <v>212</v>
      </c>
      <c r="E299" s="66" t="s">
        <v>1045</v>
      </c>
      <c r="F299" s="180" t="s">
        <v>1046</v>
      </c>
      <c r="G299" s="180" t="s">
        <v>1047</v>
      </c>
      <c r="H299" s="72">
        <v>34142</v>
      </c>
      <c r="I299" s="75" t="s">
        <v>66</v>
      </c>
      <c r="J299" s="112" t="s">
        <v>67</v>
      </c>
      <c r="K299" s="39">
        <v>32.25</v>
      </c>
      <c r="L299" s="203">
        <v>37.5</v>
      </c>
      <c r="M299" s="203">
        <v>15</v>
      </c>
      <c r="N299" s="203">
        <v>46.5</v>
      </c>
      <c r="O299" s="39">
        <v>36</v>
      </c>
      <c r="P299" s="203">
        <v>32.25</v>
      </c>
      <c r="Q299" s="203">
        <v>16.5</v>
      </c>
      <c r="R299" s="203">
        <v>22.5</v>
      </c>
      <c r="S299" s="203">
        <v>10</v>
      </c>
      <c r="T299" s="52">
        <v>44</v>
      </c>
      <c r="U299" s="52">
        <v>292.5</v>
      </c>
      <c r="V299" s="52">
        <v>10.446428571428571</v>
      </c>
      <c r="W299" s="27" t="s">
        <v>2204</v>
      </c>
      <c r="X299" s="27" t="s">
        <v>2205</v>
      </c>
    </row>
    <row r="300" spans="1:24" ht="30">
      <c r="A300" s="162" t="s">
        <v>2030</v>
      </c>
      <c r="B300" s="162" t="s">
        <v>1918</v>
      </c>
      <c r="C300" s="76" t="s">
        <v>2666</v>
      </c>
      <c r="D300" s="66" t="s">
        <v>2480</v>
      </c>
      <c r="E300" s="66" t="s">
        <v>2667</v>
      </c>
      <c r="F300" s="175" t="s">
        <v>2668</v>
      </c>
      <c r="G300" s="175" t="s">
        <v>2483</v>
      </c>
      <c r="H300" s="77">
        <v>34242</v>
      </c>
      <c r="I300" s="78" t="s">
        <v>186</v>
      </c>
      <c r="J300" s="104" t="s">
        <v>187</v>
      </c>
      <c r="K300" s="39">
        <v>41.25</v>
      </c>
      <c r="L300" s="203">
        <v>38.25</v>
      </c>
      <c r="M300" s="203">
        <v>28.5</v>
      </c>
      <c r="N300" s="203">
        <v>42</v>
      </c>
      <c r="O300" s="39">
        <v>33</v>
      </c>
      <c r="P300" s="203">
        <v>32.25</v>
      </c>
      <c r="Q300" s="203">
        <v>26.5</v>
      </c>
      <c r="R300" s="203">
        <v>33</v>
      </c>
      <c r="S300" s="203">
        <v>20</v>
      </c>
      <c r="T300" s="52">
        <v>43.5</v>
      </c>
      <c r="U300" s="52">
        <v>338.25</v>
      </c>
      <c r="V300" s="52">
        <v>12.080357142857142</v>
      </c>
      <c r="W300" s="27" t="s">
        <v>2204</v>
      </c>
      <c r="X300" s="27" t="s">
        <v>2212</v>
      </c>
    </row>
    <row r="301" spans="1:24" ht="30">
      <c r="A301" s="164" t="s">
        <v>2031</v>
      </c>
      <c r="B301" s="164" t="s">
        <v>2032</v>
      </c>
      <c r="C301" s="76" t="s">
        <v>2669</v>
      </c>
      <c r="D301" s="66" t="s">
        <v>2670</v>
      </c>
      <c r="E301" s="66" t="s">
        <v>2671</v>
      </c>
      <c r="F301" s="175" t="s">
        <v>2672</v>
      </c>
      <c r="G301" s="175" t="s">
        <v>2673</v>
      </c>
      <c r="H301" s="77">
        <v>34381</v>
      </c>
      <c r="I301" s="78" t="s">
        <v>66</v>
      </c>
      <c r="J301" s="104" t="s">
        <v>67</v>
      </c>
      <c r="K301" s="39">
        <v>38.25</v>
      </c>
      <c r="L301" s="203">
        <v>45</v>
      </c>
      <c r="M301" s="203">
        <v>39.75</v>
      </c>
      <c r="N301" s="203">
        <v>42.75</v>
      </c>
      <c r="O301" s="39">
        <v>36</v>
      </c>
      <c r="P301" s="203">
        <v>43.125</v>
      </c>
      <c r="Q301" s="203">
        <v>24.5</v>
      </c>
      <c r="R301" s="203">
        <v>46.5</v>
      </c>
      <c r="S301" s="203">
        <v>18</v>
      </c>
      <c r="T301" s="52">
        <v>45.5</v>
      </c>
      <c r="U301" s="52">
        <v>379.375</v>
      </c>
      <c r="V301" s="52">
        <v>13.549107142857142</v>
      </c>
      <c r="W301" s="27" t="s">
        <v>2204</v>
      </c>
      <c r="X301" s="27" t="s">
        <v>2212</v>
      </c>
    </row>
    <row r="302" spans="1:24" ht="30">
      <c r="A302" s="162" t="s">
        <v>1051</v>
      </c>
      <c r="B302" s="162" t="s">
        <v>2033</v>
      </c>
      <c r="C302" s="65" t="s">
        <v>1048</v>
      </c>
      <c r="D302" s="66" t="s">
        <v>1049</v>
      </c>
      <c r="E302" s="66" t="s">
        <v>1050</v>
      </c>
      <c r="F302" s="172" t="s">
        <v>1051</v>
      </c>
      <c r="G302" s="172" t="s">
        <v>1052</v>
      </c>
      <c r="H302" s="68">
        <v>34159</v>
      </c>
      <c r="I302" s="69" t="s">
        <v>101</v>
      </c>
      <c r="J302" s="107" t="s">
        <v>102</v>
      </c>
      <c r="K302" s="39">
        <v>36</v>
      </c>
      <c r="L302" s="203">
        <v>33</v>
      </c>
      <c r="M302" s="203">
        <v>27</v>
      </c>
      <c r="N302" s="203">
        <v>33</v>
      </c>
      <c r="O302" s="39">
        <v>36</v>
      </c>
      <c r="P302" s="203">
        <v>30</v>
      </c>
      <c r="Q302" s="203">
        <v>14</v>
      </c>
      <c r="R302" s="203">
        <v>43.5</v>
      </c>
      <c r="S302" s="203">
        <v>14</v>
      </c>
      <c r="T302" s="52">
        <v>37.5</v>
      </c>
      <c r="U302" s="52">
        <v>304</v>
      </c>
      <c r="V302" s="52">
        <v>10.857142857142858</v>
      </c>
      <c r="W302" s="27" t="s">
        <v>2204</v>
      </c>
      <c r="X302" s="27" t="s">
        <v>2205</v>
      </c>
    </row>
    <row r="303" spans="1:24" ht="30">
      <c r="A303" s="162" t="s">
        <v>1055</v>
      </c>
      <c r="B303" s="162" t="s">
        <v>2034</v>
      </c>
      <c r="C303" s="74" t="s">
        <v>1053</v>
      </c>
      <c r="D303" s="66" t="s">
        <v>481</v>
      </c>
      <c r="E303" s="66" t="s">
        <v>1054</v>
      </c>
      <c r="F303" s="172" t="s">
        <v>1055</v>
      </c>
      <c r="G303" s="172" t="s">
        <v>1056</v>
      </c>
      <c r="H303" s="68">
        <v>34594</v>
      </c>
      <c r="I303" s="69" t="s">
        <v>101</v>
      </c>
      <c r="J303" s="102" t="s">
        <v>102</v>
      </c>
      <c r="K303" s="39">
        <v>18</v>
      </c>
      <c r="L303" s="203">
        <v>40.5</v>
      </c>
      <c r="M303" s="203">
        <v>27.75</v>
      </c>
      <c r="N303" s="203">
        <v>19.5</v>
      </c>
      <c r="O303" s="39">
        <v>36</v>
      </c>
      <c r="P303" s="203">
        <v>42</v>
      </c>
      <c r="Q303" s="203">
        <v>18</v>
      </c>
      <c r="R303" s="203">
        <v>33</v>
      </c>
      <c r="S303" s="203">
        <v>22</v>
      </c>
      <c r="T303" s="52">
        <v>42</v>
      </c>
      <c r="U303" s="52">
        <v>298.75</v>
      </c>
      <c r="V303" s="52">
        <v>10.669642857142858</v>
      </c>
      <c r="W303" s="27" t="s">
        <v>2204</v>
      </c>
      <c r="X303" s="27" t="s">
        <v>2205</v>
      </c>
    </row>
    <row r="304" spans="1:24" ht="30">
      <c r="A304" s="162" t="s">
        <v>2035</v>
      </c>
      <c r="B304" s="162" t="s">
        <v>2036</v>
      </c>
      <c r="C304" s="76" t="s">
        <v>2674</v>
      </c>
      <c r="D304" s="66" t="s">
        <v>2675</v>
      </c>
      <c r="E304" s="66" t="s">
        <v>2676</v>
      </c>
      <c r="F304" s="175" t="s">
        <v>2677</v>
      </c>
      <c r="G304" s="175" t="s">
        <v>2678</v>
      </c>
      <c r="H304" s="77">
        <v>34421</v>
      </c>
      <c r="I304" s="78" t="s">
        <v>66</v>
      </c>
      <c r="J304" s="104" t="s">
        <v>67</v>
      </c>
      <c r="K304" s="39">
        <v>40.5</v>
      </c>
      <c r="L304" s="203">
        <v>39.75</v>
      </c>
      <c r="M304" s="203">
        <v>27.375</v>
      </c>
      <c r="N304" s="203">
        <v>36</v>
      </c>
      <c r="O304" s="39">
        <v>30</v>
      </c>
      <c r="P304" s="203">
        <v>31.875</v>
      </c>
      <c r="Q304" s="203">
        <v>14</v>
      </c>
      <c r="R304" s="203">
        <v>25.5</v>
      </c>
      <c r="S304" s="203">
        <v>12</v>
      </c>
      <c r="T304" s="52">
        <v>45.5</v>
      </c>
      <c r="U304" s="52">
        <v>302.5</v>
      </c>
      <c r="V304" s="52">
        <v>10.803571428571429</v>
      </c>
      <c r="W304" s="27" t="s">
        <v>2204</v>
      </c>
      <c r="X304" s="27" t="s">
        <v>2212</v>
      </c>
    </row>
    <row r="305" spans="1:24" ht="30">
      <c r="A305" s="162" t="s">
        <v>1650</v>
      </c>
      <c r="B305" s="162" t="s">
        <v>1368</v>
      </c>
      <c r="C305" s="65" t="s">
        <v>2679</v>
      </c>
      <c r="D305" s="66" t="s">
        <v>2680</v>
      </c>
      <c r="E305" s="66" t="s">
        <v>2681</v>
      </c>
      <c r="F305" s="172" t="s">
        <v>2682</v>
      </c>
      <c r="G305" s="172" t="s">
        <v>2683</v>
      </c>
      <c r="H305" s="68">
        <v>34373</v>
      </c>
      <c r="I305" s="69" t="s">
        <v>101</v>
      </c>
      <c r="J305" s="107" t="s">
        <v>102</v>
      </c>
      <c r="K305" s="39">
        <v>37.5</v>
      </c>
      <c r="L305" s="203">
        <v>27</v>
      </c>
      <c r="M305" s="203">
        <v>23.25</v>
      </c>
      <c r="N305" s="203">
        <v>29.25</v>
      </c>
      <c r="O305" s="39">
        <v>27.75</v>
      </c>
      <c r="P305" s="203">
        <v>36</v>
      </c>
      <c r="Q305" s="203">
        <v>16.75</v>
      </c>
      <c r="R305" s="203">
        <v>34.5</v>
      </c>
      <c r="S305" s="203">
        <v>12</v>
      </c>
      <c r="T305" s="52">
        <v>37.5</v>
      </c>
      <c r="U305" s="52">
        <v>281.5</v>
      </c>
      <c r="V305" s="52">
        <v>10.053571428571429</v>
      </c>
      <c r="W305" s="27" t="s">
        <v>2204</v>
      </c>
      <c r="X305" s="27" t="s">
        <v>2218</v>
      </c>
    </row>
    <row r="306" spans="1:24" ht="17.25">
      <c r="A306" s="162" t="s">
        <v>2037</v>
      </c>
      <c r="B306" s="162" t="s">
        <v>2038</v>
      </c>
      <c r="C306" s="84" t="s">
        <v>1057</v>
      </c>
      <c r="D306" s="66" t="s">
        <v>1058</v>
      </c>
      <c r="E306" s="66" t="s">
        <v>1059</v>
      </c>
      <c r="F306" s="177" t="s">
        <v>1060</v>
      </c>
      <c r="G306" s="177" t="s">
        <v>1061</v>
      </c>
      <c r="H306" s="82">
        <v>34037</v>
      </c>
      <c r="I306" s="83" t="s">
        <v>66</v>
      </c>
      <c r="J306" s="109" t="s">
        <v>67</v>
      </c>
      <c r="K306" s="39">
        <v>25.5</v>
      </c>
      <c r="L306" s="203">
        <v>36</v>
      </c>
      <c r="M306" s="203">
        <v>23.25</v>
      </c>
      <c r="N306" s="203">
        <v>28.5</v>
      </c>
      <c r="O306" s="39">
        <v>30.75</v>
      </c>
      <c r="P306" s="203">
        <v>37.5</v>
      </c>
      <c r="Q306" s="203">
        <v>18</v>
      </c>
      <c r="R306" s="203">
        <v>52.5</v>
      </c>
      <c r="S306" s="203">
        <v>22</v>
      </c>
      <c r="T306" s="52">
        <v>43.5</v>
      </c>
      <c r="U306" s="52">
        <v>317.5</v>
      </c>
      <c r="V306" s="52">
        <v>11.339285714285714</v>
      </c>
      <c r="W306" s="27" t="s">
        <v>2204</v>
      </c>
      <c r="X306" s="27" t="s">
        <v>2205</v>
      </c>
    </row>
    <row r="307" spans="1:24" ht="30">
      <c r="A307" s="162" t="s">
        <v>2039</v>
      </c>
      <c r="B307" s="162" t="s">
        <v>2040</v>
      </c>
      <c r="C307" s="73" t="s">
        <v>1062</v>
      </c>
      <c r="D307" s="66" t="s">
        <v>1063</v>
      </c>
      <c r="E307" s="66" t="s">
        <v>1064</v>
      </c>
      <c r="F307" s="172" t="s">
        <v>1065</v>
      </c>
      <c r="G307" s="172" t="s">
        <v>1066</v>
      </c>
      <c r="H307" s="68">
        <v>33738</v>
      </c>
      <c r="I307" s="69" t="s">
        <v>66</v>
      </c>
      <c r="J307" s="110" t="s">
        <v>67</v>
      </c>
      <c r="K307" s="39">
        <v>31.5</v>
      </c>
      <c r="L307" s="203">
        <v>46.5</v>
      </c>
      <c r="M307" s="203">
        <v>27.75</v>
      </c>
      <c r="N307" s="203">
        <v>33</v>
      </c>
      <c r="O307" s="39">
        <v>36</v>
      </c>
      <c r="P307" s="203">
        <v>42</v>
      </c>
      <c r="Q307" s="203">
        <v>16</v>
      </c>
      <c r="R307" s="203">
        <v>54</v>
      </c>
      <c r="S307" s="203">
        <v>16</v>
      </c>
      <c r="T307" s="52">
        <v>42.5</v>
      </c>
      <c r="U307" s="52">
        <v>345.25</v>
      </c>
      <c r="V307" s="52">
        <v>12.330357142857142</v>
      </c>
      <c r="W307" s="27" t="s">
        <v>2204</v>
      </c>
      <c r="X307" s="27" t="s">
        <v>2205</v>
      </c>
    </row>
    <row r="308" spans="1:24" ht="17.25">
      <c r="A308" s="162" t="s">
        <v>2041</v>
      </c>
      <c r="B308" s="162" t="s">
        <v>333</v>
      </c>
      <c r="C308" s="86" t="s">
        <v>1067</v>
      </c>
      <c r="D308" s="66" t="s">
        <v>114</v>
      </c>
      <c r="E308" s="66" t="s">
        <v>1068</v>
      </c>
      <c r="F308" s="93" t="s">
        <v>1069</v>
      </c>
      <c r="G308" s="93" t="s">
        <v>1070</v>
      </c>
      <c r="H308" s="77">
        <v>34383</v>
      </c>
      <c r="I308" s="78" t="s">
        <v>66</v>
      </c>
      <c r="J308" s="111" t="s">
        <v>67</v>
      </c>
      <c r="K308" s="39">
        <v>30</v>
      </c>
      <c r="L308" s="203">
        <v>38.25</v>
      </c>
      <c r="M308" s="203">
        <v>30</v>
      </c>
      <c r="N308" s="203">
        <v>31.5</v>
      </c>
      <c r="O308" s="39">
        <v>36</v>
      </c>
      <c r="P308" s="203">
        <v>42</v>
      </c>
      <c r="Q308" s="203">
        <v>14</v>
      </c>
      <c r="R308" s="203">
        <v>33</v>
      </c>
      <c r="S308" s="203">
        <v>20</v>
      </c>
      <c r="T308" s="52">
        <v>43.75</v>
      </c>
      <c r="U308" s="52">
        <v>318.5</v>
      </c>
      <c r="V308" s="52">
        <v>11.375</v>
      </c>
      <c r="W308" s="27" t="s">
        <v>2204</v>
      </c>
      <c r="X308" s="27" t="s">
        <v>2205</v>
      </c>
    </row>
    <row r="309" spans="1:24" ht="17.25">
      <c r="A309" s="162" t="s">
        <v>2042</v>
      </c>
      <c r="B309" s="162" t="s">
        <v>2043</v>
      </c>
      <c r="C309" s="85" t="s">
        <v>2684</v>
      </c>
      <c r="D309" s="66" t="s">
        <v>1071</v>
      </c>
      <c r="E309" s="66" t="s">
        <v>2685</v>
      </c>
      <c r="F309" s="172" t="s">
        <v>2686</v>
      </c>
      <c r="G309" s="172" t="s">
        <v>2687</v>
      </c>
      <c r="H309" s="68">
        <v>33761</v>
      </c>
      <c r="I309" s="69" t="s">
        <v>2688</v>
      </c>
      <c r="J309" s="105" t="s">
        <v>2689</v>
      </c>
      <c r="K309" s="39">
        <v>33.75</v>
      </c>
      <c r="L309" s="203">
        <v>36</v>
      </c>
      <c r="M309" s="203">
        <v>15</v>
      </c>
      <c r="N309" s="203">
        <v>23.25</v>
      </c>
      <c r="O309" s="39">
        <v>36</v>
      </c>
      <c r="P309" s="203">
        <v>31.5</v>
      </c>
      <c r="Q309" s="203">
        <v>20.25</v>
      </c>
      <c r="R309" s="203">
        <v>30</v>
      </c>
      <c r="S309" s="203">
        <v>11.25</v>
      </c>
      <c r="T309" s="52">
        <v>45.5</v>
      </c>
      <c r="U309" s="52">
        <v>282.5</v>
      </c>
      <c r="V309" s="52">
        <v>10.089285714285714</v>
      </c>
      <c r="W309" s="27" t="s">
        <v>2204</v>
      </c>
      <c r="X309" s="27" t="s">
        <v>2218</v>
      </c>
    </row>
    <row r="310" spans="1:24" ht="30">
      <c r="A310" s="162" t="s">
        <v>1072</v>
      </c>
      <c r="B310" s="162" t="s">
        <v>1907</v>
      </c>
      <c r="C310" s="76" t="s">
        <v>2690</v>
      </c>
      <c r="D310" s="66" t="s">
        <v>2691</v>
      </c>
      <c r="E310" s="66" t="s">
        <v>2692</v>
      </c>
      <c r="F310" s="174" t="s">
        <v>1072</v>
      </c>
      <c r="G310" s="174" t="s">
        <v>594</v>
      </c>
      <c r="H310" s="77">
        <v>33949</v>
      </c>
      <c r="I310" s="78" t="s">
        <v>98</v>
      </c>
      <c r="J310" s="104" t="s">
        <v>144</v>
      </c>
      <c r="K310" s="39">
        <v>28.5</v>
      </c>
      <c r="L310" s="203">
        <v>39.75</v>
      </c>
      <c r="M310" s="203">
        <v>26.25</v>
      </c>
      <c r="N310" s="203">
        <v>21.75</v>
      </c>
      <c r="O310" s="39">
        <v>29.25</v>
      </c>
      <c r="P310" s="203">
        <v>30.75</v>
      </c>
      <c r="Q310" s="203">
        <v>21.5</v>
      </c>
      <c r="R310" s="203">
        <v>31.5</v>
      </c>
      <c r="S310" s="203">
        <v>19.5</v>
      </c>
      <c r="T310" s="52">
        <v>44.5</v>
      </c>
      <c r="U310" s="52">
        <v>293.25</v>
      </c>
      <c r="V310" s="52">
        <v>10.473214285714286</v>
      </c>
      <c r="W310" s="27" t="s">
        <v>2204</v>
      </c>
      <c r="X310" s="27" t="s">
        <v>2212</v>
      </c>
    </row>
    <row r="311" spans="1:24" ht="17.25">
      <c r="A311" s="162" t="s">
        <v>2044</v>
      </c>
      <c r="B311" s="162" t="s">
        <v>1074</v>
      </c>
      <c r="C311" s="267" t="s">
        <v>2693</v>
      </c>
      <c r="D311" s="66" t="s">
        <v>1073</v>
      </c>
      <c r="E311" s="66" t="s">
        <v>2694</v>
      </c>
      <c r="F311" s="174" t="s">
        <v>2695</v>
      </c>
      <c r="G311" s="174" t="s">
        <v>1074</v>
      </c>
      <c r="H311" s="72">
        <v>33385</v>
      </c>
      <c r="I311" s="75" t="s">
        <v>121</v>
      </c>
      <c r="J311" s="103" t="s">
        <v>122</v>
      </c>
      <c r="K311" s="39">
        <v>24</v>
      </c>
      <c r="L311" s="203">
        <v>31.5</v>
      </c>
      <c r="M311" s="203">
        <v>15</v>
      </c>
      <c r="N311" s="203">
        <v>30</v>
      </c>
      <c r="O311" s="39">
        <v>48</v>
      </c>
      <c r="P311" s="203">
        <v>22.125</v>
      </c>
      <c r="Q311" s="203">
        <v>13.25</v>
      </c>
      <c r="R311" s="203">
        <v>16.5</v>
      </c>
      <c r="S311" s="203">
        <v>34</v>
      </c>
      <c r="T311" s="52">
        <v>48</v>
      </c>
      <c r="U311" s="52">
        <v>282.375</v>
      </c>
      <c r="V311" s="52">
        <v>10.084821428571429</v>
      </c>
      <c r="W311" s="27" t="s">
        <v>2204</v>
      </c>
      <c r="X311" s="27" t="s">
        <v>2218</v>
      </c>
    </row>
    <row r="312" spans="1:24" ht="30">
      <c r="A312" s="162" t="s">
        <v>1078</v>
      </c>
      <c r="B312" s="162" t="s">
        <v>2045</v>
      </c>
      <c r="C312" s="76" t="s">
        <v>1075</v>
      </c>
      <c r="D312" s="66" t="s">
        <v>1076</v>
      </c>
      <c r="E312" s="66" t="s">
        <v>1077</v>
      </c>
      <c r="F312" s="175" t="s">
        <v>1078</v>
      </c>
      <c r="G312" s="175" t="s">
        <v>1079</v>
      </c>
      <c r="H312" s="77">
        <v>33791</v>
      </c>
      <c r="I312" s="78" t="s">
        <v>66</v>
      </c>
      <c r="J312" s="104" t="s">
        <v>67</v>
      </c>
      <c r="K312" s="39">
        <v>30</v>
      </c>
      <c r="L312" s="203">
        <v>34.5</v>
      </c>
      <c r="M312" s="203">
        <v>25.5</v>
      </c>
      <c r="N312" s="203">
        <v>21</v>
      </c>
      <c r="O312" s="39">
        <v>45</v>
      </c>
      <c r="P312" s="203">
        <v>18</v>
      </c>
      <c r="Q312" s="203">
        <v>12</v>
      </c>
      <c r="R312" s="203">
        <v>33</v>
      </c>
      <c r="S312" s="203">
        <v>24</v>
      </c>
      <c r="T312" s="52">
        <v>43</v>
      </c>
      <c r="U312" s="52">
        <v>286</v>
      </c>
      <c r="V312" s="52">
        <v>10.214285714285714</v>
      </c>
      <c r="W312" s="27" t="s">
        <v>2204</v>
      </c>
      <c r="X312" s="27" t="s">
        <v>2205</v>
      </c>
    </row>
    <row r="313" spans="1:24" ht="30">
      <c r="A313" s="162" t="s">
        <v>1659</v>
      </c>
      <c r="B313" s="162" t="s">
        <v>2046</v>
      </c>
      <c r="C313" s="65" t="s">
        <v>1080</v>
      </c>
      <c r="D313" s="66" t="s">
        <v>455</v>
      </c>
      <c r="E313" s="66" t="s">
        <v>1081</v>
      </c>
      <c r="F313" s="172" t="s">
        <v>1082</v>
      </c>
      <c r="G313" s="172" t="s">
        <v>1083</v>
      </c>
      <c r="H313" s="68">
        <v>34221</v>
      </c>
      <c r="I313" s="69" t="s">
        <v>66</v>
      </c>
      <c r="J313" s="107" t="s">
        <v>67</v>
      </c>
      <c r="K313" s="39">
        <v>21.75</v>
      </c>
      <c r="L313" s="203">
        <v>30</v>
      </c>
      <c r="M313" s="203">
        <v>15</v>
      </c>
      <c r="N313" s="203">
        <v>21</v>
      </c>
      <c r="O313" s="39">
        <v>42</v>
      </c>
      <c r="P313" s="203">
        <v>37.5</v>
      </c>
      <c r="Q313" s="203">
        <v>13</v>
      </c>
      <c r="R313" s="203">
        <v>37.5</v>
      </c>
      <c r="S313" s="203">
        <v>20</v>
      </c>
      <c r="T313" s="52">
        <v>43</v>
      </c>
      <c r="U313" s="52">
        <v>280.75</v>
      </c>
      <c r="V313" s="52">
        <v>10.026785714285714</v>
      </c>
      <c r="W313" s="27" t="s">
        <v>2204</v>
      </c>
      <c r="X313" s="27" t="s">
        <v>2205</v>
      </c>
    </row>
    <row r="314" spans="1:24" ht="17.25">
      <c r="A314" s="162" t="s">
        <v>1084</v>
      </c>
      <c r="B314" s="162" t="s">
        <v>2047</v>
      </c>
      <c r="C314" s="74" t="s">
        <v>2696</v>
      </c>
      <c r="D314" s="66" t="s">
        <v>2697</v>
      </c>
      <c r="E314" s="66" t="s">
        <v>2698</v>
      </c>
      <c r="F314" s="172" t="s">
        <v>1084</v>
      </c>
      <c r="G314" s="172" t="s">
        <v>2699</v>
      </c>
      <c r="H314" s="68">
        <v>32097</v>
      </c>
      <c r="I314" s="69" t="s">
        <v>691</v>
      </c>
      <c r="J314" s="102" t="s">
        <v>2700</v>
      </c>
      <c r="K314" s="39">
        <v>36</v>
      </c>
      <c r="L314" s="203">
        <v>36</v>
      </c>
      <c r="M314" s="203">
        <v>19.875</v>
      </c>
      <c r="N314" s="203">
        <v>29.25</v>
      </c>
      <c r="O314" s="39">
        <v>39.375</v>
      </c>
      <c r="P314" s="203">
        <v>40.125</v>
      </c>
      <c r="Q314" s="203">
        <v>24</v>
      </c>
      <c r="R314" s="203">
        <v>36</v>
      </c>
      <c r="S314" s="203">
        <v>14.5</v>
      </c>
      <c r="T314" s="52">
        <v>43</v>
      </c>
      <c r="U314" s="52">
        <v>318.125</v>
      </c>
      <c r="V314" s="52">
        <v>11.361607142857142</v>
      </c>
      <c r="W314" s="27" t="s">
        <v>2204</v>
      </c>
      <c r="X314" s="27" t="s">
        <v>2212</v>
      </c>
    </row>
    <row r="315" spans="1:24" ht="30">
      <c r="A315" s="162" t="s">
        <v>2048</v>
      </c>
      <c r="B315" s="162" t="s">
        <v>1985</v>
      </c>
      <c r="C315" s="80" t="s">
        <v>1085</v>
      </c>
      <c r="D315" s="66" t="s">
        <v>1086</v>
      </c>
      <c r="E315" s="66" t="s">
        <v>1087</v>
      </c>
      <c r="F315" s="172" t="s">
        <v>1088</v>
      </c>
      <c r="G315" s="172" t="s">
        <v>1089</v>
      </c>
      <c r="H315" s="68">
        <v>33718</v>
      </c>
      <c r="I315" s="69" t="s">
        <v>66</v>
      </c>
      <c r="J315" s="102" t="s">
        <v>67</v>
      </c>
      <c r="K315" s="39">
        <v>25.5</v>
      </c>
      <c r="L315" s="203">
        <v>33.75</v>
      </c>
      <c r="M315" s="203">
        <v>30.75</v>
      </c>
      <c r="N315" s="203">
        <v>27</v>
      </c>
      <c r="O315" s="39">
        <v>30</v>
      </c>
      <c r="P315" s="203">
        <v>39</v>
      </c>
      <c r="Q315" s="203">
        <v>19.5</v>
      </c>
      <c r="R315" s="203">
        <v>31.5</v>
      </c>
      <c r="S315" s="203">
        <v>20</v>
      </c>
      <c r="T315" s="52">
        <v>43</v>
      </c>
      <c r="U315" s="52">
        <v>300</v>
      </c>
      <c r="V315" s="52">
        <v>10.714285714285714</v>
      </c>
      <c r="W315" s="27" t="s">
        <v>2204</v>
      </c>
      <c r="X315" s="27" t="s">
        <v>2205</v>
      </c>
    </row>
    <row r="316" spans="1:24" ht="17.25">
      <c r="A316" s="162" t="s">
        <v>1661</v>
      </c>
      <c r="B316" s="162" t="s">
        <v>721</v>
      </c>
      <c r="C316" s="73" t="s">
        <v>1090</v>
      </c>
      <c r="D316" s="66" t="s">
        <v>718</v>
      </c>
      <c r="E316" s="66" t="s">
        <v>1091</v>
      </c>
      <c r="F316" s="172" t="s">
        <v>1092</v>
      </c>
      <c r="G316" s="172" t="s">
        <v>1093</v>
      </c>
      <c r="H316" s="68">
        <v>34216</v>
      </c>
      <c r="I316" s="69" t="s">
        <v>66</v>
      </c>
      <c r="J316" s="110" t="s">
        <v>67</v>
      </c>
      <c r="K316" s="39">
        <v>36</v>
      </c>
      <c r="L316" s="203">
        <v>24</v>
      </c>
      <c r="M316" s="203">
        <v>21</v>
      </c>
      <c r="N316" s="203">
        <v>22.5</v>
      </c>
      <c r="O316" s="39">
        <v>42</v>
      </c>
      <c r="P316" s="203">
        <v>39</v>
      </c>
      <c r="Q316" s="203">
        <v>13.5</v>
      </c>
      <c r="R316" s="203">
        <v>15</v>
      </c>
      <c r="S316" s="203">
        <v>28</v>
      </c>
      <c r="T316" s="52">
        <v>40</v>
      </c>
      <c r="U316" s="52">
        <v>281</v>
      </c>
      <c r="V316" s="52">
        <v>10.035714285714286</v>
      </c>
      <c r="W316" s="27" t="s">
        <v>2204</v>
      </c>
      <c r="X316" s="27" t="s">
        <v>2205</v>
      </c>
    </row>
    <row r="317" spans="1:24" ht="17.25">
      <c r="A317" s="162" t="s">
        <v>1097</v>
      </c>
      <c r="B317" s="162" t="s">
        <v>2022</v>
      </c>
      <c r="C317" s="76" t="s">
        <v>1094</v>
      </c>
      <c r="D317" s="66" t="s">
        <v>1095</v>
      </c>
      <c r="E317" s="66" t="s">
        <v>1096</v>
      </c>
      <c r="F317" s="175" t="s">
        <v>1097</v>
      </c>
      <c r="G317" s="175" t="s">
        <v>1098</v>
      </c>
      <c r="H317" s="77">
        <v>34101</v>
      </c>
      <c r="I317" s="78" t="s">
        <v>66</v>
      </c>
      <c r="J317" s="104" t="s">
        <v>67</v>
      </c>
      <c r="K317" s="39">
        <v>21</v>
      </c>
      <c r="L317" s="203">
        <v>45</v>
      </c>
      <c r="M317" s="203">
        <v>30</v>
      </c>
      <c r="N317" s="203">
        <v>27</v>
      </c>
      <c r="O317" s="39">
        <v>36</v>
      </c>
      <c r="P317" s="203">
        <v>43.5</v>
      </c>
      <c r="Q317" s="203">
        <v>14.25</v>
      </c>
      <c r="R317" s="203">
        <v>40.5</v>
      </c>
      <c r="S317" s="203">
        <v>20</v>
      </c>
      <c r="T317" s="52">
        <v>38</v>
      </c>
      <c r="U317" s="52">
        <v>315.25</v>
      </c>
      <c r="V317" s="52">
        <v>11.258928571428571</v>
      </c>
      <c r="W317" s="27" t="s">
        <v>2204</v>
      </c>
      <c r="X317" s="27" t="s">
        <v>2205</v>
      </c>
    </row>
    <row r="318" spans="1:24" ht="30">
      <c r="A318" s="162" t="s">
        <v>1663</v>
      </c>
      <c r="B318" s="162" t="s">
        <v>2049</v>
      </c>
      <c r="C318" s="86" t="s">
        <v>2701</v>
      </c>
      <c r="D318" s="66" t="s">
        <v>2702</v>
      </c>
      <c r="E318" s="66" t="s">
        <v>2703</v>
      </c>
      <c r="F318" s="93" t="s">
        <v>2704</v>
      </c>
      <c r="G318" s="93" t="s">
        <v>2705</v>
      </c>
      <c r="H318" s="77">
        <v>34191</v>
      </c>
      <c r="I318" s="78" t="s">
        <v>91</v>
      </c>
      <c r="J318" s="111" t="s">
        <v>257</v>
      </c>
      <c r="K318" s="39">
        <v>38.625</v>
      </c>
      <c r="L318" s="203">
        <v>37.5</v>
      </c>
      <c r="M318" s="203">
        <v>15</v>
      </c>
      <c r="N318" s="203">
        <v>33.75</v>
      </c>
      <c r="O318" s="39">
        <v>29.25</v>
      </c>
      <c r="P318" s="203">
        <v>32.625</v>
      </c>
      <c r="Q318" s="203">
        <v>24</v>
      </c>
      <c r="R318" s="203">
        <v>30</v>
      </c>
      <c r="S318" s="203">
        <v>13</v>
      </c>
      <c r="T318" s="52">
        <v>43</v>
      </c>
      <c r="U318" s="52">
        <v>296.75</v>
      </c>
      <c r="V318" s="52">
        <v>10.598214285714286</v>
      </c>
      <c r="W318" s="27" t="s">
        <v>2204</v>
      </c>
      <c r="X318" s="27" t="s">
        <v>2212</v>
      </c>
    </row>
    <row r="319" spans="1:24" ht="30">
      <c r="A319" s="162" t="s">
        <v>1099</v>
      </c>
      <c r="B319" s="162" t="s">
        <v>1100</v>
      </c>
      <c r="C319" s="84" t="s">
        <v>2706</v>
      </c>
      <c r="D319" s="66" t="s">
        <v>2707</v>
      </c>
      <c r="E319" s="66" t="s">
        <v>2708</v>
      </c>
      <c r="F319" s="177" t="s">
        <v>1099</v>
      </c>
      <c r="G319" s="177" t="s">
        <v>1100</v>
      </c>
      <c r="H319" s="82">
        <v>34176</v>
      </c>
      <c r="I319" s="83" t="s">
        <v>98</v>
      </c>
      <c r="J319" s="268" t="s">
        <v>99</v>
      </c>
      <c r="K319" s="39">
        <v>36.375</v>
      </c>
      <c r="L319" s="203">
        <v>38.25</v>
      </c>
      <c r="M319" s="203">
        <v>22.875</v>
      </c>
      <c r="N319" s="203">
        <v>36</v>
      </c>
      <c r="O319" s="39">
        <v>25.5</v>
      </c>
      <c r="P319" s="203">
        <v>36.375</v>
      </c>
      <c r="Q319" s="203">
        <v>22.25</v>
      </c>
      <c r="R319" s="203">
        <v>31.5</v>
      </c>
      <c r="S319" s="203">
        <v>10</v>
      </c>
      <c r="T319" s="52">
        <v>43</v>
      </c>
      <c r="U319" s="52">
        <v>302.125</v>
      </c>
      <c r="V319" s="52">
        <v>10.790178571428571</v>
      </c>
      <c r="W319" s="27" t="s">
        <v>2204</v>
      </c>
      <c r="X319" s="27" t="s">
        <v>2212</v>
      </c>
    </row>
    <row r="320" spans="1:24" ht="17.25">
      <c r="A320" s="162" t="s">
        <v>2050</v>
      </c>
      <c r="B320" s="162" t="s">
        <v>841</v>
      </c>
      <c r="C320" s="76" t="s">
        <v>1101</v>
      </c>
      <c r="D320" s="66" t="s">
        <v>1102</v>
      </c>
      <c r="E320" s="66" t="s">
        <v>1103</v>
      </c>
      <c r="F320" s="175" t="s">
        <v>1104</v>
      </c>
      <c r="G320" s="175" t="s">
        <v>406</v>
      </c>
      <c r="H320" s="77">
        <v>34021</v>
      </c>
      <c r="I320" s="78" t="s">
        <v>103</v>
      </c>
      <c r="J320" s="104" t="s">
        <v>104</v>
      </c>
      <c r="K320" s="39">
        <v>30</v>
      </c>
      <c r="L320" s="203">
        <v>48</v>
      </c>
      <c r="M320" s="203">
        <v>31.5</v>
      </c>
      <c r="N320" s="203">
        <v>33</v>
      </c>
      <c r="O320" s="39">
        <v>36</v>
      </c>
      <c r="P320" s="203">
        <v>21</v>
      </c>
      <c r="Q320" s="203">
        <v>14.5</v>
      </c>
      <c r="R320" s="203">
        <v>34.5</v>
      </c>
      <c r="S320" s="203">
        <v>20</v>
      </c>
      <c r="T320" s="52">
        <v>40</v>
      </c>
      <c r="U320" s="52">
        <v>308.5</v>
      </c>
      <c r="V320" s="52">
        <v>11.017857142857142</v>
      </c>
      <c r="W320" s="27" t="s">
        <v>2204</v>
      </c>
      <c r="X320" s="27" t="s">
        <v>2205</v>
      </c>
    </row>
    <row r="321" spans="1:24" ht="17.25">
      <c r="A321" s="162" t="s">
        <v>2051</v>
      </c>
      <c r="B321" s="162" t="s">
        <v>640</v>
      </c>
      <c r="C321" s="88" t="s">
        <v>2709</v>
      </c>
      <c r="D321" s="66" t="s">
        <v>979</v>
      </c>
      <c r="E321" s="66" t="s">
        <v>2710</v>
      </c>
      <c r="F321" s="173" t="s">
        <v>2711</v>
      </c>
      <c r="G321" s="173" t="s">
        <v>165</v>
      </c>
      <c r="H321" s="72">
        <v>34430</v>
      </c>
      <c r="I321" s="75" t="s">
        <v>73</v>
      </c>
      <c r="J321" s="112" t="s">
        <v>74</v>
      </c>
      <c r="K321" s="39">
        <v>34.875</v>
      </c>
      <c r="L321" s="203">
        <v>43.5</v>
      </c>
      <c r="M321" s="203">
        <v>21.375</v>
      </c>
      <c r="N321" s="203">
        <v>39.75</v>
      </c>
      <c r="O321" s="39">
        <v>44.25</v>
      </c>
      <c r="P321" s="203">
        <v>36</v>
      </c>
      <c r="Q321" s="203">
        <v>18.25</v>
      </c>
      <c r="R321" s="203">
        <v>33</v>
      </c>
      <c r="S321" s="203">
        <v>10</v>
      </c>
      <c r="T321" s="52">
        <v>42</v>
      </c>
      <c r="U321" s="52">
        <v>323</v>
      </c>
      <c r="V321" s="52">
        <v>11.535714285714286</v>
      </c>
      <c r="W321" s="27" t="s">
        <v>2204</v>
      </c>
      <c r="X321" s="27" t="s">
        <v>2212</v>
      </c>
    </row>
    <row r="322" spans="1:24" ht="17.25">
      <c r="A322" s="162" t="s">
        <v>2052</v>
      </c>
      <c r="B322" s="162" t="s">
        <v>2053</v>
      </c>
      <c r="C322" s="76" t="s">
        <v>1105</v>
      </c>
      <c r="D322" s="66" t="s">
        <v>1106</v>
      </c>
      <c r="E322" s="66" t="s">
        <v>1107</v>
      </c>
      <c r="F322" s="175" t="s">
        <v>1108</v>
      </c>
      <c r="G322" s="175" t="s">
        <v>1109</v>
      </c>
      <c r="H322" s="77">
        <v>34298</v>
      </c>
      <c r="I322" s="78" t="s">
        <v>66</v>
      </c>
      <c r="J322" s="104" t="s">
        <v>67</v>
      </c>
      <c r="K322" s="39">
        <v>24</v>
      </c>
      <c r="L322" s="203">
        <v>51</v>
      </c>
      <c r="M322" s="203">
        <v>34.5</v>
      </c>
      <c r="N322" s="203">
        <v>16.5</v>
      </c>
      <c r="O322" s="39">
        <v>39</v>
      </c>
      <c r="P322" s="203">
        <v>30</v>
      </c>
      <c r="Q322" s="203">
        <v>18</v>
      </c>
      <c r="R322" s="203">
        <v>15</v>
      </c>
      <c r="S322" s="203">
        <v>14</v>
      </c>
      <c r="T322" s="52">
        <v>39</v>
      </c>
      <c r="U322" s="52">
        <v>281</v>
      </c>
      <c r="V322" s="52">
        <v>10.035714285714286</v>
      </c>
      <c r="W322" s="27" t="s">
        <v>2204</v>
      </c>
      <c r="X322" s="27" t="s">
        <v>2205</v>
      </c>
    </row>
    <row r="323" spans="1:24" ht="17.25">
      <c r="A323" s="162" t="s">
        <v>1110</v>
      </c>
      <c r="B323" s="162" t="s">
        <v>2054</v>
      </c>
      <c r="C323" s="67" t="s">
        <v>2712</v>
      </c>
      <c r="D323" s="66" t="s">
        <v>2713</v>
      </c>
      <c r="E323" s="66" t="s">
        <v>2714</v>
      </c>
      <c r="F323" s="174" t="s">
        <v>1110</v>
      </c>
      <c r="G323" s="174" t="s">
        <v>2715</v>
      </c>
      <c r="H323" s="82">
        <v>33760</v>
      </c>
      <c r="I323" s="83" t="s">
        <v>600</v>
      </c>
      <c r="J323" s="108" t="s">
        <v>601</v>
      </c>
      <c r="K323" s="39">
        <v>26.25</v>
      </c>
      <c r="L323" s="203">
        <v>43.5</v>
      </c>
      <c r="M323" s="203">
        <v>15</v>
      </c>
      <c r="N323" s="203">
        <v>33</v>
      </c>
      <c r="O323" s="39">
        <v>33</v>
      </c>
      <c r="P323" s="203">
        <v>28.5</v>
      </c>
      <c r="Q323" s="203">
        <v>12</v>
      </c>
      <c r="R323" s="203">
        <v>37.5</v>
      </c>
      <c r="S323" s="203">
        <v>14</v>
      </c>
      <c r="T323" s="52">
        <v>43</v>
      </c>
      <c r="U323" s="52">
        <v>285.75</v>
      </c>
      <c r="V323" s="52">
        <v>10.205357142857142</v>
      </c>
      <c r="W323" s="27" t="s">
        <v>2204</v>
      </c>
      <c r="X323" s="27" t="s">
        <v>2218</v>
      </c>
    </row>
    <row r="324" spans="1:24" ht="30">
      <c r="A324" s="162" t="s">
        <v>2055</v>
      </c>
      <c r="B324" s="162" t="s">
        <v>2056</v>
      </c>
      <c r="C324" s="94" t="s">
        <v>1116</v>
      </c>
      <c r="D324" s="66" t="s">
        <v>1117</v>
      </c>
      <c r="E324" s="66" t="s">
        <v>1118</v>
      </c>
      <c r="F324" s="181" t="s">
        <v>1119</v>
      </c>
      <c r="G324" s="181" t="s">
        <v>1120</v>
      </c>
      <c r="H324" s="95">
        <v>33866</v>
      </c>
      <c r="I324" s="96" t="s">
        <v>66</v>
      </c>
      <c r="J324" s="115" t="s">
        <v>67</v>
      </c>
      <c r="K324" s="39">
        <v>30</v>
      </c>
      <c r="L324" s="203">
        <v>30</v>
      </c>
      <c r="M324" s="203">
        <v>24</v>
      </c>
      <c r="N324" s="203">
        <v>24</v>
      </c>
      <c r="O324" s="39">
        <v>42</v>
      </c>
      <c r="P324" s="203">
        <v>39</v>
      </c>
      <c r="Q324" s="203">
        <v>18</v>
      </c>
      <c r="R324" s="203">
        <v>37.5</v>
      </c>
      <c r="S324" s="203">
        <v>16</v>
      </c>
      <c r="T324" s="52">
        <v>43</v>
      </c>
      <c r="U324" s="52">
        <v>303.5</v>
      </c>
      <c r="V324" s="52">
        <v>10.839285714285714</v>
      </c>
      <c r="W324" s="27" t="s">
        <v>2204</v>
      </c>
      <c r="X324" s="27" t="s">
        <v>2205</v>
      </c>
    </row>
    <row r="325" spans="1:24" ht="17.25">
      <c r="A325" s="162" t="s">
        <v>1113</v>
      </c>
      <c r="B325" s="162" t="s">
        <v>500</v>
      </c>
      <c r="C325" s="85" t="s">
        <v>1111</v>
      </c>
      <c r="D325" s="66" t="s">
        <v>167</v>
      </c>
      <c r="E325" s="66" t="s">
        <v>1112</v>
      </c>
      <c r="F325" s="172" t="s">
        <v>1113</v>
      </c>
      <c r="G325" s="172" t="s">
        <v>205</v>
      </c>
      <c r="H325" s="68">
        <v>33596</v>
      </c>
      <c r="I325" s="69" t="s">
        <v>1114</v>
      </c>
      <c r="J325" s="105" t="s">
        <v>1115</v>
      </c>
      <c r="K325" s="39">
        <v>24</v>
      </c>
      <c r="L325" s="203">
        <v>49.5</v>
      </c>
      <c r="M325" s="203">
        <v>26.25</v>
      </c>
      <c r="N325" s="203">
        <v>19.5</v>
      </c>
      <c r="O325" s="39">
        <v>39</v>
      </c>
      <c r="P325" s="203">
        <v>30</v>
      </c>
      <c r="Q325" s="203">
        <v>12</v>
      </c>
      <c r="R325" s="203">
        <v>18</v>
      </c>
      <c r="S325" s="203">
        <v>20</v>
      </c>
      <c r="T325" s="52">
        <v>42</v>
      </c>
      <c r="U325" s="52">
        <v>280.25</v>
      </c>
      <c r="V325" s="52">
        <v>10.008928571428571</v>
      </c>
      <c r="W325" s="27" t="s">
        <v>2204</v>
      </c>
      <c r="X325" s="27" t="s">
        <v>2205</v>
      </c>
    </row>
    <row r="326" spans="1:24" ht="17.25">
      <c r="A326" s="162" t="s">
        <v>2057</v>
      </c>
      <c r="B326" s="162" t="s">
        <v>2058</v>
      </c>
      <c r="C326" s="74" t="s">
        <v>1121</v>
      </c>
      <c r="D326" s="66" t="s">
        <v>1122</v>
      </c>
      <c r="E326" s="66" t="s">
        <v>1123</v>
      </c>
      <c r="F326" s="172" t="s">
        <v>1124</v>
      </c>
      <c r="G326" s="172" t="s">
        <v>1125</v>
      </c>
      <c r="H326" s="68">
        <v>34110</v>
      </c>
      <c r="I326" s="69" t="s">
        <v>101</v>
      </c>
      <c r="J326" s="102" t="s">
        <v>825</v>
      </c>
      <c r="K326" s="39">
        <v>31.875</v>
      </c>
      <c r="L326" s="203">
        <v>30</v>
      </c>
      <c r="M326" s="203">
        <v>24.75</v>
      </c>
      <c r="N326" s="203">
        <v>33</v>
      </c>
      <c r="O326" s="39">
        <v>36</v>
      </c>
      <c r="P326" s="203">
        <v>36</v>
      </c>
      <c r="Q326" s="203">
        <v>14</v>
      </c>
      <c r="R326" s="203">
        <v>40.5</v>
      </c>
      <c r="S326" s="203">
        <v>20</v>
      </c>
      <c r="T326" s="52">
        <v>43</v>
      </c>
      <c r="U326" s="52">
        <v>309.125</v>
      </c>
      <c r="V326" s="52">
        <v>11.040178571428571</v>
      </c>
      <c r="W326" s="27" t="s">
        <v>2204</v>
      </c>
      <c r="X326" s="27" t="s">
        <v>2205</v>
      </c>
    </row>
    <row r="327" spans="1:24" ht="17.25">
      <c r="A327" s="162" t="s">
        <v>2059</v>
      </c>
      <c r="B327" s="162" t="s">
        <v>1878</v>
      </c>
      <c r="C327" s="76" t="s">
        <v>2716</v>
      </c>
      <c r="D327" s="66" t="s">
        <v>2427</v>
      </c>
      <c r="E327" s="66" t="s">
        <v>2717</v>
      </c>
      <c r="F327" s="175" t="s">
        <v>2718</v>
      </c>
      <c r="G327" s="175" t="s">
        <v>2719</v>
      </c>
      <c r="H327" s="77">
        <v>34100</v>
      </c>
      <c r="I327" s="78" t="s">
        <v>83</v>
      </c>
      <c r="J327" s="104" t="s">
        <v>171</v>
      </c>
      <c r="K327" s="39">
        <v>24.75</v>
      </c>
      <c r="L327" s="203">
        <v>30</v>
      </c>
      <c r="M327" s="203">
        <v>16.125</v>
      </c>
      <c r="N327" s="203">
        <v>31.5</v>
      </c>
      <c r="O327" s="39">
        <v>30</v>
      </c>
      <c r="P327" s="203">
        <v>42.75</v>
      </c>
      <c r="Q327" s="203">
        <v>10</v>
      </c>
      <c r="R327" s="203">
        <v>31.5</v>
      </c>
      <c r="S327" s="203">
        <v>22</v>
      </c>
      <c r="T327" s="52">
        <v>42</v>
      </c>
      <c r="U327" s="52">
        <v>280.625</v>
      </c>
      <c r="V327" s="52">
        <v>10.022321428571429</v>
      </c>
      <c r="W327" s="27" t="s">
        <v>2204</v>
      </c>
      <c r="X327" s="27" t="s">
        <v>2218</v>
      </c>
    </row>
    <row r="328" spans="1:24" ht="17.25">
      <c r="A328" s="162" t="s">
        <v>2060</v>
      </c>
      <c r="B328" s="162" t="s">
        <v>1130</v>
      </c>
      <c r="C328" s="74" t="s">
        <v>1126</v>
      </c>
      <c r="D328" s="66" t="s">
        <v>1127</v>
      </c>
      <c r="E328" s="66" t="s">
        <v>1128</v>
      </c>
      <c r="F328" s="172" t="s">
        <v>1129</v>
      </c>
      <c r="G328" s="172" t="s">
        <v>1130</v>
      </c>
      <c r="H328" s="68">
        <v>34432</v>
      </c>
      <c r="I328" s="69" t="s">
        <v>103</v>
      </c>
      <c r="J328" s="105" t="s">
        <v>110</v>
      </c>
      <c r="K328" s="39">
        <v>30</v>
      </c>
      <c r="L328" s="203">
        <v>33</v>
      </c>
      <c r="M328" s="203">
        <v>29.25</v>
      </c>
      <c r="N328" s="203">
        <v>33</v>
      </c>
      <c r="O328" s="39">
        <v>30</v>
      </c>
      <c r="P328" s="203">
        <v>34.5</v>
      </c>
      <c r="Q328" s="203">
        <v>15.25</v>
      </c>
      <c r="R328" s="203">
        <v>30</v>
      </c>
      <c r="S328" s="203">
        <v>20</v>
      </c>
      <c r="T328" s="52">
        <v>39</v>
      </c>
      <c r="U328" s="52">
        <v>294</v>
      </c>
      <c r="V328" s="52">
        <v>10.5</v>
      </c>
      <c r="W328" s="27" t="s">
        <v>2204</v>
      </c>
      <c r="X328" s="27" t="s">
        <v>2205</v>
      </c>
    </row>
    <row r="329" spans="1:24" ht="17.25">
      <c r="A329" s="162" t="s">
        <v>2061</v>
      </c>
      <c r="B329" s="162" t="s">
        <v>706</v>
      </c>
      <c r="C329" s="79" t="s">
        <v>1131</v>
      </c>
      <c r="D329" s="66" t="s">
        <v>631</v>
      </c>
      <c r="E329" s="66" t="s">
        <v>1132</v>
      </c>
      <c r="F329" s="180" t="s">
        <v>1133</v>
      </c>
      <c r="G329" s="180" t="s">
        <v>634</v>
      </c>
      <c r="H329" s="72">
        <v>34009</v>
      </c>
      <c r="I329" s="75" t="s">
        <v>101</v>
      </c>
      <c r="J329" s="106" t="s">
        <v>825</v>
      </c>
      <c r="K329" s="39">
        <v>40.5</v>
      </c>
      <c r="L329" s="203">
        <v>33</v>
      </c>
      <c r="M329" s="203">
        <v>27</v>
      </c>
      <c r="N329" s="203">
        <v>21</v>
      </c>
      <c r="O329" s="39">
        <v>45</v>
      </c>
      <c r="P329" s="203">
        <v>21</v>
      </c>
      <c r="Q329" s="203">
        <v>13.5</v>
      </c>
      <c r="R329" s="203">
        <v>21</v>
      </c>
      <c r="S329" s="203">
        <v>20</v>
      </c>
      <c r="T329" s="52">
        <v>40</v>
      </c>
      <c r="U329" s="52">
        <v>282</v>
      </c>
      <c r="V329" s="52">
        <v>10.071428571428571</v>
      </c>
      <c r="W329" s="27" t="s">
        <v>2204</v>
      </c>
      <c r="X329" s="27" t="s">
        <v>2205</v>
      </c>
    </row>
    <row r="330" spans="1:24" ht="17.25">
      <c r="A330" s="162" t="s">
        <v>2062</v>
      </c>
      <c r="B330" s="162" t="s">
        <v>558</v>
      </c>
      <c r="C330" s="74" t="s">
        <v>1134</v>
      </c>
      <c r="D330" s="66" t="s">
        <v>555</v>
      </c>
      <c r="E330" s="66" t="s">
        <v>1135</v>
      </c>
      <c r="F330" s="172" t="s">
        <v>1136</v>
      </c>
      <c r="G330" s="172" t="s">
        <v>1137</v>
      </c>
      <c r="H330" s="68">
        <v>34223</v>
      </c>
      <c r="I330" s="69" t="s">
        <v>98</v>
      </c>
      <c r="J330" s="102" t="s">
        <v>99</v>
      </c>
      <c r="K330" s="39">
        <v>31.5</v>
      </c>
      <c r="L330" s="203">
        <v>33</v>
      </c>
      <c r="M330" s="203">
        <v>24</v>
      </c>
      <c r="N330" s="203">
        <v>37.5</v>
      </c>
      <c r="O330" s="39">
        <v>30</v>
      </c>
      <c r="P330" s="203">
        <v>37.5</v>
      </c>
      <c r="Q330" s="203">
        <v>15</v>
      </c>
      <c r="R330" s="203">
        <v>37.5</v>
      </c>
      <c r="S330" s="203">
        <v>10</v>
      </c>
      <c r="T330" s="52">
        <v>40</v>
      </c>
      <c r="U330" s="52">
        <v>296</v>
      </c>
      <c r="V330" s="52">
        <v>10.571428571428571</v>
      </c>
      <c r="W330" s="27" t="s">
        <v>2204</v>
      </c>
      <c r="X330" s="27" t="s">
        <v>2205</v>
      </c>
    </row>
    <row r="331" spans="1:24" ht="17.25">
      <c r="A331" s="162" t="s">
        <v>1141</v>
      </c>
      <c r="B331" s="162" t="s">
        <v>1142</v>
      </c>
      <c r="C331" s="79" t="s">
        <v>1138</v>
      </c>
      <c r="D331" s="66" t="s">
        <v>1139</v>
      </c>
      <c r="E331" s="66" t="s">
        <v>1140</v>
      </c>
      <c r="F331" s="180" t="s">
        <v>1141</v>
      </c>
      <c r="G331" s="180" t="s">
        <v>1142</v>
      </c>
      <c r="H331" s="72">
        <v>33457</v>
      </c>
      <c r="I331" s="75" t="s">
        <v>83</v>
      </c>
      <c r="J331" s="106" t="s">
        <v>84</v>
      </c>
      <c r="K331" s="39">
        <v>30</v>
      </c>
      <c r="L331" s="203">
        <v>33</v>
      </c>
      <c r="M331" s="203">
        <v>33</v>
      </c>
      <c r="N331" s="203">
        <v>34.5</v>
      </c>
      <c r="O331" s="39">
        <v>30</v>
      </c>
      <c r="P331" s="203">
        <v>30</v>
      </c>
      <c r="Q331" s="203">
        <v>12</v>
      </c>
      <c r="R331" s="203">
        <v>27</v>
      </c>
      <c r="S331" s="203">
        <v>22</v>
      </c>
      <c r="T331" s="52">
        <v>44</v>
      </c>
      <c r="U331" s="52">
        <v>295.5</v>
      </c>
      <c r="V331" s="52">
        <v>10.553571428571429</v>
      </c>
      <c r="W331" s="27" t="s">
        <v>2204</v>
      </c>
      <c r="X331" s="27" t="s">
        <v>2205</v>
      </c>
    </row>
    <row r="332" spans="1:24" ht="30">
      <c r="A332" s="162" t="s">
        <v>2063</v>
      </c>
      <c r="B332" s="162" t="s">
        <v>2064</v>
      </c>
      <c r="C332" s="74" t="s">
        <v>1143</v>
      </c>
      <c r="D332" s="66" t="s">
        <v>1144</v>
      </c>
      <c r="E332" s="66" t="s">
        <v>1145</v>
      </c>
      <c r="F332" s="172" t="s">
        <v>1146</v>
      </c>
      <c r="G332" s="172" t="s">
        <v>1147</v>
      </c>
      <c r="H332" s="68">
        <v>33539</v>
      </c>
      <c r="I332" s="69" t="s">
        <v>98</v>
      </c>
      <c r="J332" s="102" t="s">
        <v>99</v>
      </c>
      <c r="K332" s="39">
        <v>36</v>
      </c>
      <c r="L332" s="203">
        <v>30</v>
      </c>
      <c r="M332" s="203">
        <v>45</v>
      </c>
      <c r="N332" s="203">
        <v>15</v>
      </c>
      <c r="O332" s="39">
        <v>30</v>
      </c>
      <c r="P332" s="203">
        <v>39.75</v>
      </c>
      <c r="Q332" s="203">
        <v>23</v>
      </c>
      <c r="R332" s="203">
        <v>36</v>
      </c>
      <c r="S332" s="203">
        <v>20</v>
      </c>
      <c r="T332" s="52">
        <v>42.5</v>
      </c>
      <c r="U332" s="52">
        <v>317.25</v>
      </c>
      <c r="V332" s="52">
        <v>11.330357142857142</v>
      </c>
      <c r="W332" s="27" t="s">
        <v>2204</v>
      </c>
      <c r="X332" s="27" t="s">
        <v>2205</v>
      </c>
    </row>
    <row r="333" spans="1:24" ht="17.25">
      <c r="A333" s="162" t="s">
        <v>2065</v>
      </c>
      <c r="B333" s="162" t="s">
        <v>1797</v>
      </c>
      <c r="C333" s="76" t="s">
        <v>1148</v>
      </c>
      <c r="D333" s="66" t="s">
        <v>244</v>
      </c>
      <c r="E333" s="66" t="s">
        <v>1149</v>
      </c>
      <c r="F333" s="175" t="s">
        <v>1150</v>
      </c>
      <c r="G333" s="175" t="s">
        <v>441</v>
      </c>
      <c r="H333" s="77">
        <v>34203</v>
      </c>
      <c r="I333" s="78" t="s">
        <v>66</v>
      </c>
      <c r="J333" s="104" t="s">
        <v>67</v>
      </c>
      <c r="K333" s="39">
        <v>30</v>
      </c>
      <c r="L333" s="203">
        <v>33.75</v>
      </c>
      <c r="M333" s="203">
        <v>29.25</v>
      </c>
      <c r="N333" s="203">
        <v>42</v>
      </c>
      <c r="O333" s="39">
        <v>39</v>
      </c>
      <c r="P333" s="203">
        <v>27</v>
      </c>
      <c r="Q333" s="203">
        <v>24</v>
      </c>
      <c r="R333" s="203">
        <v>49.5</v>
      </c>
      <c r="S333" s="203">
        <v>20</v>
      </c>
      <c r="T333" s="52">
        <v>42.5</v>
      </c>
      <c r="U333" s="52">
        <v>337</v>
      </c>
      <c r="V333" s="52">
        <v>12.035714285714286</v>
      </c>
      <c r="W333" s="27" t="s">
        <v>2204</v>
      </c>
      <c r="X333" s="27" t="s">
        <v>2205</v>
      </c>
    </row>
    <row r="334" spans="1:24" ht="17.25">
      <c r="A334" s="162" t="s">
        <v>2065</v>
      </c>
      <c r="B334" s="162" t="s">
        <v>2066</v>
      </c>
      <c r="C334" s="76" t="s">
        <v>1151</v>
      </c>
      <c r="D334" s="66" t="s">
        <v>111</v>
      </c>
      <c r="E334" s="66" t="s">
        <v>1152</v>
      </c>
      <c r="F334" s="173" t="s">
        <v>1150</v>
      </c>
      <c r="G334" s="173" t="s">
        <v>1153</v>
      </c>
      <c r="H334" s="77">
        <v>34373</v>
      </c>
      <c r="I334" s="78" t="s">
        <v>66</v>
      </c>
      <c r="J334" s="104" t="s">
        <v>67</v>
      </c>
      <c r="K334" s="39">
        <v>30</v>
      </c>
      <c r="L334" s="203">
        <v>32.25</v>
      </c>
      <c r="M334" s="203">
        <v>25.5</v>
      </c>
      <c r="N334" s="203">
        <v>23.25</v>
      </c>
      <c r="O334" s="39">
        <v>30</v>
      </c>
      <c r="P334" s="203">
        <v>34.5</v>
      </c>
      <c r="Q334" s="203">
        <v>15</v>
      </c>
      <c r="R334" s="203">
        <v>36</v>
      </c>
      <c r="S334" s="203">
        <v>22</v>
      </c>
      <c r="T334" s="52">
        <v>44</v>
      </c>
      <c r="U334" s="52">
        <v>292.5</v>
      </c>
      <c r="V334" s="52">
        <v>10.446428571428571</v>
      </c>
      <c r="W334" s="27" t="s">
        <v>2204</v>
      </c>
      <c r="X334" s="27" t="s">
        <v>2205</v>
      </c>
    </row>
    <row r="335" spans="1:24" ht="30">
      <c r="A335" s="162" t="s">
        <v>2067</v>
      </c>
      <c r="B335" s="162" t="s">
        <v>2068</v>
      </c>
      <c r="C335" s="65" t="s">
        <v>2720</v>
      </c>
      <c r="D335" s="66" t="s">
        <v>2721</v>
      </c>
      <c r="E335" s="66" t="s">
        <v>2722</v>
      </c>
      <c r="F335" s="172" t="s">
        <v>2723</v>
      </c>
      <c r="G335" s="172" t="s">
        <v>2724</v>
      </c>
      <c r="H335" s="68">
        <v>34087</v>
      </c>
      <c r="I335" s="69" t="s">
        <v>66</v>
      </c>
      <c r="J335" s="107" t="s">
        <v>67</v>
      </c>
      <c r="K335" s="39">
        <v>29.625</v>
      </c>
      <c r="L335" s="203">
        <v>34.5</v>
      </c>
      <c r="M335" s="203">
        <v>16.875</v>
      </c>
      <c r="N335" s="203">
        <v>34.5</v>
      </c>
      <c r="O335" s="39">
        <v>36</v>
      </c>
      <c r="P335" s="203">
        <v>29.25</v>
      </c>
      <c r="Q335" s="203">
        <v>22.25</v>
      </c>
      <c r="R335" s="203">
        <v>28.5</v>
      </c>
      <c r="S335" s="203">
        <v>14.5</v>
      </c>
      <c r="T335" s="52">
        <v>41</v>
      </c>
      <c r="U335" s="52">
        <v>287</v>
      </c>
      <c r="V335" s="52">
        <v>10.25</v>
      </c>
      <c r="W335" s="27" t="s">
        <v>2204</v>
      </c>
      <c r="X335" s="27" t="s">
        <v>2218</v>
      </c>
    </row>
    <row r="336" spans="1:24" ht="30">
      <c r="A336" s="162" t="s">
        <v>2069</v>
      </c>
      <c r="B336" s="165" t="s">
        <v>2070</v>
      </c>
      <c r="C336" s="74" t="s">
        <v>2725</v>
      </c>
      <c r="D336" s="66" t="s">
        <v>2726</v>
      </c>
      <c r="E336" s="66" t="s">
        <v>2727</v>
      </c>
      <c r="F336" s="172" t="s">
        <v>2728</v>
      </c>
      <c r="G336" s="172" t="s">
        <v>2729</v>
      </c>
      <c r="H336" s="68">
        <v>33692</v>
      </c>
      <c r="I336" s="69" t="s">
        <v>98</v>
      </c>
      <c r="J336" s="102" t="s">
        <v>99</v>
      </c>
      <c r="K336" s="39">
        <v>27</v>
      </c>
      <c r="L336" s="203">
        <v>30</v>
      </c>
      <c r="M336" s="203">
        <v>15</v>
      </c>
      <c r="N336" s="203">
        <v>36</v>
      </c>
      <c r="O336" s="39">
        <v>39</v>
      </c>
      <c r="P336" s="203">
        <v>36.75</v>
      </c>
      <c r="Q336" s="203">
        <v>21</v>
      </c>
      <c r="R336" s="203">
        <v>19.5</v>
      </c>
      <c r="S336" s="203">
        <v>22</v>
      </c>
      <c r="T336" s="52">
        <v>43</v>
      </c>
      <c r="U336" s="52">
        <v>289.25</v>
      </c>
      <c r="V336" s="52">
        <v>10.330357142857142</v>
      </c>
      <c r="W336" s="27" t="s">
        <v>2204</v>
      </c>
      <c r="X336" s="27" t="s">
        <v>2218</v>
      </c>
    </row>
    <row r="337" spans="1:24" ht="17.25">
      <c r="A337" s="162" t="s">
        <v>2071</v>
      </c>
      <c r="B337" s="162" t="s">
        <v>2072</v>
      </c>
      <c r="C337" s="76" t="s">
        <v>1154</v>
      </c>
      <c r="D337" s="66" t="s">
        <v>1155</v>
      </c>
      <c r="E337" s="66" t="s">
        <v>1156</v>
      </c>
      <c r="F337" s="175" t="s">
        <v>1157</v>
      </c>
      <c r="G337" s="175" t="s">
        <v>1158</v>
      </c>
      <c r="H337" s="77">
        <v>34367</v>
      </c>
      <c r="I337" s="78" t="s">
        <v>101</v>
      </c>
      <c r="J337" s="104" t="s">
        <v>102</v>
      </c>
      <c r="K337" s="39">
        <v>30</v>
      </c>
      <c r="L337" s="203">
        <v>30</v>
      </c>
      <c r="M337" s="203">
        <v>34.5</v>
      </c>
      <c r="N337" s="203">
        <v>28.5</v>
      </c>
      <c r="O337" s="39">
        <v>36</v>
      </c>
      <c r="P337" s="203">
        <v>39</v>
      </c>
      <c r="Q337" s="203">
        <v>15</v>
      </c>
      <c r="R337" s="203">
        <v>49.5</v>
      </c>
      <c r="S337" s="203">
        <v>24</v>
      </c>
      <c r="T337" s="52">
        <v>43</v>
      </c>
      <c r="U337" s="52">
        <v>329.5</v>
      </c>
      <c r="V337" s="52">
        <v>11.767857142857142</v>
      </c>
      <c r="W337" s="27" t="s">
        <v>2204</v>
      </c>
      <c r="X337" s="27" t="s">
        <v>2205</v>
      </c>
    </row>
    <row r="338" spans="1:24" ht="17.25">
      <c r="A338" s="162" t="s">
        <v>2073</v>
      </c>
      <c r="B338" s="162" t="s">
        <v>2074</v>
      </c>
      <c r="C338" s="65" t="s">
        <v>1162</v>
      </c>
      <c r="D338" s="66" t="s">
        <v>1163</v>
      </c>
      <c r="E338" s="66" t="s">
        <v>1164</v>
      </c>
      <c r="F338" s="172" t="s">
        <v>1161</v>
      </c>
      <c r="G338" s="172" t="s">
        <v>1165</v>
      </c>
      <c r="H338" s="68">
        <v>33665</v>
      </c>
      <c r="I338" s="69" t="s">
        <v>66</v>
      </c>
      <c r="J338" s="110" t="s">
        <v>67</v>
      </c>
      <c r="K338" s="39">
        <v>39</v>
      </c>
      <c r="L338" s="203">
        <v>49.5</v>
      </c>
      <c r="M338" s="203">
        <v>33.75</v>
      </c>
      <c r="N338" s="203">
        <v>24</v>
      </c>
      <c r="O338" s="39">
        <v>36</v>
      </c>
      <c r="P338" s="203">
        <v>30</v>
      </c>
      <c r="Q338" s="203">
        <v>18</v>
      </c>
      <c r="R338" s="203">
        <v>39</v>
      </c>
      <c r="S338" s="203">
        <v>20</v>
      </c>
      <c r="T338" s="52">
        <v>43</v>
      </c>
      <c r="U338" s="52">
        <v>332.25</v>
      </c>
      <c r="V338" s="52">
        <v>11.866071428571429</v>
      </c>
      <c r="W338" s="27" t="s">
        <v>2204</v>
      </c>
      <c r="X338" s="27" t="s">
        <v>2205</v>
      </c>
    </row>
    <row r="339" spans="1:24" ht="30">
      <c r="A339" s="162" t="s">
        <v>2073</v>
      </c>
      <c r="B339" s="162" t="s">
        <v>1905</v>
      </c>
      <c r="C339" s="71" t="s">
        <v>1159</v>
      </c>
      <c r="D339" s="66" t="s">
        <v>212</v>
      </c>
      <c r="E339" s="66" t="s">
        <v>1160</v>
      </c>
      <c r="F339" s="174" t="s">
        <v>1161</v>
      </c>
      <c r="G339" s="174" t="s">
        <v>773</v>
      </c>
      <c r="H339" s="72">
        <v>34004</v>
      </c>
      <c r="I339" s="75" t="s">
        <v>83</v>
      </c>
      <c r="J339" s="103" t="s">
        <v>84</v>
      </c>
      <c r="K339" s="39">
        <v>30</v>
      </c>
      <c r="L339" s="203">
        <v>33</v>
      </c>
      <c r="M339" s="203">
        <v>30.75</v>
      </c>
      <c r="N339" s="203">
        <v>28.5</v>
      </c>
      <c r="O339" s="39">
        <v>42</v>
      </c>
      <c r="P339" s="203">
        <v>24</v>
      </c>
      <c r="Q339" s="203">
        <v>18</v>
      </c>
      <c r="R339" s="203">
        <v>42</v>
      </c>
      <c r="S339" s="203">
        <v>20</v>
      </c>
      <c r="T339" s="52">
        <v>43</v>
      </c>
      <c r="U339" s="52">
        <v>311.25</v>
      </c>
      <c r="V339" s="52">
        <v>11.116071428571429</v>
      </c>
      <c r="W339" s="27" t="s">
        <v>2204</v>
      </c>
      <c r="X339" s="27" t="s">
        <v>2205</v>
      </c>
    </row>
    <row r="340" spans="1:24" ht="17.25">
      <c r="A340" s="162" t="s">
        <v>1169</v>
      </c>
      <c r="B340" s="162" t="s">
        <v>1170</v>
      </c>
      <c r="C340" s="71" t="s">
        <v>1166</v>
      </c>
      <c r="D340" s="66" t="s">
        <v>1167</v>
      </c>
      <c r="E340" s="66" t="s">
        <v>1168</v>
      </c>
      <c r="F340" s="174" t="s">
        <v>1169</v>
      </c>
      <c r="G340" s="174" t="s">
        <v>1170</v>
      </c>
      <c r="H340" s="72">
        <v>33076</v>
      </c>
      <c r="I340" s="75" t="s">
        <v>66</v>
      </c>
      <c r="J340" s="103" t="s">
        <v>1171</v>
      </c>
      <c r="K340" s="39">
        <v>18</v>
      </c>
      <c r="L340" s="203">
        <v>39</v>
      </c>
      <c r="M340" s="203">
        <v>22.5</v>
      </c>
      <c r="N340" s="203">
        <v>33</v>
      </c>
      <c r="O340" s="39">
        <v>36</v>
      </c>
      <c r="P340" s="203">
        <v>27</v>
      </c>
      <c r="Q340" s="203">
        <v>17</v>
      </c>
      <c r="R340" s="203">
        <v>60</v>
      </c>
      <c r="S340" s="203">
        <v>20</v>
      </c>
      <c r="T340" s="52">
        <v>39</v>
      </c>
      <c r="U340" s="52">
        <v>311.5</v>
      </c>
      <c r="V340" s="52">
        <v>11.125</v>
      </c>
      <c r="W340" s="27" t="s">
        <v>2204</v>
      </c>
      <c r="X340" s="27" t="s">
        <v>2205</v>
      </c>
    </row>
    <row r="341" spans="1:24" ht="45">
      <c r="A341" s="162" t="s">
        <v>1175</v>
      </c>
      <c r="B341" s="162" t="s">
        <v>2075</v>
      </c>
      <c r="C341" s="65" t="s">
        <v>1172</v>
      </c>
      <c r="D341" s="66" t="s">
        <v>1173</v>
      </c>
      <c r="E341" s="66" t="s">
        <v>1174</v>
      </c>
      <c r="F341" s="172" t="s">
        <v>1175</v>
      </c>
      <c r="G341" s="172" t="s">
        <v>1176</v>
      </c>
      <c r="H341" s="68">
        <v>34325</v>
      </c>
      <c r="I341" s="69" t="s">
        <v>66</v>
      </c>
      <c r="J341" s="110" t="s">
        <v>67</v>
      </c>
      <c r="K341" s="39">
        <v>22.5</v>
      </c>
      <c r="L341" s="203">
        <v>40.5</v>
      </c>
      <c r="M341" s="203">
        <v>33</v>
      </c>
      <c r="N341" s="203">
        <v>30</v>
      </c>
      <c r="O341" s="39">
        <v>39</v>
      </c>
      <c r="P341" s="203">
        <v>30.75</v>
      </c>
      <c r="Q341" s="203">
        <v>11.5</v>
      </c>
      <c r="R341" s="203">
        <v>45</v>
      </c>
      <c r="S341" s="203">
        <v>20</v>
      </c>
      <c r="T341" s="52">
        <v>43</v>
      </c>
      <c r="U341" s="52">
        <v>315.25</v>
      </c>
      <c r="V341" s="52">
        <v>11.258928571428571</v>
      </c>
      <c r="W341" s="27" t="s">
        <v>2204</v>
      </c>
      <c r="X341" s="27" t="s">
        <v>2205</v>
      </c>
    </row>
    <row r="342" spans="1:24" ht="17.25">
      <c r="A342" s="162" t="s">
        <v>1180</v>
      </c>
      <c r="B342" s="162" t="s">
        <v>1181</v>
      </c>
      <c r="C342" s="71" t="s">
        <v>1177</v>
      </c>
      <c r="D342" s="66" t="s">
        <v>1178</v>
      </c>
      <c r="E342" s="66" t="s">
        <v>1179</v>
      </c>
      <c r="F342" s="174" t="s">
        <v>1180</v>
      </c>
      <c r="G342" s="174" t="s">
        <v>1181</v>
      </c>
      <c r="H342" s="72">
        <v>33719</v>
      </c>
      <c r="I342" s="75" t="s">
        <v>66</v>
      </c>
      <c r="J342" s="110" t="s">
        <v>67</v>
      </c>
      <c r="K342" s="39">
        <v>24</v>
      </c>
      <c r="L342" s="203">
        <v>30</v>
      </c>
      <c r="M342" s="203">
        <v>21</v>
      </c>
      <c r="N342" s="203">
        <v>36</v>
      </c>
      <c r="O342" s="39">
        <v>42</v>
      </c>
      <c r="P342" s="203">
        <v>36</v>
      </c>
      <c r="Q342" s="203">
        <v>18</v>
      </c>
      <c r="R342" s="203">
        <v>52.5</v>
      </c>
      <c r="S342" s="203">
        <v>20</v>
      </c>
      <c r="T342" s="52">
        <v>41</v>
      </c>
      <c r="U342" s="52">
        <v>320.5</v>
      </c>
      <c r="V342" s="52">
        <v>11.446428571428571</v>
      </c>
      <c r="W342" s="27" t="s">
        <v>2204</v>
      </c>
      <c r="X342" s="27" t="s">
        <v>2205</v>
      </c>
    </row>
    <row r="343" spans="1:24" ht="30">
      <c r="A343" s="162" t="s">
        <v>2076</v>
      </c>
      <c r="B343" s="162" t="s">
        <v>2077</v>
      </c>
      <c r="C343" s="97" t="s">
        <v>1182</v>
      </c>
      <c r="D343" s="66" t="s">
        <v>506</v>
      </c>
      <c r="E343" s="66" t="s">
        <v>1183</v>
      </c>
      <c r="F343" s="172" t="s">
        <v>1184</v>
      </c>
      <c r="G343" s="172" t="s">
        <v>509</v>
      </c>
      <c r="H343" s="72">
        <v>32110</v>
      </c>
      <c r="I343" s="69" t="s">
        <v>66</v>
      </c>
      <c r="J343" s="103" t="s">
        <v>231</v>
      </c>
      <c r="K343" s="39">
        <v>30</v>
      </c>
      <c r="L343" s="203">
        <v>45</v>
      </c>
      <c r="M343" s="203">
        <v>20.25</v>
      </c>
      <c r="N343" s="203">
        <v>27</v>
      </c>
      <c r="O343" s="39">
        <v>33</v>
      </c>
      <c r="P343" s="203">
        <v>36.75</v>
      </c>
      <c r="Q343" s="203">
        <v>10</v>
      </c>
      <c r="R343" s="203">
        <v>42</v>
      </c>
      <c r="S343" s="203">
        <v>20</v>
      </c>
      <c r="T343" s="52">
        <v>40.5</v>
      </c>
      <c r="U343" s="52">
        <v>304.5</v>
      </c>
      <c r="V343" s="52">
        <v>10.875</v>
      </c>
      <c r="W343" s="27" t="s">
        <v>2204</v>
      </c>
      <c r="X343" s="27" t="s">
        <v>2205</v>
      </c>
    </row>
    <row r="344" spans="1:24" ht="17.25">
      <c r="A344" s="162" t="s">
        <v>2078</v>
      </c>
      <c r="B344" s="162" t="s">
        <v>2079</v>
      </c>
      <c r="C344" s="73" t="s">
        <v>1191</v>
      </c>
      <c r="D344" s="66" t="s">
        <v>1192</v>
      </c>
      <c r="E344" s="66" t="s">
        <v>1193</v>
      </c>
      <c r="F344" s="172" t="s">
        <v>1194</v>
      </c>
      <c r="G344" s="172" t="s">
        <v>1195</v>
      </c>
      <c r="H344" s="68">
        <v>34227</v>
      </c>
      <c r="I344" s="69" t="s">
        <v>73</v>
      </c>
      <c r="J344" s="114" t="s">
        <v>74</v>
      </c>
      <c r="K344" s="39">
        <v>27</v>
      </c>
      <c r="L344" s="203">
        <v>30.75</v>
      </c>
      <c r="M344" s="203">
        <v>29.25</v>
      </c>
      <c r="N344" s="203">
        <v>34.5</v>
      </c>
      <c r="O344" s="39">
        <v>39</v>
      </c>
      <c r="P344" s="203">
        <v>36</v>
      </c>
      <c r="Q344" s="203">
        <v>16</v>
      </c>
      <c r="R344" s="203">
        <v>27</v>
      </c>
      <c r="S344" s="203">
        <v>22</v>
      </c>
      <c r="T344" s="52">
        <v>42</v>
      </c>
      <c r="U344" s="52">
        <v>303.5</v>
      </c>
      <c r="V344" s="52">
        <v>10.839285714285714</v>
      </c>
      <c r="W344" s="27" t="s">
        <v>2204</v>
      </c>
      <c r="X344" s="27" t="s">
        <v>2205</v>
      </c>
    </row>
    <row r="345" spans="1:24" ht="30">
      <c r="A345" s="162" t="s">
        <v>1199</v>
      </c>
      <c r="B345" s="162" t="s">
        <v>2080</v>
      </c>
      <c r="C345" s="74" t="s">
        <v>1196</v>
      </c>
      <c r="D345" s="66" t="s">
        <v>1197</v>
      </c>
      <c r="E345" s="66" t="s">
        <v>1198</v>
      </c>
      <c r="F345" s="172" t="s">
        <v>1199</v>
      </c>
      <c r="G345" s="172" t="s">
        <v>1200</v>
      </c>
      <c r="H345" s="68">
        <v>33999</v>
      </c>
      <c r="I345" s="69" t="s">
        <v>98</v>
      </c>
      <c r="J345" s="102" t="s">
        <v>99</v>
      </c>
      <c r="K345" s="39">
        <v>31.5</v>
      </c>
      <c r="L345" s="203">
        <v>37.5</v>
      </c>
      <c r="M345" s="203">
        <v>27</v>
      </c>
      <c r="N345" s="203">
        <v>31.5</v>
      </c>
      <c r="O345" s="39">
        <v>36</v>
      </c>
      <c r="P345" s="203">
        <v>39</v>
      </c>
      <c r="Q345" s="203">
        <v>29</v>
      </c>
      <c r="R345" s="203">
        <v>25.5</v>
      </c>
      <c r="S345" s="203">
        <v>24</v>
      </c>
      <c r="T345" s="52">
        <v>42.5</v>
      </c>
      <c r="U345" s="52">
        <v>323.5</v>
      </c>
      <c r="V345" s="52">
        <v>11.553571428571429</v>
      </c>
      <c r="W345" s="27" t="s">
        <v>2204</v>
      </c>
      <c r="X345" s="27" t="s">
        <v>2205</v>
      </c>
    </row>
    <row r="346" spans="1:24" ht="30">
      <c r="A346" s="162" t="s">
        <v>2081</v>
      </c>
      <c r="B346" s="162" t="s">
        <v>2082</v>
      </c>
      <c r="C346" s="74" t="s">
        <v>2730</v>
      </c>
      <c r="D346" s="66" t="s">
        <v>2731</v>
      </c>
      <c r="E346" s="66" t="s">
        <v>2732</v>
      </c>
      <c r="F346" s="172" t="s">
        <v>2733</v>
      </c>
      <c r="G346" s="172" t="s">
        <v>2734</v>
      </c>
      <c r="H346" s="68">
        <v>33626</v>
      </c>
      <c r="I346" s="69" t="s">
        <v>186</v>
      </c>
      <c r="J346" s="102" t="s">
        <v>187</v>
      </c>
      <c r="K346" s="39">
        <v>24</v>
      </c>
      <c r="L346" s="203">
        <v>47.25</v>
      </c>
      <c r="M346" s="203">
        <v>38.625</v>
      </c>
      <c r="N346" s="203">
        <v>31.5</v>
      </c>
      <c r="O346" s="39">
        <v>36.75</v>
      </c>
      <c r="P346" s="203">
        <v>36.75</v>
      </c>
      <c r="Q346" s="203">
        <v>29.25</v>
      </c>
      <c r="R346" s="203">
        <v>31.5</v>
      </c>
      <c r="S346" s="203">
        <v>15</v>
      </c>
      <c r="T346" s="52">
        <v>43</v>
      </c>
      <c r="U346" s="52">
        <v>333.625</v>
      </c>
      <c r="V346" s="52">
        <v>11.915178571428571</v>
      </c>
      <c r="W346" s="27" t="s">
        <v>2204</v>
      </c>
      <c r="X346" s="27" t="s">
        <v>2212</v>
      </c>
    </row>
    <row r="347" spans="1:24" ht="17.25">
      <c r="A347" s="162" t="s">
        <v>1203</v>
      </c>
      <c r="B347" s="162" t="s">
        <v>2083</v>
      </c>
      <c r="C347" s="73" t="s">
        <v>1201</v>
      </c>
      <c r="D347" s="66" t="s">
        <v>1163</v>
      </c>
      <c r="E347" s="66" t="s">
        <v>1202</v>
      </c>
      <c r="F347" s="172" t="s">
        <v>1203</v>
      </c>
      <c r="G347" s="172" t="s">
        <v>1204</v>
      </c>
      <c r="H347" s="68">
        <v>33969</v>
      </c>
      <c r="I347" s="69" t="s">
        <v>66</v>
      </c>
      <c r="J347" s="110" t="s">
        <v>67</v>
      </c>
      <c r="K347" s="39">
        <v>33</v>
      </c>
      <c r="L347" s="203">
        <v>27</v>
      </c>
      <c r="M347" s="203">
        <v>27.75</v>
      </c>
      <c r="N347" s="203">
        <v>34.5</v>
      </c>
      <c r="O347" s="39">
        <v>36</v>
      </c>
      <c r="P347" s="203">
        <v>33</v>
      </c>
      <c r="Q347" s="203">
        <v>23</v>
      </c>
      <c r="R347" s="203">
        <v>28.5</v>
      </c>
      <c r="S347" s="203">
        <v>12</v>
      </c>
      <c r="T347" s="52">
        <v>43</v>
      </c>
      <c r="U347" s="52">
        <v>297.75</v>
      </c>
      <c r="V347" s="52">
        <v>10.633928571428571</v>
      </c>
      <c r="W347" s="27" t="s">
        <v>2204</v>
      </c>
      <c r="X347" s="27" t="s">
        <v>2205</v>
      </c>
    </row>
    <row r="348" spans="1:24" ht="30">
      <c r="A348" s="162" t="s">
        <v>2084</v>
      </c>
      <c r="B348" s="162" t="s">
        <v>2085</v>
      </c>
      <c r="C348" s="65" t="s">
        <v>1205</v>
      </c>
      <c r="D348" s="66" t="s">
        <v>1206</v>
      </c>
      <c r="E348" s="66" t="s">
        <v>1207</v>
      </c>
      <c r="F348" s="172" t="s">
        <v>1208</v>
      </c>
      <c r="G348" s="172" t="s">
        <v>1209</v>
      </c>
      <c r="H348" s="68">
        <v>34110</v>
      </c>
      <c r="I348" s="69" t="s">
        <v>66</v>
      </c>
      <c r="J348" s="110" t="s">
        <v>67</v>
      </c>
      <c r="K348" s="243">
        <v>36</v>
      </c>
      <c r="L348" s="244">
        <v>51</v>
      </c>
      <c r="M348" s="244">
        <v>32.25</v>
      </c>
      <c r="N348" s="245">
        <v>45</v>
      </c>
      <c r="O348" s="243">
        <v>45</v>
      </c>
      <c r="P348" s="244">
        <v>30</v>
      </c>
      <c r="Q348" s="244">
        <v>14</v>
      </c>
      <c r="R348" s="244">
        <v>25.5</v>
      </c>
      <c r="S348" s="244">
        <v>20</v>
      </c>
      <c r="T348" s="52">
        <v>38.5</v>
      </c>
      <c r="U348" s="52">
        <v>337.25</v>
      </c>
      <c r="V348" s="52">
        <v>12.044642857142858</v>
      </c>
      <c r="W348" s="27" t="s">
        <v>2204</v>
      </c>
      <c r="X348" s="27" t="s">
        <v>2205</v>
      </c>
    </row>
    <row r="349" spans="1:24" ht="17.25">
      <c r="A349" s="162" t="s">
        <v>1210</v>
      </c>
      <c r="B349" s="162" t="s">
        <v>2066</v>
      </c>
      <c r="C349" s="76" t="s">
        <v>2735</v>
      </c>
      <c r="D349" s="66" t="s">
        <v>111</v>
      </c>
      <c r="E349" s="66" t="s">
        <v>2736</v>
      </c>
      <c r="F349" s="175" t="s">
        <v>1210</v>
      </c>
      <c r="G349" s="175" t="s">
        <v>1211</v>
      </c>
      <c r="H349" s="77">
        <v>34199</v>
      </c>
      <c r="I349" s="78" t="s">
        <v>2737</v>
      </c>
      <c r="J349" s="104" t="s">
        <v>248</v>
      </c>
      <c r="K349" s="39">
        <v>27.75</v>
      </c>
      <c r="L349" s="203">
        <v>23.25</v>
      </c>
      <c r="M349" s="203">
        <v>25.875</v>
      </c>
      <c r="N349" s="203">
        <v>34.5</v>
      </c>
      <c r="O349" s="39">
        <v>24.375</v>
      </c>
      <c r="P349" s="203">
        <v>30.75</v>
      </c>
      <c r="Q349" s="203">
        <v>16.25</v>
      </c>
      <c r="R349" s="203">
        <v>39</v>
      </c>
      <c r="S349" s="203">
        <v>17</v>
      </c>
      <c r="T349" s="52">
        <v>43</v>
      </c>
      <c r="U349" s="52">
        <v>281.75</v>
      </c>
      <c r="V349" s="52">
        <v>10.0625</v>
      </c>
      <c r="W349" s="27" t="s">
        <v>2204</v>
      </c>
      <c r="X349" s="27" t="s">
        <v>2218</v>
      </c>
    </row>
    <row r="350" spans="1:24" ht="17.25">
      <c r="A350" s="162" t="s">
        <v>1215</v>
      </c>
      <c r="B350" s="162" t="s">
        <v>2086</v>
      </c>
      <c r="C350" s="76" t="s">
        <v>1212</v>
      </c>
      <c r="D350" s="66" t="s">
        <v>1213</v>
      </c>
      <c r="E350" s="66" t="s">
        <v>1214</v>
      </c>
      <c r="F350" s="174" t="s">
        <v>1215</v>
      </c>
      <c r="G350" s="174" t="s">
        <v>1216</v>
      </c>
      <c r="H350" s="77">
        <v>34609</v>
      </c>
      <c r="I350" s="78" t="s">
        <v>73</v>
      </c>
      <c r="J350" s="104" t="s">
        <v>74</v>
      </c>
      <c r="K350" s="39">
        <v>30</v>
      </c>
      <c r="L350" s="203">
        <v>38.25</v>
      </c>
      <c r="M350" s="203">
        <v>30.75</v>
      </c>
      <c r="N350" s="203">
        <v>34.5</v>
      </c>
      <c r="O350" s="39">
        <v>30</v>
      </c>
      <c r="P350" s="203">
        <v>25.5</v>
      </c>
      <c r="Q350" s="203">
        <v>18</v>
      </c>
      <c r="R350" s="203">
        <v>43.5</v>
      </c>
      <c r="S350" s="203">
        <v>24</v>
      </c>
      <c r="T350" s="52">
        <v>43</v>
      </c>
      <c r="U350" s="52">
        <v>317.5</v>
      </c>
      <c r="V350" s="52">
        <v>11.339285714285714</v>
      </c>
      <c r="W350" s="27" t="s">
        <v>2204</v>
      </c>
      <c r="X350" s="27" t="s">
        <v>2205</v>
      </c>
    </row>
    <row r="351" spans="1:24" ht="30">
      <c r="A351" s="162" t="s">
        <v>2087</v>
      </c>
      <c r="B351" s="162" t="s">
        <v>2088</v>
      </c>
      <c r="C351" s="74" t="s">
        <v>1217</v>
      </c>
      <c r="D351" s="66" t="s">
        <v>1218</v>
      </c>
      <c r="E351" s="66" t="s">
        <v>1219</v>
      </c>
      <c r="F351" s="172" t="s">
        <v>1220</v>
      </c>
      <c r="G351" s="172" t="s">
        <v>1221</v>
      </c>
      <c r="H351" s="68">
        <v>34442</v>
      </c>
      <c r="I351" s="69" t="s">
        <v>66</v>
      </c>
      <c r="J351" s="110" t="s">
        <v>67</v>
      </c>
      <c r="K351" s="243">
        <v>30</v>
      </c>
      <c r="L351" s="244">
        <v>30</v>
      </c>
      <c r="M351" s="246">
        <v>15</v>
      </c>
      <c r="N351" s="244">
        <v>31.5</v>
      </c>
      <c r="O351" s="243">
        <v>39</v>
      </c>
      <c r="P351" s="244">
        <v>30</v>
      </c>
      <c r="Q351" s="244">
        <v>13</v>
      </c>
      <c r="R351" s="244">
        <v>42</v>
      </c>
      <c r="S351" s="244">
        <v>10</v>
      </c>
      <c r="T351" s="52">
        <v>41</v>
      </c>
      <c r="U351" s="52">
        <v>281.5</v>
      </c>
      <c r="V351" s="52">
        <v>10.053571428571429</v>
      </c>
      <c r="W351" s="27" t="s">
        <v>2204</v>
      </c>
      <c r="X351" s="27" t="s">
        <v>2205</v>
      </c>
    </row>
    <row r="352" spans="1:24" ht="45">
      <c r="A352" s="162" t="s">
        <v>2089</v>
      </c>
      <c r="B352" s="162" t="s">
        <v>2090</v>
      </c>
      <c r="C352" s="74" t="s">
        <v>1225</v>
      </c>
      <c r="D352" s="66" t="s">
        <v>1226</v>
      </c>
      <c r="E352" s="66" t="s">
        <v>1227</v>
      </c>
      <c r="F352" s="172" t="s">
        <v>1228</v>
      </c>
      <c r="G352" s="172" t="s">
        <v>1229</v>
      </c>
      <c r="H352" s="68">
        <v>33583</v>
      </c>
      <c r="I352" s="69" t="s">
        <v>66</v>
      </c>
      <c r="J352" s="110" t="s">
        <v>67</v>
      </c>
      <c r="K352" s="39">
        <v>22.5</v>
      </c>
      <c r="L352" s="203">
        <v>46.5</v>
      </c>
      <c r="M352" s="203">
        <v>37.5</v>
      </c>
      <c r="N352" s="203">
        <v>34.5</v>
      </c>
      <c r="O352" s="39">
        <v>36</v>
      </c>
      <c r="P352" s="203">
        <v>34.5</v>
      </c>
      <c r="Q352" s="203">
        <v>13.25</v>
      </c>
      <c r="R352" s="203">
        <v>33</v>
      </c>
      <c r="S352" s="203">
        <v>12</v>
      </c>
      <c r="T352" s="52">
        <v>35</v>
      </c>
      <c r="U352" s="52">
        <v>304.75</v>
      </c>
      <c r="V352" s="52">
        <v>10.883928571428571</v>
      </c>
      <c r="W352" s="27" t="s">
        <v>2204</v>
      </c>
      <c r="X352" s="27" t="s">
        <v>2205</v>
      </c>
    </row>
    <row r="353" spans="1:24" ht="30">
      <c r="A353" s="162" t="s">
        <v>2091</v>
      </c>
      <c r="B353" s="162" t="s">
        <v>1790</v>
      </c>
      <c r="C353" s="67" t="s">
        <v>1222</v>
      </c>
      <c r="D353" s="66" t="s">
        <v>433</v>
      </c>
      <c r="E353" s="66" t="s">
        <v>1223</v>
      </c>
      <c r="F353" s="172" t="s">
        <v>1224</v>
      </c>
      <c r="G353" s="172" t="s">
        <v>1047</v>
      </c>
      <c r="H353" s="82">
        <v>34030</v>
      </c>
      <c r="I353" s="83" t="s">
        <v>66</v>
      </c>
      <c r="J353" s="110" t="s">
        <v>67</v>
      </c>
      <c r="K353" s="39">
        <v>35.25</v>
      </c>
      <c r="L353" s="203">
        <v>35.25</v>
      </c>
      <c r="M353" s="203">
        <v>29.25</v>
      </c>
      <c r="N353" s="203">
        <v>30</v>
      </c>
      <c r="O353" s="39">
        <v>42</v>
      </c>
      <c r="P353" s="203">
        <v>37.5</v>
      </c>
      <c r="Q353" s="203">
        <v>10</v>
      </c>
      <c r="R353" s="203">
        <v>24</v>
      </c>
      <c r="S353" s="203">
        <v>30</v>
      </c>
      <c r="T353" s="52">
        <v>38</v>
      </c>
      <c r="U353" s="52">
        <v>311.25</v>
      </c>
      <c r="V353" s="52">
        <v>11.116071428571429</v>
      </c>
      <c r="W353" s="27" t="s">
        <v>2204</v>
      </c>
      <c r="X353" s="27" t="s">
        <v>2205</v>
      </c>
    </row>
    <row r="354" spans="1:24" ht="30">
      <c r="A354" s="162" t="s">
        <v>1232</v>
      </c>
      <c r="B354" s="162" t="s">
        <v>1790</v>
      </c>
      <c r="C354" s="86" t="s">
        <v>1230</v>
      </c>
      <c r="D354" s="66" t="s">
        <v>212</v>
      </c>
      <c r="E354" s="66" t="s">
        <v>1231</v>
      </c>
      <c r="F354" s="93" t="s">
        <v>1232</v>
      </c>
      <c r="G354" s="93" t="s">
        <v>1233</v>
      </c>
      <c r="H354" s="77">
        <v>34248</v>
      </c>
      <c r="I354" s="78" t="s">
        <v>98</v>
      </c>
      <c r="J354" s="111" t="s">
        <v>99</v>
      </c>
      <c r="K354" s="39">
        <v>33</v>
      </c>
      <c r="L354" s="203">
        <v>39</v>
      </c>
      <c r="M354" s="203">
        <v>31.5</v>
      </c>
      <c r="N354" s="203">
        <v>30</v>
      </c>
      <c r="O354" s="39">
        <v>36</v>
      </c>
      <c r="P354" s="203">
        <v>37.5</v>
      </c>
      <c r="Q354" s="203">
        <v>17.25</v>
      </c>
      <c r="R354" s="203">
        <v>51</v>
      </c>
      <c r="S354" s="203">
        <v>16</v>
      </c>
      <c r="T354" s="52">
        <v>43</v>
      </c>
      <c r="U354" s="52">
        <v>334.25</v>
      </c>
      <c r="V354" s="52">
        <v>11.9375</v>
      </c>
      <c r="W354" s="27" t="s">
        <v>2204</v>
      </c>
      <c r="X354" s="27" t="s">
        <v>2205</v>
      </c>
    </row>
    <row r="355" spans="1:24" ht="17.25">
      <c r="A355" s="162" t="s">
        <v>1237</v>
      </c>
      <c r="B355" s="162" t="s">
        <v>2092</v>
      </c>
      <c r="C355" s="74" t="s">
        <v>1234</v>
      </c>
      <c r="D355" s="66" t="s">
        <v>1235</v>
      </c>
      <c r="E355" s="66" t="s">
        <v>1236</v>
      </c>
      <c r="F355" s="172" t="s">
        <v>1237</v>
      </c>
      <c r="G355" s="172" t="s">
        <v>606</v>
      </c>
      <c r="H355" s="68">
        <v>33964</v>
      </c>
      <c r="I355" s="69" t="s">
        <v>131</v>
      </c>
      <c r="J355" s="105" t="s">
        <v>248</v>
      </c>
      <c r="K355" s="39">
        <v>30</v>
      </c>
      <c r="L355" s="203">
        <v>36</v>
      </c>
      <c r="M355" s="203">
        <v>26.25</v>
      </c>
      <c r="N355" s="203">
        <v>21</v>
      </c>
      <c r="O355" s="39">
        <v>30</v>
      </c>
      <c r="P355" s="203">
        <v>34.5</v>
      </c>
      <c r="Q355" s="203">
        <v>19</v>
      </c>
      <c r="R355" s="203">
        <v>51</v>
      </c>
      <c r="S355" s="203">
        <v>20</v>
      </c>
      <c r="T355" s="52">
        <v>41</v>
      </c>
      <c r="U355" s="52">
        <v>308.75</v>
      </c>
      <c r="V355" s="52">
        <v>11.026785714285714</v>
      </c>
      <c r="W355" s="27" t="s">
        <v>2204</v>
      </c>
      <c r="X355" s="27" t="s">
        <v>2205</v>
      </c>
    </row>
    <row r="356" spans="1:24" ht="30">
      <c r="A356" s="162" t="s">
        <v>1241</v>
      </c>
      <c r="B356" s="162" t="s">
        <v>2193</v>
      </c>
      <c r="C356" s="73" t="s">
        <v>1238</v>
      </c>
      <c r="D356" s="66" t="s">
        <v>1239</v>
      </c>
      <c r="E356" s="66" t="s">
        <v>1240</v>
      </c>
      <c r="F356" s="172" t="s">
        <v>1241</v>
      </c>
      <c r="G356" s="172" t="s">
        <v>1242</v>
      </c>
      <c r="H356" s="68">
        <v>33817</v>
      </c>
      <c r="I356" s="69" t="s">
        <v>66</v>
      </c>
      <c r="J356" s="110" t="s">
        <v>67</v>
      </c>
      <c r="K356" s="39">
        <v>30</v>
      </c>
      <c r="L356" s="203">
        <v>34.5</v>
      </c>
      <c r="M356" s="203">
        <v>30</v>
      </c>
      <c r="N356" s="203">
        <v>24</v>
      </c>
      <c r="O356" s="39">
        <v>39</v>
      </c>
      <c r="P356" s="203">
        <v>39</v>
      </c>
      <c r="Q356" s="203">
        <v>18</v>
      </c>
      <c r="R356" s="203">
        <v>37.5</v>
      </c>
      <c r="S356" s="203">
        <v>20</v>
      </c>
      <c r="T356" s="52">
        <v>36</v>
      </c>
      <c r="U356" s="52">
        <v>308</v>
      </c>
      <c r="V356" s="52">
        <v>11</v>
      </c>
      <c r="W356" s="27" t="s">
        <v>2204</v>
      </c>
      <c r="X356" s="27" t="s">
        <v>2205</v>
      </c>
    </row>
    <row r="357" spans="1:24" ht="30">
      <c r="A357" s="162" t="s">
        <v>2093</v>
      </c>
      <c r="B357" s="162" t="s">
        <v>303</v>
      </c>
      <c r="C357" s="79" t="s">
        <v>2738</v>
      </c>
      <c r="D357" s="66" t="s">
        <v>300</v>
      </c>
      <c r="E357" s="66" t="s">
        <v>2739</v>
      </c>
      <c r="F357" s="180" t="s">
        <v>2740</v>
      </c>
      <c r="G357" s="180" t="s">
        <v>2741</v>
      </c>
      <c r="H357" s="72">
        <v>34326</v>
      </c>
      <c r="I357" s="75" t="s">
        <v>276</v>
      </c>
      <c r="J357" s="106" t="s">
        <v>2742</v>
      </c>
      <c r="K357" s="39">
        <v>28.5</v>
      </c>
      <c r="L357" s="203">
        <v>23.25</v>
      </c>
      <c r="M357" s="203">
        <v>23.25</v>
      </c>
      <c r="N357" s="203">
        <v>28.5</v>
      </c>
      <c r="O357" s="39">
        <v>39.75</v>
      </c>
      <c r="P357" s="203">
        <v>37.125</v>
      </c>
      <c r="Q357" s="203">
        <v>18.5</v>
      </c>
      <c r="R357" s="203">
        <v>34.5</v>
      </c>
      <c r="S357" s="203">
        <v>16</v>
      </c>
      <c r="T357" s="52">
        <v>41</v>
      </c>
      <c r="U357" s="52">
        <v>290.375</v>
      </c>
      <c r="V357" s="52">
        <v>10.370535714285714</v>
      </c>
      <c r="W357" s="27" t="s">
        <v>2204</v>
      </c>
      <c r="X357" s="27" t="s">
        <v>2212</v>
      </c>
    </row>
    <row r="358" spans="1:24" ht="30">
      <c r="A358" s="162" t="s">
        <v>2094</v>
      </c>
      <c r="B358" s="162" t="s">
        <v>2095</v>
      </c>
      <c r="C358" s="74" t="s">
        <v>2743</v>
      </c>
      <c r="D358" s="66" t="s">
        <v>2744</v>
      </c>
      <c r="E358" s="66" t="s">
        <v>2745</v>
      </c>
      <c r="F358" s="172" t="s">
        <v>2746</v>
      </c>
      <c r="G358" s="172" t="s">
        <v>2747</v>
      </c>
      <c r="H358" s="68">
        <v>34492</v>
      </c>
      <c r="I358" s="69" t="s">
        <v>98</v>
      </c>
      <c r="J358" s="102" t="s">
        <v>99</v>
      </c>
      <c r="K358" s="39">
        <v>27</v>
      </c>
      <c r="L358" s="203">
        <v>37.5</v>
      </c>
      <c r="M358" s="203">
        <v>15</v>
      </c>
      <c r="N358" s="203">
        <v>27</v>
      </c>
      <c r="O358" s="39">
        <v>36</v>
      </c>
      <c r="P358" s="203">
        <v>31.875</v>
      </c>
      <c r="Q358" s="203">
        <v>21</v>
      </c>
      <c r="R358" s="203">
        <v>18</v>
      </c>
      <c r="S358" s="203">
        <v>28</v>
      </c>
      <c r="T358" s="52">
        <v>39</v>
      </c>
      <c r="U358" s="52">
        <v>280.375</v>
      </c>
      <c r="V358" s="52">
        <v>10.013392857142858</v>
      </c>
      <c r="W358" s="27" t="s">
        <v>2204</v>
      </c>
      <c r="X358" s="27" t="s">
        <v>2218</v>
      </c>
    </row>
    <row r="359" spans="1:24" ht="30">
      <c r="A359" s="162" t="s">
        <v>2096</v>
      </c>
      <c r="B359" s="162" t="s">
        <v>2097</v>
      </c>
      <c r="C359" s="74" t="s">
        <v>1243</v>
      </c>
      <c r="D359" s="66" t="s">
        <v>1244</v>
      </c>
      <c r="E359" s="66" t="s">
        <v>1245</v>
      </c>
      <c r="F359" s="172" t="s">
        <v>1246</v>
      </c>
      <c r="G359" s="172" t="s">
        <v>1247</v>
      </c>
      <c r="H359" s="68">
        <v>34167</v>
      </c>
      <c r="I359" s="69" t="s">
        <v>66</v>
      </c>
      <c r="J359" s="110" t="s">
        <v>67</v>
      </c>
      <c r="K359" s="39">
        <v>31.125</v>
      </c>
      <c r="L359" s="203">
        <v>36.75</v>
      </c>
      <c r="M359" s="203">
        <v>28.5</v>
      </c>
      <c r="N359" s="203">
        <v>28.5</v>
      </c>
      <c r="O359" s="39">
        <v>36</v>
      </c>
      <c r="P359" s="203">
        <v>31.875</v>
      </c>
      <c r="Q359" s="203">
        <v>19</v>
      </c>
      <c r="R359" s="203">
        <v>33</v>
      </c>
      <c r="S359" s="203">
        <v>20</v>
      </c>
      <c r="T359" s="52">
        <v>43</v>
      </c>
      <c r="U359" s="52">
        <v>307.75</v>
      </c>
      <c r="V359" s="52">
        <v>10.991071428571429</v>
      </c>
      <c r="W359" s="27" t="s">
        <v>2204</v>
      </c>
      <c r="X359" s="27" t="s">
        <v>2205</v>
      </c>
    </row>
    <row r="360" spans="1:24" ht="17.25">
      <c r="A360" s="162" t="s">
        <v>2098</v>
      </c>
      <c r="B360" s="162" t="s">
        <v>2099</v>
      </c>
      <c r="C360" s="76" t="s">
        <v>1248</v>
      </c>
      <c r="D360" s="66" t="s">
        <v>1249</v>
      </c>
      <c r="E360" s="66" t="s">
        <v>1250</v>
      </c>
      <c r="F360" s="175" t="s">
        <v>1251</v>
      </c>
      <c r="G360" s="175" t="s">
        <v>1252</v>
      </c>
      <c r="H360" s="77">
        <v>34443</v>
      </c>
      <c r="I360" s="78" t="s">
        <v>66</v>
      </c>
      <c r="J360" s="110" t="s">
        <v>67</v>
      </c>
      <c r="K360" s="39">
        <v>24</v>
      </c>
      <c r="L360" s="203">
        <v>35.25</v>
      </c>
      <c r="M360" s="203">
        <v>32.25</v>
      </c>
      <c r="N360" s="203">
        <v>36</v>
      </c>
      <c r="O360" s="39">
        <v>42</v>
      </c>
      <c r="P360" s="203">
        <v>27</v>
      </c>
      <c r="Q360" s="203">
        <v>11</v>
      </c>
      <c r="R360" s="203">
        <v>30</v>
      </c>
      <c r="S360" s="203">
        <v>24</v>
      </c>
      <c r="T360" s="52">
        <v>41.5</v>
      </c>
      <c r="U360" s="52">
        <v>303</v>
      </c>
      <c r="V360" s="52">
        <v>10.821428571428571</v>
      </c>
      <c r="W360" s="27" t="s">
        <v>2204</v>
      </c>
      <c r="X360" s="27" t="s">
        <v>2205</v>
      </c>
    </row>
    <row r="361" spans="1:24" ht="30">
      <c r="A361" s="162" t="s">
        <v>2100</v>
      </c>
      <c r="B361" s="162" t="s">
        <v>2101</v>
      </c>
      <c r="C361" s="76" t="s">
        <v>2748</v>
      </c>
      <c r="D361" s="66" t="s">
        <v>2749</v>
      </c>
      <c r="E361" s="66" t="s">
        <v>2750</v>
      </c>
      <c r="F361" s="175" t="s">
        <v>2751</v>
      </c>
      <c r="G361" s="175" t="s">
        <v>2752</v>
      </c>
      <c r="H361" s="77">
        <v>34332</v>
      </c>
      <c r="I361" s="78" t="s">
        <v>2753</v>
      </c>
      <c r="J361" s="104" t="s">
        <v>2754</v>
      </c>
      <c r="K361" s="39">
        <v>27.75</v>
      </c>
      <c r="L361" s="203">
        <v>36.75</v>
      </c>
      <c r="M361" s="203">
        <v>27.375</v>
      </c>
      <c r="N361" s="203">
        <v>24</v>
      </c>
      <c r="O361" s="39">
        <v>34.5</v>
      </c>
      <c r="P361" s="203">
        <v>31.125</v>
      </c>
      <c r="Q361" s="203">
        <v>19</v>
      </c>
      <c r="R361" s="203">
        <v>28.5</v>
      </c>
      <c r="S361" s="203">
        <v>15.5</v>
      </c>
      <c r="T361" s="52">
        <v>41</v>
      </c>
      <c r="U361" s="52">
        <v>285.5</v>
      </c>
      <c r="V361" s="52">
        <v>10.196428571428571</v>
      </c>
      <c r="W361" s="27" t="s">
        <v>2204</v>
      </c>
      <c r="X361" s="27" t="s">
        <v>2212</v>
      </c>
    </row>
    <row r="362" spans="1:24" ht="30">
      <c r="A362" s="162" t="s">
        <v>2102</v>
      </c>
      <c r="B362" s="162" t="s">
        <v>2103</v>
      </c>
      <c r="C362" s="76" t="s">
        <v>2755</v>
      </c>
      <c r="D362" s="66" t="s">
        <v>2756</v>
      </c>
      <c r="E362" s="66" t="s">
        <v>2757</v>
      </c>
      <c r="F362" s="173" t="s">
        <v>2758</v>
      </c>
      <c r="G362" s="173" t="s">
        <v>1253</v>
      </c>
      <c r="H362" s="77">
        <v>34006</v>
      </c>
      <c r="I362" s="78" t="s">
        <v>101</v>
      </c>
      <c r="J362" s="104" t="s">
        <v>2759</v>
      </c>
      <c r="K362" s="39">
        <v>36</v>
      </c>
      <c r="L362" s="203">
        <v>37.5</v>
      </c>
      <c r="M362" s="203">
        <v>18.375</v>
      </c>
      <c r="N362" s="203">
        <v>46.5</v>
      </c>
      <c r="O362" s="39">
        <v>30</v>
      </c>
      <c r="P362" s="203">
        <v>25.875</v>
      </c>
      <c r="Q362" s="203">
        <v>20</v>
      </c>
      <c r="R362" s="203">
        <v>36</v>
      </c>
      <c r="S362" s="203">
        <v>17.5</v>
      </c>
      <c r="T362" s="52">
        <v>43</v>
      </c>
      <c r="U362" s="52">
        <v>310.75</v>
      </c>
      <c r="V362" s="52">
        <v>11.098214285714286</v>
      </c>
      <c r="W362" s="27" t="s">
        <v>2204</v>
      </c>
      <c r="X362" s="27" t="s">
        <v>2218</v>
      </c>
    </row>
    <row r="363" spans="1:24" ht="17.25">
      <c r="A363" s="162" t="s">
        <v>2104</v>
      </c>
      <c r="B363" s="162" t="s">
        <v>143</v>
      </c>
      <c r="C363" s="80" t="s">
        <v>2760</v>
      </c>
      <c r="D363" s="66" t="s">
        <v>140</v>
      </c>
      <c r="E363" s="66" t="s">
        <v>2761</v>
      </c>
      <c r="F363" s="172" t="s">
        <v>2762</v>
      </c>
      <c r="G363" s="172" t="s">
        <v>143</v>
      </c>
      <c r="H363" s="68">
        <v>33636</v>
      </c>
      <c r="I363" s="69" t="s">
        <v>103</v>
      </c>
      <c r="J363" s="102" t="s">
        <v>110</v>
      </c>
      <c r="K363" s="39">
        <v>37.5</v>
      </c>
      <c r="L363" s="203">
        <v>43.5</v>
      </c>
      <c r="M363" s="203">
        <v>19.5</v>
      </c>
      <c r="N363" s="203">
        <v>23.25</v>
      </c>
      <c r="O363" s="39">
        <v>36</v>
      </c>
      <c r="P363" s="203">
        <v>27.375</v>
      </c>
      <c r="Q363" s="203">
        <v>20.75</v>
      </c>
      <c r="R363" s="203">
        <v>21</v>
      </c>
      <c r="S363" s="203">
        <v>18</v>
      </c>
      <c r="T363" s="52">
        <v>42</v>
      </c>
      <c r="U363" s="52">
        <v>288.875</v>
      </c>
      <c r="V363" s="52">
        <v>10.316964285714286</v>
      </c>
      <c r="W363" s="27" t="s">
        <v>2204</v>
      </c>
      <c r="X363" s="27" t="s">
        <v>2218</v>
      </c>
    </row>
    <row r="364" spans="1:24" ht="17.25">
      <c r="A364" s="162" t="s">
        <v>1257</v>
      </c>
      <c r="B364" s="162" t="s">
        <v>1828</v>
      </c>
      <c r="C364" s="74" t="s">
        <v>1259</v>
      </c>
      <c r="D364" s="66" t="s">
        <v>361</v>
      </c>
      <c r="E364" s="66" t="s">
        <v>1256</v>
      </c>
      <c r="F364" s="172" t="s">
        <v>1257</v>
      </c>
      <c r="G364" s="172" t="s">
        <v>362</v>
      </c>
      <c r="H364" s="68">
        <v>34466</v>
      </c>
      <c r="I364" s="69" t="s">
        <v>98</v>
      </c>
      <c r="J364" s="102" t="s">
        <v>99</v>
      </c>
      <c r="K364" s="39">
        <v>18.75</v>
      </c>
      <c r="L364" s="203">
        <v>43.5</v>
      </c>
      <c r="M364" s="203">
        <v>25.5</v>
      </c>
      <c r="N364" s="203">
        <v>40.5</v>
      </c>
      <c r="O364" s="39">
        <v>36</v>
      </c>
      <c r="P364" s="203">
        <v>34.5</v>
      </c>
      <c r="Q364" s="203">
        <v>14</v>
      </c>
      <c r="R364" s="203">
        <v>15</v>
      </c>
      <c r="S364" s="203">
        <v>20</v>
      </c>
      <c r="T364" s="52">
        <v>34</v>
      </c>
      <c r="U364" s="52">
        <v>281.75</v>
      </c>
      <c r="V364" s="52">
        <v>10.0625</v>
      </c>
      <c r="W364" s="27" t="s">
        <v>2204</v>
      </c>
      <c r="X364" s="27" t="s">
        <v>2205</v>
      </c>
    </row>
    <row r="365" spans="1:24" ht="17.25">
      <c r="A365" s="162" t="s">
        <v>2105</v>
      </c>
      <c r="B365" s="162" t="s">
        <v>2106</v>
      </c>
      <c r="C365" s="76" t="s">
        <v>1254</v>
      </c>
      <c r="D365" s="66" t="s">
        <v>1255</v>
      </c>
      <c r="E365" s="66" t="s">
        <v>1256</v>
      </c>
      <c r="F365" s="175" t="s">
        <v>1257</v>
      </c>
      <c r="G365" s="175" t="s">
        <v>1258</v>
      </c>
      <c r="H365" s="77">
        <v>33650</v>
      </c>
      <c r="I365" s="78" t="s">
        <v>73</v>
      </c>
      <c r="J365" s="104" t="s">
        <v>74</v>
      </c>
      <c r="K365" s="39">
        <v>25.5</v>
      </c>
      <c r="L365" s="203">
        <v>33</v>
      </c>
      <c r="M365" s="203">
        <v>31.5</v>
      </c>
      <c r="N365" s="203">
        <v>27</v>
      </c>
      <c r="O365" s="39">
        <v>36</v>
      </c>
      <c r="P365" s="203">
        <v>22.5</v>
      </c>
      <c r="Q365" s="203">
        <v>20</v>
      </c>
      <c r="R365" s="203">
        <v>25.5</v>
      </c>
      <c r="S365" s="203">
        <v>26</v>
      </c>
      <c r="T365" s="52">
        <v>45</v>
      </c>
      <c r="U365" s="52">
        <v>292</v>
      </c>
      <c r="V365" s="52">
        <v>10.428571428571429</v>
      </c>
      <c r="W365" s="27" t="s">
        <v>2204</v>
      </c>
      <c r="X365" s="27" t="s">
        <v>2205</v>
      </c>
    </row>
    <row r="366" spans="1:24" ht="30">
      <c r="A366" s="162" t="s">
        <v>1188</v>
      </c>
      <c r="B366" s="162" t="s">
        <v>2107</v>
      </c>
      <c r="C366" s="65" t="s">
        <v>1185</v>
      </c>
      <c r="D366" s="66" t="s">
        <v>1186</v>
      </c>
      <c r="E366" s="66" t="s">
        <v>1187</v>
      </c>
      <c r="F366" s="179" t="s">
        <v>1188</v>
      </c>
      <c r="G366" s="179" t="s">
        <v>1189</v>
      </c>
      <c r="H366" s="68">
        <v>34260</v>
      </c>
      <c r="I366" s="69" t="s">
        <v>101</v>
      </c>
      <c r="J366" s="107" t="s">
        <v>1190</v>
      </c>
      <c r="K366" s="39">
        <v>39</v>
      </c>
      <c r="L366" s="203">
        <v>37.5</v>
      </c>
      <c r="M366" s="203">
        <v>27</v>
      </c>
      <c r="N366" s="203">
        <v>25.5</v>
      </c>
      <c r="O366" s="39">
        <v>36</v>
      </c>
      <c r="P366" s="203">
        <v>31.5</v>
      </c>
      <c r="Q366" s="203">
        <v>15</v>
      </c>
      <c r="R366" s="203">
        <v>30</v>
      </c>
      <c r="S366" s="203">
        <v>20</v>
      </c>
      <c r="T366" s="52">
        <v>43</v>
      </c>
      <c r="U366" s="52">
        <v>304.5</v>
      </c>
      <c r="V366" s="52">
        <v>10.875</v>
      </c>
      <c r="W366" s="27" t="s">
        <v>2204</v>
      </c>
      <c r="X366" s="27" t="s">
        <v>2205</v>
      </c>
    </row>
    <row r="367" spans="1:24" ht="30">
      <c r="A367" s="162" t="s">
        <v>1260</v>
      </c>
      <c r="B367" s="162" t="s">
        <v>1836</v>
      </c>
      <c r="C367" s="85" t="s">
        <v>2763</v>
      </c>
      <c r="D367" s="66" t="s">
        <v>2764</v>
      </c>
      <c r="E367" s="66" t="s">
        <v>2765</v>
      </c>
      <c r="F367" s="172" t="s">
        <v>1260</v>
      </c>
      <c r="G367" s="172" t="s">
        <v>2766</v>
      </c>
      <c r="H367" s="68">
        <v>34597</v>
      </c>
      <c r="I367" s="69" t="s">
        <v>66</v>
      </c>
      <c r="J367" s="110" t="s">
        <v>67</v>
      </c>
      <c r="K367" s="39">
        <v>33</v>
      </c>
      <c r="L367" s="203">
        <v>30</v>
      </c>
      <c r="M367" s="203">
        <v>28.125</v>
      </c>
      <c r="N367" s="203">
        <v>27</v>
      </c>
      <c r="O367" s="39">
        <v>42</v>
      </c>
      <c r="P367" s="203">
        <v>33.75</v>
      </c>
      <c r="Q367" s="203">
        <v>17.25</v>
      </c>
      <c r="R367" s="203">
        <v>34.5</v>
      </c>
      <c r="S367" s="203">
        <v>13</v>
      </c>
      <c r="T367" s="52">
        <v>41</v>
      </c>
      <c r="U367" s="52">
        <v>299.625</v>
      </c>
      <c r="V367" s="52">
        <v>10.700892857142858</v>
      </c>
      <c r="W367" s="27" t="s">
        <v>2204</v>
      </c>
      <c r="X367" s="27" t="s">
        <v>2212</v>
      </c>
    </row>
    <row r="368" spans="1:24" ht="30">
      <c r="A368" s="162" t="s">
        <v>2108</v>
      </c>
      <c r="B368" s="162" t="s">
        <v>2109</v>
      </c>
      <c r="C368" s="74" t="s">
        <v>1261</v>
      </c>
      <c r="D368" s="66" t="s">
        <v>1262</v>
      </c>
      <c r="E368" s="66" t="s">
        <v>1263</v>
      </c>
      <c r="F368" s="172" t="s">
        <v>1264</v>
      </c>
      <c r="G368" s="172" t="s">
        <v>1265</v>
      </c>
      <c r="H368" s="68">
        <v>32632</v>
      </c>
      <c r="I368" s="69" t="s">
        <v>66</v>
      </c>
      <c r="J368" s="102" t="s">
        <v>67</v>
      </c>
      <c r="K368" s="243">
        <v>30</v>
      </c>
      <c r="L368" s="244">
        <v>52.5</v>
      </c>
      <c r="M368" s="244">
        <v>22.5</v>
      </c>
      <c r="N368" s="245">
        <v>45</v>
      </c>
      <c r="O368" s="243">
        <v>36</v>
      </c>
      <c r="P368" s="244">
        <v>39</v>
      </c>
      <c r="Q368" s="244">
        <v>15</v>
      </c>
      <c r="R368" s="244">
        <v>25.5</v>
      </c>
      <c r="S368" s="244">
        <v>22</v>
      </c>
      <c r="T368" s="52">
        <v>44</v>
      </c>
      <c r="U368" s="52">
        <v>331.5</v>
      </c>
      <c r="V368" s="52">
        <v>11.839285714285714</v>
      </c>
      <c r="W368" s="27" t="s">
        <v>2204</v>
      </c>
      <c r="X368" s="27" t="s">
        <v>2205</v>
      </c>
    </row>
    <row r="369" spans="1:24" ht="30">
      <c r="A369" s="162" t="s">
        <v>2110</v>
      </c>
      <c r="B369" s="162" t="s">
        <v>2111</v>
      </c>
      <c r="C369" s="74" t="s">
        <v>1266</v>
      </c>
      <c r="D369" s="66" t="s">
        <v>1267</v>
      </c>
      <c r="E369" s="66" t="s">
        <v>1268</v>
      </c>
      <c r="F369" s="172" t="s">
        <v>1269</v>
      </c>
      <c r="G369" s="172" t="s">
        <v>1270</v>
      </c>
      <c r="H369" s="68">
        <v>34226</v>
      </c>
      <c r="I369" s="69" t="s">
        <v>66</v>
      </c>
      <c r="J369" s="110" t="s">
        <v>67</v>
      </c>
      <c r="K369" s="39">
        <v>30</v>
      </c>
      <c r="L369" s="203">
        <v>36</v>
      </c>
      <c r="M369" s="203">
        <v>19.5</v>
      </c>
      <c r="N369" s="203">
        <v>24.75</v>
      </c>
      <c r="O369" s="39">
        <v>30</v>
      </c>
      <c r="P369" s="203">
        <v>45</v>
      </c>
      <c r="Q369" s="203">
        <v>13</v>
      </c>
      <c r="R369" s="203">
        <v>43.5</v>
      </c>
      <c r="S369" s="203">
        <v>16</v>
      </c>
      <c r="T369" s="52">
        <v>43</v>
      </c>
      <c r="U369" s="52">
        <v>300.75</v>
      </c>
      <c r="V369" s="52">
        <v>10.741071428571429</v>
      </c>
      <c r="W369" s="27" t="s">
        <v>2204</v>
      </c>
      <c r="X369" s="27" t="s">
        <v>2205</v>
      </c>
    </row>
    <row r="370" spans="1:24" ht="30">
      <c r="A370" s="162" t="s">
        <v>1271</v>
      </c>
      <c r="B370" s="162" t="s">
        <v>845</v>
      </c>
      <c r="C370" s="76" t="s">
        <v>2767</v>
      </c>
      <c r="D370" s="66" t="s">
        <v>290</v>
      </c>
      <c r="E370" s="66" t="s">
        <v>2768</v>
      </c>
      <c r="F370" s="175" t="s">
        <v>1271</v>
      </c>
      <c r="G370" s="175" t="s">
        <v>2769</v>
      </c>
      <c r="H370" s="77">
        <v>33604</v>
      </c>
      <c r="I370" s="78" t="s">
        <v>66</v>
      </c>
      <c r="J370" s="110" t="s">
        <v>67</v>
      </c>
      <c r="K370" s="39">
        <v>29.625</v>
      </c>
      <c r="L370" s="203">
        <v>33.75</v>
      </c>
      <c r="M370" s="203">
        <v>22.875</v>
      </c>
      <c r="N370" s="203">
        <v>28.5</v>
      </c>
      <c r="O370" s="39">
        <v>39</v>
      </c>
      <c r="P370" s="203">
        <v>33</v>
      </c>
      <c r="Q370" s="203">
        <v>15.25</v>
      </c>
      <c r="R370" s="203">
        <v>24</v>
      </c>
      <c r="S370" s="203">
        <v>24</v>
      </c>
      <c r="T370" s="52">
        <v>45</v>
      </c>
      <c r="U370" s="52">
        <v>295</v>
      </c>
      <c r="V370" s="52">
        <v>10.535714285714286</v>
      </c>
      <c r="W370" s="27" t="s">
        <v>2204</v>
      </c>
      <c r="X370" s="27" t="s">
        <v>2218</v>
      </c>
    </row>
    <row r="371" spans="1:24" ht="30">
      <c r="A371" s="162" t="s">
        <v>1271</v>
      </c>
      <c r="B371" s="162" t="s">
        <v>82</v>
      </c>
      <c r="C371" s="76" t="s">
        <v>2770</v>
      </c>
      <c r="D371" s="66" t="s">
        <v>79</v>
      </c>
      <c r="E371" s="66" t="s">
        <v>2768</v>
      </c>
      <c r="F371" s="175" t="s">
        <v>2771</v>
      </c>
      <c r="G371" s="175" t="s">
        <v>82</v>
      </c>
      <c r="H371" s="77">
        <v>34340</v>
      </c>
      <c r="I371" s="78" t="s">
        <v>66</v>
      </c>
      <c r="J371" s="110" t="s">
        <v>67</v>
      </c>
      <c r="K371" s="39">
        <v>43.875</v>
      </c>
      <c r="L371" s="203">
        <v>37.5</v>
      </c>
      <c r="M371" s="203">
        <v>24</v>
      </c>
      <c r="N371" s="203">
        <v>21</v>
      </c>
      <c r="O371" s="39">
        <v>39.75</v>
      </c>
      <c r="P371" s="203">
        <v>36.375</v>
      </c>
      <c r="Q371" s="203">
        <v>26.5</v>
      </c>
      <c r="R371" s="203">
        <v>43.5</v>
      </c>
      <c r="S371" s="203">
        <v>26.5</v>
      </c>
      <c r="T371" s="52">
        <v>41</v>
      </c>
      <c r="U371" s="52">
        <v>340</v>
      </c>
      <c r="V371" s="52">
        <v>12.142857142857142</v>
      </c>
      <c r="W371" s="27" t="s">
        <v>2204</v>
      </c>
      <c r="X371" s="27" t="s">
        <v>2212</v>
      </c>
    </row>
    <row r="372" spans="1:24" ht="17.25">
      <c r="A372" s="162" t="s">
        <v>1274</v>
      </c>
      <c r="B372" s="162" t="s">
        <v>2112</v>
      </c>
      <c r="C372" s="74" t="s">
        <v>1272</v>
      </c>
      <c r="D372" s="66" t="s">
        <v>75</v>
      </c>
      <c r="E372" s="66" t="s">
        <v>1273</v>
      </c>
      <c r="F372" s="172" t="s">
        <v>1274</v>
      </c>
      <c r="G372" s="172" t="s">
        <v>76</v>
      </c>
      <c r="H372" s="68">
        <v>34139</v>
      </c>
      <c r="I372" s="69" t="s">
        <v>103</v>
      </c>
      <c r="J372" s="102" t="s">
        <v>110</v>
      </c>
      <c r="K372" s="39">
        <v>30.75</v>
      </c>
      <c r="L372" s="203">
        <v>33</v>
      </c>
      <c r="M372" s="203">
        <v>26.25</v>
      </c>
      <c r="N372" s="203">
        <v>39</v>
      </c>
      <c r="O372" s="39">
        <v>30</v>
      </c>
      <c r="P372" s="203">
        <v>18.75</v>
      </c>
      <c r="Q372" s="203">
        <v>25</v>
      </c>
      <c r="R372" s="203">
        <v>31.5</v>
      </c>
      <c r="S372" s="203">
        <v>20</v>
      </c>
      <c r="T372" s="52">
        <v>43</v>
      </c>
      <c r="U372" s="52">
        <v>297.25</v>
      </c>
      <c r="V372" s="52">
        <v>10.616071428571429</v>
      </c>
      <c r="W372" s="27" t="s">
        <v>2204</v>
      </c>
      <c r="X372" s="27" t="s">
        <v>2205</v>
      </c>
    </row>
    <row r="373" spans="1:24" ht="17.25">
      <c r="A373" s="162" t="s">
        <v>2113</v>
      </c>
      <c r="B373" s="162" t="s">
        <v>492</v>
      </c>
      <c r="C373" s="76" t="s">
        <v>1275</v>
      </c>
      <c r="D373" s="66" t="s">
        <v>489</v>
      </c>
      <c r="E373" s="66" t="s">
        <v>1276</v>
      </c>
      <c r="F373" s="175" t="s">
        <v>1277</v>
      </c>
      <c r="G373" s="175" t="s">
        <v>492</v>
      </c>
      <c r="H373" s="77">
        <v>34456</v>
      </c>
      <c r="I373" s="78" t="s">
        <v>66</v>
      </c>
      <c r="J373" s="110" t="s">
        <v>67</v>
      </c>
      <c r="K373" s="39">
        <v>31.5</v>
      </c>
      <c r="L373" s="203">
        <v>33</v>
      </c>
      <c r="M373" s="203">
        <v>19.5</v>
      </c>
      <c r="N373" s="203">
        <v>26.25</v>
      </c>
      <c r="O373" s="39">
        <v>36</v>
      </c>
      <c r="P373" s="203">
        <v>33</v>
      </c>
      <c r="Q373" s="203">
        <v>11</v>
      </c>
      <c r="R373" s="203">
        <v>45</v>
      </c>
      <c r="S373" s="203">
        <v>20</v>
      </c>
      <c r="T373" s="52">
        <v>41</v>
      </c>
      <c r="U373" s="52">
        <v>296.25</v>
      </c>
      <c r="V373" s="52">
        <v>10.580357142857142</v>
      </c>
      <c r="W373" s="27" t="s">
        <v>2204</v>
      </c>
      <c r="X373" s="27" t="s">
        <v>2205</v>
      </c>
    </row>
    <row r="374" spans="1:24" ht="17.25">
      <c r="A374" s="162" t="s">
        <v>2114</v>
      </c>
      <c r="B374" s="162" t="s">
        <v>2115</v>
      </c>
      <c r="C374" s="74" t="s">
        <v>2772</v>
      </c>
      <c r="D374" s="66" t="s">
        <v>733</v>
      </c>
      <c r="E374" s="66" t="s">
        <v>2773</v>
      </c>
      <c r="F374" s="172" t="s">
        <v>2774</v>
      </c>
      <c r="G374" s="172" t="s">
        <v>1278</v>
      </c>
      <c r="H374" s="68">
        <v>33832</v>
      </c>
      <c r="I374" s="69" t="s">
        <v>276</v>
      </c>
      <c r="J374" s="102" t="s">
        <v>277</v>
      </c>
      <c r="K374" s="39">
        <v>24.75</v>
      </c>
      <c r="L374" s="203">
        <v>42</v>
      </c>
      <c r="M374" s="203">
        <v>16.875</v>
      </c>
      <c r="N374" s="203">
        <v>36</v>
      </c>
      <c r="O374" s="39">
        <v>30</v>
      </c>
      <c r="P374" s="203">
        <v>26.625</v>
      </c>
      <c r="Q374" s="203">
        <v>18</v>
      </c>
      <c r="R374" s="203">
        <v>37.5</v>
      </c>
      <c r="S374" s="203">
        <v>11</v>
      </c>
      <c r="T374" s="52">
        <v>41</v>
      </c>
      <c r="U374" s="52">
        <v>283.75</v>
      </c>
      <c r="V374" s="52">
        <v>10.133928571428571</v>
      </c>
      <c r="W374" s="27" t="s">
        <v>2204</v>
      </c>
      <c r="X374" s="27" t="s">
        <v>2218</v>
      </c>
    </row>
    <row r="375" spans="1:24" ht="17.25">
      <c r="A375" s="162" t="s">
        <v>2116</v>
      </c>
      <c r="B375" s="162" t="s">
        <v>2117</v>
      </c>
      <c r="C375" s="76" t="s">
        <v>1279</v>
      </c>
      <c r="D375" s="66" t="s">
        <v>1280</v>
      </c>
      <c r="E375" s="66" t="s">
        <v>1281</v>
      </c>
      <c r="F375" s="175" t="s">
        <v>1282</v>
      </c>
      <c r="G375" s="175" t="s">
        <v>1283</v>
      </c>
      <c r="H375" s="77">
        <v>34457</v>
      </c>
      <c r="I375" s="78" t="s">
        <v>91</v>
      </c>
      <c r="J375" s="104" t="s">
        <v>860</v>
      </c>
      <c r="K375" s="39">
        <v>30.75</v>
      </c>
      <c r="L375" s="203">
        <v>31.5</v>
      </c>
      <c r="M375" s="203">
        <v>30.75</v>
      </c>
      <c r="N375" s="203">
        <v>22.5</v>
      </c>
      <c r="O375" s="39">
        <v>36</v>
      </c>
      <c r="P375" s="203">
        <v>33</v>
      </c>
      <c r="Q375" s="203">
        <v>16</v>
      </c>
      <c r="R375" s="203">
        <v>49.5</v>
      </c>
      <c r="S375" s="203">
        <v>32</v>
      </c>
      <c r="T375" s="52">
        <v>41</v>
      </c>
      <c r="U375" s="52">
        <v>323</v>
      </c>
      <c r="V375" s="52">
        <v>11.535714285714286</v>
      </c>
      <c r="W375" s="27" t="s">
        <v>2204</v>
      </c>
      <c r="X375" s="27" t="s">
        <v>2205</v>
      </c>
    </row>
    <row r="376" spans="1:24" ht="17.25">
      <c r="A376" s="162" t="s">
        <v>2118</v>
      </c>
      <c r="B376" s="162" t="s">
        <v>845</v>
      </c>
      <c r="C376" s="76" t="s">
        <v>1284</v>
      </c>
      <c r="D376" s="66" t="s">
        <v>290</v>
      </c>
      <c r="E376" s="66" t="s">
        <v>1285</v>
      </c>
      <c r="F376" s="175" t="s">
        <v>1286</v>
      </c>
      <c r="G376" s="175" t="s">
        <v>744</v>
      </c>
      <c r="H376" s="77">
        <v>34374</v>
      </c>
      <c r="I376" s="78" t="s">
        <v>276</v>
      </c>
      <c r="J376" s="104" t="s">
        <v>277</v>
      </c>
      <c r="K376" s="39">
        <v>21</v>
      </c>
      <c r="L376" s="203">
        <v>31.5</v>
      </c>
      <c r="M376" s="203">
        <v>24.75</v>
      </c>
      <c r="N376" s="203">
        <v>48</v>
      </c>
      <c r="O376" s="39">
        <v>30</v>
      </c>
      <c r="P376" s="203">
        <v>40.5</v>
      </c>
      <c r="Q376" s="203">
        <v>16</v>
      </c>
      <c r="R376" s="203">
        <v>33</v>
      </c>
      <c r="S376" s="203">
        <v>32</v>
      </c>
      <c r="T376" s="52">
        <v>40.5</v>
      </c>
      <c r="U376" s="52">
        <v>317.25</v>
      </c>
      <c r="V376" s="52">
        <v>11.330357142857142</v>
      </c>
      <c r="W376" s="27" t="s">
        <v>2204</v>
      </c>
      <c r="X376" s="27" t="s">
        <v>2205</v>
      </c>
    </row>
    <row r="377" spans="1:24" ht="17.25">
      <c r="A377" s="162" t="s">
        <v>2119</v>
      </c>
      <c r="B377" s="162" t="s">
        <v>1907</v>
      </c>
      <c r="C377" s="76" t="s">
        <v>2775</v>
      </c>
      <c r="D377" s="66" t="s">
        <v>591</v>
      </c>
      <c r="E377" s="66" t="s">
        <v>2773</v>
      </c>
      <c r="F377" s="175" t="s">
        <v>2776</v>
      </c>
      <c r="G377" s="175" t="s">
        <v>594</v>
      </c>
      <c r="H377" s="77">
        <v>34064</v>
      </c>
      <c r="I377" s="78" t="s">
        <v>103</v>
      </c>
      <c r="J377" s="104" t="s">
        <v>2777</v>
      </c>
      <c r="K377" s="39">
        <v>29.25</v>
      </c>
      <c r="L377" s="203">
        <v>30</v>
      </c>
      <c r="M377" s="203">
        <v>15</v>
      </c>
      <c r="N377" s="203">
        <v>34.5</v>
      </c>
      <c r="O377" s="39">
        <v>45</v>
      </c>
      <c r="P377" s="203">
        <v>33</v>
      </c>
      <c r="Q377" s="203">
        <v>15.25</v>
      </c>
      <c r="R377" s="203">
        <v>28.5</v>
      </c>
      <c r="S377" s="203">
        <v>22</v>
      </c>
      <c r="T377" s="52">
        <v>41</v>
      </c>
      <c r="U377" s="52">
        <v>293.5</v>
      </c>
      <c r="V377" s="52">
        <v>10.482142857142858</v>
      </c>
      <c r="W377" s="27" t="s">
        <v>2204</v>
      </c>
      <c r="X377" s="27" t="s">
        <v>2218</v>
      </c>
    </row>
    <row r="378" spans="1:24" ht="17.25">
      <c r="A378" s="162" t="s">
        <v>2120</v>
      </c>
      <c r="B378" s="162" t="s">
        <v>1795</v>
      </c>
      <c r="C378" s="65" t="s">
        <v>2778</v>
      </c>
      <c r="D378" s="66" t="s">
        <v>227</v>
      </c>
      <c r="E378" s="66" t="s">
        <v>2779</v>
      </c>
      <c r="F378" s="172" t="s">
        <v>2780</v>
      </c>
      <c r="G378" s="172" t="s">
        <v>230</v>
      </c>
      <c r="H378" s="68">
        <v>34256</v>
      </c>
      <c r="I378" s="69" t="s">
        <v>121</v>
      </c>
      <c r="J378" s="107" t="s">
        <v>122</v>
      </c>
      <c r="K378" s="39">
        <v>28.125</v>
      </c>
      <c r="L378" s="203">
        <v>46.5</v>
      </c>
      <c r="M378" s="203">
        <v>15</v>
      </c>
      <c r="N378" s="203">
        <v>24.75</v>
      </c>
      <c r="O378" s="39">
        <v>28.125</v>
      </c>
      <c r="P378" s="203">
        <v>35.25</v>
      </c>
      <c r="Q378" s="203">
        <v>18.5</v>
      </c>
      <c r="R378" s="203">
        <v>36</v>
      </c>
      <c r="S378" s="203">
        <v>10</v>
      </c>
      <c r="T378" s="52">
        <v>41.5</v>
      </c>
      <c r="U378" s="52">
        <v>283.75</v>
      </c>
      <c r="V378" s="52">
        <v>10.133928571428571</v>
      </c>
      <c r="W378" s="27" t="s">
        <v>2204</v>
      </c>
      <c r="X378" s="27" t="s">
        <v>2212</v>
      </c>
    </row>
    <row r="379" spans="1:24" ht="17.25">
      <c r="A379" s="162" t="s">
        <v>2121</v>
      </c>
      <c r="B379" s="162" t="s">
        <v>2122</v>
      </c>
      <c r="C379" s="74" t="s">
        <v>1288</v>
      </c>
      <c r="D379" s="66" t="s">
        <v>1289</v>
      </c>
      <c r="E379" s="66" t="s">
        <v>1290</v>
      </c>
      <c r="F379" s="172" t="s">
        <v>1291</v>
      </c>
      <c r="G379" s="172" t="s">
        <v>1292</v>
      </c>
      <c r="H379" s="68">
        <v>34423</v>
      </c>
      <c r="I379" s="69" t="s">
        <v>83</v>
      </c>
      <c r="J379" s="102" t="s">
        <v>84</v>
      </c>
      <c r="K379" s="39">
        <v>22.5</v>
      </c>
      <c r="L379" s="203">
        <v>41.25</v>
      </c>
      <c r="M379" s="203">
        <v>32.25</v>
      </c>
      <c r="N379" s="203">
        <v>16.5</v>
      </c>
      <c r="O379" s="39">
        <v>36</v>
      </c>
      <c r="P379" s="203">
        <v>31.125</v>
      </c>
      <c r="Q379" s="203">
        <v>14</v>
      </c>
      <c r="R379" s="203">
        <v>31.5</v>
      </c>
      <c r="S379" s="203">
        <v>14</v>
      </c>
      <c r="T379" s="52">
        <v>41.5</v>
      </c>
      <c r="U379" s="52">
        <v>280.625</v>
      </c>
      <c r="V379" s="52">
        <v>10.022321428571429</v>
      </c>
      <c r="W379" s="27" t="s">
        <v>2204</v>
      </c>
      <c r="X379" s="27" t="s">
        <v>2205</v>
      </c>
    </row>
    <row r="380" spans="1:24" ht="45">
      <c r="A380" s="162" t="s">
        <v>2123</v>
      </c>
      <c r="B380" s="162" t="s">
        <v>2124</v>
      </c>
      <c r="C380" s="76" t="s">
        <v>2781</v>
      </c>
      <c r="D380" s="66" t="s">
        <v>2782</v>
      </c>
      <c r="E380" s="66" t="s">
        <v>2783</v>
      </c>
      <c r="F380" s="173" t="s">
        <v>2784</v>
      </c>
      <c r="G380" s="173" t="s">
        <v>2785</v>
      </c>
      <c r="H380" s="77">
        <v>34482</v>
      </c>
      <c r="I380" s="78" t="s">
        <v>66</v>
      </c>
      <c r="J380" s="104" t="s">
        <v>67</v>
      </c>
      <c r="K380" s="39">
        <v>40.5</v>
      </c>
      <c r="L380" s="203">
        <v>54.75</v>
      </c>
      <c r="M380" s="203">
        <v>28.125</v>
      </c>
      <c r="N380" s="203">
        <v>39</v>
      </c>
      <c r="O380" s="39">
        <v>45</v>
      </c>
      <c r="P380" s="203">
        <v>38.25</v>
      </c>
      <c r="Q380" s="203">
        <v>30</v>
      </c>
      <c r="R380" s="203">
        <v>42</v>
      </c>
      <c r="S380" s="203">
        <v>18.5</v>
      </c>
      <c r="T380" s="52">
        <v>42.5</v>
      </c>
      <c r="U380" s="52">
        <v>378.625</v>
      </c>
      <c r="V380" s="52">
        <v>13.522321428571429</v>
      </c>
      <c r="W380" s="27" t="s">
        <v>2204</v>
      </c>
      <c r="X380" s="27" t="s">
        <v>2212</v>
      </c>
    </row>
    <row r="381" spans="1:24" ht="30">
      <c r="A381" s="162" t="s">
        <v>1295</v>
      </c>
      <c r="B381" s="162" t="s">
        <v>2017</v>
      </c>
      <c r="C381" s="74" t="s">
        <v>1293</v>
      </c>
      <c r="D381" s="66" t="s">
        <v>1007</v>
      </c>
      <c r="E381" s="66" t="s">
        <v>1294</v>
      </c>
      <c r="F381" s="172" t="s">
        <v>1295</v>
      </c>
      <c r="G381" s="172" t="s">
        <v>1296</v>
      </c>
      <c r="H381" s="68">
        <v>33619</v>
      </c>
      <c r="I381" s="69" t="s">
        <v>66</v>
      </c>
      <c r="J381" s="107" t="s">
        <v>67</v>
      </c>
      <c r="K381" s="39">
        <v>30</v>
      </c>
      <c r="L381" s="203">
        <v>28.5</v>
      </c>
      <c r="M381" s="203">
        <v>24.75</v>
      </c>
      <c r="N381" s="203">
        <v>25.5</v>
      </c>
      <c r="O381" s="39">
        <v>30</v>
      </c>
      <c r="P381" s="203">
        <v>33</v>
      </c>
      <c r="Q381" s="203">
        <v>22</v>
      </c>
      <c r="R381" s="203">
        <v>28.5</v>
      </c>
      <c r="S381" s="203">
        <v>20</v>
      </c>
      <c r="T381" s="52">
        <v>42.5</v>
      </c>
      <c r="U381" s="52">
        <v>284.75</v>
      </c>
      <c r="V381" s="52">
        <v>10.169642857142858</v>
      </c>
      <c r="W381" s="27" t="s">
        <v>2204</v>
      </c>
      <c r="X381" s="27" t="s">
        <v>2205</v>
      </c>
    </row>
    <row r="382" spans="1:24" ht="30">
      <c r="A382" s="162" t="s">
        <v>2125</v>
      </c>
      <c r="B382" s="162" t="s">
        <v>2126</v>
      </c>
      <c r="C382" s="86" t="s">
        <v>1297</v>
      </c>
      <c r="D382" s="66" t="s">
        <v>1298</v>
      </c>
      <c r="E382" s="66" t="s">
        <v>1299</v>
      </c>
      <c r="F382" s="93" t="s">
        <v>1300</v>
      </c>
      <c r="G382" s="93" t="s">
        <v>1301</v>
      </c>
      <c r="H382" s="77">
        <v>33758</v>
      </c>
      <c r="I382" s="78" t="s">
        <v>101</v>
      </c>
      <c r="J382" s="104" t="s">
        <v>825</v>
      </c>
      <c r="K382" s="39">
        <v>22.5</v>
      </c>
      <c r="L382" s="203">
        <v>39</v>
      </c>
      <c r="M382" s="203">
        <v>25.5</v>
      </c>
      <c r="N382" s="203">
        <v>21.75</v>
      </c>
      <c r="O382" s="39">
        <v>30</v>
      </c>
      <c r="P382" s="203">
        <v>30.75</v>
      </c>
      <c r="Q382" s="203">
        <v>14</v>
      </c>
      <c r="R382" s="203">
        <v>31.5</v>
      </c>
      <c r="S382" s="203">
        <v>30</v>
      </c>
      <c r="T382" s="52">
        <v>42.5</v>
      </c>
      <c r="U382" s="52">
        <v>287.5</v>
      </c>
      <c r="V382" s="52">
        <v>10.267857142857142</v>
      </c>
      <c r="W382" s="27" t="s">
        <v>2204</v>
      </c>
      <c r="X382" s="27" t="s">
        <v>2205</v>
      </c>
    </row>
    <row r="383" spans="1:24" ht="17.25">
      <c r="A383" s="162" t="s">
        <v>2127</v>
      </c>
      <c r="B383" s="162" t="s">
        <v>2128</v>
      </c>
      <c r="C383" s="74" t="s">
        <v>1302</v>
      </c>
      <c r="D383" s="66" t="s">
        <v>1071</v>
      </c>
      <c r="E383" s="66" t="s">
        <v>1303</v>
      </c>
      <c r="F383" s="172" t="s">
        <v>1304</v>
      </c>
      <c r="G383" s="172" t="s">
        <v>1305</v>
      </c>
      <c r="H383" s="68">
        <v>34004</v>
      </c>
      <c r="I383" s="69" t="s">
        <v>66</v>
      </c>
      <c r="J383" s="107" t="s">
        <v>67</v>
      </c>
      <c r="K383" s="39">
        <v>30</v>
      </c>
      <c r="L383" s="203">
        <v>43.5</v>
      </c>
      <c r="M383" s="203">
        <v>26.25</v>
      </c>
      <c r="N383" s="203">
        <v>27</v>
      </c>
      <c r="O383" s="39">
        <v>30</v>
      </c>
      <c r="P383" s="203">
        <v>30</v>
      </c>
      <c r="Q383" s="203">
        <v>21</v>
      </c>
      <c r="R383" s="203">
        <v>30</v>
      </c>
      <c r="S383" s="203">
        <v>28</v>
      </c>
      <c r="T383" s="52">
        <v>43</v>
      </c>
      <c r="U383" s="52">
        <v>308.75</v>
      </c>
      <c r="V383" s="52">
        <v>11.026785714285714</v>
      </c>
      <c r="W383" s="27" t="s">
        <v>2204</v>
      </c>
      <c r="X383" s="27" t="s">
        <v>2205</v>
      </c>
    </row>
    <row r="384" spans="1:24" ht="17.25">
      <c r="A384" s="162" t="s">
        <v>2129</v>
      </c>
      <c r="B384" s="162" t="s">
        <v>706</v>
      </c>
      <c r="C384" s="67" t="s">
        <v>2786</v>
      </c>
      <c r="D384" s="66" t="s">
        <v>631</v>
      </c>
      <c r="E384" s="66" t="s">
        <v>2787</v>
      </c>
      <c r="F384" s="172" t="s">
        <v>2788</v>
      </c>
      <c r="G384" s="172" t="s">
        <v>634</v>
      </c>
      <c r="H384" s="82">
        <v>34288</v>
      </c>
      <c r="I384" s="83" t="s">
        <v>101</v>
      </c>
      <c r="J384" s="104" t="s">
        <v>825</v>
      </c>
      <c r="K384" s="39">
        <v>34.875</v>
      </c>
      <c r="L384" s="203">
        <v>30.75</v>
      </c>
      <c r="M384" s="203">
        <v>24.375</v>
      </c>
      <c r="N384" s="203">
        <v>23.25</v>
      </c>
      <c r="O384" s="39">
        <v>23.25</v>
      </c>
      <c r="P384" s="203">
        <v>37.5</v>
      </c>
      <c r="Q384" s="203">
        <v>21.5</v>
      </c>
      <c r="R384" s="203">
        <v>40.5</v>
      </c>
      <c r="S384" s="203">
        <v>13</v>
      </c>
      <c r="T384" s="52">
        <v>42.5</v>
      </c>
      <c r="U384" s="52">
        <v>291.5</v>
      </c>
      <c r="V384" s="52">
        <v>10.410714285714286</v>
      </c>
      <c r="W384" s="27" t="s">
        <v>2204</v>
      </c>
      <c r="X384" s="27" t="s">
        <v>2212</v>
      </c>
    </row>
    <row r="385" spans="1:24" ht="17.25">
      <c r="A385" s="162" t="s">
        <v>1306</v>
      </c>
      <c r="B385" s="162" t="s">
        <v>877</v>
      </c>
      <c r="C385" s="67" t="s">
        <v>2789</v>
      </c>
      <c r="D385" s="66" t="s">
        <v>875</v>
      </c>
      <c r="E385" s="66" t="s">
        <v>2790</v>
      </c>
      <c r="F385" s="179" t="s">
        <v>1306</v>
      </c>
      <c r="G385" s="179" t="s">
        <v>1307</v>
      </c>
      <c r="H385" s="82">
        <v>34467</v>
      </c>
      <c r="I385" s="83" t="s">
        <v>66</v>
      </c>
      <c r="J385" s="104" t="s">
        <v>67</v>
      </c>
      <c r="K385" s="39">
        <v>25.5</v>
      </c>
      <c r="L385" s="203">
        <v>27</v>
      </c>
      <c r="M385" s="203">
        <v>18</v>
      </c>
      <c r="N385" s="203">
        <v>25.5</v>
      </c>
      <c r="O385" s="39">
        <v>31.5</v>
      </c>
      <c r="P385" s="203">
        <v>34.5</v>
      </c>
      <c r="Q385" s="203">
        <v>16.75</v>
      </c>
      <c r="R385" s="203">
        <v>28.5</v>
      </c>
      <c r="S385" s="203">
        <v>30</v>
      </c>
      <c r="T385" s="52">
        <v>44.5</v>
      </c>
      <c r="U385" s="52">
        <v>281.75</v>
      </c>
      <c r="V385" s="52">
        <v>10.0625</v>
      </c>
      <c r="W385" s="27" t="s">
        <v>2204</v>
      </c>
      <c r="X385" s="27" t="s">
        <v>2218</v>
      </c>
    </row>
    <row r="386" spans="1:24" ht="30">
      <c r="A386" s="162" t="s">
        <v>1308</v>
      </c>
      <c r="B386" s="162" t="s">
        <v>2130</v>
      </c>
      <c r="C386" s="74" t="s">
        <v>2791</v>
      </c>
      <c r="D386" s="66" t="s">
        <v>2792</v>
      </c>
      <c r="E386" s="66" t="s">
        <v>2793</v>
      </c>
      <c r="F386" s="172" t="s">
        <v>1308</v>
      </c>
      <c r="G386" s="172" t="s">
        <v>2794</v>
      </c>
      <c r="H386" s="68">
        <v>33759</v>
      </c>
      <c r="I386" s="69" t="s">
        <v>996</v>
      </c>
      <c r="J386" s="105" t="s">
        <v>997</v>
      </c>
      <c r="K386" s="39">
        <v>24.75</v>
      </c>
      <c r="L386" s="203">
        <v>36</v>
      </c>
      <c r="M386" s="203">
        <v>21</v>
      </c>
      <c r="N386" s="203">
        <v>33</v>
      </c>
      <c r="O386" s="39">
        <v>36</v>
      </c>
      <c r="P386" s="203">
        <v>32.625</v>
      </c>
      <c r="Q386" s="203">
        <v>15</v>
      </c>
      <c r="R386" s="203">
        <v>36</v>
      </c>
      <c r="S386" s="203">
        <v>12</v>
      </c>
      <c r="T386" s="52">
        <v>42.5</v>
      </c>
      <c r="U386" s="52">
        <v>288.875</v>
      </c>
      <c r="V386" s="52">
        <v>10.316964285714286</v>
      </c>
      <c r="W386" s="27" t="s">
        <v>2204</v>
      </c>
      <c r="X386" s="27" t="s">
        <v>2218</v>
      </c>
    </row>
    <row r="387" spans="1:24" ht="17.25">
      <c r="A387" s="162" t="s">
        <v>1312</v>
      </c>
      <c r="B387" s="162" t="s">
        <v>1313</v>
      </c>
      <c r="C387" s="76" t="s">
        <v>1309</v>
      </c>
      <c r="D387" s="66" t="s">
        <v>1310</v>
      </c>
      <c r="E387" s="66" t="s">
        <v>1311</v>
      </c>
      <c r="F387" s="175" t="s">
        <v>1312</v>
      </c>
      <c r="G387" s="175" t="s">
        <v>1313</v>
      </c>
      <c r="H387" s="77">
        <v>34217</v>
      </c>
      <c r="I387" s="78" t="s">
        <v>73</v>
      </c>
      <c r="J387" s="104" t="s">
        <v>74</v>
      </c>
      <c r="K387" s="39">
        <v>39</v>
      </c>
      <c r="L387" s="203">
        <v>42</v>
      </c>
      <c r="M387" s="203">
        <v>32.25</v>
      </c>
      <c r="N387" s="203">
        <v>27</v>
      </c>
      <c r="O387" s="39">
        <v>36</v>
      </c>
      <c r="P387" s="203">
        <v>32.25</v>
      </c>
      <c r="Q387" s="203">
        <v>20</v>
      </c>
      <c r="R387" s="203">
        <v>49.5</v>
      </c>
      <c r="S387" s="203">
        <v>32</v>
      </c>
      <c r="T387" s="52">
        <v>44.5</v>
      </c>
      <c r="U387" s="52">
        <v>354.5</v>
      </c>
      <c r="V387" s="52">
        <v>12.660714285714286</v>
      </c>
      <c r="W387" s="27" t="s">
        <v>2204</v>
      </c>
      <c r="X387" s="27" t="s">
        <v>2205</v>
      </c>
    </row>
    <row r="388" spans="1:24" ht="17.25">
      <c r="A388" s="162" t="s">
        <v>1314</v>
      </c>
      <c r="B388" s="162" t="s">
        <v>1315</v>
      </c>
      <c r="C388" s="74" t="s">
        <v>2795</v>
      </c>
      <c r="D388" s="66" t="s">
        <v>2796</v>
      </c>
      <c r="E388" s="66" t="s">
        <v>2797</v>
      </c>
      <c r="F388" s="172" t="s">
        <v>1314</v>
      </c>
      <c r="G388" s="172" t="s">
        <v>1315</v>
      </c>
      <c r="H388" s="68">
        <v>34224</v>
      </c>
      <c r="I388" s="69" t="s">
        <v>996</v>
      </c>
      <c r="J388" s="102" t="s">
        <v>997</v>
      </c>
      <c r="K388" s="39">
        <v>24</v>
      </c>
      <c r="L388" s="203">
        <v>44.25</v>
      </c>
      <c r="M388" s="203">
        <v>23.25</v>
      </c>
      <c r="N388" s="203">
        <v>25.5</v>
      </c>
      <c r="O388" s="39">
        <v>39</v>
      </c>
      <c r="P388" s="203">
        <v>29.625</v>
      </c>
      <c r="Q388" s="203">
        <v>24.25</v>
      </c>
      <c r="R388" s="203">
        <v>27</v>
      </c>
      <c r="S388" s="203">
        <v>22</v>
      </c>
      <c r="T388" s="52">
        <v>40</v>
      </c>
      <c r="U388" s="52">
        <v>298.875</v>
      </c>
      <c r="V388" s="52">
        <v>10.674107142857142</v>
      </c>
      <c r="W388" s="27" t="s">
        <v>2204</v>
      </c>
      <c r="X388" s="27" t="s">
        <v>2218</v>
      </c>
    </row>
    <row r="389" spans="1:24" ht="30">
      <c r="A389" s="162" t="s">
        <v>1316</v>
      </c>
      <c r="B389" s="162" t="s">
        <v>2131</v>
      </c>
      <c r="C389" s="269" t="s">
        <v>2798</v>
      </c>
      <c r="D389" s="98" t="s">
        <v>2799</v>
      </c>
      <c r="E389" s="98" t="s">
        <v>2800</v>
      </c>
      <c r="F389" s="270" t="s">
        <v>1316</v>
      </c>
      <c r="G389" s="270" t="s">
        <v>2801</v>
      </c>
      <c r="H389" s="99">
        <v>31537</v>
      </c>
      <c r="I389" s="100" t="s">
        <v>2802</v>
      </c>
      <c r="J389" s="271" t="s">
        <v>2803</v>
      </c>
      <c r="K389" s="39">
        <v>32.25</v>
      </c>
      <c r="L389" s="203">
        <v>49.5</v>
      </c>
      <c r="M389" s="203">
        <v>36.75</v>
      </c>
      <c r="N389" s="203">
        <v>33.75</v>
      </c>
      <c r="O389" s="39">
        <v>39.375</v>
      </c>
      <c r="P389" s="203">
        <v>36</v>
      </c>
      <c r="Q389" s="203">
        <v>25.5</v>
      </c>
      <c r="R389" s="203">
        <v>30</v>
      </c>
      <c r="S389" s="203">
        <v>14</v>
      </c>
      <c r="T389" s="52">
        <v>37.5</v>
      </c>
      <c r="U389" s="52">
        <v>334.625</v>
      </c>
      <c r="V389" s="52">
        <v>11.950892857142858</v>
      </c>
      <c r="W389" s="27" t="s">
        <v>2204</v>
      </c>
      <c r="X389" s="27" t="s">
        <v>2212</v>
      </c>
    </row>
    <row r="390" spans="1:24" ht="17.25">
      <c r="A390" s="162" t="s">
        <v>2132</v>
      </c>
      <c r="B390" s="162" t="s">
        <v>2133</v>
      </c>
      <c r="C390" s="74" t="s">
        <v>2804</v>
      </c>
      <c r="D390" s="66" t="s">
        <v>2805</v>
      </c>
      <c r="E390" s="66" t="s">
        <v>2806</v>
      </c>
      <c r="F390" s="172" t="s">
        <v>2807</v>
      </c>
      <c r="G390" s="172" t="s">
        <v>2808</v>
      </c>
      <c r="H390" s="68">
        <v>33557</v>
      </c>
      <c r="I390" s="69" t="s">
        <v>103</v>
      </c>
      <c r="J390" s="102" t="s">
        <v>104</v>
      </c>
      <c r="K390" s="39">
        <v>39.75</v>
      </c>
      <c r="L390" s="203">
        <v>45</v>
      </c>
      <c r="M390" s="203">
        <v>25.125</v>
      </c>
      <c r="N390" s="203">
        <v>32.25</v>
      </c>
      <c r="O390" s="39">
        <v>35.25</v>
      </c>
      <c r="P390" s="203">
        <v>30</v>
      </c>
      <c r="Q390" s="203">
        <v>18</v>
      </c>
      <c r="R390" s="203">
        <v>25.5</v>
      </c>
      <c r="S390" s="203">
        <v>18</v>
      </c>
      <c r="T390" s="52">
        <v>38.5</v>
      </c>
      <c r="U390" s="52">
        <v>307.375</v>
      </c>
      <c r="V390" s="52">
        <v>10.977678571428571</v>
      </c>
      <c r="W390" s="27" t="s">
        <v>2204</v>
      </c>
      <c r="X390" s="27" t="s">
        <v>2218</v>
      </c>
    </row>
    <row r="391" spans="1:24" ht="17.25">
      <c r="A391" s="162" t="s">
        <v>2134</v>
      </c>
      <c r="B391" s="162" t="s">
        <v>1914</v>
      </c>
      <c r="C391" s="67" t="s">
        <v>1317</v>
      </c>
      <c r="D391" s="66" t="s">
        <v>310</v>
      </c>
      <c r="E391" s="66" t="s">
        <v>1318</v>
      </c>
      <c r="F391" s="172" t="s">
        <v>1319</v>
      </c>
      <c r="G391" s="172" t="s">
        <v>1320</v>
      </c>
      <c r="H391" s="82">
        <v>34016</v>
      </c>
      <c r="I391" s="83" t="s">
        <v>103</v>
      </c>
      <c r="J391" s="108" t="s">
        <v>369</v>
      </c>
      <c r="K391" s="39">
        <v>20.25</v>
      </c>
      <c r="L391" s="203">
        <v>34.5</v>
      </c>
      <c r="M391" s="203">
        <v>33</v>
      </c>
      <c r="N391" s="203">
        <v>34.5</v>
      </c>
      <c r="O391" s="39">
        <v>36</v>
      </c>
      <c r="P391" s="203">
        <v>36.75</v>
      </c>
      <c r="Q391" s="203">
        <v>14.5</v>
      </c>
      <c r="R391" s="203">
        <v>30</v>
      </c>
      <c r="S391" s="203">
        <v>22</v>
      </c>
      <c r="T391" s="52">
        <v>44</v>
      </c>
      <c r="U391" s="52">
        <v>305.5</v>
      </c>
      <c r="V391" s="52">
        <v>10.910714285714286</v>
      </c>
      <c r="W391" s="27" t="s">
        <v>2204</v>
      </c>
      <c r="X391" s="27" t="s">
        <v>2205</v>
      </c>
    </row>
    <row r="392" spans="1:24" ht="30">
      <c r="A392" s="162" t="s">
        <v>1694</v>
      </c>
      <c r="B392" s="162" t="s">
        <v>2017</v>
      </c>
      <c r="C392" s="74" t="s">
        <v>2809</v>
      </c>
      <c r="D392" s="66" t="s">
        <v>2810</v>
      </c>
      <c r="E392" s="66" t="s">
        <v>2811</v>
      </c>
      <c r="F392" s="172" t="s">
        <v>2812</v>
      </c>
      <c r="G392" s="172" t="s">
        <v>2660</v>
      </c>
      <c r="H392" s="68">
        <v>33729</v>
      </c>
      <c r="I392" s="69" t="s">
        <v>98</v>
      </c>
      <c r="J392" s="102" t="s">
        <v>144</v>
      </c>
      <c r="K392" s="39">
        <v>24</v>
      </c>
      <c r="L392" s="203">
        <v>51.75</v>
      </c>
      <c r="M392" s="203">
        <v>21</v>
      </c>
      <c r="N392" s="203">
        <v>34.5</v>
      </c>
      <c r="O392" s="39">
        <v>32.25</v>
      </c>
      <c r="P392" s="203">
        <v>36</v>
      </c>
      <c r="Q392" s="203">
        <v>16.25</v>
      </c>
      <c r="R392" s="203">
        <v>34.5</v>
      </c>
      <c r="S392" s="203">
        <v>16.5</v>
      </c>
      <c r="T392" s="52">
        <v>46.5</v>
      </c>
      <c r="U392" s="52">
        <v>313.25</v>
      </c>
      <c r="V392" s="52">
        <v>11.1875</v>
      </c>
      <c r="W392" s="27" t="s">
        <v>2204</v>
      </c>
      <c r="X392" s="27" t="s">
        <v>2212</v>
      </c>
    </row>
    <row r="393" spans="1:24" ht="17.25">
      <c r="A393" s="162" t="s">
        <v>2135</v>
      </c>
      <c r="B393" s="162" t="s">
        <v>1321</v>
      </c>
      <c r="C393" s="84" t="s">
        <v>2813</v>
      </c>
      <c r="D393" s="66" t="s">
        <v>2814</v>
      </c>
      <c r="E393" s="66" t="s">
        <v>2815</v>
      </c>
      <c r="F393" s="177" t="s">
        <v>2816</v>
      </c>
      <c r="G393" s="177" t="s">
        <v>1321</v>
      </c>
      <c r="H393" s="82">
        <v>34089</v>
      </c>
      <c r="I393" s="83" t="s">
        <v>186</v>
      </c>
      <c r="J393" s="109" t="s">
        <v>187</v>
      </c>
      <c r="K393" s="39">
        <v>45.375</v>
      </c>
      <c r="L393" s="203">
        <v>29.25</v>
      </c>
      <c r="M393" s="203">
        <v>15.75</v>
      </c>
      <c r="N393" s="203">
        <v>37.5</v>
      </c>
      <c r="O393" s="39">
        <v>27</v>
      </c>
      <c r="P393" s="203">
        <v>44.25</v>
      </c>
      <c r="Q393" s="203">
        <v>21.25</v>
      </c>
      <c r="R393" s="203">
        <v>30</v>
      </c>
      <c r="S393" s="203">
        <v>22.5</v>
      </c>
      <c r="T393" s="52">
        <v>44</v>
      </c>
      <c r="U393" s="52">
        <v>316.875</v>
      </c>
      <c r="V393" s="52">
        <v>11.316964285714286</v>
      </c>
      <c r="W393" s="27" t="s">
        <v>2204</v>
      </c>
      <c r="X393" s="27" t="s">
        <v>2212</v>
      </c>
    </row>
    <row r="394" spans="1:24" ht="30">
      <c r="A394" s="162" t="s">
        <v>1322</v>
      </c>
      <c r="B394" s="162" t="s">
        <v>2097</v>
      </c>
      <c r="C394" s="74" t="s">
        <v>2817</v>
      </c>
      <c r="D394" s="66" t="s">
        <v>2818</v>
      </c>
      <c r="E394" s="66" t="s">
        <v>2819</v>
      </c>
      <c r="F394" s="172" t="s">
        <v>1322</v>
      </c>
      <c r="G394" s="172" t="s">
        <v>2820</v>
      </c>
      <c r="H394" s="68">
        <v>34264</v>
      </c>
      <c r="I394" s="69" t="s">
        <v>66</v>
      </c>
      <c r="J394" s="102" t="s">
        <v>67</v>
      </c>
      <c r="K394" s="39">
        <v>36</v>
      </c>
      <c r="L394" s="203">
        <v>37.5</v>
      </c>
      <c r="M394" s="203">
        <v>18.75</v>
      </c>
      <c r="N394" s="203">
        <v>25.5</v>
      </c>
      <c r="O394" s="39">
        <v>21</v>
      </c>
      <c r="P394" s="203">
        <v>27.375</v>
      </c>
      <c r="Q394" s="203">
        <v>21.75</v>
      </c>
      <c r="R394" s="203">
        <v>37.5</v>
      </c>
      <c r="S394" s="203">
        <v>11.5</v>
      </c>
      <c r="T394" s="52">
        <v>45</v>
      </c>
      <c r="U394" s="52">
        <v>281.875</v>
      </c>
      <c r="V394" s="52">
        <v>10.066964285714286</v>
      </c>
      <c r="W394" s="27" t="s">
        <v>2204</v>
      </c>
      <c r="X394" s="27" t="s">
        <v>2212</v>
      </c>
    </row>
    <row r="395" spans="1:24" ht="30">
      <c r="A395" s="162" t="s">
        <v>2136</v>
      </c>
      <c r="B395" s="162" t="s">
        <v>1211</v>
      </c>
      <c r="C395" s="81" t="s">
        <v>2821</v>
      </c>
      <c r="D395" s="66" t="s">
        <v>111</v>
      </c>
      <c r="E395" s="66" t="s">
        <v>2822</v>
      </c>
      <c r="F395" s="176" t="s">
        <v>2823</v>
      </c>
      <c r="G395" s="176" t="s">
        <v>113</v>
      </c>
      <c r="H395" s="82">
        <v>34008</v>
      </c>
      <c r="I395" s="83" t="s">
        <v>83</v>
      </c>
      <c r="J395" s="272" t="s">
        <v>171</v>
      </c>
      <c r="K395" s="39">
        <v>31.5</v>
      </c>
      <c r="L395" s="203">
        <v>37.5</v>
      </c>
      <c r="M395" s="203">
        <v>26.25</v>
      </c>
      <c r="N395" s="203">
        <v>36</v>
      </c>
      <c r="O395" s="39">
        <v>35.625</v>
      </c>
      <c r="P395" s="203">
        <v>35.25</v>
      </c>
      <c r="Q395" s="203">
        <v>19.25</v>
      </c>
      <c r="R395" s="203">
        <v>27</v>
      </c>
      <c r="S395" s="203">
        <v>28.75</v>
      </c>
      <c r="T395" s="52">
        <v>43</v>
      </c>
      <c r="U395" s="52">
        <v>320.125</v>
      </c>
      <c r="V395" s="52">
        <v>11.433035714285714</v>
      </c>
      <c r="W395" s="27" t="s">
        <v>2204</v>
      </c>
      <c r="X395" s="27" t="s">
        <v>2212</v>
      </c>
    </row>
    <row r="396" spans="1:24" ht="17.25">
      <c r="A396" s="162" t="s">
        <v>2137</v>
      </c>
      <c r="B396" s="162" t="s">
        <v>2138</v>
      </c>
      <c r="C396" s="74" t="s">
        <v>1325</v>
      </c>
      <c r="D396" s="66" t="s">
        <v>1071</v>
      </c>
      <c r="E396" s="66" t="s">
        <v>1326</v>
      </c>
      <c r="F396" s="172" t="s">
        <v>1327</v>
      </c>
      <c r="G396" s="172" t="s">
        <v>1328</v>
      </c>
      <c r="H396" s="68">
        <v>34597</v>
      </c>
      <c r="I396" s="69" t="s">
        <v>103</v>
      </c>
      <c r="J396" s="102" t="s">
        <v>104</v>
      </c>
      <c r="K396" s="39">
        <v>48</v>
      </c>
      <c r="L396" s="203">
        <v>36</v>
      </c>
      <c r="M396" s="203">
        <v>16.5</v>
      </c>
      <c r="N396" s="203">
        <v>27</v>
      </c>
      <c r="O396" s="39">
        <v>30</v>
      </c>
      <c r="P396" s="203">
        <v>34.5</v>
      </c>
      <c r="Q396" s="203">
        <v>18</v>
      </c>
      <c r="R396" s="203">
        <v>30</v>
      </c>
      <c r="S396" s="203">
        <v>18</v>
      </c>
      <c r="T396" s="52">
        <v>35</v>
      </c>
      <c r="U396" s="52">
        <v>293</v>
      </c>
      <c r="V396" s="52">
        <v>10.464285714285714</v>
      </c>
      <c r="W396" s="27" t="s">
        <v>2204</v>
      </c>
      <c r="X396" s="27" t="s">
        <v>2205</v>
      </c>
    </row>
    <row r="397" spans="1:24" ht="45">
      <c r="A397" s="162" t="s">
        <v>2139</v>
      </c>
      <c r="B397" s="162" t="s">
        <v>303</v>
      </c>
      <c r="C397" s="76" t="s">
        <v>2824</v>
      </c>
      <c r="D397" s="66" t="s">
        <v>300</v>
      </c>
      <c r="E397" s="66" t="s">
        <v>2825</v>
      </c>
      <c r="F397" s="175" t="s">
        <v>2826</v>
      </c>
      <c r="G397" s="175" t="s">
        <v>2827</v>
      </c>
      <c r="H397" s="77">
        <v>33772</v>
      </c>
      <c r="I397" s="78" t="s">
        <v>83</v>
      </c>
      <c r="J397" s="104" t="s">
        <v>2828</v>
      </c>
      <c r="K397" s="39">
        <v>33</v>
      </c>
      <c r="L397" s="203">
        <v>41.25</v>
      </c>
      <c r="M397" s="203">
        <v>21.75</v>
      </c>
      <c r="N397" s="203">
        <v>26.25</v>
      </c>
      <c r="O397" s="39">
        <v>39</v>
      </c>
      <c r="P397" s="203">
        <v>37.5</v>
      </c>
      <c r="Q397" s="203">
        <v>15</v>
      </c>
      <c r="R397" s="203">
        <v>15</v>
      </c>
      <c r="S397" s="203">
        <v>18</v>
      </c>
      <c r="T397" s="52">
        <v>44</v>
      </c>
      <c r="U397" s="52">
        <v>290.75</v>
      </c>
      <c r="V397" s="52">
        <v>10.383928571428571</v>
      </c>
      <c r="W397" s="27" t="s">
        <v>2204</v>
      </c>
      <c r="X397" s="27" t="s">
        <v>2218</v>
      </c>
    </row>
    <row r="398" spans="1:24" ht="17.25">
      <c r="A398" s="162" t="s">
        <v>1702</v>
      </c>
      <c r="B398" s="162" t="s">
        <v>674</v>
      </c>
      <c r="C398" s="76" t="s">
        <v>2829</v>
      </c>
      <c r="D398" s="66" t="s">
        <v>543</v>
      </c>
      <c r="E398" s="66" t="s">
        <v>2830</v>
      </c>
      <c r="F398" s="173" t="s">
        <v>2831</v>
      </c>
      <c r="G398" s="173" t="s">
        <v>1330</v>
      </c>
      <c r="H398" s="77">
        <v>34281</v>
      </c>
      <c r="I398" s="78" t="s">
        <v>66</v>
      </c>
      <c r="J398" s="104" t="s">
        <v>231</v>
      </c>
      <c r="K398" s="39">
        <v>30</v>
      </c>
      <c r="L398" s="203">
        <v>36.75</v>
      </c>
      <c r="M398" s="203">
        <v>15</v>
      </c>
      <c r="N398" s="203">
        <v>37.5</v>
      </c>
      <c r="O398" s="39">
        <v>36</v>
      </c>
      <c r="P398" s="203">
        <v>24</v>
      </c>
      <c r="Q398" s="203">
        <v>12</v>
      </c>
      <c r="R398" s="203">
        <v>31.5</v>
      </c>
      <c r="S398" s="203">
        <v>16</v>
      </c>
      <c r="T398" s="52">
        <v>44</v>
      </c>
      <c r="U398" s="52">
        <v>282.75</v>
      </c>
      <c r="V398" s="52">
        <v>10.098214285714286</v>
      </c>
      <c r="W398" s="27" t="s">
        <v>2204</v>
      </c>
      <c r="X398" s="27" t="s">
        <v>2218</v>
      </c>
    </row>
    <row r="399" spans="1:24" ht="30">
      <c r="A399" s="162" t="s">
        <v>2140</v>
      </c>
      <c r="B399" s="162" t="s">
        <v>2141</v>
      </c>
      <c r="C399" s="74" t="s">
        <v>1331</v>
      </c>
      <c r="D399" s="66" t="s">
        <v>1332</v>
      </c>
      <c r="E399" s="66" t="s">
        <v>1333</v>
      </c>
      <c r="F399" s="172" t="s">
        <v>1334</v>
      </c>
      <c r="G399" s="172" t="s">
        <v>1335</v>
      </c>
      <c r="H399" s="68">
        <v>33987</v>
      </c>
      <c r="I399" s="69" t="s">
        <v>103</v>
      </c>
      <c r="J399" s="102" t="s">
        <v>104</v>
      </c>
      <c r="K399" s="39">
        <v>36</v>
      </c>
      <c r="L399" s="203">
        <v>30</v>
      </c>
      <c r="M399" s="203">
        <v>29.25</v>
      </c>
      <c r="N399" s="203">
        <v>27</v>
      </c>
      <c r="O399" s="39">
        <v>42</v>
      </c>
      <c r="P399" s="203">
        <v>29.625</v>
      </c>
      <c r="Q399" s="203">
        <v>14</v>
      </c>
      <c r="R399" s="203">
        <v>18</v>
      </c>
      <c r="S399" s="203">
        <v>20</v>
      </c>
      <c r="T399" s="52">
        <v>39</v>
      </c>
      <c r="U399" s="52">
        <v>284.875</v>
      </c>
      <c r="V399" s="52">
        <v>10.174107142857142</v>
      </c>
      <c r="W399" s="27" t="s">
        <v>2204</v>
      </c>
      <c r="X399" s="27" t="s">
        <v>2205</v>
      </c>
    </row>
    <row r="400" spans="1:24" ht="17.25">
      <c r="A400" s="162" t="s">
        <v>2142</v>
      </c>
      <c r="B400" s="162" t="s">
        <v>2143</v>
      </c>
      <c r="C400" s="74" t="s">
        <v>1336</v>
      </c>
      <c r="D400" s="66" t="s">
        <v>1337</v>
      </c>
      <c r="E400" s="66" t="s">
        <v>1338</v>
      </c>
      <c r="F400" s="172" t="s">
        <v>1339</v>
      </c>
      <c r="G400" s="172" t="s">
        <v>1340</v>
      </c>
      <c r="H400" s="68">
        <v>33955</v>
      </c>
      <c r="I400" s="69" t="s">
        <v>103</v>
      </c>
      <c r="J400" s="102" t="s">
        <v>104</v>
      </c>
      <c r="K400" s="39">
        <v>37.5</v>
      </c>
      <c r="L400" s="203">
        <v>36</v>
      </c>
      <c r="M400" s="203">
        <v>22.5</v>
      </c>
      <c r="N400" s="203">
        <v>30</v>
      </c>
      <c r="O400" s="39">
        <v>36</v>
      </c>
      <c r="P400" s="203">
        <v>37.5</v>
      </c>
      <c r="Q400" s="203">
        <v>22</v>
      </c>
      <c r="R400" s="203">
        <v>45</v>
      </c>
      <c r="S400" s="203">
        <v>24</v>
      </c>
      <c r="T400" s="52">
        <v>44.25</v>
      </c>
      <c r="U400" s="52">
        <v>334.75</v>
      </c>
      <c r="V400" s="52">
        <v>11.955357142857142</v>
      </c>
      <c r="W400" s="27" t="s">
        <v>2204</v>
      </c>
      <c r="X400" s="27" t="s">
        <v>2205</v>
      </c>
    </row>
    <row r="401" spans="1:24" ht="30">
      <c r="A401" s="162" t="s">
        <v>2142</v>
      </c>
      <c r="B401" s="162" t="s">
        <v>2144</v>
      </c>
      <c r="C401" s="74" t="s">
        <v>2832</v>
      </c>
      <c r="D401" s="66" t="s">
        <v>2833</v>
      </c>
      <c r="E401" s="66" t="s">
        <v>1338</v>
      </c>
      <c r="F401" s="172" t="s">
        <v>1339</v>
      </c>
      <c r="G401" s="172" t="s">
        <v>2834</v>
      </c>
      <c r="H401" s="68">
        <v>33468</v>
      </c>
      <c r="I401" s="69" t="s">
        <v>103</v>
      </c>
      <c r="J401" s="102" t="s">
        <v>110</v>
      </c>
      <c r="K401" s="39">
        <v>25.5</v>
      </c>
      <c r="L401" s="203">
        <v>36.75</v>
      </c>
      <c r="M401" s="203">
        <v>16.5</v>
      </c>
      <c r="N401" s="203">
        <v>31.5</v>
      </c>
      <c r="O401" s="39">
        <v>36</v>
      </c>
      <c r="P401" s="203">
        <v>26.625</v>
      </c>
      <c r="Q401" s="203">
        <v>24</v>
      </c>
      <c r="R401" s="203">
        <v>30</v>
      </c>
      <c r="S401" s="203">
        <v>22</v>
      </c>
      <c r="T401" s="52">
        <v>44</v>
      </c>
      <c r="U401" s="52">
        <v>292.875</v>
      </c>
      <c r="V401" s="52">
        <v>10.459821428571429</v>
      </c>
      <c r="W401" s="27" t="s">
        <v>2204</v>
      </c>
      <c r="X401" s="27" t="s">
        <v>2218</v>
      </c>
    </row>
    <row r="402" spans="1:24" ht="17.25">
      <c r="A402" s="162" t="s">
        <v>1348</v>
      </c>
      <c r="B402" s="162" t="s">
        <v>1074</v>
      </c>
      <c r="C402" s="67" t="s">
        <v>1346</v>
      </c>
      <c r="D402" s="66" t="s">
        <v>1073</v>
      </c>
      <c r="E402" s="66" t="s">
        <v>1347</v>
      </c>
      <c r="F402" s="179" t="s">
        <v>1348</v>
      </c>
      <c r="G402" s="179" t="s">
        <v>1349</v>
      </c>
      <c r="H402" s="82">
        <v>34250</v>
      </c>
      <c r="I402" s="83" t="s">
        <v>98</v>
      </c>
      <c r="J402" s="108" t="s">
        <v>99</v>
      </c>
      <c r="K402" s="39">
        <v>39</v>
      </c>
      <c r="L402" s="203">
        <v>30.75</v>
      </c>
      <c r="M402" s="203">
        <v>38.25</v>
      </c>
      <c r="N402" s="203">
        <v>30</v>
      </c>
      <c r="O402" s="39">
        <v>39</v>
      </c>
      <c r="P402" s="203">
        <v>46.5</v>
      </c>
      <c r="Q402" s="203">
        <v>19</v>
      </c>
      <c r="R402" s="203">
        <v>39</v>
      </c>
      <c r="S402" s="203">
        <v>24</v>
      </c>
      <c r="T402" s="52">
        <v>44</v>
      </c>
      <c r="U402" s="52">
        <v>349.5</v>
      </c>
      <c r="V402" s="52">
        <v>12.482142857142858</v>
      </c>
      <c r="W402" s="27" t="s">
        <v>2204</v>
      </c>
      <c r="X402" s="27" t="s">
        <v>2205</v>
      </c>
    </row>
    <row r="403" spans="1:24" ht="17.25">
      <c r="A403" s="162" t="s">
        <v>2145</v>
      </c>
      <c r="B403" s="162" t="s">
        <v>2146</v>
      </c>
      <c r="C403" s="65" t="s">
        <v>1350</v>
      </c>
      <c r="D403" s="66" t="s">
        <v>1351</v>
      </c>
      <c r="E403" s="66" t="s">
        <v>1352</v>
      </c>
      <c r="F403" s="172" t="s">
        <v>1353</v>
      </c>
      <c r="G403" s="172" t="s">
        <v>1354</v>
      </c>
      <c r="H403" s="68">
        <v>33524</v>
      </c>
      <c r="I403" s="69" t="s">
        <v>98</v>
      </c>
      <c r="J403" s="107" t="s">
        <v>144</v>
      </c>
      <c r="K403" s="39">
        <v>33</v>
      </c>
      <c r="L403" s="203">
        <v>31.5</v>
      </c>
      <c r="M403" s="203">
        <v>25.5</v>
      </c>
      <c r="N403" s="203">
        <v>27</v>
      </c>
      <c r="O403" s="39">
        <v>39</v>
      </c>
      <c r="P403" s="203">
        <v>46.5</v>
      </c>
      <c r="Q403" s="203">
        <v>10</v>
      </c>
      <c r="R403" s="203">
        <v>15</v>
      </c>
      <c r="S403" s="203">
        <v>20</v>
      </c>
      <c r="T403" s="52">
        <v>35</v>
      </c>
      <c r="U403" s="52">
        <v>282.5</v>
      </c>
      <c r="V403" s="52">
        <v>10.089285714285714</v>
      </c>
      <c r="W403" s="27" t="s">
        <v>2204</v>
      </c>
      <c r="X403" s="27" t="s">
        <v>2205</v>
      </c>
    </row>
    <row r="404" spans="1:24" ht="17.25">
      <c r="A404" s="162" t="s">
        <v>2147</v>
      </c>
      <c r="B404" s="162" t="s">
        <v>2148</v>
      </c>
      <c r="C404" s="74" t="s">
        <v>1355</v>
      </c>
      <c r="D404" s="66" t="s">
        <v>1356</v>
      </c>
      <c r="E404" s="66" t="s">
        <v>1357</v>
      </c>
      <c r="F404" s="172" t="s">
        <v>1358</v>
      </c>
      <c r="G404" s="172" t="s">
        <v>1359</v>
      </c>
      <c r="H404" s="68">
        <v>33939</v>
      </c>
      <c r="I404" s="69" t="s">
        <v>98</v>
      </c>
      <c r="J404" s="102" t="s">
        <v>99</v>
      </c>
      <c r="K404" s="39">
        <v>36</v>
      </c>
      <c r="L404" s="203">
        <v>30</v>
      </c>
      <c r="M404" s="203">
        <v>21</v>
      </c>
      <c r="N404" s="203">
        <v>18</v>
      </c>
      <c r="O404" s="39">
        <v>43.5</v>
      </c>
      <c r="P404" s="203">
        <v>39</v>
      </c>
      <c r="Q404" s="203">
        <v>13</v>
      </c>
      <c r="R404" s="203">
        <v>24</v>
      </c>
      <c r="S404" s="203">
        <v>22</v>
      </c>
      <c r="T404" s="52">
        <v>34.5</v>
      </c>
      <c r="U404" s="52">
        <v>281</v>
      </c>
      <c r="V404" s="52">
        <v>10.035714285714286</v>
      </c>
      <c r="W404" s="27" t="s">
        <v>2204</v>
      </c>
      <c r="X404" s="27" t="s">
        <v>2205</v>
      </c>
    </row>
    <row r="405" spans="1:24" ht="17.25">
      <c r="A405" s="162" t="s">
        <v>2149</v>
      </c>
      <c r="B405" s="162" t="s">
        <v>1984</v>
      </c>
      <c r="C405" s="65" t="s">
        <v>1360</v>
      </c>
      <c r="D405" s="66" t="s">
        <v>849</v>
      </c>
      <c r="E405" s="66" t="s">
        <v>1361</v>
      </c>
      <c r="F405" s="172" t="s">
        <v>1362</v>
      </c>
      <c r="G405" s="172" t="s">
        <v>852</v>
      </c>
      <c r="H405" s="68">
        <v>33847</v>
      </c>
      <c r="I405" s="69" t="s">
        <v>66</v>
      </c>
      <c r="J405" s="102" t="s">
        <v>67</v>
      </c>
      <c r="K405" s="39">
        <v>34.5</v>
      </c>
      <c r="L405" s="203">
        <v>27</v>
      </c>
      <c r="M405" s="203">
        <v>24</v>
      </c>
      <c r="N405" s="203">
        <v>27</v>
      </c>
      <c r="O405" s="39">
        <v>30</v>
      </c>
      <c r="P405" s="203">
        <v>45</v>
      </c>
      <c r="Q405" s="203">
        <v>14</v>
      </c>
      <c r="R405" s="203">
        <v>31.5</v>
      </c>
      <c r="S405" s="203">
        <v>14</v>
      </c>
      <c r="T405" s="52">
        <v>34.5</v>
      </c>
      <c r="U405" s="52">
        <v>281.5</v>
      </c>
      <c r="V405" s="52">
        <v>10.053571428571429</v>
      </c>
      <c r="W405" s="27" t="s">
        <v>2204</v>
      </c>
      <c r="X405" s="27" t="s">
        <v>2205</v>
      </c>
    </row>
    <row r="406" spans="1:24" ht="17.25">
      <c r="A406" s="162" t="s">
        <v>1363</v>
      </c>
      <c r="B406" s="162" t="s">
        <v>2150</v>
      </c>
      <c r="C406" s="65" t="s">
        <v>2835</v>
      </c>
      <c r="D406" s="66" t="s">
        <v>2836</v>
      </c>
      <c r="E406" s="66" t="s">
        <v>2837</v>
      </c>
      <c r="F406" s="179" t="s">
        <v>1363</v>
      </c>
      <c r="G406" s="179" t="s">
        <v>2838</v>
      </c>
      <c r="H406" s="68">
        <v>34440</v>
      </c>
      <c r="I406" s="69" t="s">
        <v>66</v>
      </c>
      <c r="J406" s="108" t="s">
        <v>67</v>
      </c>
      <c r="K406" s="39">
        <v>46.125</v>
      </c>
      <c r="L406" s="203">
        <v>47.25</v>
      </c>
      <c r="M406" s="203">
        <v>40.5</v>
      </c>
      <c r="N406" s="203">
        <v>36</v>
      </c>
      <c r="O406" s="39">
        <v>43.5</v>
      </c>
      <c r="P406" s="203">
        <v>43.125</v>
      </c>
      <c r="Q406" s="203">
        <v>22.75</v>
      </c>
      <c r="R406" s="203">
        <v>42</v>
      </c>
      <c r="S406" s="203">
        <v>30</v>
      </c>
      <c r="T406" s="52">
        <v>47</v>
      </c>
      <c r="U406" s="52">
        <v>398.25</v>
      </c>
      <c r="V406" s="52">
        <v>14.223214285714286</v>
      </c>
      <c r="W406" s="27" t="s">
        <v>2204</v>
      </c>
      <c r="X406" s="27" t="s">
        <v>2212</v>
      </c>
    </row>
    <row r="407" spans="1:24" ht="30">
      <c r="A407" s="162" t="s">
        <v>2151</v>
      </c>
      <c r="B407" s="162" t="s">
        <v>2152</v>
      </c>
      <c r="C407" s="76" t="s">
        <v>2839</v>
      </c>
      <c r="D407" s="66" t="s">
        <v>433</v>
      </c>
      <c r="E407" s="66" t="s">
        <v>2840</v>
      </c>
      <c r="F407" s="175" t="s">
        <v>2841</v>
      </c>
      <c r="G407" s="175" t="s">
        <v>1047</v>
      </c>
      <c r="H407" s="77">
        <v>34485</v>
      </c>
      <c r="I407" s="78" t="s">
        <v>101</v>
      </c>
      <c r="J407" s="108" t="s">
        <v>825</v>
      </c>
      <c r="K407" s="39">
        <v>37.875</v>
      </c>
      <c r="L407" s="203">
        <v>17.25</v>
      </c>
      <c r="M407" s="203">
        <v>21.375</v>
      </c>
      <c r="N407" s="203">
        <v>30.75</v>
      </c>
      <c r="O407" s="39">
        <v>30</v>
      </c>
      <c r="P407" s="203">
        <v>37.125</v>
      </c>
      <c r="Q407" s="203">
        <v>23.25</v>
      </c>
      <c r="R407" s="203">
        <v>34.5</v>
      </c>
      <c r="S407" s="203">
        <v>18</v>
      </c>
      <c r="T407" s="52">
        <v>40</v>
      </c>
      <c r="U407" s="52">
        <v>290.125</v>
      </c>
      <c r="V407" s="52">
        <v>10.361607142857142</v>
      </c>
      <c r="W407" s="27" t="s">
        <v>2204</v>
      </c>
      <c r="X407" s="27" t="s">
        <v>2218</v>
      </c>
    </row>
    <row r="408" spans="1:24" ht="17.25">
      <c r="A408" s="162" t="s">
        <v>2153</v>
      </c>
      <c r="B408" s="162" t="s">
        <v>1368</v>
      </c>
      <c r="C408" s="74" t="s">
        <v>1364</v>
      </c>
      <c r="D408" s="66" t="s">
        <v>1365</v>
      </c>
      <c r="E408" s="66" t="s">
        <v>1366</v>
      </c>
      <c r="F408" s="172" t="s">
        <v>1367</v>
      </c>
      <c r="G408" s="172" t="s">
        <v>1368</v>
      </c>
      <c r="H408" s="68">
        <v>34170</v>
      </c>
      <c r="I408" s="69" t="s">
        <v>1369</v>
      </c>
      <c r="J408" s="102" t="s">
        <v>1370</v>
      </c>
      <c r="K408" s="39">
        <v>30</v>
      </c>
      <c r="L408" s="203">
        <v>34.5</v>
      </c>
      <c r="M408" s="203">
        <v>24</v>
      </c>
      <c r="N408" s="203">
        <v>21</v>
      </c>
      <c r="O408" s="39">
        <v>39</v>
      </c>
      <c r="P408" s="203">
        <v>30</v>
      </c>
      <c r="Q408" s="203">
        <v>25</v>
      </c>
      <c r="R408" s="203">
        <v>31.5</v>
      </c>
      <c r="S408" s="203">
        <v>16</v>
      </c>
      <c r="T408" s="52">
        <v>39</v>
      </c>
      <c r="U408" s="52">
        <v>290</v>
      </c>
      <c r="V408" s="52">
        <v>10.357142857142858</v>
      </c>
      <c r="W408" s="27" t="s">
        <v>2204</v>
      </c>
      <c r="X408" s="27" t="s">
        <v>2205</v>
      </c>
    </row>
    <row r="409" spans="1:24" ht="30">
      <c r="A409" s="162" t="s">
        <v>2154</v>
      </c>
      <c r="B409" s="162" t="s">
        <v>1345</v>
      </c>
      <c r="C409" s="74" t="s">
        <v>1341</v>
      </c>
      <c r="D409" s="66" t="s">
        <v>1342</v>
      </c>
      <c r="E409" s="66" t="s">
        <v>1343</v>
      </c>
      <c r="F409" s="173" t="s">
        <v>1344</v>
      </c>
      <c r="G409" s="173" t="s">
        <v>1345</v>
      </c>
      <c r="H409" s="68">
        <v>34263</v>
      </c>
      <c r="I409" s="69" t="s">
        <v>101</v>
      </c>
      <c r="J409" s="102" t="s">
        <v>825</v>
      </c>
      <c r="K409" s="39">
        <v>48</v>
      </c>
      <c r="L409" s="203">
        <v>33</v>
      </c>
      <c r="M409" s="203">
        <v>28.5</v>
      </c>
      <c r="N409" s="203">
        <v>33</v>
      </c>
      <c r="O409" s="39">
        <v>42</v>
      </c>
      <c r="P409" s="203">
        <v>48</v>
      </c>
      <c r="Q409" s="203">
        <v>15.5</v>
      </c>
      <c r="R409" s="203">
        <v>36</v>
      </c>
      <c r="S409" s="203">
        <v>20</v>
      </c>
      <c r="T409" s="52">
        <v>44.5</v>
      </c>
      <c r="U409" s="52">
        <v>348.5</v>
      </c>
      <c r="V409" s="52">
        <v>12.446428571428571</v>
      </c>
      <c r="W409" s="27" t="s">
        <v>2204</v>
      </c>
      <c r="X409" s="27" t="s">
        <v>2205</v>
      </c>
    </row>
    <row r="410" spans="1:24" ht="17.25">
      <c r="A410" s="162" t="s">
        <v>2155</v>
      </c>
      <c r="B410" s="162" t="s">
        <v>2156</v>
      </c>
      <c r="C410" s="86" t="s">
        <v>1371</v>
      </c>
      <c r="D410" s="66" t="s">
        <v>1372</v>
      </c>
      <c r="E410" s="66" t="s">
        <v>1373</v>
      </c>
      <c r="F410" s="93" t="s">
        <v>1374</v>
      </c>
      <c r="G410" s="93" t="s">
        <v>1375</v>
      </c>
      <c r="H410" s="77">
        <v>33975</v>
      </c>
      <c r="I410" s="78" t="s">
        <v>98</v>
      </c>
      <c r="J410" s="108" t="s">
        <v>99</v>
      </c>
      <c r="K410" s="39">
        <v>45.75</v>
      </c>
      <c r="L410" s="203">
        <v>32.25</v>
      </c>
      <c r="M410" s="203">
        <v>36.75</v>
      </c>
      <c r="N410" s="203">
        <v>28.5</v>
      </c>
      <c r="O410" s="39">
        <v>36</v>
      </c>
      <c r="P410" s="203">
        <v>34.5</v>
      </c>
      <c r="Q410" s="203">
        <v>23</v>
      </c>
      <c r="R410" s="203">
        <v>45</v>
      </c>
      <c r="S410" s="203">
        <v>20.5</v>
      </c>
      <c r="T410" s="52">
        <v>44.5</v>
      </c>
      <c r="U410" s="52">
        <v>346.75</v>
      </c>
      <c r="V410" s="52">
        <v>12.383928571428571</v>
      </c>
      <c r="W410" s="27" t="s">
        <v>2204</v>
      </c>
      <c r="X410" s="27" t="s">
        <v>2205</v>
      </c>
    </row>
    <row r="411" spans="1:24" ht="17.25">
      <c r="A411" s="162" t="s">
        <v>1376</v>
      </c>
      <c r="B411" s="162" t="s">
        <v>1825</v>
      </c>
      <c r="C411" s="76" t="s">
        <v>2842</v>
      </c>
      <c r="D411" s="66" t="s">
        <v>353</v>
      </c>
      <c r="E411" s="66" t="s">
        <v>2843</v>
      </c>
      <c r="F411" s="175" t="s">
        <v>1376</v>
      </c>
      <c r="G411" s="175" t="s">
        <v>355</v>
      </c>
      <c r="H411" s="77">
        <v>34221</v>
      </c>
      <c r="I411" s="78" t="s">
        <v>66</v>
      </c>
      <c r="J411" s="108" t="s">
        <v>67</v>
      </c>
      <c r="K411" s="39">
        <v>37.5</v>
      </c>
      <c r="L411" s="203">
        <v>23.25</v>
      </c>
      <c r="M411" s="203">
        <v>19.5</v>
      </c>
      <c r="N411" s="203">
        <v>30.75</v>
      </c>
      <c r="O411" s="39">
        <v>33.75</v>
      </c>
      <c r="P411" s="203">
        <v>35.25</v>
      </c>
      <c r="Q411" s="203">
        <v>19.5</v>
      </c>
      <c r="R411" s="203">
        <v>31.5</v>
      </c>
      <c r="S411" s="203">
        <v>20.75</v>
      </c>
      <c r="T411" s="52">
        <v>45</v>
      </c>
      <c r="U411" s="52">
        <v>296.75</v>
      </c>
      <c r="V411" s="52">
        <v>10.598214285714286</v>
      </c>
      <c r="W411" s="27" t="s">
        <v>2204</v>
      </c>
      <c r="X411" s="27" t="s">
        <v>2212</v>
      </c>
    </row>
    <row r="412" spans="1:24" ht="17.25">
      <c r="A412" s="162" t="s">
        <v>1380</v>
      </c>
      <c r="B412" s="162" t="s">
        <v>1381</v>
      </c>
      <c r="C412" s="86" t="s">
        <v>1377</v>
      </c>
      <c r="D412" s="66" t="s">
        <v>1378</v>
      </c>
      <c r="E412" s="66" t="s">
        <v>1379</v>
      </c>
      <c r="F412" s="172" t="s">
        <v>1380</v>
      </c>
      <c r="G412" s="172" t="s">
        <v>1381</v>
      </c>
      <c r="H412" s="77">
        <v>32713</v>
      </c>
      <c r="I412" s="78" t="s">
        <v>66</v>
      </c>
      <c r="J412" s="111" t="s">
        <v>67</v>
      </c>
      <c r="K412" s="39">
        <v>22.5</v>
      </c>
      <c r="L412" s="203">
        <v>30.75</v>
      </c>
      <c r="M412" s="203">
        <v>30</v>
      </c>
      <c r="N412" s="203">
        <v>31.5</v>
      </c>
      <c r="O412" s="39">
        <v>36</v>
      </c>
      <c r="P412" s="203">
        <v>30</v>
      </c>
      <c r="Q412" s="203">
        <v>23.5</v>
      </c>
      <c r="R412" s="203">
        <v>31.5</v>
      </c>
      <c r="S412" s="203">
        <v>16</v>
      </c>
      <c r="T412" s="52">
        <v>44</v>
      </c>
      <c r="U412" s="52">
        <v>295.75</v>
      </c>
      <c r="V412" s="52">
        <v>10.5625</v>
      </c>
      <c r="W412" s="27" t="s">
        <v>2204</v>
      </c>
      <c r="X412" s="27" t="s">
        <v>2205</v>
      </c>
    </row>
    <row r="413" spans="1:24" ht="45">
      <c r="A413" s="162" t="s">
        <v>1385</v>
      </c>
      <c r="B413" s="162" t="s">
        <v>1386</v>
      </c>
      <c r="C413" s="74" t="s">
        <v>1382</v>
      </c>
      <c r="D413" s="66" t="s">
        <v>1383</v>
      </c>
      <c r="E413" s="66" t="s">
        <v>1384</v>
      </c>
      <c r="F413" s="172" t="s">
        <v>1385</v>
      </c>
      <c r="G413" s="172" t="s">
        <v>1386</v>
      </c>
      <c r="H413" s="68">
        <v>34316</v>
      </c>
      <c r="I413" s="69" t="s">
        <v>66</v>
      </c>
      <c r="J413" s="102" t="s">
        <v>67</v>
      </c>
      <c r="K413" s="39">
        <v>21.75</v>
      </c>
      <c r="L413" s="203">
        <v>40.5</v>
      </c>
      <c r="M413" s="203">
        <v>23.25</v>
      </c>
      <c r="N413" s="203">
        <v>42</v>
      </c>
      <c r="O413" s="39">
        <v>36</v>
      </c>
      <c r="P413" s="203">
        <v>31.5</v>
      </c>
      <c r="Q413" s="203">
        <v>17</v>
      </c>
      <c r="R413" s="203">
        <v>33</v>
      </c>
      <c r="S413" s="203">
        <v>18</v>
      </c>
      <c r="T413" s="52">
        <v>44.5</v>
      </c>
      <c r="U413" s="52">
        <v>307.5</v>
      </c>
      <c r="V413" s="52">
        <v>10.982142857142858</v>
      </c>
      <c r="W413" s="27" t="s">
        <v>2204</v>
      </c>
      <c r="X413" s="27" t="s">
        <v>2205</v>
      </c>
    </row>
    <row r="414" spans="1:24" ht="17.25">
      <c r="A414" s="162" t="s">
        <v>2157</v>
      </c>
      <c r="B414" s="162" t="s">
        <v>2158</v>
      </c>
      <c r="C414" s="67" t="s">
        <v>2844</v>
      </c>
      <c r="D414" s="66" t="s">
        <v>2845</v>
      </c>
      <c r="E414" s="66" t="s">
        <v>2846</v>
      </c>
      <c r="F414" s="172" t="s">
        <v>2847</v>
      </c>
      <c r="G414" s="172" t="s">
        <v>2848</v>
      </c>
      <c r="H414" s="82">
        <v>34565</v>
      </c>
      <c r="I414" s="83" t="s">
        <v>98</v>
      </c>
      <c r="J414" s="108" t="s">
        <v>99</v>
      </c>
      <c r="K414" s="39">
        <v>26.625</v>
      </c>
      <c r="L414" s="203">
        <v>34.5</v>
      </c>
      <c r="M414" s="203">
        <v>23.625</v>
      </c>
      <c r="N414" s="203">
        <v>28.5</v>
      </c>
      <c r="O414" s="39">
        <v>30.75</v>
      </c>
      <c r="P414" s="203">
        <v>33.375</v>
      </c>
      <c r="Q414" s="203">
        <v>24.25</v>
      </c>
      <c r="R414" s="203">
        <v>33</v>
      </c>
      <c r="S414" s="203">
        <v>17.5</v>
      </c>
      <c r="T414" s="52">
        <v>44.5</v>
      </c>
      <c r="U414" s="52">
        <v>296.625</v>
      </c>
      <c r="V414" s="52">
        <v>10.59375</v>
      </c>
      <c r="W414" s="27" t="s">
        <v>2204</v>
      </c>
      <c r="X414" s="27" t="s">
        <v>2212</v>
      </c>
    </row>
    <row r="415" spans="1:24" ht="17.25">
      <c r="A415" s="162" t="s">
        <v>1387</v>
      </c>
      <c r="B415" s="162" t="s">
        <v>1853</v>
      </c>
      <c r="C415" s="88" t="s">
        <v>2849</v>
      </c>
      <c r="D415" s="66" t="s">
        <v>424</v>
      </c>
      <c r="E415" s="66" t="s">
        <v>2850</v>
      </c>
      <c r="F415" s="174" t="s">
        <v>1387</v>
      </c>
      <c r="G415" s="174" t="s">
        <v>427</v>
      </c>
      <c r="H415" s="72">
        <v>34020</v>
      </c>
      <c r="I415" s="75" t="s">
        <v>66</v>
      </c>
      <c r="J415" s="108" t="s">
        <v>67</v>
      </c>
      <c r="K415" s="39">
        <v>30.375</v>
      </c>
      <c r="L415" s="203">
        <v>39</v>
      </c>
      <c r="M415" s="203">
        <v>22.125</v>
      </c>
      <c r="N415" s="203">
        <v>28.5</v>
      </c>
      <c r="O415" s="39">
        <v>26.25</v>
      </c>
      <c r="P415" s="203">
        <v>42</v>
      </c>
      <c r="Q415" s="203">
        <v>14.75</v>
      </c>
      <c r="R415" s="203">
        <v>31.5</v>
      </c>
      <c r="S415" s="203">
        <v>16</v>
      </c>
      <c r="T415" s="52">
        <v>43.5</v>
      </c>
      <c r="U415" s="52">
        <v>294</v>
      </c>
      <c r="V415" s="52">
        <v>10.5</v>
      </c>
      <c r="W415" s="27" t="s">
        <v>2204</v>
      </c>
      <c r="X415" s="27" t="s">
        <v>2218</v>
      </c>
    </row>
    <row r="416" spans="1:24" ht="17.25">
      <c r="A416" s="162" t="s">
        <v>2159</v>
      </c>
      <c r="B416" s="162" t="s">
        <v>2160</v>
      </c>
      <c r="C416" s="65" t="s">
        <v>1388</v>
      </c>
      <c r="D416" s="66" t="s">
        <v>1389</v>
      </c>
      <c r="E416" s="66" t="s">
        <v>1390</v>
      </c>
      <c r="F416" s="172" t="s">
        <v>1391</v>
      </c>
      <c r="G416" s="172" t="s">
        <v>1392</v>
      </c>
      <c r="H416" s="68">
        <v>33945</v>
      </c>
      <c r="I416" s="69" t="s">
        <v>66</v>
      </c>
      <c r="J416" s="102" t="s">
        <v>67</v>
      </c>
      <c r="K416" s="243">
        <v>30</v>
      </c>
      <c r="L416" s="244">
        <v>39</v>
      </c>
      <c r="M416" s="244">
        <v>28.5</v>
      </c>
      <c r="N416" s="245">
        <v>45</v>
      </c>
      <c r="O416" s="243">
        <v>36</v>
      </c>
      <c r="P416" s="244">
        <v>37.5</v>
      </c>
      <c r="Q416" s="244">
        <v>21</v>
      </c>
      <c r="R416" s="244">
        <v>39</v>
      </c>
      <c r="S416" s="244">
        <v>28</v>
      </c>
      <c r="T416" s="52">
        <v>44.5</v>
      </c>
      <c r="U416" s="52">
        <v>348.5</v>
      </c>
      <c r="V416" s="52">
        <v>12.446428571428571</v>
      </c>
      <c r="W416" s="27" t="s">
        <v>2204</v>
      </c>
      <c r="X416" s="27" t="s">
        <v>2205</v>
      </c>
    </row>
    <row r="417" spans="1:24" ht="18.75">
      <c r="A417" s="162" t="s">
        <v>1423</v>
      </c>
      <c r="B417" s="162" t="s">
        <v>2161</v>
      </c>
      <c r="C417" s="90" t="s">
        <v>1420</v>
      </c>
      <c r="D417" s="66" t="s">
        <v>1421</v>
      </c>
      <c r="E417" s="66" t="s">
        <v>1422</v>
      </c>
      <c r="F417" s="172" t="s">
        <v>1423</v>
      </c>
      <c r="G417" s="172" t="s">
        <v>1424</v>
      </c>
      <c r="H417" s="91">
        <v>34186</v>
      </c>
      <c r="I417" s="69" t="s">
        <v>1425</v>
      </c>
      <c r="J417" s="102" t="s">
        <v>1426</v>
      </c>
      <c r="K417" s="39">
        <v>25.5</v>
      </c>
      <c r="L417" s="203">
        <v>27</v>
      </c>
      <c r="M417" s="203">
        <v>19.5</v>
      </c>
      <c r="N417" s="203">
        <v>30</v>
      </c>
      <c r="O417" s="39">
        <v>28.5</v>
      </c>
      <c r="P417" s="203">
        <v>29.25</v>
      </c>
      <c r="Q417" s="203">
        <v>21</v>
      </c>
      <c r="R417" s="203">
        <v>40.5</v>
      </c>
      <c r="S417" s="203">
        <v>14</v>
      </c>
      <c r="T417" s="52">
        <v>45</v>
      </c>
      <c r="U417" s="52">
        <v>280.25</v>
      </c>
      <c r="V417" s="52">
        <v>10.008928571428571</v>
      </c>
      <c r="W417" s="27" t="s">
        <v>2204</v>
      </c>
      <c r="X417" s="27" t="s">
        <v>2205</v>
      </c>
    </row>
    <row r="418" spans="1:24" ht="17.25">
      <c r="A418" s="162" t="s">
        <v>2162</v>
      </c>
      <c r="B418" s="162" t="s">
        <v>2163</v>
      </c>
      <c r="C418" s="76" t="s">
        <v>1393</v>
      </c>
      <c r="D418" s="66" t="s">
        <v>1394</v>
      </c>
      <c r="E418" s="66" t="s">
        <v>1395</v>
      </c>
      <c r="F418" s="175" t="s">
        <v>1396</v>
      </c>
      <c r="G418" s="175" t="s">
        <v>1397</v>
      </c>
      <c r="H418" s="77">
        <v>34175</v>
      </c>
      <c r="I418" s="78" t="s">
        <v>66</v>
      </c>
      <c r="J418" s="116" t="s">
        <v>67</v>
      </c>
      <c r="K418" s="39">
        <v>22.5</v>
      </c>
      <c r="L418" s="203">
        <v>40.5</v>
      </c>
      <c r="M418" s="203">
        <v>33.75</v>
      </c>
      <c r="N418" s="203">
        <v>34.5</v>
      </c>
      <c r="O418" s="39">
        <v>42</v>
      </c>
      <c r="P418" s="203">
        <v>40.5</v>
      </c>
      <c r="Q418" s="203">
        <v>18</v>
      </c>
      <c r="R418" s="203">
        <v>43.5</v>
      </c>
      <c r="S418" s="203">
        <v>24</v>
      </c>
      <c r="T418" s="52">
        <v>45</v>
      </c>
      <c r="U418" s="52">
        <v>344.25</v>
      </c>
      <c r="V418" s="52">
        <v>12.294642857142858</v>
      </c>
      <c r="W418" s="27" t="s">
        <v>2204</v>
      </c>
      <c r="X418" s="27" t="s">
        <v>2205</v>
      </c>
    </row>
    <row r="419" spans="1:24" ht="30">
      <c r="A419" s="162" t="s">
        <v>1398</v>
      </c>
      <c r="B419" s="162" t="s">
        <v>468</v>
      </c>
      <c r="C419" s="65" t="s">
        <v>2851</v>
      </c>
      <c r="D419" s="66" t="s">
        <v>2852</v>
      </c>
      <c r="E419" s="66" t="s">
        <v>2853</v>
      </c>
      <c r="F419" s="172" t="s">
        <v>1398</v>
      </c>
      <c r="G419" s="172" t="s">
        <v>2854</v>
      </c>
      <c r="H419" s="68">
        <v>33976</v>
      </c>
      <c r="I419" s="69" t="s">
        <v>101</v>
      </c>
      <c r="J419" s="102" t="s">
        <v>417</v>
      </c>
      <c r="K419" s="39">
        <v>30.75</v>
      </c>
      <c r="L419" s="203">
        <v>37.5</v>
      </c>
      <c r="M419" s="203">
        <v>30.375</v>
      </c>
      <c r="N419" s="203">
        <v>24.75</v>
      </c>
      <c r="O419" s="39">
        <v>28.5</v>
      </c>
      <c r="P419" s="203">
        <v>25.125</v>
      </c>
      <c r="Q419" s="203">
        <v>22</v>
      </c>
      <c r="R419" s="203">
        <v>36</v>
      </c>
      <c r="S419" s="203">
        <v>13</v>
      </c>
      <c r="T419" s="52">
        <v>44.5</v>
      </c>
      <c r="U419" s="52">
        <v>292.5</v>
      </c>
      <c r="V419" s="52">
        <v>10.446428571428571</v>
      </c>
      <c r="W419" s="27" t="s">
        <v>2204</v>
      </c>
      <c r="X419" s="27" t="s">
        <v>2212</v>
      </c>
    </row>
    <row r="420" spans="1:24" ht="17.25">
      <c r="A420" s="162" t="s">
        <v>2164</v>
      </c>
      <c r="B420" s="162" t="s">
        <v>1403</v>
      </c>
      <c r="C420" s="74" t="s">
        <v>1399</v>
      </c>
      <c r="D420" s="66" t="s">
        <v>1400</v>
      </c>
      <c r="E420" s="66" t="s">
        <v>1401</v>
      </c>
      <c r="F420" s="172" t="s">
        <v>1402</v>
      </c>
      <c r="G420" s="172" t="s">
        <v>1403</v>
      </c>
      <c r="H420" s="68">
        <v>33665</v>
      </c>
      <c r="I420" s="69" t="s">
        <v>66</v>
      </c>
      <c r="J420" s="102" t="s">
        <v>67</v>
      </c>
      <c r="K420" s="39">
        <v>30</v>
      </c>
      <c r="L420" s="203">
        <v>46.5</v>
      </c>
      <c r="M420" s="203">
        <v>28.5</v>
      </c>
      <c r="N420" s="203">
        <v>22.5</v>
      </c>
      <c r="O420" s="39">
        <v>39</v>
      </c>
      <c r="P420" s="203">
        <v>33</v>
      </c>
      <c r="Q420" s="203">
        <v>14</v>
      </c>
      <c r="R420" s="203">
        <v>24</v>
      </c>
      <c r="S420" s="203">
        <v>12</v>
      </c>
      <c r="T420" s="52">
        <v>44.5</v>
      </c>
      <c r="U420" s="52">
        <v>294</v>
      </c>
      <c r="V420" s="52">
        <v>10.5</v>
      </c>
      <c r="W420" s="27" t="s">
        <v>2204</v>
      </c>
      <c r="X420" s="27" t="s">
        <v>2205</v>
      </c>
    </row>
    <row r="421" spans="1:24" ht="17.25">
      <c r="A421" s="162" t="s">
        <v>1405</v>
      </c>
      <c r="B421" s="162" t="s">
        <v>1409</v>
      </c>
      <c r="C421" s="74" t="s">
        <v>1407</v>
      </c>
      <c r="D421" s="66" t="s">
        <v>223</v>
      </c>
      <c r="E421" s="66" t="s">
        <v>1404</v>
      </c>
      <c r="F421" s="172" t="s">
        <v>1408</v>
      </c>
      <c r="G421" s="172" t="s">
        <v>1409</v>
      </c>
      <c r="H421" s="68">
        <v>33503</v>
      </c>
      <c r="I421" s="69" t="s">
        <v>276</v>
      </c>
      <c r="J421" s="102" t="s">
        <v>277</v>
      </c>
      <c r="K421" s="39">
        <v>36.75</v>
      </c>
      <c r="L421" s="203">
        <v>39</v>
      </c>
      <c r="M421" s="203">
        <v>32.25</v>
      </c>
      <c r="N421" s="203">
        <v>21</v>
      </c>
      <c r="O421" s="39">
        <v>36</v>
      </c>
      <c r="P421" s="203">
        <v>31.5</v>
      </c>
      <c r="Q421" s="203">
        <v>17</v>
      </c>
      <c r="R421" s="203">
        <v>42</v>
      </c>
      <c r="S421" s="203">
        <v>10</v>
      </c>
      <c r="T421" s="52">
        <v>44.5</v>
      </c>
      <c r="U421" s="52">
        <v>310</v>
      </c>
      <c r="V421" s="52">
        <v>11.071428571428571</v>
      </c>
      <c r="W421" s="27" t="s">
        <v>2204</v>
      </c>
      <c r="X421" s="27" t="s">
        <v>2205</v>
      </c>
    </row>
    <row r="422" spans="1:24" ht="17.25">
      <c r="A422" s="162" t="s">
        <v>1405</v>
      </c>
      <c r="B422" s="162" t="s">
        <v>2165</v>
      </c>
      <c r="C422" s="273" t="s">
        <v>2855</v>
      </c>
      <c r="D422" s="66" t="s">
        <v>2856</v>
      </c>
      <c r="E422" s="66" t="s">
        <v>1404</v>
      </c>
      <c r="F422" s="274" t="s">
        <v>1405</v>
      </c>
      <c r="G422" s="274" t="s">
        <v>1406</v>
      </c>
      <c r="H422" s="275">
        <v>34360</v>
      </c>
      <c r="I422" s="78" t="s">
        <v>66</v>
      </c>
      <c r="J422" s="116" t="s">
        <v>231</v>
      </c>
      <c r="K422" s="39">
        <v>25.875</v>
      </c>
      <c r="L422" s="203">
        <v>36</v>
      </c>
      <c r="M422" s="203">
        <v>15</v>
      </c>
      <c r="N422" s="203">
        <v>36</v>
      </c>
      <c r="O422" s="39">
        <v>36</v>
      </c>
      <c r="P422" s="203">
        <v>23.25</v>
      </c>
      <c r="Q422" s="203">
        <v>14.25</v>
      </c>
      <c r="R422" s="203">
        <v>31.5</v>
      </c>
      <c r="S422" s="203">
        <v>19.5</v>
      </c>
      <c r="T422" s="52">
        <v>45</v>
      </c>
      <c r="U422" s="52">
        <v>282.375</v>
      </c>
      <c r="V422" s="52">
        <v>10.084821428571429</v>
      </c>
      <c r="W422" s="27" t="s">
        <v>2204</v>
      </c>
      <c r="X422" s="27" t="s">
        <v>2218</v>
      </c>
    </row>
    <row r="423" spans="1:24" ht="17.25">
      <c r="A423" s="162" t="s">
        <v>1405</v>
      </c>
      <c r="B423" s="162" t="s">
        <v>1943</v>
      </c>
      <c r="C423" s="273" t="s">
        <v>2857</v>
      </c>
      <c r="D423" s="66" t="s">
        <v>723</v>
      </c>
      <c r="E423" s="66" t="s">
        <v>1404</v>
      </c>
      <c r="F423" s="172" t="s">
        <v>1405</v>
      </c>
      <c r="G423" s="172" t="s">
        <v>2858</v>
      </c>
      <c r="H423" s="275">
        <v>34105</v>
      </c>
      <c r="I423" s="78" t="s">
        <v>91</v>
      </c>
      <c r="J423" s="102" t="s">
        <v>92</v>
      </c>
      <c r="K423" s="39">
        <v>22.125</v>
      </c>
      <c r="L423" s="203">
        <v>35.25</v>
      </c>
      <c r="M423" s="203">
        <v>19.125</v>
      </c>
      <c r="N423" s="203">
        <v>36.75</v>
      </c>
      <c r="O423" s="39">
        <v>30</v>
      </c>
      <c r="P423" s="203">
        <v>25.875</v>
      </c>
      <c r="Q423" s="203">
        <v>22.5</v>
      </c>
      <c r="R423" s="203">
        <v>32.625</v>
      </c>
      <c r="S423" s="203">
        <v>22</v>
      </c>
      <c r="T423" s="52">
        <v>45</v>
      </c>
      <c r="U423" s="52">
        <v>291.25</v>
      </c>
      <c r="V423" s="52">
        <v>10.401785714285714</v>
      </c>
      <c r="W423" s="27" t="s">
        <v>2204</v>
      </c>
      <c r="X423" s="27" t="s">
        <v>2218</v>
      </c>
    </row>
    <row r="424" spans="1:24" ht="17.25">
      <c r="A424" s="162" t="s">
        <v>1413</v>
      </c>
      <c r="B424" s="162" t="s">
        <v>2166</v>
      </c>
      <c r="C424" s="86" t="s">
        <v>1410</v>
      </c>
      <c r="D424" s="66" t="s">
        <v>1411</v>
      </c>
      <c r="E424" s="66" t="s">
        <v>1412</v>
      </c>
      <c r="F424" s="93" t="s">
        <v>1413</v>
      </c>
      <c r="G424" s="93" t="s">
        <v>1414</v>
      </c>
      <c r="H424" s="77">
        <v>34181</v>
      </c>
      <c r="I424" s="78" t="s">
        <v>73</v>
      </c>
      <c r="J424" s="116" t="s">
        <v>74</v>
      </c>
      <c r="K424" s="39">
        <v>45</v>
      </c>
      <c r="L424" s="203">
        <v>37.5</v>
      </c>
      <c r="M424" s="203">
        <v>36.75</v>
      </c>
      <c r="N424" s="203">
        <v>31.5</v>
      </c>
      <c r="O424" s="39">
        <v>30</v>
      </c>
      <c r="P424" s="203">
        <v>43.5</v>
      </c>
      <c r="Q424" s="203">
        <v>13.75</v>
      </c>
      <c r="R424" s="203">
        <v>30.375</v>
      </c>
      <c r="S424" s="203">
        <v>20</v>
      </c>
      <c r="T424" s="52">
        <v>45</v>
      </c>
      <c r="U424" s="52">
        <v>333.375</v>
      </c>
      <c r="V424" s="52">
        <v>11.90625</v>
      </c>
      <c r="W424" s="27" t="s">
        <v>2204</v>
      </c>
      <c r="X424" s="27" t="s">
        <v>2205</v>
      </c>
    </row>
    <row r="425" spans="1:24" ht="17.25">
      <c r="A425" s="162" t="s">
        <v>1417</v>
      </c>
      <c r="B425" s="162" t="s">
        <v>2167</v>
      </c>
      <c r="C425" s="86" t="s">
        <v>1415</v>
      </c>
      <c r="D425" s="66" t="s">
        <v>1310</v>
      </c>
      <c r="E425" s="66" t="s">
        <v>1416</v>
      </c>
      <c r="F425" s="179" t="s">
        <v>1417</v>
      </c>
      <c r="G425" s="179" t="s">
        <v>1418</v>
      </c>
      <c r="H425" s="77">
        <v>33567</v>
      </c>
      <c r="I425" s="78" t="s">
        <v>186</v>
      </c>
      <c r="J425" s="116" t="s">
        <v>1419</v>
      </c>
      <c r="K425" s="39">
        <v>38.25</v>
      </c>
      <c r="L425" s="203">
        <v>45</v>
      </c>
      <c r="M425" s="203">
        <v>27.75</v>
      </c>
      <c r="N425" s="203">
        <v>25.5</v>
      </c>
      <c r="O425" s="39">
        <v>36</v>
      </c>
      <c r="P425" s="203">
        <v>39</v>
      </c>
      <c r="Q425" s="203">
        <v>14</v>
      </c>
      <c r="R425" s="203">
        <v>25.5</v>
      </c>
      <c r="S425" s="203">
        <v>24</v>
      </c>
      <c r="T425" s="52">
        <v>44.5</v>
      </c>
      <c r="U425" s="52">
        <v>319.5</v>
      </c>
      <c r="V425" s="52">
        <v>11.410714285714286</v>
      </c>
      <c r="W425" s="27" t="s">
        <v>2204</v>
      </c>
      <c r="X425" s="27" t="s">
        <v>2205</v>
      </c>
    </row>
    <row r="426" spans="1:24" ht="17.25">
      <c r="A426" s="162" t="s">
        <v>1427</v>
      </c>
      <c r="B426" s="162" t="s">
        <v>1853</v>
      </c>
      <c r="C426" s="71" t="s">
        <v>2859</v>
      </c>
      <c r="D426" s="66" t="s">
        <v>424</v>
      </c>
      <c r="E426" s="66" t="s">
        <v>2860</v>
      </c>
      <c r="F426" s="175" t="s">
        <v>1427</v>
      </c>
      <c r="G426" s="175" t="s">
        <v>427</v>
      </c>
      <c r="H426" s="72">
        <v>34042</v>
      </c>
      <c r="I426" s="75" t="s">
        <v>186</v>
      </c>
      <c r="J426" s="116" t="s">
        <v>659</v>
      </c>
      <c r="K426" s="39">
        <v>32.25</v>
      </c>
      <c r="L426" s="203">
        <v>30</v>
      </c>
      <c r="M426" s="203">
        <v>31.125</v>
      </c>
      <c r="N426" s="203">
        <v>31.5</v>
      </c>
      <c r="O426" s="39">
        <v>26.25</v>
      </c>
      <c r="P426" s="203">
        <v>42.75</v>
      </c>
      <c r="Q426" s="203">
        <v>19.75</v>
      </c>
      <c r="R426" s="203">
        <v>31.5</v>
      </c>
      <c r="S426" s="203">
        <v>15</v>
      </c>
      <c r="T426" s="52">
        <v>45</v>
      </c>
      <c r="U426" s="52">
        <v>305.125</v>
      </c>
      <c r="V426" s="52">
        <v>10.897321428571429</v>
      </c>
      <c r="W426" s="27" t="s">
        <v>2204</v>
      </c>
      <c r="X426" s="27" t="s">
        <v>2212</v>
      </c>
    </row>
    <row r="427" spans="1:24" ht="30">
      <c r="A427" s="162" t="s">
        <v>2168</v>
      </c>
      <c r="B427" s="162" t="s">
        <v>2020</v>
      </c>
      <c r="C427" s="101" t="s">
        <v>1428</v>
      </c>
      <c r="D427" s="98" t="s">
        <v>1429</v>
      </c>
      <c r="E427" s="98" t="s">
        <v>1430</v>
      </c>
      <c r="F427" s="182" t="s">
        <v>1431</v>
      </c>
      <c r="G427" s="182" t="s">
        <v>1432</v>
      </c>
      <c r="H427" s="99">
        <v>34019</v>
      </c>
      <c r="I427" s="100" t="s">
        <v>66</v>
      </c>
      <c r="J427" s="117" t="s">
        <v>67</v>
      </c>
      <c r="K427" s="39">
        <v>22.5</v>
      </c>
      <c r="L427" s="203">
        <v>31.5</v>
      </c>
      <c r="M427" s="203">
        <v>18.75</v>
      </c>
      <c r="N427" s="203">
        <v>31.5</v>
      </c>
      <c r="O427" s="39">
        <v>30</v>
      </c>
      <c r="P427" s="203">
        <v>25.5</v>
      </c>
      <c r="Q427" s="203">
        <v>15.25</v>
      </c>
      <c r="R427" s="203">
        <v>57</v>
      </c>
      <c r="S427" s="203">
        <v>10</v>
      </c>
      <c r="T427" s="52">
        <v>45</v>
      </c>
      <c r="U427" s="52">
        <v>287</v>
      </c>
      <c r="V427" s="52">
        <v>10.25</v>
      </c>
      <c r="W427" s="27" t="s">
        <v>2204</v>
      </c>
      <c r="X427" s="27" t="s">
        <v>2205</v>
      </c>
    </row>
    <row r="428" spans="1:24" ht="17.25">
      <c r="A428" s="162" t="s">
        <v>2169</v>
      </c>
      <c r="B428" s="162" t="s">
        <v>2170</v>
      </c>
      <c r="C428" s="86" t="s">
        <v>1433</v>
      </c>
      <c r="D428" s="66" t="s">
        <v>349</v>
      </c>
      <c r="E428" s="66" t="s">
        <v>1434</v>
      </c>
      <c r="F428" s="93" t="s">
        <v>1435</v>
      </c>
      <c r="G428" s="93" t="s">
        <v>352</v>
      </c>
      <c r="H428" s="77">
        <v>34147</v>
      </c>
      <c r="I428" s="78" t="s">
        <v>66</v>
      </c>
      <c r="J428" s="116" t="s">
        <v>67</v>
      </c>
      <c r="K428" s="39">
        <v>28.5</v>
      </c>
      <c r="L428" s="203">
        <v>34.5</v>
      </c>
      <c r="M428" s="203">
        <v>25.5</v>
      </c>
      <c r="N428" s="203">
        <v>30</v>
      </c>
      <c r="O428" s="39">
        <v>39</v>
      </c>
      <c r="P428" s="203">
        <v>40.5</v>
      </c>
      <c r="Q428" s="203">
        <v>19</v>
      </c>
      <c r="R428" s="203">
        <v>27</v>
      </c>
      <c r="S428" s="203">
        <v>20</v>
      </c>
      <c r="T428" s="52">
        <v>39</v>
      </c>
      <c r="U428" s="52">
        <v>303</v>
      </c>
      <c r="V428" s="52">
        <v>10.821428571428571</v>
      </c>
      <c r="W428" s="27" t="s">
        <v>2204</v>
      </c>
      <c r="X428" s="27" t="s">
        <v>2205</v>
      </c>
    </row>
    <row r="429" spans="1:24" ht="17.25">
      <c r="A429" s="162" t="s">
        <v>1438</v>
      </c>
      <c r="B429" s="162" t="s">
        <v>1779</v>
      </c>
      <c r="C429" s="101" t="s">
        <v>1436</v>
      </c>
      <c r="D429" s="66" t="s">
        <v>177</v>
      </c>
      <c r="E429" s="66" t="s">
        <v>1437</v>
      </c>
      <c r="F429" s="172" t="s">
        <v>1438</v>
      </c>
      <c r="G429" s="172" t="s">
        <v>447</v>
      </c>
      <c r="H429" s="68">
        <v>33869</v>
      </c>
      <c r="I429" s="69" t="s">
        <v>98</v>
      </c>
      <c r="J429" s="102" t="s">
        <v>99</v>
      </c>
      <c r="K429" s="39">
        <v>30</v>
      </c>
      <c r="L429" s="203">
        <v>39</v>
      </c>
      <c r="M429" s="203">
        <v>36.75</v>
      </c>
      <c r="N429" s="203">
        <v>24</v>
      </c>
      <c r="O429" s="39">
        <v>36</v>
      </c>
      <c r="P429" s="203">
        <v>40.5</v>
      </c>
      <c r="Q429" s="203">
        <v>14</v>
      </c>
      <c r="R429" s="203">
        <v>37.5</v>
      </c>
      <c r="S429" s="203">
        <v>22</v>
      </c>
      <c r="T429" s="52">
        <v>44.5</v>
      </c>
      <c r="U429" s="52">
        <v>324.25</v>
      </c>
      <c r="V429" s="52">
        <v>11.580357142857142</v>
      </c>
      <c r="W429" s="27" t="s">
        <v>2204</v>
      </c>
      <c r="X429" s="27" t="s">
        <v>2205</v>
      </c>
    </row>
    <row r="430" spans="1:24" ht="45">
      <c r="A430" s="162" t="s">
        <v>2171</v>
      </c>
      <c r="B430" s="162" t="s">
        <v>2172</v>
      </c>
      <c r="C430" s="73" t="s">
        <v>2861</v>
      </c>
      <c r="D430" s="66" t="s">
        <v>2862</v>
      </c>
      <c r="E430" s="66" t="s">
        <v>1441</v>
      </c>
      <c r="F430" s="172" t="s">
        <v>1442</v>
      </c>
      <c r="G430" s="172" t="s">
        <v>2863</v>
      </c>
      <c r="H430" s="68">
        <v>34283</v>
      </c>
      <c r="I430" s="69" t="s">
        <v>121</v>
      </c>
      <c r="J430" s="110" t="s">
        <v>122</v>
      </c>
      <c r="K430" s="39">
        <v>26.625</v>
      </c>
      <c r="L430" s="203">
        <v>48</v>
      </c>
      <c r="M430" s="203">
        <v>17.625</v>
      </c>
      <c r="N430" s="203">
        <v>27</v>
      </c>
      <c r="O430" s="39">
        <v>35.25</v>
      </c>
      <c r="P430" s="203">
        <v>34.5</v>
      </c>
      <c r="Q430" s="203">
        <v>22</v>
      </c>
      <c r="R430" s="203">
        <v>34.5</v>
      </c>
      <c r="S430" s="203">
        <v>10</v>
      </c>
      <c r="T430" s="52">
        <v>40.5</v>
      </c>
      <c r="U430" s="52">
        <v>296</v>
      </c>
      <c r="V430" s="52">
        <v>10.571428571428571</v>
      </c>
      <c r="W430" s="27" t="s">
        <v>2204</v>
      </c>
      <c r="X430" s="27" t="s">
        <v>2212</v>
      </c>
    </row>
    <row r="431" spans="1:24" ht="17.25">
      <c r="A431" s="162" t="s">
        <v>2171</v>
      </c>
      <c r="B431" s="162" t="s">
        <v>2173</v>
      </c>
      <c r="C431" s="86" t="s">
        <v>1439</v>
      </c>
      <c r="D431" s="66" t="s">
        <v>1440</v>
      </c>
      <c r="E431" s="66" t="s">
        <v>1441</v>
      </c>
      <c r="F431" s="93" t="s">
        <v>1442</v>
      </c>
      <c r="G431" s="93" t="s">
        <v>1443</v>
      </c>
      <c r="H431" s="77">
        <v>34007</v>
      </c>
      <c r="I431" s="78" t="s">
        <v>91</v>
      </c>
      <c r="J431" s="116" t="s">
        <v>257</v>
      </c>
      <c r="K431" s="39">
        <v>30</v>
      </c>
      <c r="L431" s="203">
        <v>31.5</v>
      </c>
      <c r="M431" s="203">
        <v>24</v>
      </c>
      <c r="N431" s="203">
        <v>30</v>
      </c>
      <c r="O431" s="39">
        <v>36</v>
      </c>
      <c r="P431" s="203">
        <v>32.625</v>
      </c>
      <c r="Q431" s="203">
        <v>21</v>
      </c>
      <c r="R431" s="203">
        <v>34.5</v>
      </c>
      <c r="S431" s="203">
        <v>20</v>
      </c>
      <c r="T431" s="52">
        <v>41</v>
      </c>
      <c r="U431" s="52">
        <v>300.625</v>
      </c>
      <c r="V431" s="52">
        <v>10.736607142857142</v>
      </c>
      <c r="W431" s="27" t="s">
        <v>2204</v>
      </c>
      <c r="X431" s="27" t="s">
        <v>2205</v>
      </c>
    </row>
    <row r="432" spans="1:24" ht="30">
      <c r="A432" s="162" t="s">
        <v>1444</v>
      </c>
      <c r="B432" s="162" t="s">
        <v>2174</v>
      </c>
      <c r="C432" s="76" t="s">
        <v>2864</v>
      </c>
      <c r="D432" s="66" t="s">
        <v>2865</v>
      </c>
      <c r="E432" s="66" t="s">
        <v>2866</v>
      </c>
      <c r="F432" s="175" t="s">
        <v>1444</v>
      </c>
      <c r="G432" s="175" t="s">
        <v>2867</v>
      </c>
      <c r="H432" s="77">
        <v>34445</v>
      </c>
      <c r="I432" s="78" t="s">
        <v>103</v>
      </c>
      <c r="J432" s="116" t="s">
        <v>110</v>
      </c>
      <c r="K432" s="39">
        <v>31.875</v>
      </c>
      <c r="L432" s="203">
        <v>28.5</v>
      </c>
      <c r="M432" s="203">
        <v>22.125</v>
      </c>
      <c r="N432" s="203">
        <v>33</v>
      </c>
      <c r="O432" s="39">
        <v>29.625</v>
      </c>
      <c r="P432" s="203">
        <v>34.125</v>
      </c>
      <c r="Q432" s="203">
        <v>21.25</v>
      </c>
      <c r="R432" s="203">
        <v>30</v>
      </c>
      <c r="S432" s="203">
        <v>13</v>
      </c>
      <c r="T432" s="52">
        <v>40.5</v>
      </c>
      <c r="U432" s="52">
        <v>284</v>
      </c>
      <c r="V432" s="52">
        <v>10.142857142857142</v>
      </c>
      <c r="W432" s="27" t="s">
        <v>2204</v>
      </c>
      <c r="X432" s="27" t="s">
        <v>2212</v>
      </c>
    </row>
    <row r="433" spans="1:24" ht="30">
      <c r="A433" s="162" t="s">
        <v>1695</v>
      </c>
      <c r="B433" s="162" t="s">
        <v>2175</v>
      </c>
      <c r="C433" s="74" t="s">
        <v>1447</v>
      </c>
      <c r="D433" s="66" t="s">
        <v>1448</v>
      </c>
      <c r="E433" s="66" t="s">
        <v>1446</v>
      </c>
      <c r="F433" s="172" t="s">
        <v>1043</v>
      </c>
      <c r="G433" s="172" t="s">
        <v>1449</v>
      </c>
      <c r="H433" s="68">
        <v>34282</v>
      </c>
      <c r="I433" s="69" t="s">
        <v>1450</v>
      </c>
      <c r="J433" s="102" t="s">
        <v>1451</v>
      </c>
      <c r="K433" s="243">
        <v>18</v>
      </c>
      <c r="L433" s="244">
        <v>34.5</v>
      </c>
      <c r="M433" s="244">
        <v>23.25</v>
      </c>
      <c r="N433" s="244">
        <v>19.5</v>
      </c>
      <c r="O433" s="243">
        <v>39</v>
      </c>
      <c r="P433" s="244">
        <v>27</v>
      </c>
      <c r="Q433" s="244">
        <v>17.5</v>
      </c>
      <c r="R433" s="244">
        <v>41.25</v>
      </c>
      <c r="S433" s="244">
        <v>20</v>
      </c>
      <c r="T433" s="52">
        <v>40.5</v>
      </c>
      <c r="U433" s="52">
        <v>280.5</v>
      </c>
      <c r="V433" s="52">
        <v>10.017857142857142</v>
      </c>
      <c r="W433" s="27" t="s">
        <v>2204</v>
      </c>
      <c r="X433" s="27" t="s">
        <v>2205</v>
      </c>
    </row>
    <row r="434" spans="1:24" ht="17.25">
      <c r="A434" s="162" t="s">
        <v>1695</v>
      </c>
      <c r="B434" s="162" t="s">
        <v>2022</v>
      </c>
      <c r="C434" s="76" t="s">
        <v>1445</v>
      </c>
      <c r="D434" s="66" t="s">
        <v>1018</v>
      </c>
      <c r="E434" s="66" t="s">
        <v>1446</v>
      </c>
      <c r="F434" s="175" t="s">
        <v>1043</v>
      </c>
      <c r="G434" s="175" t="s">
        <v>1020</v>
      </c>
      <c r="H434" s="77">
        <v>34233</v>
      </c>
      <c r="I434" s="78" t="s">
        <v>66</v>
      </c>
      <c r="J434" s="116" t="s">
        <v>67</v>
      </c>
      <c r="K434" s="39">
        <v>30</v>
      </c>
      <c r="L434" s="203">
        <v>36</v>
      </c>
      <c r="M434" s="203">
        <v>35.25</v>
      </c>
      <c r="N434" s="203">
        <v>36</v>
      </c>
      <c r="O434" s="39">
        <v>39</v>
      </c>
      <c r="P434" s="203">
        <v>37.5</v>
      </c>
      <c r="Q434" s="203">
        <v>14</v>
      </c>
      <c r="R434" s="203">
        <v>30</v>
      </c>
      <c r="S434" s="203">
        <v>20</v>
      </c>
      <c r="T434" s="52">
        <v>39.5</v>
      </c>
      <c r="U434" s="52">
        <v>317.25</v>
      </c>
      <c r="V434" s="52">
        <v>11.330357142857142</v>
      </c>
      <c r="W434" s="27" t="s">
        <v>2204</v>
      </c>
      <c r="X434" s="27" t="s">
        <v>2205</v>
      </c>
    </row>
    <row r="435" spans="1:24" ht="17.25">
      <c r="A435" s="162" t="s">
        <v>2176</v>
      </c>
      <c r="B435" s="162" t="s">
        <v>2177</v>
      </c>
      <c r="C435" s="67" t="s">
        <v>1452</v>
      </c>
      <c r="D435" s="66" t="s">
        <v>1453</v>
      </c>
      <c r="E435" s="66" t="s">
        <v>1454</v>
      </c>
      <c r="F435" s="172" t="s">
        <v>1455</v>
      </c>
      <c r="G435" s="172" t="s">
        <v>1456</v>
      </c>
      <c r="H435" s="82">
        <v>34469</v>
      </c>
      <c r="I435" s="83" t="s">
        <v>103</v>
      </c>
      <c r="J435" s="104" t="s">
        <v>104</v>
      </c>
      <c r="K435" s="39">
        <v>22.5</v>
      </c>
      <c r="L435" s="203">
        <v>33</v>
      </c>
      <c r="M435" s="203">
        <v>26.25</v>
      </c>
      <c r="N435" s="203">
        <v>33</v>
      </c>
      <c r="O435" s="39">
        <v>36</v>
      </c>
      <c r="P435" s="203">
        <v>43.5</v>
      </c>
      <c r="Q435" s="203">
        <v>17</v>
      </c>
      <c r="R435" s="203">
        <v>60</v>
      </c>
      <c r="S435" s="203">
        <v>16</v>
      </c>
      <c r="T435" s="52">
        <v>39</v>
      </c>
      <c r="U435" s="52">
        <v>326.25</v>
      </c>
      <c r="V435" s="52">
        <v>11.651785714285714</v>
      </c>
      <c r="W435" s="27" t="s">
        <v>2204</v>
      </c>
      <c r="X435" s="27" t="s">
        <v>2205</v>
      </c>
    </row>
    <row r="436" spans="1:24" ht="17.25">
      <c r="A436" s="162" t="s">
        <v>2178</v>
      </c>
      <c r="B436" s="162" t="s">
        <v>2179</v>
      </c>
      <c r="C436" s="76" t="s">
        <v>1457</v>
      </c>
      <c r="D436" s="66" t="s">
        <v>1458</v>
      </c>
      <c r="E436" s="66" t="s">
        <v>1459</v>
      </c>
      <c r="F436" s="175" t="s">
        <v>1460</v>
      </c>
      <c r="G436" s="175" t="s">
        <v>1461</v>
      </c>
      <c r="H436" s="77">
        <v>34371</v>
      </c>
      <c r="I436" s="78" t="s">
        <v>1462</v>
      </c>
      <c r="J436" s="116" t="s">
        <v>1463</v>
      </c>
      <c r="K436" s="39">
        <v>30</v>
      </c>
      <c r="L436" s="203">
        <v>32.25</v>
      </c>
      <c r="M436" s="203">
        <v>15</v>
      </c>
      <c r="N436" s="203">
        <v>27</v>
      </c>
      <c r="O436" s="39">
        <v>36</v>
      </c>
      <c r="P436" s="203">
        <v>39</v>
      </c>
      <c r="Q436" s="203">
        <v>16.25</v>
      </c>
      <c r="R436" s="203">
        <v>43.5</v>
      </c>
      <c r="S436" s="203">
        <v>16</v>
      </c>
      <c r="T436" s="52">
        <v>39</v>
      </c>
      <c r="U436" s="52">
        <v>294</v>
      </c>
      <c r="V436" s="52">
        <v>10.5</v>
      </c>
      <c r="W436" s="27" t="s">
        <v>2204</v>
      </c>
      <c r="X436" s="27" t="s">
        <v>2205</v>
      </c>
    </row>
    <row r="437" spans="1:24" ht="30">
      <c r="A437" s="162" t="s">
        <v>1467</v>
      </c>
      <c r="B437" s="162" t="s">
        <v>2180</v>
      </c>
      <c r="C437" s="74" t="s">
        <v>1464</v>
      </c>
      <c r="D437" s="66" t="s">
        <v>1465</v>
      </c>
      <c r="E437" s="66" t="s">
        <v>1466</v>
      </c>
      <c r="F437" s="172" t="s">
        <v>1467</v>
      </c>
      <c r="G437" s="172" t="s">
        <v>1468</v>
      </c>
      <c r="H437" s="68">
        <v>33756</v>
      </c>
      <c r="I437" s="69" t="s">
        <v>66</v>
      </c>
      <c r="J437" s="102" t="s">
        <v>67</v>
      </c>
      <c r="K437" s="39">
        <v>36</v>
      </c>
      <c r="L437" s="203">
        <v>30</v>
      </c>
      <c r="M437" s="203">
        <v>32.25</v>
      </c>
      <c r="N437" s="203">
        <v>28.5</v>
      </c>
      <c r="O437" s="39">
        <v>30</v>
      </c>
      <c r="P437" s="203">
        <v>30</v>
      </c>
      <c r="Q437" s="203">
        <v>18.5</v>
      </c>
      <c r="R437" s="203">
        <v>51</v>
      </c>
      <c r="S437" s="203">
        <v>20</v>
      </c>
      <c r="T437" s="52">
        <v>40.5</v>
      </c>
      <c r="U437" s="52">
        <v>316.75</v>
      </c>
      <c r="V437" s="52">
        <v>11.3125</v>
      </c>
      <c r="W437" s="27" t="s">
        <v>2204</v>
      </c>
      <c r="X437" s="27" t="s">
        <v>2205</v>
      </c>
    </row>
    <row r="438" spans="1:24" ht="30">
      <c r="A438" s="162" t="s">
        <v>2181</v>
      </c>
      <c r="B438" s="162" t="s">
        <v>2182</v>
      </c>
      <c r="C438" s="76" t="s">
        <v>1469</v>
      </c>
      <c r="D438" s="66" t="s">
        <v>1470</v>
      </c>
      <c r="E438" s="66" t="s">
        <v>1471</v>
      </c>
      <c r="F438" s="175" t="s">
        <v>1472</v>
      </c>
      <c r="G438" s="175" t="s">
        <v>1473</v>
      </c>
      <c r="H438" s="77">
        <v>33932</v>
      </c>
      <c r="I438" s="78" t="s">
        <v>66</v>
      </c>
      <c r="J438" s="116" t="s">
        <v>67</v>
      </c>
      <c r="K438" s="39">
        <v>33</v>
      </c>
      <c r="L438" s="203">
        <v>51</v>
      </c>
      <c r="M438" s="203">
        <v>31.5</v>
      </c>
      <c r="N438" s="203">
        <v>37.5</v>
      </c>
      <c r="O438" s="39">
        <v>30</v>
      </c>
      <c r="P438" s="203">
        <v>37.5</v>
      </c>
      <c r="Q438" s="203">
        <v>16.25</v>
      </c>
      <c r="R438" s="203">
        <v>40.5</v>
      </c>
      <c r="S438" s="203">
        <v>12</v>
      </c>
      <c r="T438" s="52">
        <v>40.5</v>
      </c>
      <c r="U438" s="52">
        <v>329.75</v>
      </c>
      <c r="V438" s="52">
        <v>11.776785714285714</v>
      </c>
      <c r="W438" s="27" t="s">
        <v>2204</v>
      </c>
      <c r="X438" s="27" t="s">
        <v>2205</v>
      </c>
    </row>
    <row r="439" spans="1:24" ht="30">
      <c r="A439" s="162" t="s">
        <v>1477</v>
      </c>
      <c r="B439" s="162" t="s">
        <v>2183</v>
      </c>
      <c r="C439" s="74" t="s">
        <v>1474</v>
      </c>
      <c r="D439" s="66" t="s">
        <v>1475</v>
      </c>
      <c r="E439" s="66" t="s">
        <v>1476</v>
      </c>
      <c r="F439" s="172" t="s">
        <v>1477</v>
      </c>
      <c r="G439" s="172" t="s">
        <v>1312</v>
      </c>
      <c r="H439" s="68">
        <v>33963</v>
      </c>
      <c r="I439" s="69" t="s">
        <v>101</v>
      </c>
      <c r="J439" s="102" t="s">
        <v>417</v>
      </c>
      <c r="K439" s="39">
        <v>27</v>
      </c>
      <c r="L439" s="203">
        <v>39</v>
      </c>
      <c r="M439" s="203">
        <v>32.25</v>
      </c>
      <c r="N439" s="203">
        <v>40.5</v>
      </c>
      <c r="O439" s="39">
        <v>36</v>
      </c>
      <c r="P439" s="203">
        <v>39</v>
      </c>
      <c r="Q439" s="203">
        <v>17</v>
      </c>
      <c r="R439" s="203">
        <v>22.5</v>
      </c>
      <c r="S439" s="203">
        <v>24</v>
      </c>
      <c r="T439" s="52">
        <v>40.5</v>
      </c>
      <c r="U439" s="52">
        <v>317.75</v>
      </c>
      <c r="V439" s="52">
        <v>11.348214285714286</v>
      </c>
      <c r="W439" s="27" t="s">
        <v>2204</v>
      </c>
      <c r="X439" s="27" t="s">
        <v>2205</v>
      </c>
    </row>
    <row r="440" spans="1:24" ht="18.75">
      <c r="A440" s="162" t="s">
        <v>1478</v>
      </c>
      <c r="B440" s="162" t="s">
        <v>1935</v>
      </c>
      <c r="C440" s="90" t="s">
        <v>2868</v>
      </c>
      <c r="D440" s="66" t="s">
        <v>2513</v>
      </c>
      <c r="E440" s="66" t="s">
        <v>2869</v>
      </c>
      <c r="F440" s="172" t="s">
        <v>1478</v>
      </c>
      <c r="G440" s="172" t="s">
        <v>686</v>
      </c>
      <c r="H440" s="91">
        <v>33709</v>
      </c>
      <c r="I440" s="69" t="s">
        <v>2870</v>
      </c>
      <c r="J440" s="102" t="s">
        <v>2871</v>
      </c>
      <c r="K440" s="39">
        <v>30</v>
      </c>
      <c r="L440" s="203">
        <v>33</v>
      </c>
      <c r="M440" s="203">
        <v>30</v>
      </c>
      <c r="N440" s="203">
        <v>32.25</v>
      </c>
      <c r="O440" s="39">
        <v>30.75</v>
      </c>
      <c r="P440" s="203">
        <v>33.375</v>
      </c>
      <c r="Q440" s="203">
        <v>20.5</v>
      </c>
      <c r="R440" s="203">
        <v>36</v>
      </c>
      <c r="S440" s="203">
        <v>12</v>
      </c>
      <c r="T440" s="52">
        <v>39</v>
      </c>
      <c r="U440" s="52">
        <v>296.875</v>
      </c>
      <c r="V440" s="52">
        <v>10.602678571428571</v>
      </c>
      <c r="W440" s="27" t="s">
        <v>2204</v>
      </c>
      <c r="X440" s="27" t="s">
        <v>2218</v>
      </c>
    </row>
    <row r="441" spans="1:24" ht="17.25">
      <c r="A441" s="162" t="s">
        <v>2184</v>
      </c>
      <c r="B441" s="162" t="s">
        <v>640</v>
      </c>
      <c r="C441" s="76" t="s">
        <v>1479</v>
      </c>
      <c r="D441" s="66" t="s">
        <v>979</v>
      </c>
      <c r="E441" s="66" t="s">
        <v>1480</v>
      </c>
      <c r="F441" s="175" t="s">
        <v>1481</v>
      </c>
      <c r="G441" s="175" t="s">
        <v>165</v>
      </c>
      <c r="H441" s="77">
        <v>34417</v>
      </c>
      <c r="I441" s="78" t="s">
        <v>98</v>
      </c>
      <c r="J441" s="104" t="s">
        <v>99</v>
      </c>
      <c r="K441" s="39">
        <v>30</v>
      </c>
      <c r="L441" s="203">
        <v>43.5</v>
      </c>
      <c r="M441" s="203">
        <v>40.5</v>
      </c>
      <c r="N441" s="203">
        <v>23.25</v>
      </c>
      <c r="O441" s="39">
        <v>45</v>
      </c>
      <c r="P441" s="203">
        <v>24</v>
      </c>
      <c r="Q441" s="203">
        <v>15</v>
      </c>
      <c r="R441" s="203">
        <v>28.5</v>
      </c>
      <c r="S441" s="203">
        <v>20</v>
      </c>
      <c r="T441" s="52">
        <v>41</v>
      </c>
      <c r="U441" s="52">
        <v>310.75</v>
      </c>
      <c r="V441" s="52">
        <v>11.098214285714286</v>
      </c>
      <c r="W441" s="27" t="s">
        <v>2204</v>
      </c>
      <c r="X441" s="27" t="s">
        <v>2205</v>
      </c>
    </row>
    <row r="442" spans="1:24" ht="17.25">
      <c r="A442" s="162" t="s">
        <v>1485</v>
      </c>
      <c r="B442" s="162" t="s">
        <v>1487</v>
      </c>
      <c r="C442" s="76" t="s">
        <v>2872</v>
      </c>
      <c r="D442" s="66" t="s">
        <v>2457</v>
      </c>
      <c r="E442" s="66" t="s">
        <v>1484</v>
      </c>
      <c r="F442" s="175" t="s">
        <v>1485</v>
      </c>
      <c r="G442" s="175" t="s">
        <v>1487</v>
      </c>
      <c r="H442" s="77">
        <v>34036</v>
      </c>
      <c r="I442" s="78" t="s">
        <v>98</v>
      </c>
      <c r="J442" s="104" t="s">
        <v>99</v>
      </c>
      <c r="K442" s="39">
        <v>35.625</v>
      </c>
      <c r="L442" s="203">
        <v>24</v>
      </c>
      <c r="M442" s="203">
        <v>24</v>
      </c>
      <c r="N442" s="203">
        <v>36</v>
      </c>
      <c r="O442" s="39">
        <v>32.25</v>
      </c>
      <c r="P442" s="203">
        <v>28.125</v>
      </c>
      <c r="Q442" s="203">
        <v>15.75</v>
      </c>
      <c r="R442" s="203">
        <v>30</v>
      </c>
      <c r="S442" s="203">
        <v>16</v>
      </c>
      <c r="T442" s="52">
        <v>40.5</v>
      </c>
      <c r="U442" s="52">
        <v>282.25</v>
      </c>
      <c r="V442" s="52">
        <v>10.080357142857142</v>
      </c>
      <c r="W442" s="27" t="s">
        <v>2204</v>
      </c>
      <c r="X442" s="27" t="s">
        <v>2218</v>
      </c>
    </row>
    <row r="443" spans="1:24" ht="17.25">
      <c r="A443" s="162" t="s">
        <v>1485</v>
      </c>
      <c r="B443" s="162" t="s">
        <v>2185</v>
      </c>
      <c r="C443" s="76" t="s">
        <v>1482</v>
      </c>
      <c r="D443" s="66" t="s">
        <v>1483</v>
      </c>
      <c r="E443" s="66" t="s">
        <v>1484</v>
      </c>
      <c r="F443" s="174" t="s">
        <v>1485</v>
      </c>
      <c r="G443" s="174" t="s">
        <v>1486</v>
      </c>
      <c r="H443" s="77">
        <v>33957</v>
      </c>
      <c r="I443" s="78" t="s">
        <v>186</v>
      </c>
      <c r="J443" s="104" t="s">
        <v>659</v>
      </c>
      <c r="K443" s="39">
        <v>30</v>
      </c>
      <c r="L443" s="203">
        <v>32.25</v>
      </c>
      <c r="M443" s="203">
        <v>24</v>
      </c>
      <c r="N443" s="203">
        <v>28.5</v>
      </c>
      <c r="O443" s="39">
        <v>30</v>
      </c>
      <c r="P443" s="203">
        <v>40.5</v>
      </c>
      <c r="Q443" s="203">
        <v>20</v>
      </c>
      <c r="R443" s="203">
        <v>43.5</v>
      </c>
      <c r="S443" s="203">
        <v>14</v>
      </c>
      <c r="T443" s="52">
        <v>40.5</v>
      </c>
      <c r="U443" s="52">
        <v>303.25</v>
      </c>
      <c r="V443" s="52">
        <v>10.830357142857142</v>
      </c>
      <c r="W443" s="27" t="s">
        <v>2204</v>
      </c>
      <c r="X443" s="27" t="s">
        <v>2205</v>
      </c>
    </row>
    <row r="444" spans="1:24" ht="17.25">
      <c r="A444" s="162" t="s">
        <v>2186</v>
      </c>
      <c r="B444" s="162" t="s">
        <v>1492</v>
      </c>
      <c r="C444" s="76" t="s">
        <v>1488</v>
      </c>
      <c r="D444" s="66" t="s">
        <v>1489</v>
      </c>
      <c r="E444" s="66" t="s">
        <v>1490</v>
      </c>
      <c r="F444" s="174" t="s">
        <v>1491</v>
      </c>
      <c r="G444" s="174" t="s">
        <v>1492</v>
      </c>
      <c r="H444" s="77">
        <v>33815</v>
      </c>
      <c r="I444" s="78" t="s">
        <v>66</v>
      </c>
      <c r="J444" s="104" t="s">
        <v>67</v>
      </c>
      <c r="K444" s="39">
        <v>30</v>
      </c>
      <c r="L444" s="203">
        <v>33</v>
      </c>
      <c r="M444" s="203">
        <v>24</v>
      </c>
      <c r="N444" s="203">
        <v>36</v>
      </c>
      <c r="O444" s="39">
        <v>30</v>
      </c>
      <c r="P444" s="203">
        <v>42</v>
      </c>
      <c r="Q444" s="203">
        <v>16</v>
      </c>
      <c r="R444" s="203">
        <v>33</v>
      </c>
      <c r="S444" s="203">
        <v>20</v>
      </c>
      <c r="T444" s="52">
        <v>39.5</v>
      </c>
      <c r="U444" s="52">
        <v>303.5</v>
      </c>
      <c r="V444" s="52">
        <v>10.839285714285714</v>
      </c>
      <c r="W444" s="27" t="s">
        <v>2204</v>
      </c>
      <c r="X444" s="27" t="s">
        <v>2205</v>
      </c>
    </row>
    <row r="445" spans="1:24" ht="18.75">
      <c r="A445" s="162" t="s">
        <v>1493</v>
      </c>
      <c r="B445" s="162" t="s">
        <v>2187</v>
      </c>
      <c r="C445" s="276" t="s">
        <v>2873</v>
      </c>
      <c r="D445" s="66" t="s">
        <v>802</v>
      </c>
      <c r="E445" s="66" t="s">
        <v>2874</v>
      </c>
      <c r="F445" s="172" t="s">
        <v>1493</v>
      </c>
      <c r="G445" s="172" t="s">
        <v>805</v>
      </c>
      <c r="H445" s="91">
        <v>34044</v>
      </c>
      <c r="I445" s="69" t="s">
        <v>101</v>
      </c>
      <c r="J445" s="102" t="s">
        <v>2875</v>
      </c>
      <c r="K445" s="39">
        <v>26.625</v>
      </c>
      <c r="L445" s="203">
        <v>38.25</v>
      </c>
      <c r="M445" s="203">
        <v>20.625</v>
      </c>
      <c r="N445" s="203">
        <v>35.25</v>
      </c>
      <c r="O445" s="39">
        <v>27.75</v>
      </c>
      <c r="P445" s="203">
        <v>30</v>
      </c>
      <c r="Q445" s="203">
        <v>18.5</v>
      </c>
      <c r="R445" s="203">
        <v>31.5</v>
      </c>
      <c r="S445" s="203">
        <v>16</v>
      </c>
      <c r="T445" s="52">
        <v>41</v>
      </c>
      <c r="U445" s="52">
        <v>285.5</v>
      </c>
      <c r="V445" s="52">
        <v>10.196428571428571</v>
      </c>
      <c r="W445" s="27" t="s">
        <v>2204</v>
      </c>
      <c r="X445" s="27" t="s">
        <v>2218</v>
      </c>
    </row>
    <row r="446" spans="1:24" ht="30">
      <c r="A446" s="162" t="s">
        <v>2188</v>
      </c>
      <c r="B446" s="162" t="s">
        <v>2189</v>
      </c>
      <c r="C446" s="80" t="s">
        <v>2876</v>
      </c>
      <c r="D446" s="66" t="s">
        <v>2877</v>
      </c>
      <c r="E446" s="66" t="s">
        <v>2878</v>
      </c>
      <c r="F446" s="172" t="s">
        <v>2879</v>
      </c>
      <c r="G446" s="172" t="s">
        <v>2880</v>
      </c>
      <c r="H446" s="68">
        <v>33979</v>
      </c>
      <c r="I446" s="69" t="s">
        <v>691</v>
      </c>
      <c r="J446" s="102" t="s">
        <v>2881</v>
      </c>
      <c r="K446" s="39">
        <v>27.375</v>
      </c>
      <c r="L446" s="203">
        <v>35.25</v>
      </c>
      <c r="M446" s="203">
        <v>22.5</v>
      </c>
      <c r="N446" s="203">
        <v>35.25</v>
      </c>
      <c r="O446" s="39">
        <v>39.75</v>
      </c>
      <c r="P446" s="203">
        <v>43.875</v>
      </c>
      <c r="Q446" s="203">
        <v>24.75</v>
      </c>
      <c r="R446" s="203">
        <v>30</v>
      </c>
      <c r="S446" s="203">
        <v>12</v>
      </c>
      <c r="T446" s="52">
        <v>40.5</v>
      </c>
      <c r="U446" s="52">
        <v>311.25</v>
      </c>
      <c r="V446" s="52">
        <v>11.116071428571429</v>
      </c>
      <c r="W446" s="27" t="s">
        <v>2204</v>
      </c>
      <c r="X446" s="27" t="s">
        <v>2212</v>
      </c>
    </row>
    <row r="447" spans="1:24" ht="17.25">
      <c r="A447" s="162" t="s">
        <v>2190</v>
      </c>
      <c r="B447" s="162" t="s">
        <v>2146</v>
      </c>
      <c r="C447" s="74" t="s">
        <v>2882</v>
      </c>
      <c r="D447" s="66" t="s">
        <v>2883</v>
      </c>
      <c r="E447" s="66" t="s">
        <v>2884</v>
      </c>
      <c r="F447" s="172" t="s">
        <v>2885</v>
      </c>
      <c r="G447" s="172" t="s">
        <v>2886</v>
      </c>
      <c r="H447" s="68">
        <v>33675</v>
      </c>
      <c r="I447" s="69" t="s">
        <v>186</v>
      </c>
      <c r="J447" s="102" t="s">
        <v>187</v>
      </c>
      <c r="K447" s="39">
        <v>41.25</v>
      </c>
      <c r="L447" s="203">
        <v>32.25</v>
      </c>
      <c r="M447" s="203">
        <v>20.25</v>
      </c>
      <c r="N447" s="203">
        <v>21.75</v>
      </c>
      <c r="O447" s="39">
        <v>26.25</v>
      </c>
      <c r="P447" s="203">
        <v>33.75</v>
      </c>
      <c r="Q447" s="203">
        <v>23</v>
      </c>
      <c r="R447" s="203">
        <v>31.5</v>
      </c>
      <c r="S447" s="203">
        <v>15</v>
      </c>
      <c r="T447" s="52">
        <v>40.5</v>
      </c>
      <c r="U447" s="52">
        <v>285.5</v>
      </c>
      <c r="V447" s="52">
        <v>10.196428571428571</v>
      </c>
      <c r="W447" s="27" t="s">
        <v>2204</v>
      </c>
      <c r="X447" s="27" t="s">
        <v>2212</v>
      </c>
    </row>
    <row r="448" spans="1:24" ht="30">
      <c r="A448" s="162" t="s">
        <v>1497</v>
      </c>
      <c r="B448" s="162" t="s">
        <v>2191</v>
      </c>
      <c r="C448" s="74" t="s">
        <v>1494</v>
      </c>
      <c r="D448" s="66" t="s">
        <v>1495</v>
      </c>
      <c r="E448" s="66" t="s">
        <v>1496</v>
      </c>
      <c r="F448" s="172" t="s">
        <v>1497</v>
      </c>
      <c r="G448" s="172" t="s">
        <v>1498</v>
      </c>
      <c r="H448" s="68">
        <v>33428</v>
      </c>
      <c r="I448" s="69" t="s">
        <v>66</v>
      </c>
      <c r="J448" s="102" t="s">
        <v>67</v>
      </c>
      <c r="K448" s="39">
        <v>24</v>
      </c>
      <c r="L448" s="203">
        <v>34.5</v>
      </c>
      <c r="M448" s="203">
        <v>36.75</v>
      </c>
      <c r="N448" s="203">
        <v>27</v>
      </c>
      <c r="O448" s="39">
        <v>30</v>
      </c>
      <c r="P448" s="203">
        <v>30</v>
      </c>
      <c r="Q448" s="203">
        <v>16</v>
      </c>
      <c r="R448" s="203">
        <v>27</v>
      </c>
      <c r="S448" s="203">
        <v>22</v>
      </c>
      <c r="T448" s="52">
        <v>37</v>
      </c>
      <c r="U448" s="52">
        <v>284.25</v>
      </c>
      <c r="V448" s="52">
        <v>10.151785714285714</v>
      </c>
      <c r="W448" s="215" t="s">
        <v>2204</v>
      </c>
      <c r="X448" s="215" t="s">
        <v>2205</v>
      </c>
    </row>
    <row r="449" spans="1:24" ht="17.25">
      <c r="A449" s="162" t="s">
        <v>2192</v>
      </c>
      <c r="B449" s="162" t="s">
        <v>333</v>
      </c>
      <c r="C449" s="71" t="s">
        <v>1499</v>
      </c>
      <c r="D449" s="66" t="s">
        <v>1500</v>
      </c>
      <c r="E449" s="66" t="s">
        <v>1501</v>
      </c>
      <c r="F449" s="174" t="s">
        <v>1502</v>
      </c>
      <c r="G449" s="174" t="s">
        <v>333</v>
      </c>
      <c r="H449" s="72">
        <v>33931</v>
      </c>
      <c r="I449" s="75" t="s">
        <v>103</v>
      </c>
      <c r="J449" s="103" t="s">
        <v>104</v>
      </c>
      <c r="K449" s="39">
        <v>32.25</v>
      </c>
      <c r="L449" s="203">
        <v>54</v>
      </c>
      <c r="M449" s="203">
        <v>33</v>
      </c>
      <c r="N449" s="203">
        <v>25.5</v>
      </c>
      <c r="O449" s="39">
        <v>30</v>
      </c>
      <c r="P449" s="203">
        <v>37.5</v>
      </c>
      <c r="Q449" s="203">
        <v>15</v>
      </c>
      <c r="R449" s="203">
        <v>43.5</v>
      </c>
      <c r="S449" s="203">
        <v>20</v>
      </c>
      <c r="T449" s="52">
        <v>41</v>
      </c>
      <c r="U449" s="52">
        <v>331.75</v>
      </c>
      <c r="V449" s="52">
        <v>11.848214285714286</v>
      </c>
      <c r="W449" s="27" t="s">
        <v>2204</v>
      </c>
      <c r="X449" s="27" t="s">
        <v>2205</v>
      </c>
    </row>
    <row r="450" spans="1:24" ht="30">
      <c r="A450" s="162" t="s">
        <v>1503</v>
      </c>
      <c r="B450" s="162" t="s">
        <v>1968</v>
      </c>
      <c r="C450" s="74" t="s">
        <v>2887</v>
      </c>
      <c r="D450" s="66" t="s">
        <v>218</v>
      </c>
      <c r="E450" s="66" t="s">
        <v>2888</v>
      </c>
      <c r="F450" s="172" t="s">
        <v>1503</v>
      </c>
      <c r="G450" s="172" t="s">
        <v>2889</v>
      </c>
      <c r="H450" s="68">
        <v>34165</v>
      </c>
      <c r="I450" s="69" t="s">
        <v>91</v>
      </c>
      <c r="J450" s="102" t="s">
        <v>860</v>
      </c>
      <c r="K450" s="39">
        <v>21.75</v>
      </c>
      <c r="L450" s="203">
        <v>29.25</v>
      </c>
      <c r="M450" s="203">
        <v>17.625</v>
      </c>
      <c r="N450" s="203">
        <v>37.5</v>
      </c>
      <c r="O450" s="39">
        <v>36</v>
      </c>
      <c r="P450" s="203">
        <v>36.75</v>
      </c>
      <c r="Q450" s="203">
        <v>15.5</v>
      </c>
      <c r="R450" s="203">
        <v>31.5</v>
      </c>
      <c r="S450" s="203">
        <v>20</v>
      </c>
      <c r="T450" s="52">
        <v>39</v>
      </c>
      <c r="U450" s="52">
        <v>284.875</v>
      </c>
      <c r="V450" s="52">
        <v>10.174107142857142</v>
      </c>
      <c r="W450" s="27" t="s">
        <v>2204</v>
      </c>
      <c r="X450" s="27" t="s">
        <v>2218</v>
      </c>
    </row>
    <row r="451" spans="1:24" ht="45">
      <c r="A451" s="162" t="s">
        <v>1771</v>
      </c>
      <c r="B451" s="162" t="s">
        <v>1772</v>
      </c>
      <c r="C451" s="65" t="s">
        <v>2890</v>
      </c>
      <c r="D451" s="66" t="s">
        <v>2891</v>
      </c>
      <c r="E451" s="66" t="s">
        <v>2892</v>
      </c>
      <c r="F451" s="172" t="s">
        <v>2893</v>
      </c>
      <c r="G451" s="172" t="s">
        <v>2894</v>
      </c>
      <c r="H451" s="68">
        <v>34473</v>
      </c>
      <c r="I451" s="69" t="s">
        <v>66</v>
      </c>
      <c r="J451" s="107" t="s">
        <v>67</v>
      </c>
      <c r="K451" s="243">
        <v>21</v>
      </c>
      <c r="L451" s="244">
        <v>33</v>
      </c>
      <c r="M451" s="244">
        <v>16.5</v>
      </c>
      <c r="N451" s="245">
        <v>13.5</v>
      </c>
      <c r="O451" s="243">
        <v>45</v>
      </c>
      <c r="P451" s="244">
        <v>18</v>
      </c>
      <c r="Q451" s="244">
        <v>12.25</v>
      </c>
      <c r="R451" s="244">
        <v>16.5</v>
      </c>
      <c r="S451" s="244">
        <v>10</v>
      </c>
      <c r="T451" s="52">
        <v>41</v>
      </c>
      <c r="U451" s="52">
        <v>226.75</v>
      </c>
      <c r="V451" s="52">
        <v>8.0982142857142865</v>
      </c>
      <c r="W451" s="27" t="s">
        <v>2895</v>
      </c>
      <c r="X451" s="27" t="s">
        <v>2205</v>
      </c>
    </row>
    <row r="452" spans="1:24" ht="17.25">
      <c r="A452" s="162" t="s">
        <v>260</v>
      </c>
      <c r="B452" s="162" t="s">
        <v>1801</v>
      </c>
      <c r="C452" s="71" t="s">
        <v>2896</v>
      </c>
      <c r="D452" s="66" t="s">
        <v>2897</v>
      </c>
      <c r="E452" s="66" t="s">
        <v>2898</v>
      </c>
      <c r="F452" s="174" t="s">
        <v>260</v>
      </c>
      <c r="G452" s="174" t="s">
        <v>2899</v>
      </c>
      <c r="H452" s="72">
        <v>33466</v>
      </c>
      <c r="I452" s="83" t="s">
        <v>73</v>
      </c>
      <c r="J452" s="103" t="s">
        <v>74</v>
      </c>
      <c r="K452" s="39">
        <v>0</v>
      </c>
      <c r="L452" s="203">
        <v>0</v>
      </c>
      <c r="M452" s="203">
        <v>0</v>
      </c>
      <c r="N452" s="203">
        <v>0</v>
      </c>
      <c r="O452" s="39">
        <v>0</v>
      </c>
      <c r="P452" s="203">
        <v>0</v>
      </c>
      <c r="Q452" s="203">
        <v>0</v>
      </c>
      <c r="R452" s="203">
        <v>1.5</v>
      </c>
      <c r="S452" s="203">
        <v>0</v>
      </c>
      <c r="T452" s="52">
        <v>37</v>
      </c>
      <c r="U452" s="52">
        <v>38.5</v>
      </c>
      <c r="V452" s="52">
        <v>1.375</v>
      </c>
      <c r="W452" s="27" t="s">
        <v>2895</v>
      </c>
      <c r="X452" s="27" t="s">
        <v>2212</v>
      </c>
    </row>
    <row r="453" spans="1:24" ht="45">
      <c r="A453" s="162" t="s">
        <v>1859</v>
      </c>
      <c r="B453" s="162" t="s">
        <v>1860</v>
      </c>
      <c r="C453" s="65" t="s">
        <v>2900</v>
      </c>
      <c r="D453" s="66" t="s">
        <v>2901</v>
      </c>
      <c r="E453" s="66" t="s">
        <v>2902</v>
      </c>
      <c r="F453" s="172" t="s">
        <v>2903</v>
      </c>
      <c r="G453" s="172" t="s">
        <v>2904</v>
      </c>
      <c r="H453" s="68">
        <v>34533</v>
      </c>
      <c r="I453" s="78" t="s">
        <v>91</v>
      </c>
      <c r="J453" s="107" t="s">
        <v>257</v>
      </c>
      <c r="K453" s="243">
        <v>19.5</v>
      </c>
      <c r="L453" s="244">
        <v>33</v>
      </c>
      <c r="M453" s="244">
        <v>26.25</v>
      </c>
      <c r="N453" s="244">
        <v>16.5</v>
      </c>
      <c r="O453" s="243">
        <v>36</v>
      </c>
      <c r="P453" s="244">
        <v>36</v>
      </c>
      <c r="Q453" s="245">
        <v>8</v>
      </c>
      <c r="R453" s="244">
        <v>18</v>
      </c>
      <c r="S453" s="244">
        <v>12</v>
      </c>
      <c r="T453" s="52">
        <v>41</v>
      </c>
      <c r="U453" s="52">
        <v>246.25</v>
      </c>
      <c r="V453" s="52">
        <v>8.7946428571428577</v>
      </c>
      <c r="W453" s="27" t="s">
        <v>2895</v>
      </c>
      <c r="X453" s="27" t="s">
        <v>2205</v>
      </c>
    </row>
    <row r="454" spans="1:24" ht="17.25">
      <c r="A454" s="162" t="s">
        <v>454</v>
      </c>
      <c r="B454" s="162" t="s">
        <v>1863</v>
      </c>
      <c r="C454" s="73" t="s">
        <v>2905</v>
      </c>
      <c r="D454" s="66" t="s">
        <v>2323</v>
      </c>
      <c r="E454" s="66" t="s">
        <v>2906</v>
      </c>
      <c r="F454" s="172" t="s">
        <v>454</v>
      </c>
      <c r="G454" s="172" t="s">
        <v>2907</v>
      </c>
      <c r="H454" s="68">
        <v>34106</v>
      </c>
      <c r="I454" s="69" t="s">
        <v>101</v>
      </c>
      <c r="J454" s="114" t="s">
        <v>102</v>
      </c>
      <c r="K454" s="243">
        <v>19.5</v>
      </c>
      <c r="L454" s="244">
        <v>28.5</v>
      </c>
      <c r="M454" s="245">
        <v>11.625</v>
      </c>
      <c r="N454" s="245">
        <v>12</v>
      </c>
      <c r="O454" s="243">
        <v>39</v>
      </c>
      <c r="P454" s="244">
        <v>19.5</v>
      </c>
      <c r="Q454" s="245">
        <v>9</v>
      </c>
      <c r="R454" s="244">
        <v>16.5</v>
      </c>
      <c r="S454" s="245">
        <v>6</v>
      </c>
      <c r="T454" s="52">
        <v>39.119999999999997</v>
      </c>
      <c r="U454" s="52">
        <v>200.745</v>
      </c>
      <c r="V454" s="251">
        <v>7.1694642857142856</v>
      </c>
      <c r="W454" s="27" t="s">
        <v>2895</v>
      </c>
      <c r="X454" s="27" t="s">
        <v>2205</v>
      </c>
    </row>
    <row r="455" spans="1:24" ht="30">
      <c r="A455" s="162" t="s">
        <v>475</v>
      </c>
      <c r="B455" s="162" t="s">
        <v>1872</v>
      </c>
      <c r="C455" s="71" t="s">
        <v>2908</v>
      </c>
      <c r="D455" s="66" t="s">
        <v>2909</v>
      </c>
      <c r="E455" s="66" t="s">
        <v>2910</v>
      </c>
      <c r="F455" s="174" t="s">
        <v>475</v>
      </c>
      <c r="G455" s="174" t="s">
        <v>2911</v>
      </c>
      <c r="H455" s="72">
        <v>32219</v>
      </c>
      <c r="I455" s="83" t="s">
        <v>131</v>
      </c>
      <c r="J455" s="103" t="s">
        <v>248</v>
      </c>
      <c r="K455" s="243">
        <v>22.5</v>
      </c>
      <c r="L455" s="244">
        <v>30</v>
      </c>
      <c r="M455" s="244">
        <v>19.5</v>
      </c>
      <c r="N455" s="244">
        <v>27</v>
      </c>
      <c r="O455" s="243">
        <v>30</v>
      </c>
      <c r="P455" s="244">
        <v>30</v>
      </c>
      <c r="Q455" s="244">
        <v>13</v>
      </c>
      <c r="R455" s="244">
        <v>15</v>
      </c>
      <c r="S455" s="244">
        <v>20</v>
      </c>
      <c r="T455" s="52">
        <v>41.5</v>
      </c>
      <c r="U455" s="52">
        <v>248.5</v>
      </c>
      <c r="V455" s="52">
        <v>8.875</v>
      </c>
      <c r="W455" s="27" t="s">
        <v>2895</v>
      </c>
      <c r="X455" s="27" t="s">
        <v>2205</v>
      </c>
    </row>
    <row r="456" spans="1:24" ht="30">
      <c r="A456" s="162" t="s">
        <v>499</v>
      </c>
      <c r="B456" s="162" t="s">
        <v>170</v>
      </c>
      <c r="C456" s="74" t="s">
        <v>2912</v>
      </c>
      <c r="D456" s="66" t="s">
        <v>167</v>
      </c>
      <c r="E456" s="66" t="s">
        <v>498</v>
      </c>
      <c r="F456" s="172" t="s">
        <v>499</v>
      </c>
      <c r="G456" s="172" t="s">
        <v>500</v>
      </c>
      <c r="H456" s="68">
        <v>34179</v>
      </c>
      <c r="I456" s="69" t="s">
        <v>98</v>
      </c>
      <c r="J456" s="102" t="s">
        <v>99</v>
      </c>
      <c r="K456" s="243">
        <v>15</v>
      </c>
      <c r="L456" s="244">
        <v>25.5</v>
      </c>
      <c r="M456" s="244">
        <v>18</v>
      </c>
      <c r="N456" s="244">
        <v>18</v>
      </c>
      <c r="O456" s="243">
        <v>39</v>
      </c>
      <c r="P456" s="244">
        <v>31.5</v>
      </c>
      <c r="Q456" s="244">
        <v>12</v>
      </c>
      <c r="R456" s="244">
        <v>27</v>
      </c>
      <c r="S456" s="244">
        <v>20</v>
      </c>
      <c r="T456" s="52">
        <v>42</v>
      </c>
      <c r="U456" s="52">
        <v>248</v>
      </c>
      <c r="V456" s="52">
        <v>8.8571428571428577</v>
      </c>
      <c r="W456" s="27" t="s">
        <v>2895</v>
      </c>
      <c r="X456" s="27" t="s">
        <v>2205</v>
      </c>
    </row>
    <row r="457" spans="1:24" ht="17.25">
      <c r="A457" s="162" t="s">
        <v>699</v>
      </c>
      <c r="B457" s="162" t="s">
        <v>1890</v>
      </c>
      <c r="C457" s="277" t="s">
        <v>2913</v>
      </c>
      <c r="D457" s="66" t="s">
        <v>349</v>
      </c>
      <c r="E457" s="66" t="s">
        <v>698</v>
      </c>
      <c r="F457" s="174" t="s">
        <v>699</v>
      </c>
      <c r="G457" s="174" t="s">
        <v>537</v>
      </c>
      <c r="H457" s="278">
        <v>33527</v>
      </c>
      <c r="I457" s="279" t="s">
        <v>91</v>
      </c>
      <c r="J457" s="280" t="s">
        <v>92</v>
      </c>
      <c r="K457" s="243">
        <v>15</v>
      </c>
      <c r="L457" s="244">
        <v>30</v>
      </c>
      <c r="M457" s="244">
        <v>20.25</v>
      </c>
      <c r="N457" s="244">
        <v>19.5</v>
      </c>
      <c r="O457" s="243">
        <v>39</v>
      </c>
      <c r="P457" s="244">
        <v>39</v>
      </c>
      <c r="Q457" s="244">
        <v>12</v>
      </c>
      <c r="R457" s="244">
        <v>16.5</v>
      </c>
      <c r="S457" s="244">
        <v>10</v>
      </c>
      <c r="T457" s="52">
        <v>41.5</v>
      </c>
      <c r="U457" s="52">
        <v>242.75</v>
      </c>
      <c r="V457" s="52">
        <v>8.6696428571428577</v>
      </c>
      <c r="W457" s="27" t="s">
        <v>2895</v>
      </c>
      <c r="X457" s="27" t="s">
        <v>2205</v>
      </c>
    </row>
    <row r="458" spans="1:24" ht="30">
      <c r="A458" s="162" t="s">
        <v>795</v>
      </c>
      <c r="B458" s="162" t="s">
        <v>1969</v>
      </c>
      <c r="C458" s="65" t="s">
        <v>2914</v>
      </c>
      <c r="D458" s="66" t="s">
        <v>2915</v>
      </c>
      <c r="E458" s="66" t="s">
        <v>2916</v>
      </c>
      <c r="F458" s="172" t="s">
        <v>795</v>
      </c>
      <c r="G458" s="172" t="s">
        <v>2917</v>
      </c>
      <c r="H458" s="68">
        <v>33716</v>
      </c>
      <c r="I458" s="69" t="s">
        <v>103</v>
      </c>
      <c r="J458" s="281" t="s">
        <v>110</v>
      </c>
      <c r="K458" s="243">
        <v>15</v>
      </c>
      <c r="L458" s="244">
        <v>22.5</v>
      </c>
      <c r="M458" s="244">
        <v>29.25</v>
      </c>
      <c r="N458" s="244">
        <v>24</v>
      </c>
      <c r="O458" s="243">
        <v>39</v>
      </c>
      <c r="P458" s="244">
        <v>36</v>
      </c>
      <c r="Q458" s="244">
        <v>13.5</v>
      </c>
      <c r="R458" s="244">
        <v>10.5</v>
      </c>
      <c r="S458" s="244">
        <v>10</v>
      </c>
      <c r="T458" s="52">
        <v>40</v>
      </c>
      <c r="U458" s="52">
        <v>239.75</v>
      </c>
      <c r="V458" s="52">
        <v>8.5625</v>
      </c>
      <c r="W458" s="27" t="s">
        <v>2895</v>
      </c>
      <c r="X458" s="27" t="s">
        <v>2205</v>
      </c>
    </row>
    <row r="459" spans="1:24" ht="30">
      <c r="A459" s="162" t="s">
        <v>854</v>
      </c>
      <c r="B459" s="162" t="s">
        <v>1985</v>
      </c>
      <c r="C459" s="74" t="s">
        <v>2918</v>
      </c>
      <c r="D459" s="66" t="s">
        <v>2919</v>
      </c>
      <c r="E459" s="66" t="s">
        <v>2920</v>
      </c>
      <c r="F459" s="172" t="s">
        <v>854</v>
      </c>
      <c r="G459" s="172" t="s">
        <v>2921</v>
      </c>
      <c r="H459" s="68">
        <v>34200</v>
      </c>
      <c r="I459" s="69" t="s">
        <v>73</v>
      </c>
      <c r="J459" s="102" t="s">
        <v>74</v>
      </c>
      <c r="K459" s="243">
        <v>24.75</v>
      </c>
      <c r="L459" s="244">
        <v>30</v>
      </c>
      <c r="M459" s="244">
        <v>16.5</v>
      </c>
      <c r="N459" s="244">
        <v>16.5</v>
      </c>
      <c r="O459" s="243">
        <v>36</v>
      </c>
      <c r="P459" s="244">
        <v>27.75</v>
      </c>
      <c r="Q459" s="244">
        <v>13.5</v>
      </c>
      <c r="R459" s="244">
        <v>21</v>
      </c>
      <c r="S459" s="244">
        <v>20</v>
      </c>
      <c r="T459" s="52">
        <v>37</v>
      </c>
      <c r="U459" s="52">
        <v>243</v>
      </c>
      <c r="V459" s="52">
        <v>8.6785714285714288</v>
      </c>
      <c r="W459" s="27" t="s">
        <v>2895</v>
      </c>
      <c r="X459" s="27" t="s">
        <v>2205</v>
      </c>
    </row>
    <row r="460" spans="1:24" ht="17.25">
      <c r="A460" s="162" t="s">
        <v>998</v>
      </c>
      <c r="B460" s="162" t="s">
        <v>1751</v>
      </c>
      <c r="C460" s="71" t="s">
        <v>2922</v>
      </c>
      <c r="D460" s="66" t="s">
        <v>75</v>
      </c>
      <c r="E460" s="66" t="s">
        <v>2923</v>
      </c>
      <c r="F460" s="172" t="s">
        <v>998</v>
      </c>
      <c r="G460" s="172" t="s">
        <v>487</v>
      </c>
      <c r="H460" s="72">
        <v>32941</v>
      </c>
      <c r="I460" s="69" t="s">
        <v>66</v>
      </c>
      <c r="J460" s="103" t="s">
        <v>231</v>
      </c>
      <c r="K460" s="39">
        <v>0</v>
      </c>
      <c r="L460" s="203">
        <v>0</v>
      </c>
      <c r="M460" s="203">
        <v>0</v>
      </c>
      <c r="N460" s="203">
        <v>0</v>
      </c>
      <c r="O460" s="39">
        <v>0</v>
      </c>
      <c r="P460" s="203">
        <v>0</v>
      </c>
      <c r="Q460" s="203">
        <v>0</v>
      </c>
      <c r="R460" s="203">
        <v>1.5</v>
      </c>
      <c r="S460" s="203">
        <v>0</v>
      </c>
      <c r="T460" s="52">
        <v>39.5</v>
      </c>
      <c r="U460" s="52">
        <v>41</v>
      </c>
      <c r="V460" s="52">
        <v>1.4642857142857142</v>
      </c>
      <c r="W460" s="27" t="s">
        <v>2895</v>
      </c>
      <c r="X460" s="27" t="s">
        <v>2218</v>
      </c>
    </row>
    <row r="461" spans="1:24" ht="30">
      <c r="A461" s="162" t="s">
        <v>1287</v>
      </c>
      <c r="B461" s="162" t="s">
        <v>296</v>
      </c>
      <c r="C461" s="71" t="s">
        <v>2924</v>
      </c>
      <c r="D461" s="66" t="s">
        <v>294</v>
      </c>
      <c r="E461" s="66" t="s">
        <v>2925</v>
      </c>
      <c r="F461" s="174" t="s">
        <v>1287</v>
      </c>
      <c r="G461" s="174" t="s">
        <v>2926</v>
      </c>
      <c r="H461" s="72">
        <v>33244</v>
      </c>
      <c r="I461" s="78" t="s">
        <v>91</v>
      </c>
      <c r="J461" s="103" t="s">
        <v>2927</v>
      </c>
      <c r="K461" s="243">
        <v>18</v>
      </c>
      <c r="L461" s="244">
        <v>25.5</v>
      </c>
      <c r="M461" s="244">
        <v>17.25</v>
      </c>
      <c r="N461" s="244">
        <v>24</v>
      </c>
      <c r="O461" s="243">
        <v>36</v>
      </c>
      <c r="P461" s="244">
        <v>25.5</v>
      </c>
      <c r="Q461" s="245">
        <v>8</v>
      </c>
      <c r="R461" s="245">
        <v>10.5</v>
      </c>
      <c r="S461" s="244">
        <v>14</v>
      </c>
      <c r="T461" s="52">
        <v>40.5</v>
      </c>
      <c r="U461" s="52">
        <v>219.25</v>
      </c>
      <c r="V461" s="52">
        <v>7.8303571428571432</v>
      </c>
      <c r="W461" s="27" t="s">
        <v>2895</v>
      </c>
      <c r="X461" s="27" t="s">
        <v>2205</v>
      </c>
    </row>
    <row r="462" spans="1:24" ht="30">
      <c r="A462" s="162" t="s">
        <v>1323</v>
      </c>
      <c r="B462" s="162" t="s">
        <v>1324</v>
      </c>
      <c r="C462" s="74" t="s">
        <v>2928</v>
      </c>
      <c r="D462" s="66" t="s">
        <v>701</v>
      </c>
      <c r="E462" s="66" t="s">
        <v>2929</v>
      </c>
      <c r="F462" s="172" t="s">
        <v>1323</v>
      </c>
      <c r="G462" s="172" t="s">
        <v>1324</v>
      </c>
      <c r="H462" s="68">
        <v>33720</v>
      </c>
      <c r="I462" s="69" t="s">
        <v>691</v>
      </c>
      <c r="J462" s="102" t="s">
        <v>726</v>
      </c>
      <c r="K462" s="243">
        <v>24</v>
      </c>
      <c r="L462" s="244">
        <v>28.5</v>
      </c>
      <c r="M462" s="244">
        <v>27.75</v>
      </c>
      <c r="N462" s="245">
        <v>8.25</v>
      </c>
      <c r="O462" s="243">
        <v>36</v>
      </c>
      <c r="P462" s="244">
        <v>33</v>
      </c>
      <c r="Q462" s="244">
        <v>13.75</v>
      </c>
      <c r="R462" s="244">
        <v>21</v>
      </c>
      <c r="S462" s="244">
        <v>12</v>
      </c>
      <c r="T462" s="52">
        <v>39</v>
      </c>
      <c r="U462" s="52">
        <v>243.25</v>
      </c>
      <c r="V462" s="52">
        <v>8.6875</v>
      </c>
      <c r="W462" s="27" t="s">
        <v>2895</v>
      </c>
      <c r="X462" s="27" t="s">
        <v>2205</v>
      </c>
    </row>
  </sheetData>
  <sortState ref="A1:AB462">
    <sortCondition ref="X1:X462"/>
    <sortCondition ref="Y1:Y462"/>
  </sortState>
  <conditionalFormatting sqref="B2:C264">
    <cfRule type="cellIs" dxfId="22" priority="32" operator="equal">
      <formula>"NON"</formula>
    </cfRule>
  </conditionalFormatting>
  <conditionalFormatting sqref="Y1:Y268">
    <cfRule type="containsText" dxfId="21" priority="21" operator="containsText" text="Rattrapage">
      <formula>NOT(ISERROR(SEARCH("Rattrapage",Y1)))</formula>
    </cfRule>
    <cfRule type="containsText" dxfId="20" priority="22" operator="containsText" text="Synthèse">
      <formula>NOT(ISERROR(SEARCH("Synthèse",Y1)))</formula>
    </cfRule>
    <cfRule type="containsText" dxfId="19" priority="23" operator="containsText" text="juin">
      <formula>NOT(ISERROR(SEARCH("juin",Y1)))</formula>
    </cfRule>
  </conditionalFormatting>
  <conditionalFormatting sqref="X1:X268">
    <cfRule type="containsText" dxfId="18" priority="20" operator="containsText" text="Admis">
      <formula>NOT(ISERROR(SEARCH("Admis",X1)))</formula>
    </cfRule>
  </conditionalFormatting>
  <conditionalFormatting sqref="X1">
    <cfRule type="containsText" dxfId="17" priority="9" operator="containsText" text="Ajournee">
      <formula>NOT(ISERROR(SEARCH("Ajournee",X1)))</formula>
    </cfRule>
    <cfRule type="dataBar" priority="10">
      <dataBar>
        <cfvo type="min" val="0"/>
        <cfvo type="max" val="0"/>
        <color rgb="FF638EC6"/>
      </dataBar>
    </cfRule>
  </conditionalFormatting>
  <conditionalFormatting sqref="X2:X268">
    <cfRule type="containsText" dxfId="16" priority="74" operator="containsText" text="Ajournee">
      <formula>NOT(ISERROR(SEARCH("Ajournee",X2)))</formula>
    </cfRule>
    <cfRule type="dataBar" priority="75">
      <dataBar>
        <cfvo type="min" val="0"/>
        <cfvo type="max" val="0"/>
        <color rgb="FF638EC6"/>
      </dataBar>
    </cfRule>
  </conditionalFormatting>
  <conditionalFormatting sqref="A1:B350">
    <cfRule type="cellIs" dxfId="15" priority="8" operator="equal">
      <formula>"NON"</formula>
    </cfRule>
  </conditionalFormatting>
  <conditionalFormatting sqref="W1">
    <cfRule type="cellIs" dxfId="14" priority="7" operator="equal">
      <formula>"Ajourné(e)"</formula>
    </cfRule>
  </conditionalFormatting>
  <conditionalFormatting sqref="X2:X462">
    <cfRule type="containsText" dxfId="13" priority="4" operator="containsText" text="Rattrapage">
      <formula>NOT(ISERROR(SEARCH("Rattrapage",X2)))</formula>
    </cfRule>
    <cfRule type="containsText" dxfId="12" priority="5" operator="containsText" text="Synthèse">
      <formula>NOT(ISERROR(SEARCH("Synthèse",X2)))</formula>
    </cfRule>
    <cfRule type="containsText" dxfId="11" priority="6" operator="containsText" text="juin">
      <formula>NOT(ISERROR(SEARCH("juin",X2)))</formula>
    </cfRule>
  </conditionalFormatting>
  <conditionalFormatting sqref="W2:W462">
    <cfRule type="containsText" dxfId="10" priority="3" operator="containsText" text="Admis">
      <formula>NOT(ISERROR(SEARCH("Admis",W2)))</formula>
    </cfRule>
  </conditionalFormatting>
  <conditionalFormatting sqref="W2:W462">
    <cfRule type="containsText" dxfId="9" priority="1" operator="containsText" text="Ajournee">
      <formula>NOT(ISERROR(SEARCH("Ajournee",W2)))</formula>
    </cfRule>
    <cfRule type="dataBar" priority="2">
      <dataBar>
        <cfvo type="min" val="0"/>
        <cfvo type="max" val="0"/>
        <color rgb="FF638EC6"/>
      </dataBar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3:F137"/>
  <sheetViews>
    <sheetView workbookViewId="0">
      <selection activeCell="I132" sqref="I132"/>
    </sheetView>
  </sheetViews>
  <sheetFormatPr baseColWidth="10" defaultRowHeight="15"/>
  <cols>
    <col min="3" max="3" width="16" customWidth="1"/>
    <col min="4" max="4" width="16.85546875" customWidth="1"/>
  </cols>
  <sheetData>
    <row r="3" spans="2:6">
      <c r="B3" t="s">
        <v>5</v>
      </c>
      <c r="C3" t="s">
        <v>55</v>
      </c>
      <c r="D3" t="s">
        <v>1504</v>
      </c>
      <c r="E3" t="s">
        <v>1505</v>
      </c>
      <c r="F3" s="122" t="s">
        <v>1506</v>
      </c>
    </row>
    <row r="4" spans="2:6" ht="15.75">
      <c r="B4" s="123">
        <v>1</v>
      </c>
      <c r="C4" s="124" t="s">
        <v>1507</v>
      </c>
      <c r="D4" s="124" t="s">
        <v>1508</v>
      </c>
      <c r="E4" s="124" t="s">
        <v>1509</v>
      </c>
      <c r="F4" s="125"/>
    </row>
    <row r="5" spans="2:6" ht="15.75">
      <c r="B5" s="123">
        <v>2</v>
      </c>
      <c r="C5" s="124" t="s">
        <v>1510</v>
      </c>
      <c r="D5" s="124" t="s">
        <v>1511</v>
      </c>
      <c r="E5" s="124" t="s">
        <v>1509</v>
      </c>
      <c r="F5" s="125"/>
    </row>
    <row r="6" spans="2:6" ht="15.75">
      <c r="B6" s="123">
        <v>3</v>
      </c>
      <c r="C6" s="126" t="s">
        <v>1512</v>
      </c>
      <c r="D6" s="126" t="s">
        <v>1513</v>
      </c>
      <c r="E6" s="126" t="s">
        <v>1509</v>
      </c>
      <c r="F6" s="125"/>
    </row>
    <row r="7" spans="2:6" ht="15.75">
      <c r="B7" s="123">
        <v>4</v>
      </c>
      <c r="C7" s="126" t="s">
        <v>1514</v>
      </c>
      <c r="D7" s="126" t="s">
        <v>1515</v>
      </c>
      <c r="E7" s="126" t="s">
        <v>1509</v>
      </c>
      <c r="F7" s="125"/>
    </row>
    <row r="8" spans="2:6" ht="15.75">
      <c r="B8" s="123">
        <v>5</v>
      </c>
      <c r="C8" s="124" t="s">
        <v>1516</v>
      </c>
      <c r="D8" s="124" t="s">
        <v>205</v>
      </c>
      <c r="E8" s="124" t="s">
        <v>1509</v>
      </c>
      <c r="F8" s="125"/>
    </row>
    <row r="9" spans="2:6" ht="15.75">
      <c r="B9" s="123">
        <v>6</v>
      </c>
      <c r="C9" s="124" t="s">
        <v>1517</v>
      </c>
      <c r="D9" s="124" t="s">
        <v>137</v>
      </c>
      <c r="E9" s="124" t="s">
        <v>1509</v>
      </c>
      <c r="F9" s="125"/>
    </row>
    <row r="10" spans="2:6" ht="15.75">
      <c r="B10" s="123">
        <v>7</v>
      </c>
      <c r="C10" s="124" t="s">
        <v>1518</v>
      </c>
      <c r="D10" s="124" t="s">
        <v>1519</v>
      </c>
      <c r="E10" s="124" t="s">
        <v>1509</v>
      </c>
      <c r="F10" s="125"/>
    </row>
    <row r="11" spans="2:6" ht="15.75">
      <c r="B11" s="123">
        <v>8</v>
      </c>
      <c r="C11" s="124" t="s">
        <v>1520</v>
      </c>
      <c r="D11" s="124" t="s">
        <v>1521</v>
      </c>
      <c r="E11" s="124" t="s">
        <v>1509</v>
      </c>
      <c r="F11" s="125"/>
    </row>
    <row r="12" spans="2:6" ht="15.75">
      <c r="B12" s="123">
        <v>9</v>
      </c>
      <c r="C12" s="124" t="s">
        <v>1522</v>
      </c>
      <c r="D12" s="124" t="s">
        <v>1523</v>
      </c>
      <c r="E12" s="124" t="s">
        <v>1509</v>
      </c>
      <c r="F12" s="125"/>
    </row>
    <row r="13" spans="2:6" ht="15.75">
      <c r="B13" s="123">
        <v>10</v>
      </c>
      <c r="C13" s="124" t="s">
        <v>1524</v>
      </c>
      <c r="D13" s="124" t="s">
        <v>215</v>
      </c>
      <c r="E13" s="124" t="s">
        <v>1509</v>
      </c>
      <c r="F13" s="125"/>
    </row>
    <row r="14" spans="2:6" ht="15.75">
      <c r="B14" s="123">
        <v>11</v>
      </c>
      <c r="C14" s="124" t="s">
        <v>1525</v>
      </c>
      <c r="D14" s="124" t="s">
        <v>1526</v>
      </c>
      <c r="E14" s="124" t="s">
        <v>1509</v>
      </c>
      <c r="F14" s="125"/>
    </row>
    <row r="15" spans="2:6" ht="15.75">
      <c r="B15" s="123">
        <v>12</v>
      </c>
      <c r="C15" s="124" t="s">
        <v>1527</v>
      </c>
      <c r="D15" s="124" t="s">
        <v>1528</v>
      </c>
      <c r="E15" s="124" t="s">
        <v>1509</v>
      </c>
      <c r="F15" s="125"/>
    </row>
    <row r="16" spans="2:6" ht="15.75">
      <c r="B16" s="123">
        <v>13</v>
      </c>
      <c r="C16" s="124" t="s">
        <v>1529</v>
      </c>
      <c r="D16" s="124" t="s">
        <v>109</v>
      </c>
      <c r="E16" s="124" t="s">
        <v>1509</v>
      </c>
      <c r="F16" s="125"/>
    </row>
    <row r="17" spans="2:6" ht="15.75">
      <c r="B17" s="123">
        <v>14</v>
      </c>
      <c r="C17" s="124" t="s">
        <v>1530</v>
      </c>
      <c r="D17" s="124" t="s">
        <v>1531</v>
      </c>
      <c r="E17" s="124" t="s">
        <v>1509</v>
      </c>
      <c r="F17" s="125"/>
    </row>
    <row r="18" spans="2:6" ht="15.75">
      <c r="B18" s="123">
        <v>15</v>
      </c>
      <c r="C18" s="124" t="s">
        <v>1532</v>
      </c>
      <c r="D18" s="124" t="s">
        <v>1533</v>
      </c>
      <c r="E18" s="124" t="s">
        <v>1509</v>
      </c>
      <c r="F18" s="125"/>
    </row>
    <row r="19" spans="2:6" s="141" customFormat="1" ht="15.75">
      <c r="B19" s="138">
        <v>16</v>
      </c>
      <c r="C19" s="127" t="s">
        <v>1534</v>
      </c>
      <c r="D19" s="127" t="s">
        <v>1535</v>
      </c>
      <c r="E19" s="127" t="s">
        <v>1536</v>
      </c>
      <c r="F19" s="139"/>
    </row>
    <row r="20" spans="2:6" ht="15.75">
      <c r="B20" s="123">
        <v>17</v>
      </c>
      <c r="C20" s="126" t="s">
        <v>1537</v>
      </c>
      <c r="D20" s="126" t="s">
        <v>1538</v>
      </c>
      <c r="E20" s="126" t="s">
        <v>1509</v>
      </c>
      <c r="F20" s="125"/>
    </row>
    <row r="21" spans="2:6" ht="15.75">
      <c r="B21" s="123">
        <v>18</v>
      </c>
      <c r="C21" s="124" t="s">
        <v>1539</v>
      </c>
      <c r="D21" s="124" t="s">
        <v>1307</v>
      </c>
      <c r="E21" s="124" t="s">
        <v>1509</v>
      </c>
      <c r="F21" s="125"/>
    </row>
    <row r="22" spans="2:6" ht="15.75">
      <c r="B22" s="123">
        <v>19</v>
      </c>
      <c r="C22" s="124" t="s">
        <v>1540</v>
      </c>
      <c r="D22" s="124" t="s">
        <v>1406</v>
      </c>
      <c r="E22" s="124" t="s">
        <v>1509</v>
      </c>
      <c r="F22" s="125"/>
    </row>
    <row r="23" spans="2:6" ht="15.75">
      <c r="B23" s="123">
        <v>20</v>
      </c>
      <c r="C23" s="124" t="s">
        <v>1541</v>
      </c>
      <c r="D23" s="124" t="s">
        <v>233</v>
      </c>
      <c r="E23" s="124" t="s">
        <v>1509</v>
      </c>
      <c r="F23" s="125"/>
    </row>
    <row r="24" spans="2:6" ht="15.75">
      <c r="B24" s="123">
        <v>21</v>
      </c>
      <c r="C24" s="124" t="s">
        <v>1542</v>
      </c>
      <c r="D24" s="124" t="s">
        <v>1543</v>
      </c>
      <c r="E24" s="124" t="s">
        <v>1509</v>
      </c>
      <c r="F24" s="125"/>
    </row>
    <row r="25" spans="2:6" ht="15.75">
      <c r="B25" s="123">
        <v>22</v>
      </c>
      <c r="C25" s="124" t="s">
        <v>1544</v>
      </c>
      <c r="D25" s="124" t="s">
        <v>1545</v>
      </c>
      <c r="E25" s="124" t="s">
        <v>1509</v>
      </c>
      <c r="F25" s="125"/>
    </row>
    <row r="26" spans="2:6" ht="15.75">
      <c r="B26" s="138">
        <v>23</v>
      </c>
      <c r="C26" s="127" t="s">
        <v>1546</v>
      </c>
      <c r="D26" s="127" t="s">
        <v>1547</v>
      </c>
      <c r="E26" s="127" t="s">
        <v>1548</v>
      </c>
      <c r="F26" s="139"/>
    </row>
    <row r="27" spans="2:6" ht="15.75">
      <c r="B27" s="123">
        <v>24</v>
      </c>
      <c r="C27" s="124" t="s">
        <v>1549</v>
      </c>
      <c r="D27" s="124" t="s">
        <v>1550</v>
      </c>
      <c r="E27" s="124" t="s">
        <v>1509</v>
      </c>
      <c r="F27" s="125"/>
    </row>
    <row r="28" spans="2:6" ht="15.75">
      <c r="B28" s="123">
        <v>25</v>
      </c>
      <c r="C28" s="126" t="s">
        <v>1551</v>
      </c>
      <c r="D28" s="126" t="s">
        <v>1552</v>
      </c>
      <c r="E28" s="126" t="s">
        <v>1536</v>
      </c>
      <c r="F28" s="125"/>
    </row>
    <row r="29" spans="2:6" ht="15.75">
      <c r="B29" s="123">
        <v>26</v>
      </c>
      <c r="C29" s="124" t="s">
        <v>1553</v>
      </c>
      <c r="D29" s="124" t="s">
        <v>1554</v>
      </c>
      <c r="E29" s="124" t="s">
        <v>1509</v>
      </c>
      <c r="F29" s="125"/>
    </row>
    <row r="30" spans="2:6" ht="15.75">
      <c r="B30" s="123">
        <v>27</v>
      </c>
      <c r="C30" s="124" t="s">
        <v>1555</v>
      </c>
      <c r="D30" s="124" t="s">
        <v>259</v>
      </c>
      <c r="E30" s="124" t="s">
        <v>1509</v>
      </c>
      <c r="F30" s="125"/>
    </row>
    <row r="31" spans="2:6" ht="15.75">
      <c r="B31" s="123">
        <v>28</v>
      </c>
      <c r="C31" s="124" t="s">
        <v>1556</v>
      </c>
      <c r="D31" s="124" t="s">
        <v>1557</v>
      </c>
      <c r="E31" s="124" t="s">
        <v>1509</v>
      </c>
      <c r="F31" s="125"/>
    </row>
    <row r="32" spans="2:6" ht="15.75">
      <c r="B32" s="123">
        <v>29</v>
      </c>
      <c r="C32" s="124" t="s">
        <v>1558</v>
      </c>
      <c r="D32" s="124" t="s">
        <v>1559</v>
      </c>
      <c r="E32" s="124" t="s">
        <v>1509</v>
      </c>
      <c r="F32" s="125"/>
    </row>
    <row r="33" spans="2:6" ht="15.75">
      <c r="B33" s="123">
        <v>30</v>
      </c>
      <c r="C33" s="126" t="s">
        <v>1560</v>
      </c>
      <c r="D33" s="126" t="s">
        <v>1561</v>
      </c>
      <c r="E33" s="126" t="s">
        <v>1509</v>
      </c>
      <c r="F33" s="125"/>
    </row>
    <row r="34" spans="2:6" ht="15.75">
      <c r="B34" s="123">
        <v>31</v>
      </c>
      <c r="C34" s="124" t="s">
        <v>1562</v>
      </c>
      <c r="D34" s="124" t="s">
        <v>1563</v>
      </c>
      <c r="E34" s="124" t="s">
        <v>1509</v>
      </c>
      <c r="F34" s="125"/>
    </row>
    <row r="35" spans="2:6" ht="15.75">
      <c r="B35" s="123">
        <v>32</v>
      </c>
      <c r="C35" s="124" t="s">
        <v>1564</v>
      </c>
      <c r="D35" s="124" t="s">
        <v>1565</v>
      </c>
      <c r="E35" s="124" t="s">
        <v>1509</v>
      </c>
      <c r="F35" s="125"/>
    </row>
    <row r="36" spans="2:6" ht="15.75">
      <c r="B36" s="123">
        <v>33</v>
      </c>
      <c r="C36" s="124" t="s">
        <v>1566</v>
      </c>
      <c r="D36" s="124" t="s">
        <v>1567</v>
      </c>
      <c r="E36" s="124" t="s">
        <v>1509</v>
      </c>
      <c r="F36" s="125"/>
    </row>
    <row r="37" spans="2:6" ht="15.75">
      <c r="B37" s="123">
        <v>34</v>
      </c>
      <c r="C37" s="124" t="s">
        <v>1568</v>
      </c>
      <c r="D37" s="124" t="s">
        <v>1569</v>
      </c>
      <c r="E37" s="124" t="s">
        <v>1509</v>
      </c>
      <c r="F37" s="125"/>
    </row>
    <row r="38" spans="2:6" ht="15.75">
      <c r="B38" s="123">
        <v>35</v>
      </c>
      <c r="C38" s="124" t="s">
        <v>1570</v>
      </c>
      <c r="D38" s="124" t="s">
        <v>1571</v>
      </c>
      <c r="E38" s="124" t="s">
        <v>1509</v>
      </c>
      <c r="F38" s="125"/>
    </row>
    <row r="39" spans="2:6" ht="15.75">
      <c r="B39" s="123">
        <v>36</v>
      </c>
      <c r="C39" s="124" t="s">
        <v>1572</v>
      </c>
      <c r="D39" s="124" t="s">
        <v>1573</v>
      </c>
      <c r="E39" s="124" t="s">
        <v>1509</v>
      </c>
      <c r="F39" s="125"/>
    </row>
    <row r="40" spans="2:6" ht="15.75">
      <c r="B40" s="123">
        <v>37</v>
      </c>
      <c r="C40" s="124" t="s">
        <v>1574</v>
      </c>
      <c r="D40" s="124" t="s">
        <v>259</v>
      </c>
      <c r="E40" s="124" t="s">
        <v>1509</v>
      </c>
      <c r="F40" s="125"/>
    </row>
    <row r="41" spans="2:6" ht="15.75">
      <c r="B41" s="123">
        <v>38</v>
      </c>
      <c r="C41" s="124" t="s">
        <v>1575</v>
      </c>
      <c r="D41" s="124" t="s">
        <v>1307</v>
      </c>
      <c r="E41" s="124" t="s">
        <v>1509</v>
      </c>
      <c r="F41" s="125"/>
    </row>
    <row r="42" spans="2:6" ht="15.75">
      <c r="B42" s="123">
        <v>39</v>
      </c>
      <c r="C42" s="124" t="s">
        <v>491</v>
      </c>
      <c r="D42" s="124" t="s">
        <v>1576</v>
      </c>
      <c r="E42" s="124" t="s">
        <v>1509</v>
      </c>
      <c r="F42" s="125"/>
    </row>
    <row r="43" spans="2:6" ht="15.75">
      <c r="B43" s="123">
        <v>40</v>
      </c>
      <c r="C43" s="124" t="s">
        <v>1577</v>
      </c>
      <c r="D43" s="124" t="s">
        <v>1535</v>
      </c>
      <c r="E43" s="124" t="s">
        <v>1509</v>
      </c>
      <c r="F43" s="125"/>
    </row>
    <row r="44" spans="2:6" ht="15.75">
      <c r="B44" s="123">
        <v>41</v>
      </c>
      <c r="C44" s="124" t="s">
        <v>1578</v>
      </c>
      <c r="D44" s="124" t="s">
        <v>1579</v>
      </c>
      <c r="E44" s="124" t="s">
        <v>1509</v>
      </c>
      <c r="F44" s="125"/>
    </row>
    <row r="45" spans="2:6" ht="15.75">
      <c r="B45" s="123">
        <v>42</v>
      </c>
      <c r="C45" s="124" t="s">
        <v>1580</v>
      </c>
      <c r="D45" s="124" t="s">
        <v>1581</v>
      </c>
      <c r="E45" s="124" t="s">
        <v>1509</v>
      </c>
      <c r="F45" s="125"/>
    </row>
    <row r="46" spans="2:6" ht="15.75">
      <c r="B46" s="123">
        <v>43</v>
      </c>
      <c r="C46" s="124" t="s">
        <v>1582</v>
      </c>
      <c r="D46" s="124" t="s">
        <v>1583</v>
      </c>
      <c r="E46" s="124" t="s">
        <v>1509</v>
      </c>
      <c r="F46" s="125"/>
    </row>
    <row r="47" spans="2:6" ht="15.75">
      <c r="B47" s="123">
        <v>44</v>
      </c>
      <c r="C47" s="124" t="s">
        <v>1584</v>
      </c>
      <c r="D47" s="124" t="s">
        <v>1585</v>
      </c>
      <c r="E47" s="124" t="s">
        <v>1509</v>
      </c>
      <c r="F47" s="125"/>
    </row>
    <row r="48" spans="2:6" ht="15.75">
      <c r="B48" s="123">
        <v>45</v>
      </c>
      <c r="C48" s="124" t="s">
        <v>1586</v>
      </c>
      <c r="D48" s="124" t="s">
        <v>1587</v>
      </c>
      <c r="E48" s="124" t="s">
        <v>1509</v>
      </c>
      <c r="F48" s="125"/>
    </row>
    <row r="49" spans="2:6" ht="15.75">
      <c r="B49" s="123">
        <v>46</v>
      </c>
      <c r="C49" s="124" t="s">
        <v>1588</v>
      </c>
      <c r="D49" s="124" t="s">
        <v>939</v>
      </c>
      <c r="E49" s="124" t="s">
        <v>1509</v>
      </c>
      <c r="F49" s="125"/>
    </row>
    <row r="50" spans="2:6" ht="15.75">
      <c r="B50" s="123">
        <v>47</v>
      </c>
      <c r="C50" s="124" t="s">
        <v>1589</v>
      </c>
      <c r="D50" s="124" t="s">
        <v>1590</v>
      </c>
      <c r="E50" s="124" t="s">
        <v>1509</v>
      </c>
      <c r="F50" s="125"/>
    </row>
    <row r="51" spans="2:6" ht="15.75">
      <c r="B51" s="123">
        <v>48</v>
      </c>
      <c r="C51" s="124" t="s">
        <v>1591</v>
      </c>
      <c r="D51" s="124" t="s">
        <v>447</v>
      </c>
      <c r="E51" s="124" t="s">
        <v>1509</v>
      </c>
      <c r="F51" s="125"/>
    </row>
    <row r="52" spans="2:6" s="140" customFormat="1" ht="15.75">
      <c r="B52" s="136">
        <v>49</v>
      </c>
      <c r="C52" s="126" t="s">
        <v>624</v>
      </c>
      <c r="D52" s="126" t="s">
        <v>1581</v>
      </c>
      <c r="E52" s="126" t="s">
        <v>1509</v>
      </c>
      <c r="F52" s="137" t="s">
        <v>1730</v>
      </c>
    </row>
    <row r="53" spans="2:6" ht="15.75">
      <c r="B53" s="123">
        <v>50</v>
      </c>
      <c r="C53" s="124" t="s">
        <v>1592</v>
      </c>
      <c r="D53" s="124" t="s">
        <v>1593</v>
      </c>
      <c r="E53" s="124" t="s">
        <v>1509</v>
      </c>
      <c r="F53" s="125"/>
    </row>
    <row r="54" spans="2:6" ht="15.75">
      <c r="B54" s="123">
        <v>51</v>
      </c>
      <c r="C54" s="124" t="s">
        <v>1594</v>
      </c>
      <c r="D54" s="124" t="s">
        <v>840</v>
      </c>
      <c r="E54" s="124" t="s">
        <v>1509</v>
      </c>
      <c r="F54" s="125"/>
    </row>
    <row r="55" spans="2:6" ht="15.75">
      <c r="B55" s="123">
        <v>52</v>
      </c>
      <c r="C55" s="124" t="s">
        <v>1595</v>
      </c>
      <c r="D55" s="124" t="s">
        <v>1596</v>
      </c>
      <c r="E55" s="124" t="s">
        <v>1509</v>
      </c>
      <c r="F55" s="125"/>
    </row>
    <row r="56" spans="2:6" ht="15.75">
      <c r="B56" s="123">
        <v>53</v>
      </c>
      <c r="C56" s="124" t="s">
        <v>1597</v>
      </c>
      <c r="D56" s="124" t="s">
        <v>1598</v>
      </c>
      <c r="E56" s="124" t="s">
        <v>1509</v>
      </c>
      <c r="F56" s="125"/>
    </row>
    <row r="57" spans="2:6" ht="15.75">
      <c r="B57" s="123">
        <v>54</v>
      </c>
      <c r="C57" s="126" t="s">
        <v>1599</v>
      </c>
      <c r="D57" s="126" t="s">
        <v>1600</v>
      </c>
      <c r="E57" s="126" t="s">
        <v>1509</v>
      </c>
      <c r="F57" s="125"/>
    </row>
    <row r="58" spans="2:6" ht="15.75">
      <c r="B58" s="123">
        <v>55</v>
      </c>
      <c r="C58" s="124" t="s">
        <v>1601</v>
      </c>
      <c r="D58" s="124" t="s">
        <v>210</v>
      </c>
      <c r="E58" s="124" t="s">
        <v>1509</v>
      </c>
      <c r="F58" s="125"/>
    </row>
    <row r="59" spans="2:6" ht="15.75">
      <c r="B59" s="123">
        <v>56</v>
      </c>
      <c r="C59" s="124" t="s">
        <v>1602</v>
      </c>
      <c r="D59" s="124" t="s">
        <v>1418</v>
      </c>
      <c r="E59" s="124" t="s">
        <v>1509</v>
      </c>
      <c r="F59" s="125"/>
    </row>
    <row r="60" spans="2:6" ht="15.75">
      <c r="B60" s="123">
        <v>57</v>
      </c>
      <c r="C60" s="124" t="s">
        <v>1603</v>
      </c>
      <c r="D60" s="124" t="s">
        <v>1604</v>
      </c>
      <c r="E60" s="124" t="s">
        <v>1509</v>
      </c>
      <c r="F60" s="125"/>
    </row>
    <row r="61" spans="2:6" ht="15.75">
      <c r="B61" s="123">
        <v>58</v>
      </c>
      <c r="C61" s="124" t="s">
        <v>1605</v>
      </c>
      <c r="D61" s="124" t="s">
        <v>1606</v>
      </c>
      <c r="E61" s="124" t="s">
        <v>1509</v>
      </c>
      <c r="F61" s="125"/>
    </row>
    <row r="62" spans="2:6" ht="15.75">
      <c r="B62" s="123">
        <v>59</v>
      </c>
      <c r="C62" s="124" t="s">
        <v>1607</v>
      </c>
      <c r="D62" s="124" t="s">
        <v>1608</v>
      </c>
      <c r="E62" s="124" t="s">
        <v>1509</v>
      </c>
      <c r="F62" s="125"/>
    </row>
    <row r="63" spans="2:6" ht="15.75">
      <c r="B63" s="123">
        <v>60</v>
      </c>
      <c r="C63" s="124" t="s">
        <v>1609</v>
      </c>
      <c r="D63" s="124" t="s">
        <v>1535</v>
      </c>
      <c r="E63" s="124" t="s">
        <v>1509</v>
      </c>
      <c r="F63" s="125"/>
    </row>
    <row r="64" spans="2:6" ht="15.75">
      <c r="B64" s="123">
        <v>61</v>
      </c>
      <c r="C64" s="124" t="s">
        <v>1610</v>
      </c>
      <c r="D64" s="124" t="s">
        <v>939</v>
      </c>
      <c r="E64" s="124" t="s">
        <v>1509</v>
      </c>
      <c r="F64" s="125"/>
    </row>
    <row r="65" spans="2:6" ht="15.75">
      <c r="B65" s="123">
        <v>62</v>
      </c>
      <c r="C65" s="124" t="s">
        <v>1611</v>
      </c>
      <c r="D65" s="124" t="s">
        <v>1278</v>
      </c>
      <c r="E65" s="124" t="s">
        <v>1509</v>
      </c>
      <c r="F65" s="125"/>
    </row>
    <row r="66" spans="2:6" ht="15.75">
      <c r="B66" s="123">
        <v>63</v>
      </c>
      <c r="C66" s="124" t="s">
        <v>1612</v>
      </c>
      <c r="D66" s="124" t="s">
        <v>1613</v>
      </c>
      <c r="E66" s="124" t="s">
        <v>1509</v>
      </c>
      <c r="F66" s="125"/>
    </row>
    <row r="67" spans="2:6" ht="15.75">
      <c r="B67" s="123">
        <v>64</v>
      </c>
      <c r="C67" s="124" t="s">
        <v>1614</v>
      </c>
      <c r="D67" s="124" t="s">
        <v>210</v>
      </c>
      <c r="E67" s="124" t="s">
        <v>1509</v>
      </c>
      <c r="F67" s="125"/>
    </row>
    <row r="68" spans="2:6" ht="15.75">
      <c r="B68" s="123">
        <v>65</v>
      </c>
      <c r="C68" s="124" t="s">
        <v>1615</v>
      </c>
      <c r="D68" s="124" t="s">
        <v>1616</v>
      </c>
      <c r="E68" s="124" t="s">
        <v>1509</v>
      </c>
      <c r="F68" s="125"/>
    </row>
    <row r="69" spans="2:6" ht="15.75">
      <c r="B69" s="123">
        <v>66</v>
      </c>
      <c r="C69" s="124" t="s">
        <v>1617</v>
      </c>
      <c r="D69" s="124" t="s">
        <v>1618</v>
      </c>
      <c r="E69" s="124" t="s">
        <v>1509</v>
      </c>
      <c r="F69" s="125"/>
    </row>
    <row r="70" spans="2:6" ht="15.75">
      <c r="B70" s="123">
        <v>67</v>
      </c>
      <c r="C70" s="124" t="s">
        <v>1619</v>
      </c>
      <c r="D70" s="124" t="s">
        <v>113</v>
      </c>
      <c r="E70" s="124" t="s">
        <v>1509</v>
      </c>
      <c r="F70" s="125"/>
    </row>
    <row r="71" spans="2:6" ht="15.75">
      <c r="B71" s="123">
        <v>68</v>
      </c>
      <c r="C71" s="124" t="s">
        <v>1619</v>
      </c>
      <c r="D71" s="124" t="s">
        <v>1620</v>
      </c>
      <c r="E71" s="124" t="s">
        <v>1509</v>
      </c>
      <c r="F71" s="125"/>
    </row>
    <row r="72" spans="2:6" ht="15.75">
      <c r="B72" s="123">
        <v>69</v>
      </c>
      <c r="C72" s="124" t="s">
        <v>1621</v>
      </c>
      <c r="D72" s="124" t="s">
        <v>109</v>
      </c>
      <c r="E72" s="124" t="s">
        <v>1509</v>
      </c>
      <c r="F72" s="125"/>
    </row>
    <row r="73" spans="2:6" ht="15.75">
      <c r="B73" s="123">
        <v>70</v>
      </c>
      <c r="C73" s="124" t="s">
        <v>1622</v>
      </c>
      <c r="D73" s="124" t="s">
        <v>1623</v>
      </c>
      <c r="E73" s="124" t="s">
        <v>1509</v>
      </c>
      <c r="F73" s="125"/>
    </row>
    <row r="74" spans="2:6" ht="15.75">
      <c r="B74" s="123">
        <v>71</v>
      </c>
      <c r="C74" s="124" t="s">
        <v>1624</v>
      </c>
      <c r="D74" s="124" t="s">
        <v>686</v>
      </c>
      <c r="E74" s="124" t="s">
        <v>1509</v>
      </c>
      <c r="F74" s="125"/>
    </row>
    <row r="75" spans="2:6" ht="15.75">
      <c r="B75" s="123">
        <v>72</v>
      </c>
      <c r="C75" s="124" t="s">
        <v>1625</v>
      </c>
      <c r="D75" s="124" t="s">
        <v>1626</v>
      </c>
      <c r="E75" s="124" t="s">
        <v>1509</v>
      </c>
      <c r="F75" s="125"/>
    </row>
    <row r="76" spans="2:6" ht="15.75">
      <c r="B76" s="123">
        <v>73</v>
      </c>
      <c r="C76" s="124" t="s">
        <v>1627</v>
      </c>
      <c r="D76" s="124" t="s">
        <v>1628</v>
      </c>
      <c r="E76" s="124" t="s">
        <v>1509</v>
      </c>
      <c r="F76" s="125"/>
    </row>
    <row r="77" spans="2:6" ht="15.75">
      <c r="B77" s="123">
        <v>74</v>
      </c>
      <c r="C77" s="124" t="s">
        <v>1629</v>
      </c>
      <c r="D77" s="124" t="s">
        <v>1630</v>
      </c>
      <c r="E77" s="124" t="s">
        <v>1509</v>
      </c>
      <c r="F77" s="125"/>
    </row>
    <row r="78" spans="2:6" ht="15.75">
      <c r="B78" s="123">
        <v>75</v>
      </c>
      <c r="C78" s="124" t="s">
        <v>1631</v>
      </c>
      <c r="D78" s="124" t="s">
        <v>1632</v>
      </c>
      <c r="E78" s="124" t="s">
        <v>1509</v>
      </c>
      <c r="F78" s="125"/>
    </row>
    <row r="79" spans="2:6" ht="15.75">
      <c r="B79" s="123">
        <v>76</v>
      </c>
      <c r="C79" s="124" t="s">
        <v>1633</v>
      </c>
      <c r="D79" s="124" t="s">
        <v>1634</v>
      </c>
      <c r="E79" s="124" t="s">
        <v>1509</v>
      </c>
      <c r="F79" s="125"/>
    </row>
    <row r="80" spans="2:6" ht="15.75">
      <c r="B80" s="123">
        <v>77</v>
      </c>
      <c r="C80" s="124" t="s">
        <v>908</v>
      </c>
      <c r="D80" s="124" t="s">
        <v>1635</v>
      </c>
      <c r="E80" s="124" t="s">
        <v>1509</v>
      </c>
      <c r="F80" s="125"/>
    </row>
    <row r="81" spans="2:6" ht="15.75">
      <c r="B81" s="123">
        <v>78</v>
      </c>
      <c r="C81" s="124" t="s">
        <v>1636</v>
      </c>
      <c r="D81" s="124" t="s">
        <v>1637</v>
      </c>
      <c r="E81" s="124" t="s">
        <v>1509</v>
      </c>
      <c r="F81" s="125"/>
    </row>
    <row r="82" spans="2:6" ht="15.75">
      <c r="B82" s="123">
        <v>79</v>
      </c>
      <c r="C82" s="124" t="s">
        <v>1638</v>
      </c>
      <c r="D82" s="124" t="s">
        <v>1639</v>
      </c>
      <c r="E82" s="124" t="s">
        <v>1509</v>
      </c>
      <c r="F82" s="125"/>
    </row>
    <row r="83" spans="2:6" ht="15.75">
      <c r="B83" s="123">
        <v>80</v>
      </c>
      <c r="C83" s="124" t="s">
        <v>1640</v>
      </c>
      <c r="D83" s="124" t="s">
        <v>1641</v>
      </c>
      <c r="E83" s="124" t="s">
        <v>1509</v>
      </c>
      <c r="F83" s="125"/>
    </row>
    <row r="84" spans="2:6" ht="15.75">
      <c r="B84" s="123">
        <v>81</v>
      </c>
      <c r="C84" s="124" t="s">
        <v>1642</v>
      </c>
      <c r="D84" s="124" t="s">
        <v>1630</v>
      </c>
      <c r="E84" s="124" t="s">
        <v>1509</v>
      </c>
      <c r="F84" s="125"/>
    </row>
    <row r="85" spans="2:6" ht="15.75">
      <c r="B85" s="123">
        <v>82</v>
      </c>
      <c r="C85" s="124" t="s">
        <v>1643</v>
      </c>
      <c r="D85" s="124" t="s">
        <v>1644</v>
      </c>
      <c r="E85" s="124" t="s">
        <v>1509</v>
      </c>
      <c r="F85" s="125"/>
    </row>
    <row r="86" spans="2:6" ht="15.75">
      <c r="B86" s="123">
        <v>83</v>
      </c>
      <c r="C86" s="124" t="s">
        <v>225</v>
      </c>
      <c r="D86" s="124" t="s">
        <v>1645</v>
      </c>
      <c r="E86" s="124" t="s">
        <v>1509</v>
      </c>
      <c r="F86" s="125"/>
    </row>
    <row r="87" spans="2:6" ht="15.75">
      <c r="B87" s="123">
        <v>84</v>
      </c>
      <c r="C87" s="124" t="s">
        <v>1646</v>
      </c>
      <c r="D87" s="124" t="s">
        <v>1647</v>
      </c>
      <c r="E87" s="124" t="s">
        <v>1509</v>
      </c>
      <c r="F87" s="125"/>
    </row>
    <row r="88" spans="2:6" ht="15.75">
      <c r="B88" s="123">
        <v>85</v>
      </c>
      <c r="C88" s="124" t="s">
        <v>1648</v>
      </c>
      <c r="D88" s="124" t="s">
        <v>1649</v>
      </c>
      <c r="E88" s="124" t="s">
        <v>1509</v>
      </c>
      <c r="F88" s="125"/>
    </row>
    <row r="89" spans="2:6" ht="15.75">
      <c r="B89" s="123">
        <v>86</v>
      </c>
      <c r="C89" s="126" t="s">
        <v>1650</v>
      </c>
      <c r="D89" s="126" t="s">
        <v>1651</v>
      </c>
      <c r="E89" s="126" t="s">
        <v>1509</v>
      </c>
      <c r="F89" s="125"/>
    </row>
    <row r="90" spans="2:6" ht="15.75">
      <c r="B90" s="123">
        <v>87</v>
      </c>
      <c r="C90" s="124" t="s">
        <v>1652</v>
      </c>
      <c r="D90" s="124" t="s">
        <v>1653</v>
      </c>
      <c r="E90" s="124" t="s">
        <v>1509</v>
      </c>
      <c r="F90" s="125"/>
    </row>
    <row r="91" spans="2:6" ht="15.75">
      <c r="B91" s="123">
        <v>88</v>
      </c>
      <c r="C91" s="124" t="s">
        <v>1654</v>
      </c>
      <c r="D91" s="124" t="s">
        <v>189</v>
      </c>
      <c r="E91" s="124" t="s">
        <v>1509</v>
      </c>
      <c r="F91" s="125"/>
    </row>
    <row r="92" spans="2:6" ht="15.75">
      <c r="B92" s="123">
        <v>89</v>
      </c>
      <c r="C92" s="124" t="s">
        <v>1655</v>
      </c>
      <c r="D92" s="124" t="s">
        <v>1656</v>
      </c>
      <c r="E92" s="124" t="s">
        <v>1509</v>
      </c>
      <c r="F92" s="125"/>
    </row>
    <row r="93" spans="2:6" ht="15.75">
      <c r="B93" s="123">
        <v>90</v>
      </c>
      <c r="C93" s="124" t="s">
        <v>1657</v>
      </c>
      <c r="D93" s="124" t="s">
        <v>1658</v>
      </c>
      <c r="E93" s="124" t="s">
        <v>1509</v>
      </c>
      <c r="F93" s="125"/>
    </row>
    <row r="94" spans="2:6" ht="15.75">
      <c r="B94" s="123">
        <v>91</v>
      </c>
      <c r="C94" s="124" t="s">
        <v>1659</v>
      </c>
      <c r="D94" s="124" t="s">
        <v>1660</v>
      </c>
      <c r="E94" s="124" t="s">
        <v>1509</v>
      </c>
      <c r="F94" s="125"/>
    </row>
    <row r="95" spans="2:6" ht="15.75">
      <c r="B95" s="123">
        <v>92</v>
      </c>
      <c r="C95" s="124" t="s">
        <v>1661</v>
      </c>
      <c r="D95" s="124" t="s">
        <v>1662</v>
      </c>
      <c r="E95" s="124" t="s">
        <v>1509</v>
      </c>
      <c r="F95" s="125"/>
    </row>
    <row r="96" spans="2:6" ht="15.75">
      <c r="B96" s="123">
        <v>93</v>
      </c>
      <c r="C96" s="124" t="s">
        <v>1663</v>
      </c>
      <c r="D96" s="124" t="s">
        <v>1664</v>
      </c>
      <c r="E96" s="124" t="s">
        <v>1509</v>
      </c>
      <c r="F96" s="125"/>
    </row>
    <row r="97" spans="2:6" ht="15.75">
      <c r="B97" s="123">
        <v>94</v>
      </c>
      <c r="C97" s="124" t="s">
        <v>1663</v>
      </c>
      <c r="D97" s="124" t="s">
        <v>1581</v>
      </c>
      <c r="E97" s="124" t="s">
        <v>1509</v>
      </c>
      <c r="F97" s="125"/>
    </row>
    <row r="98" spans="2:6" ht="15.75">
      <c r="B98" s="123">
        <v>95</v>
      </c>
      <c r="C98" s="124" t="s">
        <v>1665</v>
      </c>
      <c r="D98" s="124" t="s">
        <v>1666</v>
      </c>
      <c r="E98" s="124" t="s">
        <v>1509</v>
      </c>
      <c r="F98" s="125"/>
    </row>
    <row r="99" spans="2:6" ht="15.75">
      <c r="B99" s="123">
        <v>96</v>
      </c>
      <c r="C99" s="124" t="s">
        <v>1667</v>
      </c>
      <c r="D99" s="124" t="s">
        <v>1550</v>
      </c>
      <c r="E99" s="124" t="s">
        <v>1509</v>
      </c>
      <c r="F99" s="125"/>
    </row>
    <row r="100" spans="2:6" ht="15.75">
      <c r="B100" s="123">
        <v>97</v>
      </c>
      <c r="C100" s="124" t="s">
        <v>1668</v>
      </c>
      <c r="D100" s="124" t="s">
        <v>1669</v>
      </c>
      <c r="E100" s="124" t="s">
        <v>1509</v>
      </c>
      <c r="F100" s="125"/>
    </row>
    <row r="101" spans="2:6" ht="15.75">
      <c r="B101" s="123">
        <v>98</v>
      </c>
      <c r="C101" s="124" t="s">
        <v>1670</v>
      </c>
      <c r="D101" s="124" t="s">
        <v>1671</v>
      </c>
      <c r="E101" s="124" t="s">
        <v>1509</v>
      </c>
      <c r="F101" s="125"/>
    </row>
    <row r="102" spans="2:6" ht="15.75">
      <c r="B102" s="123">
        <v>99</v>
      </c>
      <c r="C102" s="124" t="s">
        <v>1672</v>
      </c>
      <c r="D102" s="124" t="s">
        <v>1673</v>
      </c>
      <c r="E102" s="124" t="s">
        <v>1509</v>
      </c>
      <c r="F102" s="125"/>
    </row>
    <row r="103" spans="2:6" ht="15.75">
      <c r="B103" s="123">
        <v>100</v>
      </c>
      <c r="C103" s="126" t="s">
        <v>1674</v>
      </c>
      <c r="D103" s="126" t="s">
        <v>1675</v>
      </c>
      <c r="E103" s="126" t="s">
        <v>1509</v>
      </c>
      <c r="F103" s="125"/>
    </row>
    <row r="104" spans="2:6" ht="15.75">
      <c r="B104" s="123">
        <v>101</v>
      </c>
      <c r="C104" s="124" t="s">
        <v>1676</v>
      </c>
      <c r="D104" s="124" t="s">
        <v>1677</v>
      </c>
      <c r="E104" s="124" t="s">
        <v>1509</v>
      </c>
      <c r="F104" s="125"/>
    </row>
    <row r="105" spans="2:6" s="141" customFormat="1" ht="15.75">
      <c r="B105" s="138">
        <v>102</v>
      </c>
      <c r="C105" s="127" t="s">
        <v>1678</v>
      </c>
      <c r="D105" s="127" t="s">
        <v>1632</v>
      </c>
      <c r="E105" s="127" t="s">
        <v>1536</v>
      </c>
      <c r="F105" s="139"/>
    </row>
    <row r="106" spans="2:6" ht="15.75">
      <c r="B106" s="123">
        <v>103</v>
      </c>
      <c r="C106" s="124" t="s">
        <v>1679</v>
      </c>
      <c r="D106" s="124" t="s">
        <v>1307</v>
      </c>
      <c r="E106" s="124" t="s">
        <v>1509</v>
      </c>
      <c r="F106" s="125"/>
    </row>
    <row r="107" spans="2:6" ht="15.75">
      <c r="B107" s="123">
        <v>104</v>
      </c>
      <c r="C107" s="128" t="s">
        <v>1680</v>
      </c>
      <c r="D107" s="129" t="s">
        <v>1681</v>
      </c>
      <c r="E107" s="128" t="s">
        <v>1509</v>
      </c>
      <c r="F107" s="125"/>
    </row>
    <row r="108" spans="2:6" ht="15.75">
      <c r="B108" s="123">
        <v>105</v>
      </c>
      <c r="C108" s="124" t="s">
        <v>1257</v>
      </c>
      <c r="D108" s="124" t="s">
        <v>1653</v>
      </c>
      <c r="E108" s="124" t="s">
        <v>1509</v>
      </c>
      <c r="F108" s="125"/>
    </row>
    <row r="109" spans="2:6" ht="15.75">
      <c r="B109" s="123">
        <v>106</v>
      </c>
      <c r="C109" s="124" t="s">
        <v>1682</v>
      </c>
      <c r="D109" s="124" t="s">
        <v>1683</v>
      </c>
      <c r="E109" s="124" t="s">
        <v>1509</v>
      </c>
      <c r="F109" s="125"/>
    </row>
    <row r="110" spans="2:6" ht="15.75">
      <c r="B110" s="123">
        <v>107</v>
      </c>
      <c r="C110" s="124" t="s">
        <v>1684</v>
      </c>
      <c r="D110" s="124" t="s">
        <v>1685</v>
      </c>
      <c r="E110" s="124" t="s">
        <v>1509</v>
      </c>
      <c r="F110" s="125"/>
    </row>
    <row r="111" spans="2:6" ht="15.75">
      <c r="B111" s="123">
        <v>108</v>
      </c>
      <c r="C111" s="124" t="s">
        <v>1686</v>
      </c>
      <c r="D111" s="124" t="s">
        <v>1253</v>
      </c>
      <c r="E111" s="124" t="s">
        <v>1509</v>
      </c>
      <c r="F111" s="125"/>
    </row>
    <row r="112" spans="2:6" ht="15.75">
      <c r="B112" s="123">
        <v>109</v>
      </c>
      <c r="C112" s="126" t="s">
        <v>1687</v>
      </c>
      <c r="D112" s="126" t="s">
        <v>909</v>
      </c>
      <c r="E112" s="126" t="s">
        <v>1509</v>
      </c>
      <c r="F112" s="125"/>
    </row>
    <row r="113" spans="2:6" ht="15.75">
      <c r="B113" s="123">
        <v>110</v>
      </c>
      <c r="C113" s="124" t="s">
        <v>1688</v>
      </c>
      <c r="D113" s="124" t="s">
        <v>1689</v>
      </c>
      <c r="E113" s="124" t="s">
        <v>1509</v>
      </c>
      <c r="F113" s="125"/>
    </row>
    <row r="114" spans="2:6" ht="15.75">
      <c r="B114" s="123">
        <v>111</v>
      </c>
      <c r="C114" s="124" t="s">
        <v>1690</v>
      </c>
      <c r="D114" s="124" t="s">
        <v>1581</v>
      </c>
      <c r="E114" s="124" t="s">
        <v>1509</v>
      </c>
      <c r="F114" s="125"/>
    </row>
    <row r="115" spans="2:6" ht="15.75">
      <c r="B115" s="123">
        <v>112</v>
      </c>
      <c r="C115" s="124" t="s">
        <v>1691</v>
      </c>
      <c r="D115" s="124" t="s">
        <v>1692</v>
      </c>
      <c r="E115" s="124" t="s">
        <v>1509</v>
      </c>
      <c r="F115" s="125"/>
    </row>
    <row r="116" spans="2:6" ht="15.75">
      <c r="B116" s="123">
        <v>113</v>
      </c>
      <c r="C116" s="124" t="s">
        <v>1693</v>
      </c>
      <c r="D116" s="124" t="s">
        <v>537</v>
      </c>
      <c r="E116" s="124" t="s">
        <v>1509</v>
      </c>
      <c r="F116" s="125"/>
    </row>
    <row r="117" spans="2:6" ht="15.75">
      <c r="B117" s="123">
        <v>114</v>
      </c>
      <c r="C117" s="124" t="s">
        <v>1694</v>
      </c>
      <c r="D117" s="124" t="s">
        <v>1695</v>
      </c>
      <c r="E117" s="124" t="s">
        <v>1509</v>
      </c>
      <c r="F117" s="125"/>
    </row>
    <row r="118" spans="2:6" s="141" customFormat="1" ht="15.75">
      <c r="B118" s="138">
        <v>115</v>
      </c>
      <c r="C118" s="127" t="s">
        <v>1696</v>
      </c>
      <c r="D118" s="127" t="s">
        <v>1329</v>
      </c>
      <c r="E118" s="127" t="s">
        <v>1697</v>
      </c>
      <c r="F118" s="139"/>
    </row>
    <row r="119" spans="2:6" ht="15.75">
      <c r="B119" s="123">
        <v>116</v>
      </c>
      <c r="C119" s="124" t="s">
        <v>1698</v>
      </c>
      <c r="D119" s="124" t="s">
        <v>1699</v>
      </c>
      <c r="E119" s="124" t="s">
        <v>1509</v>
      </c>
      <c r="F119" s="125"/>
    </row>
    <row r="120" spans="2:6" ht="15.75">
      <c r="B120" s="123">
        <v>117</v>
      </c>
      <c r="C120" s="126" t="s">
        <v>1700</v>
      </c>
      <c r="D120" s="126" t="s">
        <v>1701</v>
      </c>
      <c r="E120" s="126" t="s">
        <v>1509</v>
      </c>
      <c r="F120" s="125"/>
    </row>
    <row r="121" spans="2:6" ht="15.75">
      <c r="B121" s="123">
        <v>118</v>
      </c>
      <c r="C121" s="124" t="s">
        <v>1702</v>
      </c>
      <c r="D121" s="124" t="s">
        <v>1613</v>
      </c>
      <c r="E121" s="124" t="s">
        <v>1509</v>
      </c>
      <c r="F121" s="125"/>
    </row>
    <row r="122" spans="2:6" ht="15.75">
      <c r="B122" s="123">
        <v>119</v>
      </c>
      <c r="C122" s="124" t="s">
        <v>1703</v>
      </c>
      <c r="D122" s="124" t="s">
        <v>1704</v>
      </c>
      <c r="E122" s="124" t="s">
        <v>1509</v>
      </c>
      <c r="F122" s="125"/>
    </row>
    <row r="123" spans="2:6" ht="15.75">
      <c r="B123" s="123">
        <v>120</v>
      </c>
      <c r="C123" s="124" t="s">
        <v>1705</v>
      </c>
      <c r="D123" s="124" t="s">
        <v>1706</v>
      </c>
      <c r="E123" s="124" t="s">
        <v>1509</v>
      </c>
      <c r="F123" s="125"/>
    </row>
    <row r="124" spans="2:6" ht="15.75">
      <c r="B124" s="123">
        <v>121</v>
      </c>
      <c r="C124" s="124" t="s">
        <v>1707</v>
      </c>
      <c r="D124" s="124" t="s">
        <v>1708</v>
      </c>
      <c r="E124" s="124" t="s">
        <v>1509</v>
      </c>
      <c r="F124" s="125"/>
    </row>
    <row r="125" spans="2:6" ht="15.75">
      <c r="B125" s="123">
        <v>122</v>
      </c>
      <c r="C125" s="124" t="s">
        <v>1709</v>
      </c>
      <c r="D125" s="124" t="s">
        <v>1710</v>
      </c>
      <c r="E125" s="124" t="s">
        <v>1509</v>
      </c>
      <c r="F125" s="125"/>
    </row>
    <row r="126" spans="2:6" ht="15.75">
      <c r="B126" s="123">
        <v>123</v>
      </c>
      <c r="C126" s="124" t="s">
        <v>1711</v>
      </c>
      <c r="D126" s="124" t="s">
        <v>1712</v>
      </c>
      <c r="E126" s="124" t="s">
        <v>1509</v>
      </c>
      <c r="F126" s="125"/>
    </row>
    <row r="127" spans="2:6" ht="15.75">
      <c r="B127" s="123">
        <v>124</v>
      </c>
      <c r="C127" s="124" t="s">
        <v>1713</v>
      </c>
      <c r="D127" s="124" t="s">
        <v>1714</v>
      </c>
      <c r="E127" s="124" t="s">
        <v>1509</v>
      </c>
      <c r="F127" s="125"/>
    </row>
    <row r="128" spans="2:6" ht="15.75">
      <c r="B128" s="123">
        <v>125</v>
      </c>
      <c r="C128" s="124" t="s">
        <v>1715</v>
      </c>
      <c r="D128" s="124" t="s">
        <v>1716</v>
      </c>
      <c r="E128" s="124" t="s">
        <v>1509</v>
      </c>
      <c r="F128" s="125"/>
    </row>
    <row r="129" spans="2:6" ht="15.75">
      <c r="B129" s="123">
        <v>126</v>
      </c>
      <c r="C129" s="124" t="s">
        <v>1717</v>
      </c>
      <c r="D129" s="124" t="s">
        <v>1718</v>
      </c>
      <c r="E129" s="124" t="s">
        <v>1509</v>
      </c>
      <c r="F129" s="125"/>
    </row>
    <row r="130" spans="2:6" ht="15.75">
      <c r="B130" s="123">
        <v>127</v>
      </c>
      <c r="C130" s="124" t="s">
        <v>1719</v>
      </c>
      <c r="D130" s="124" t="s">
        <v>443</v>
      </c>
      <c r="E130" s="124" t="s">
        <v>1509</v>
      </c>
      <c r="F130" s="125"/>
    </row>
    <row r="131" spans="2:6" ht="15.75">
      <c r="B131" s="123">
        <v>128</v>
      </c>
      <c r="C131" s="124" t="s">
        <v>1720</v>
      </c>
      <c r="D131" s="124" t="s">
        <v>1604</v>
      </c>
      <c r="E131" s="124" t="s">
        <v>1509</v>
      </c>
      <c r="F131" s="125"/>
    </row>
    <row r="132" spans="2:6" ht="15.75">
      <c r="B132" s="123">
        <v>129</v>
      </c>
      <c r="C132" s="124" t="s">
        <v>1721</v>
      </c>
      <c r="D132" s="124" t="s">
        <v>1722</v>
      </c>
      <c r="E132" s="124" t="s">
        <v>1509</v>
      </c>
      <c r="F132" s="125"/>
    </row>
    <row r="133" spans="2:6" ht="15.75">
      <c r="B133" s="123">
        <v>130</v>
      </c>
      <c r="C133" s="124" t="s">
        <v>1723</v>
      </c>
      <c r="D133" s="124" t="s">
        <v>1724</v>
      </c>
      <c r="E133" s="124" t="s">
        <v>1509</v>
      </c>
      <c r="F133" s="125"/>
    </row>
    <row r="134" spans="2:6" ht="15.75">
      <c r="B134" s="123">
        <v>131</v>
      </c>
      <c r="C134" s="124" t="s">
        <v>1725</v>
      </c>
      <c r="D134" s="124" t="s">
        <v>1630</v>
      </c>
      <c r="E134" s="124" t="s">
        <v>1509</v>
      </c>
      <c r="F134" s="125"/>
    </row>
    <row r="135" spans="2:6" ht="15.75">
      <c r="B135" s="123">
        <v>132</v>
      </c>
      <c r="C135" s="124" t="s">
        <v>1497</v>
      </c>
      <c r="D135" s="124" t="s">
        <v>1726</v>
      </c>
      <c r="E135" s="124" t="s">
        <v>1509</v>
      </c>
      <c r="F135" s="125"/>
    </row>
    <row r="136" spans="2:6" ht="15.75">
      <c r="B136" s="123">
        <v>133</v>
      </c>
      <c r="C136" s="130" t="s">
        <v>1727</v>
      </c>
      <c r="D136" s="130" t="s">
        <v>230</v>
      </c>
      <c r="E136" s="130" t="s">
        <v>1509</v>
      </c>
      <c r="F136" s="125"/>
    </row>
    <row r="137" spans="2:6" ht="15.75">
      <c r="B137" s="131">
        <v>134</v>
      </c>
      <c r="C137" s="131" t="s">
        <v>1728</v>
      </c>
      <c r="D137" s="131" t="s">
        <v>1729</v>
      </c>
      <c r="E137" s="131" t="s">
        <v>1509</v>
      </c>
      <c r="F137" s="125"/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6"/>
  <sheetViews>
    <sheetView tabSelected="1" workbookViewId="0">
      <pane xSplit="3" ySplit="7" topLeftCell="D268" activePane="bottomRight" state="frozen"/>
      <selection pane="topRight" activeCell="D1" sqref="D1"/>
      <selection pane="bottomLeft" activeCell="A8" sqref="A8"/>
      <selection pane="bottomRight" activeCell="C268" sqref="C268"/>
    </sheetView>
  </sheetViews>
  <sheetFormatPr baseColWidth="10" defaultRowHeight="15"/>
  <cols>
    <col min="1" max="1" width="6.7109375" customWidth="1"/>
    <col min="2" max="2" width="28.28515625" style="21" customWidth="1"/>
    <col min="3" max="3" width="31.5703125" style="21" customWidth="1"/>
    <col min="4" max="8" width="16.140625" style="21" customWidth="1"/>
    <col min="9" max="9" width="21.28515625" style="21" customWidth="1"/>
    <col min="10" max="10" width="21.7109375" style="21" customWidth="1"/>
    <col min="11" max="12" width="16.140625" style="21" customWidth="1"/>
    <col min="13" max="13" width="14.28515625" style="151" bestFit="1" customWidth="1"/>
    <col min="14" max="14" width="16.42578125" style="151" customWidth="1"/>
  </cols>
  <sheetData>
    <row r="1" spans="1:14" ht="18.75">
      <c r="A1" s="142" t="s">
        <v>1731</v>
      </c>
      <c r="B1" s="157"/>
      <c r="C1" s="157"/>
      <c r="D1" s="282"/>
      <c r="E1" s="282"/>
      <c r="F1" s="282"/>
    </row>
    <row r="2" spans="1:14" ht="18.75">
      <c r="A2" s="143" t="s">
        <v>1732</v>
      </c>
      <c r="B2" s="158"/>
      <c r="C2" s="158"/>
      <c r="D2" s="282"/>
      <c r="E2" s="282"/>
      <c r="F2" s="282"/>
    </row>
    <row r="3" spans="1:14" ht="18.75">
      <c r="A3" s="143" t="s">
        <v>1733</v>
      </c>
      <c r="B3" s="158"/>
      <c r="C3" s="158"/>
      <c r="D3" s="282"/>
      <c r="E3" s="282"/>
      <c r="F3" s="282"/>
    </row>
    <row r="4" spans="1:14" s="144" customFormat="1" ht="23.25">
      <c r="A4" s="451" t="s">
        <v>2932</v>
      </c>
      <c r="B4" s="451"/>
      <c r="C4" s="451"/>
      <c r="D4" s="451"/>
      <c r="E4" s="451"/>
      <c r="F4" s="451"/>
      <c r="G4" s="21"/>
      <c r="H4" s="21"/>
      <c r="I4" s="21"/>
      <c r="J4" s="21"/>
      <c r="K4" s="21"/>
      <c r="L4" s="21"/>
      <c r="M4" s="152"/>
      <c r="N4" s="152"/>
    </row>
    <row r="5" spans="1:14" ht="18.75">
      <c r="A5" s="143"/>
      <c r="C5" s="159" t="s">
        <v>1734</v>
      </c>
    </row>
    <row r="6" spans="1:14" ht="19.5" thickBot="1">
      <c r="A6" s="145"/>
      <c r="B6" s="160"/>
      <c r="C6" s="161"/>
    </row>
    <row r="7" spans="1:14" ht="21" thickBot="1">
      <c r="A7" s="146" t="s">
        <v>5</v>
      </c>
      <c r="B7" s="147" t="s">
        <v>1735</v>
      </c>
      <c r="C7" s="147" t="s">
        <v>56</v>
      </c>
      <c r="D7" s="147" t="s">
        <v>1736</v>
      </c>
      <c r="E7" s="148" t="s">
        <v>1737</v>
      </c>
      <c r="F7" s="147" t="s">
        <v>1738</v>
      </c>
      <c r="G7" s="147" t="s">
        <v>1739</v>
      </c>
      <c r="H7" s="147" t="s">
        <v>1740</v>
      </c>
      <c r="I7" s="447" t="s">
        <v>1741</v>
      </c>
      <c r="J7" s="147" t="s">
        <v>1742</v>
      </c>
      <c r="K7" s="148" t="s">
        <v>1743</v>
      </c>
      <c r="L7" s="148" t="s">
        <v>1744</v>
      </c>
      <c r="M7" s="153"/>
      <c r="N7" s="155"/>
    </row>
    <row r="8" spans="1:14" s="150" customFormat="1" ht="21.75" customHeight="1">
      <c r="A8" s="149">
        <v>1</v>
      </c>
      <c r="B8" s="372" t="s">
        <v>2933</v>
      </c>
      <c r="C8" s="373" t="s">
        <v>2934</v>
      </c>
      <c r="D8" s="196">
        <v>9</v>
      </c>
      <c r="E8" s="24">
        <v>12.5</v>
      </c>
      <c r="F8" s="430">
        <v>14.5</v>
      </c>
      <c r="G8" s="187">
        <v>14.5</v>
      </c>
      <c r="H8" s="204">
        <v>13</v>
      </c>
      <c r="I8" s="404">
        <v>11.5</v>
      </c>
      <c r="J8" s="196">
        <v>17</v>
      </c>
      <c r="K8" s="187">
        <v>10</v>
      </c>
      <c r="L8" s="401">
        <v>15.5</v>
      </c>
      <c r="M8" s="154"/>
      <c r="N8" s="156"/>
    </row>
    <row r="9" spans="1:14" s="150" customFormat="1" ht="21.75" customHeight="1">
      <c r="A9" s="149">
        <v>2</v>
      </c>
      <c r="B9" s="372" t="s">
        <v>2935</v>
      </c>
      <c r="C9" s="373" t="s">
        <v>2936</v>
      </c>
      <c r="D9" s="187">
        <v>11</v>
      </c>
      <c r="E9" s="24">
        <v>5</v>
      </c>
      <c r="F9" s="430">
        <v>8.5</v>
      </c>
      <c r="G9" s="187">
        <v>15</v>
      </c>
      <c r="H9" s="204">
        <v>6</v>
      </c>
      <c r="I9" s="404">
        <v>8.5</v>
      </c>
      <c r="J9" s="187">
        <v>19</v>
      </c>
      <c r="K9" s="187">
        <v>8</v>
      </c>
      <c r="L9" s="401">
        <v>15.5</v>
      </c>
      <c r="M9" s="154"/>
      <c r="N9" s="156"/>
    </row>
    <row r="10" spans="1:14" s="150" customFormat="1" ht="21.75" customHeight="1">
      <c r="A10" s="149">
        <v>3</v>
      </c>
      <c r="B10" s="333" t="s">
        <v>2937</v>
      </c>
      <c r="C10" s="366" t="s">
        <v>518</v>
      </c>
      <c r="D10" s="187">
        <v>5</v>
      </c>
      <c r="E10" s="24">
        <v>10.5</v>
      </c>
      <c r="F10" s="430">
        <v>5</v>
      </c>
      <c r="G10" s="187">
        <v>13.5</v>
      </c>
      <c r="H10" s="204">
        <v>6</v>
      </c>
      <c r="I10" s="404">
        <v>11</v>
      </c>
      <c r="J10" s="187">
        <v>14</v>
      </c>
      <c r="K10" s="187">
        <v>12</v>
      </c>
      <c r="L10" s="401">
        <v>16.25</v>
      </c>
      <c r="M10" s="154"/>
      <c r="N10" s="156"/>
    </row>
    <row r="11" spans="1:14" s="150" customFormat="1" ht="21.75" customHeight="1">
      <c r="A11" s="149">
        <v>4</v>
      </c>
      <c r="B11" s="308" t="s">
        <v>2938</v>
      </c>
      <c r="C11" s="366" t="s">
        <v>706</v>
      </c>
      <c r="D11" s="187">
        <v>5</v>
      </c>
      <c r="E11" s="24">
        <v>8.5</v>
      </c>
      <c r="F11" s="430">
        <v>10.5</v>
      </c>
      <c r="G11" s="187">
        <v>16</v>
      </c>
      <c r="H11" s="204">
        <v>5</v>
      </c>
      <c r="I11" s="404">
        <v>12</v>
      </c>
      <c r="J11" s="187">
        <v>18</v>
      </c>
      <c r="K11" s="187">
        <v>7</v>
      </c>
      <c r="L11" s="401">
        <v>13.25</v>
      </c>
      <c r="M11" s="154"/>
      <c r="N11" s="156"/>
    </row>
    <row r="12" spans="1:14" s="150" customFormat="1" ht="21.75" customHeight="1">
      <c r="A12" s="149">
        <v>5</v>
      </c>
      <c r="B12" s="334" t="s">
        <v>1771</v>
      </c>
      <c r="C12" s="335" t="s">
        <v>3292</v>
      </c>
      <c r="D12" s="187">
        <v>3</v>
      </c>
      <c r="E12" s="24">
        <v>2</v>
      </c>
      <c r="F12" s="191">
        <v>45</v>
      </c>
      <c r="G12" s="187">
        <v>14.25</v>
      </c>
      <c r="H12" s="204">
        <v>1</v>
      </c>
      <c r="I12" s="404">
        <v>5</v>
      </c>
      <c r="J12" s="24">
        <v>5</v>
      </c>
      <c r="K12" s="399">
        <v>33</v>
      </c>
      <c r="L12" s="401">
        <v>7.75</v>
      </c>
      <c r="M12" s="154"/>
      <c r="N12" s="156"/>
    </row>
    <row r="13" spans="1:14" s="150" customFormat="1" ht="21.75" customHeight="1">
      <c r="A13" s="149">
        <v>6</v>
      </c>
      <c r="B13" s="308" t="s">
        <v>2939</v>
      </c>
      <c r="C13" s="309" t="s">
        <v>2940</v>
      </c>
      <c r="D13" s="187">
        <v>4</v>
      </c>
      <c r="E13" s="24">
        <v>4.5</v>
      </c>
      <c r="F13" s="430">
        <v>7</v>
      </c>
      <c r="G13" s="187">
        <v>11.75</v>
      </c>
      <c r="H13" s="204">
        <v>4</v>
      </c>
      <c r="I13" s="404">
        <v>3</v>
      </c>
      <c r="J13" s="187">
        <v>9</v>
      </c>
      <c r="K13" s="187">
        <v>4</v>
      </c>
      <c r="L13" s="401">
        <v>10.5</v>
      </c>
      <c r="M13" s="154"/>
      <c r="N13" s="156"/>
    </row>
    <row r="14" spans="1:14" s="150" customFormat="1" ht="21.75" customHeight="1">
      <c r="A14" s="149">
        <v>7</v>
      </c>
      <c r="B14" s="308" t="s">
        <v>2941</v>
      </c>
      <c r="C14" s="309" t="s">
        <v>2942</v>
      </c>
      <c r="D14" s="187">
        <v>7</v>
      </c>
      <c r="E14" s="24">
        <v>11.5</v>
      </c>
      <c r="F14" s="430">
        <v>10</v>
      </c>
      <c r="G14" s="187">
        <v>13.5</v>
      </c>
      <c r="H14" s="204">
        <v>5</v>
      </c>
      <c r="I14" s="404">
        <v>11</v>
      </c>
      <c r="J14" s="187">
        <v>16</v>
      </c>
      <c r="K14" s="187">
        <v>6</v>
      </c>
      <c r="L14" s="401">
        <v>13.5</v>
      </c>
      <c r="M14" s="154"/>
      <c r="N14" s="156"/>
    </row>
    <row r="15" spans="1:14" s="150" customFormat="1" ht="21.75" customHeight="1">
      <c r="A15" s="149">
        <v>8</v>
      </c>
      <c r="B15" s="306" t="s">
        <v>2945</v>
      </c>
      <c r="C15" s="307" t="s">
        <v>492</v>
      </c>
      <c r="D15" s="187">
        <v>4</v>
      </c>
      <c r="E15" s="24">
        <v>1</v>
      </c>
      <c r="F15" s="430">
        <v>8</v>
      </c>
      <c r="G15" s="187">
        <v>10.5</v>
      </c>
      <c r="H15" s="204">
        <v>3</v>
      </c>
      <c r="I15" s="404">
        <v>1</v>
      </c>
      <c r="J15" s="24">
        <v>13</v>
      </c>
      <c r="K15" s="187">
        <v>2</v>
      </c>
      <c r="L15" s="402">
        <v>7.75</v>
      </c>
      <c r="M15" s="154"/>
      <c r="N15" s="156"/>
    </row>
    <row r="16" spans="1:14" s="150" customFormat="1" ht="21.75" customHeight="1">
      <c r="A16" s="149">
        <v>9</v>
      </c>
      <c r="B16" s="308" t="s">
        <v>2943</v>
      </c>
      <c r="C16" s="309" t="s">
        <v>2944</v>
      </c>
      <c r="D16" s="187">
        <v>4</v>
      </c>
      <c r="E16" s="24">
        <v>2.5</v>
      </c>
      <c r="F16" s="430">
        <v>10.5</v>
      </c>
      <c r="G16" s="187">
        <v>12</v>
      </c>
      <c r="H16" s="204">
        <v>3</v>
      </c>
      <c r="I16" s="404">
        <v>6</v>
      </c>
      <c r="J16" s="24">
        <v>9</v>
      </c>
      <c r="K16" s="187">
        <v>4</v>
      </c>
      <c r="L16" s="401">
        <v>10.5</v>
      </c>
      <c r="M16" s="154"/>
      <c r="N16" s="156"/>
    </row>
    <row r="17" spans="1:14" s="150" customFormat="1" ht="21.75" customHeight="1">
      <c r="A17" s="149">
        <v>10</v>
      </c>
      <c r="B17" s="308" t="s">
        <v>182</v>
      </c>
      <c r="C17" s="309" t="s">
        <v>640</v>
      </c>
      <c r="D17" s="187">
        <v>11</v>
      </c>
      <c r="E17" s="24">
        <v>8.75</v>
      </c>
      <c r="F17" s="430">
        <v>11.5</v>
      </c>
      <c r="G17" s="187">
        <v>16.25</v>
      </c>
      <c r="H17" s="204">
        <v>9</v>
      </c>
      <c r="I17" s="404">
        <v>13</v>
      </c>
      <c r="J17" s="187">
        <v>16</v>
      </c>
      <c r="K17" s="187">
        <v>11</v>
      </c>
      <c r="L17" s="401">
        <v>17</v>
      </c>
      <c r="M17" s="154"/>
      <c r="N17" s="156"/>
    </row>
    <row r="18" spans="1:14" s="150" customFormat="1" ht="21.75" customHeight="1">
      <c r="A18" s="149">
        <v>11</v>
      </c>
      <c r="B18" s="308" t="s">
        <v>2946</v>
      </c>
      <c r="C18" s="309" t="s">
        <v>1863</v>
      </c>
      <c r="D18" s="187">
        <v>3</v>
      </c>
      <c r="E18" s="24">
        <v>3.5</v>
      </c>
      <c r="F18" s="430">
        <v>10</v>
      </c>
      <c r="G18" s="187">
        <v>14.75</v>
      </c>
      <c r="H18" s="204">
        <v>1</v>
      </c>
      <c r="I18" s="404">
        <v>4</v>
      </c>
      <c r="J18" s="187">
        <v>8</v>
      </c>
      <c r="K18" s="187">
        <v>4</v>
      </c>
      <c r="L18" s="401">
        <v>11.75</v>
      </c>
      <c r="M18" s="154"/>
      <c r="N18" s="156"/>
    </row>
    <row r="19" spans="1:14" s="150" customFormat="1" ht="21.75" customHeight="1">
      <c r="A19" s="149">
        <v>12</v>
      </c>
      <c r="B19" s="308" t="s">
        <v>1784</v>
      </c>
      <c r="C19" s="309" t="s">
        <v>2947</v>
      </c>
      <c r="D19" s="187">
        <v>4</v>
      </c>
      <c r="E19" s="24">
        <v>6.75</v>
      </c>
      <c r="F19" s="430">
        <v>9</v>
      </c>
      <c r="G19" s="187">
        <v>14.75</v>
      </c>
      <c r="H19" s="204">
        <v>3</v>
      </c>
      <c r="I19" s="404">
        <v>7</v>
      </c>
      <c r="J19" s="187">
        <v>10</v>
      </c>
      <c r="K19" s="187">
        <v>6</v>
      </c>
      <c r="L19" s="401">
        <v>9.25</v>
      </c>
      <c r="M19" s="154"/>
      <c r="N19" s="156"/>
    </row>
    <row r="20" spans="1:14" s="150" customFormat="1" ht="21.75" customHeight="1">
      <c r="A20" s="149">
        <v>13</v>
      </c>
      <c r="B20" s="308" t="s">
        <v>2948</v>
      </c>
      <c r="C20" s="309" t="s">
        <v>2949</v>
      </c>
      <c r="D20" s="187">
        <v>4</v>
      </c>
      <c r="E20" s="24">
        <v>10</v>
      </c>
      <c r="F20" s="430">
        <v>10</v>
      </c>
      <c r="G20" s="187">
        <v>13.25</v>
      </c>
      <c r="H20" s="204">
        <v>6</v>
      </c>
      <c r="I20" s="404">
        <v>10</v>
      </c>
      <c r="J20" s="24">
        <v>12</v>
      </c>
      <c r="K20" s="187">
        <v>6</v>
      </c>
      <c r="L20" s="401">
        <v>11.5</v>
      </c>
      <c r="M20" s="154"/>
      <c r="N20" s="156"/>
    </row>
    <row r="21" spans="1:14" s="150" customFormat="1" ht="21.75" customHeight="1">
      <c r="A21" s="149">
        <v>14</v>
      </c>
      <c r="B21" s="308" t="s">
        <v>2950</v>
      </c>
      <c r="C21" s="309" t="s">
        <v>580</v>
      </c>
      <c r="D21" s="187">
        <v>16</v>
      </c>
      <c r="E21" s="24">
        <v>13</v>
      </c>
      <c r="F21" s="430">
        <v>12</v>
      </c>
      <c r="G21" s="187">
        <v>16.25</v>
      </c>
      <c r="H21" s="204">
        <v>12</v>
      </c>
      <c r="I21" s="404">
        <v>12</v>
      </c>
      <c r="J21" s="24">
        <v>18</v>
      </c>
      <c r="K21" s="187">
        <v>12</v>
      </c>
      <c r="L21" s="401">
        <v>16.75</v>
      </c>
      <c r="M21" s="154"/>
      <c r="N21" s="156"/>
    </row>
    <row r="22" spans="1:14" s="150" customFormat="1" ht="21.75" customHeight="1">
      <c r="A22" s="149">
        <v>15</v>
      </c>
      <c r="B22" s="308" t="s">
        <v>2951</v>
      </c>
      <c r="C22" s="309" t="s">
        <v>2952</v>
      </c>
      <c r="D22" s="187">
        <v>5</v>
      </c>
      <c r="E22" s="24">
        <v>3</v>
      </c>
      <c r="F22" s="430">
        <v>8</v>
      </c>
      <c r="G22" s="187">
        <v>11.75</v>
      </c>
      <c r="H22" s="204">
        <v>4</v>
      </c>
      <c r="I22" s="404">
        <v>7</v>
      </c>
      <c r="J22" s="24">
        <v>8</v>
      </c>
      <c r="K22" s="187">
        <v>7</v>
      </c>
      <c r="L22" s="401">
        <v>4.5</v>
      </c>
      <c r="M22" s="154"/>
      <c r="N22" s="156"/>
    </row>
    <row r="23" spans="1:14" s="150" customFormat="1" ht="21.75" customHeight="1">
      <c r="A23" s="149">
        <v>16</v>
      </c>
      <c r="B23" s="336" t="s">
        <v>2951</v>
      </c>
      <c r="C23" s="337" t="s">
        <v>2953</v>
      </c>
      <c r="D23" s="187">
        <v>3</v>
      </c>
      <c r="E23" s="24">
        <v>4</v>
      </c>
      <c r="F23" s="430">
        <v>8.5</v>
      </c>
      <c r="G23" s="187">
        <v>11.25</v>
      </c>
      <c r="H23" s="204">
        <v>4</v>
      </c>
      <c r="I23" s="404">
        <v>6</v>
      </c>
      <c r="J23" s="24">
        <v>8</v>
      </c>
      <c r="K23" s="187">
        <v>5</v>
      </c>
      <c r="L23" s="402">
        <v>7</v>
      </c>
      <c r="M23" s="154"/>
      <c r="N23" s="156"/>
    </row>
    <row r="24" spans="1:14" s="150" customFormat="1" ht="21.75" customHeight="1">
      <c r="A24" s="149">
        <v>17</v>
      </c>
      <c r="B24" s="308" t="s">
        <v>2954</v>
      </c>
      <c r="C24" s="309" t="s">
        <v>2090</v>
      </c>
      <c r="D24" s="187">
        <v>6</v>
      </c>
      <c r="E24" s="24">
        <v>6.75</v>
      </c>
      <c r="F24" s="430">
        <v>9</v>
      </c>
      <c r="G24" s="187">
        <v>13.5</v>
      </c>
      <c r="H24" s="204">
        <v>5</v>
      </c>
      <c r="I24" s="404">
        <v>11</v>
      </c>
      <c r="J24" s="187">
        <v>17</v>
      </c>
      <c r="K24" s="187">
        <v>9</v>
      </c>
      <c r="L24" s="402">
        <v>11.75</v>
      </c>
      <c r="M24" s="154"/>
      <c r="N24" s="156"/>
    </row>
    <row r="25" spans="1:14" s="150" customFormat="1" ht="21.75" customHeight="1">
      <c r="A25" s="149">
        <v>18</v>
      </c>
      <c r="B25" s="308" t="s">
        <v>220</v>
      </c>
      <c r="C25" s="309" t="s">
        <v>2955</v>
      </c>
      <c r="D25" s="187">
        <v>4</v>
      </c>
      <c r="E25" s="24">
        <v>1</v>
      </c>
      <c r="F25" s="430">
        <v>7</v>
      </c>
      <c r="G25" s="187">
        <v>13.5</v>
      </c>
      <c r="H25" s="204">
        <v>5</v>
      </c>
      <c r="I25" s="404">
        <v>2</v>
      </c>
      <c r="J25" s="24">
        <v>13</v>
      </c>
      <c r="K25" s="187">
        <v>5</v>
      </c>
      <c r="L25" s="402">
        <v>9.5</v>
      </c>
      <c r="M25" s="154"/>
      <c r="N25" s="156"/>
    </row>
    <row r="26" spans="1:14" s="150" customFormat="1" ht="21.75" customHeight="1">
      <c r="A26" s="149">
        <v>19</v>
      </c>
      <c r="B26" s="285" t="s">
        <v>2956</v>
      </c>
      <c r="C26" s="284" t="s">
        <v>2957</v>
      </c>
      <c r="D26" s="187">
        <v>6</v>
      </c>
      <c r="E26" s="24">
        <v>7.5</v>
      </c>
      <c r="F26" s="430">
        <v>12.5</v>
      </c>
      <c r="G26" s="187">
        <v>14</v>
      </c>
      <c r="H26" s="204">
        <v>7</v>
      </c>
      <c r="I26" s="404">
        <v>6</v>
      </c>
      <c r="J26" s="187">
        <v>18</v>
      </c>
      <c r="K26" s="187">
        <v>4</v>
      </c>
      <c r="L26" s="401">
        <v>15.75</v>
      </c>
      <c r="M26" s="154"/>
      <c r="N26" s="156"/>
    </row>
    <row r="27" spans="1:14" s="150" customFormat="1" ht="21.75" customHeight="1">
      <c r="A27" s="149">
        <v>20</v>
      </c>
      <c r="B27" s="285" t="s">
        <v>2958</v>
      </c>
      <c r="C27" s="284" t="s">
        <v>1795</v>
      </c>
      <c r="D27" s="187">
        <v>9.5</v>
      </c>
      <c r="E27" s="24">
        <v>10.5</v>
      </c>
      <c r="F27" s="430">
        <v>10</v>
      </c>
      <c r="G27" s="187">
        <v>16.25</v>
      </c>
      <c r="H27" s="204">
        <v>8</v>
      </c>
      <c r="I27" s="404">
        <v>12</v>
      </c>
      <c r="J27" s="187">
        <v>19</v>
      </c>
      <c r="K27" s="187">
        <v>8</v>
      </c>
      <c r="L27" s="401">
        <v>8.5</v>
      </c>
      <c r="M27" s="154"/>
      <c r="N27" s="156"/>
    </row>
    <row r="28" spans="1:14" s="150" customFormat="1" ht="21.75" customHeight="1">
      <c r="A28" s="149">
        <v>21</v>
      </c>
      <c r="B28" s="285" t="s">
        <v>2959</v>
      </c>
      <c r="C28" s="284" t="s">
        <v>2960</v>
      </c>
      <c r="D28" s="187">
        <v>5</v>
      </c>
      <c r="E28" s="24">
        <v>5</v>
      </c>
      <c r="F28" s="430">
        <v>8.5</v>
      </c>
      <c r="G28" s="187">
        <v>10.75</v>
      </c>
      <c r="H28" s="204">
        <v>4</v>
      </c>
      <c r="I28" s="404">
        <v>7</v>
      </c>
      <c r="J28" s="187">
        <v>13</v>
      </c>
      <c r="K28" s="187">
        <v>5</v>
      </c>
      <c r="L28" s="402">
        <v>8.25</v>
      </c>
      <c r="M28" s="154"/>
      <c r="N28" s="156"/>
    </row>
    <row r="29" spans="1:14" s="150" customFormat="1" ht="21.75" customHeight="1">
      <c r="A29" s="149">
        <v>22</v>
      </c>
      <c r="B29" s="285" t="s">
        <v>2961</v>
      </c>
      <c r="C29" s="284" t="s">
        <v>1943</v>
      </c>
      <c r="D29" s="187">
        <v>10</v>
      </c>
      <c r="E29" s="24">
        <v>12</v>
      </c>
      <c r="F29" s="430">
        <v>9.5</v>
      </c>
      <c r="G29" s="187">
        <v>17.25</v>
      </c>
      <c r="H29" s="204">
        <v>7</v>
      </c>
      <c r="I29" s="404">
        <v>9</v>
      </c>
      <c r="J29" s="187">
        <v>16</v>
      </c>
      <c r="K29" s="187">
        <v>10</v>
      </c>
      <c r="L29" s="401">
        <v>16</v>
      </c>
      <c r="M29" s="154"/>
      <c r="N29" s="156"/>
    </row>
    <row r="30" spans="1:14" s="150" customFormat="1" ht="21.75" customHeight="1">
      <c r="A30" s="149">
        <v>23</v>
      </c>
      <c r="B30" s="285" t="s">
        <v>249</v>
      </c>
      <c r="C30" s="284" t="s">
        <v>2962</v>
      </c>
      <c r="D30" s="187">
        <v>9</v>
      </c>
      <c r="E30" s="24">
        <v>4.5</v>
      </c>
      <c r="F30" s="430">
        <v>11</v>
      </c>
      <c r="G30" s="187">
        <v>16.25</v>
      </c>
      <c r="H30" s="204">
        <v>8</v>
      </c>
      <c r="I30" s="404">
        <v>10</v>
      </c>
      <c r="J30" s="187">
        <v>10</v>
      </c>
      <c r="K30" s="187">
        <v>10</v>
      </c>
      <c r="L30" s="402">
        <v>12</v>
      </c>
      <c r="M30" s="154"/>
      <c r="N30" s="156"/>
    </row>
    <row r="31" spans="1:14" s="150" customFormat="1" ht="21.75" customHeight="1">
      <c r="A31" s="149">
        <v>24</v>
      </c>
      <c r="B31" s="285" t="s">
        <v>2963</v>
      </c>
      <c r="C31" s="284" t="s">
        <v>640</v>
      </c>
      <c r="D31" s="187">
        <v>4</v>
      </c>
      <c r="E31" s="24">
        <v>8.5</v>
      </c>
      <c r="F31" s="430">
        <v>9</v>
      </c>
      <c r="G31" s="187">
        <v>13.75</v>
      </c>
      <c r="H31" s="204">
        <v>13</v>
      </c>
      <c r="I31" s="404">
        <v>7</v>
      </c>
      <c r="J31" s="187">
        <v>15</v>
      </c>
      <c r="K31" s="187">
        <v>4</v>
      </c>
      <c r="L31" s="401">
        <v>12</v>
      </c>
      <c r="M31" s="154"/>
      <c r="N31" s="156"/>
    </row>
    <row r="32" spans="1:14" s="150" customFormat="1" ht="21.75" customHeight="1">
      <c r="A32" s="149">
        <v>25</v>
      </c>
      <c r="B32" s="285" t="s">
        <v>2964</v>
      </c>
      <c r="C32" s="284" t="s">
        <v>2965</v>
      </c>
      <c r="D32" s="187">
        <v>6</v>
      </c>
      <c r="E32" s="24">
        <v>9.5</v>
      </c>
      <c r="F32" s="430">
        <v>8</v>
      </c>
      <c r="G32" s="187">
        <v>13.75</v>
      </c>
      <c r="H32" s="204">
        <v>6</v>
      </c>
      <c r="I32" s="404">
        <v>10</v>
      </c>
      <c r="J32" s="187">
        <v>12</v>
      </c>
      <c r="K32" s="187">
        <v>6</v>
      </c>
      <c r="L32" s="402">
        <v>10.75</v>
      </c>
      <c r="M32" s="154"/>
      <c r="N32" s="156"/>
    </row>
    <row r="33" spans="1:14" s="150" customFormat="1" ht="21.75" customHeight="1">
      <c r="A33" s="149">
        <v>26</v>
      </c>
      <c r="B33" s="285" t="s">
        <v>2966</v>
      </c>
      <c r="C33" s="284" t="s">
        <v>1409</v>
      </c>
      <c r="D33" s="187">
        <v>5</v>
      </c>
      <c r="E33" s="24">
        <v>4</v>
      </c>
      <c r="F33" s="430">
        <v>4</v>
      </c>
      <c r="G33" s="187">
        <v>9.75</v>
      </c>
      <c r="H33" s="204">
        <v>5</v>
      </c>
      <c r="I33" s="404">
        <v>5</v>
      </c>
      <c r="J33" s="187">
        <v>8</v>
      </c>
      <c r="K33" s="187">
        <v>5</v>
      </c>
      <c r="L33" s="402">
        <v>11</v>
      </c>
      <c r="M33" s="154"/>
      <c r="N33" s="156"/>
    </row>
    <row r="34" spans="1:14" s="150" customFormat="1" ht="21.75" customHeight="1">
      <c r="A34" s="149">
        <v>27</v>
      </c>
      <c r="B34" s="285" t="s">
        <v>2967</v>
      </c>
      <c r="C34" s="284" t="s">
        <v>2968</v>
      </c>
      <c r="D34" s="187">
        <v>13</v>
      </c>
      <c r="E34" s="24">
        <v>15</v>
      </c>
      <c r="F34" s="430">
        <v>13</v>
      </c>
      <c r="G34" s="187">
        <v>16.5</v>
      </c>
      <c r="H34" s="204">
        <v>16</v>
      </c>
      <c r="I34" s="404">
        <v>11.75</v>
      </c>
      <c r="J34" s="187">
        <v>19</v>
      </c>
      <c r="K34" s="187">
        <v>11</v>
      </c>
      <c r="L34" s="401">
        <v>18</v>
      </c>
      <c r="M34" s="154"/>
      <c r="N34" s="156"/>
    </row>
    <row r="35" spans="1:14" s="150" customFormat="1" ht="21.75" customHeight="1">
      <c r="A35" s="149">
        <v>28</v>
      </c>
      <c r="B35" s="290" t="s">
        <v>307</v>
      </c>
      <c r="C35" s="291" t="s">
        <v>2969</v>
      </c>
      <c r="D35" s="187">
        <v>11</v>
      </c>
      <c r="E35" s="24">
        <v>11</v>
      </c>
      <c r="F35" s="430">
        <v>9.5</v>
      </c>
      <c r="G35" s="187">
        <v>13.5</v>
      </c>
      <c r="H35" s="204">
        <v>2</v>
      </c>
      <c r="I35" s="404">
        <v>12.5</v>
      </c>
      <c r="J35" s="187">
        <v>14</v>
      </c>
      <c r="K35" s="187">
        <v>7</v>
      </c>
      <c r="L35" s="402">
        <v>10.25</v>
      </c>
      <c r="M35" s="154"/>
      <c r="N35" s="156"/>
    </row>
    <row r="36" spans="1:14" s="150" customFormat="1" ht="21.75" customHeight="1">
      <c r="A36" s="149">
        <v>29</v>
      </c>
      <c r="B36" s="285" t="s">
        <v>3293</v>
      </c>
      <c r="C36" s="284" t="s">
        <v>2047</v>
      </c>
      <c r="D36" s="187">
        <v>9</v>
      </c>
      <c r="E36" s="24">
        <v>16.5</v>
      </c>
      <c r="F36" s="430">
        <v>10</v>
      </c>
      <c r="G36" s="187">
        <v>15</v>
      </c>
      <c r="H36" s="204">
        <v>16</v>
      </c>
      <c r="I36" s="404">
        <v>16</v>
      </c>
      <c r="J36" s="187">
        <v>19</v>
      </c>
      <c r="K36" s="187">
        <v>12</v>
      </c>
      <c r="L36" s="402">
        <v>11.75</v>
      </c>
      <c r="M36" s="154"/>
      <c r="N36" s="156"/>
    </row>
    <row r="37" spans="1:14" s="150" customFormat="1" ht="21.75" customHeight="1">
      <c r="A37" s="149">
        <v>30</v>
      </c>
      <c r="B37" s="285" t="s">
        <v>2970</v>
      </c>
      <c r="C37" s="284" t="s">
        <v>2971</v>
      </c>
      <c r="D37" s="187">
        <v>8</v>
      </c>
      <c r="E37" s="24">
        <v>13.5</v>
      </c>
      <c r="F37" s="430">
        <v>10.5</v>
      </c>
      <c r="G37" s="187">
        <v>16.75</v>
      </c>
      <c r="H37" s="204">
        <v>12</v>
      </c>
      <c r="I37" s="404">
        <v>16</v>
      </c>
      <c r="J37" s="187">
        <v>15</v>
      </c>
      <c r="K37" s="187">
        <v>15</v>
      </c>
      <c r="L37" s="401">
        <v>11.25</v>
      </c>
      <c r="M37" s="154"/>
      <c r="N37" s="156"/>
    </row>
    <row r="38" spans="1:14" s="150" customFormat="1" ht="21.75" customHeight="1">
      <c r="A38" s="149">
        <v>31</v>
      </c>
      <c r="B38" s="285" t="s">
        <v>347</v>
      </c>
      <c r="C38" s="284" t="s">
        <v>2248</v>
      </c>
      <c r="D38" s="187">
        <v>4</v>
      </c>
      <c r="E38" s="24">
        <v>4.25</v>
      </c>
      <c r="F38" s="430">
        <v>12</v>
      </c>
      <c r="G38" s="187">
        <v>12.75</v>
      </c>
      <c r="H38" s="204">
        <v>8</v>
      </c>
      <c r="I38" s="404">
        <v>8</v>
      </c>
      <c r="J38" s="187">
        <v>11</v>
      </c>
      <c r="K38" s="187">
        <v>8</v>
      </c>
      <c r="L38" s="401">
        <v>12.75</v>
      </c>
      <c r="M38" s="154"/>
      <c r="N38" s="156"/>
    </row>
    <row r="39" spans="1:14" s="150" customFormat="1" ht="21.75" customHeight="1">
      <c r="A39" s="149">
        <v>32</v>
      </c>
      <c r="B39" s="285" t="s">
        <v>2972</v>
      </c>
      <c r="C39" s="284" t="s">
        <v>82</v>
      </c>
      <c r="D39" s="187">
        <v>13</v>
      </c>
      <c r="E39" s="24">
        <v>11.5</v>
      </c>
      <c r="F39" s="430">
        <v>13.5</v>
      </c>
      <c r="G39" s="187">
        <v>17</v>
      </c>
      <c r="H39" s="204">
        <v>12</v>
      </c>
      <c r="I39" s="404">
        <v>16.5</v>
      </c>
      <c r="J39" s="187">
        <v>16</v>
      </c>
      <c r="K39" s="187">
        <v>13</v>
      </c>
      <c r="L39" s="401">
        <v>16.75</v>
      </c>
      <c r="M39" s="154"/>
      <c r="N39" s="156"/>
    </row>
    <row r="40" spans="1:14" s="150" customFormat="1" ht="21.75" customHeight="1">
      <c r="A40" s="149">
        <v>33</v>
      </c>
      <c r="B40" s="285" t="s">
        <v>2973</v>
      </c>
      <c r="C40" s="284" t="s">
        <v>2974</v>
      </c>
      <c r="D40" s="187">
        <v>5</v>
      </c>
      <c r="E40" s="24">
        <v>7.5</v>
      </c>
      <c r="F40" s="430">
        <v>12</v>
      </c>
      <c r="G40" s="187">
        <v>14</v>
      </c>
      <c r="H40" s="204">
        <v>10</v>
      </c>
      <c r="I40" s="404">
        <v>10</v>
      </c>
      <c r="J40" s="187">
        <v>16</v>
      </c>
      <c r="K40" s="187">
        <v>9</v>
      </c>
      <c r="L40" s="401">
        <v>11.25</v>
      </c>
      <c r="M40" s="154"/>
      <c r="N40" s="156"/>
    </row>
    <row r="41" spans="1:14" s="150" customFormat="1" ht="21.75" customHeight="1">
      <c r="A41" s="149">
        <v>34</v>
      </c>
      <c r="B41" s="308" t="s">
        <v>2992</v>
      </c>
      <c r="C41" s="309" t="s">
        <v>2028</v>
      </c>
      <c r="D41" s="187">
        <v>5</v>
      </c>
      <c r="E41" s="24">
        <v>0.5</v>
      </c>
      <c r="F41" s="430">
        <v>8</v>
      </c>
      <c r="G41" s="187">
        <v>12.25</v>
      </c>
      <c r="H41" s="204">
        <v>6</v>
      </c>
      <c r="I41" s="404">
        <v>2</v>
      </c>
      <c r="J41" s="187">
        <v>9</v>
      </c>
      <c r="K41" s="187">
        <v>4</v>
      </c>
      <c r="L41" s="402">
        <v>8</v>
      </c>
      <c r="M41" s="154"/>
      <c r="N41" s="156"/>
    </row>
    <row r="42" spans="1:14" s="150" customFormat="1" ht="21.75" customHeight="1">
      <c r="A42" s="149">
        <v>35</v>
      </c>
      <c r="B42" s="285" t="s">
        <v>2975</v>
      </c>
      <c r="C42" s="284" t="s">
        <v>2976</v>
      </c>
      <c r="D42" s="187">
        <v>8</v>
      </c>
      <c r="E42" s="24">
        <v>12</v>
      </c>
      <c r="F42" s="430">
        <v>10</v>
      </c>
      <c r="G42" s="187">
        <v>14.5</v>
      </c>
      <c r="H42" s="204">
        <v>13</v>
      </c>
      <c r="I42" s="404">
        <v>15.5</v>
      </c>
      <c r="J42" s="24">
        <v>16</v>
      </c>
      <c r="K42" s="187">
        <v>12</v>
      </c>
      <c r="L42" s="401">
        <v>13.75</v>
      </c>
      <c r="M42" s="154"/>
      <c r="N42" s="156"/>
    </row>
    <row r="43" spans="1:14" s="150" customFormat="1" ht="21.75" customHeight="1">
      <c r="A43" s="149">
        <v>36</v>
      </c>
      <c r="B43" s="308" t="s">
        <v>2977</v>
      </c>
      <c r="C43" s="309" t="s">
        <v>2165</v>
      </c>
      <c r="D43" s="187">
        <v>7</v>
      </c>
      <c r="E43" s="24">
        <v>3.25</v>
      </c>
      <c r="F43" s="430">
        <v>9.5</v>
      </c>
      <c r="G43" s="187">
        <v>13.75</v>
      </c>
      <c r="H43" s="204">
        <v>5</v>
      </c>
      <c r="I43" s="404">
        <v>6</v>
      </c>
      <c r="J43" s="187">
        <v>0</v>
      </c>
      <c r="K43" s="187">
        <v>4</v>
      </c>
      <c r="L43" s="401">
        <v>9</v>
      </c>
      <c r="M43" s="154"/>
      <c r="N43" s="156"/>
    </row>
    <row r="44" spans="1:14" s="150" customFormat="1" ht="21.75" customHeight="1">
      <c r="A44" s="149">
        <v>37</v>
      </c>
      <c r="B44" s="308" t="s">
        <v>2978</v>
      </c>
      <c r="C44" s="309" t="s">
        <v>2979</v>
      </c>
      <c r="D44" s="187">
        <v>4</v>
      </c>
      <c r="E44" s="24">
        <v>5.5</v>
      </c>
      <c r="F44" s="430">
        <v>6.5</v>
      </c>
      <c r="G44" s="187">
        <v>11.5</v>
      </c>
      <c r="H44" s="204">
        <v>3</v>
      </c>
      <c r="I44" s="404">
        <v>5</v>
      </c>
      <c r="J44" s="187">
        <v>7</v>
      </c>
      <c r="K44" s="187">
        <v>7</v>
      </c>
      <c r="L44" s="401">
        <v>12.25</v>
      </c>
      <c r="M44" s="154"/>
      <c r="N44" s="156"/>
    </row>
    <row r="45" spans="1:14" s="150" customFormat="1" ht="21.75" customHeight="1">
      <c r="A45" s="149">
        <v>38</v>
      </c>
      <c r="B45" s="308" t="s">
        <v>2980</v>
      </c>
      <c r="C45" s="342" t="s">
        <v>711</v>
      </c>
      <c r="D45" s="187">
        <v>6</v>
      </c>
      <c r="E45" s="24">
        <v>9</v>
      </c>
      <c r="F45" s="430">
        <v>10.5</v>
      </c>
      <c r="G45" s="187">
        <v>13.25</v>
      </c>
      <c r="H45" s="204">
        <v>4</v>
      </c>
      <c r="I45" s="404">
        <v>6.5</v>
      </c>
      <c r="J45" s="24">
        <v>6</v>
      </c>
      <c r="K45" s="187">
        <v>7</v>
      </c>
      <c r="L45" s="401">
        <v>9.75</v>
      </c>
      <c r="M45" s="154"/>
      <c r="N45" s="156"/>
    </row>
    <row r="46" spans="1:14" s="150" customFormat="1" ht="21.75" customHeight="1">
      <c r="A46" s="149">
        <v>39</v>
      </c>
      <c r="B46" s="333" t="s">
        <v>2981</v>
      </c>
      <c r="C46" s="343" t="s">
        <v>2982</v>
      </c>
      <c r="D46" s="187">
        <v>8</v>
      </c>
      <c r="E46" s="24">
        <v>5.5</v>
      </c>
      <c r="F46" s="430">
        <v>12.5</v>
      </c>
      <c r="G46" s="187">
        <v>13</v>
      </c>
      <c r="H46" s="204">
        <v>5</v>
      </c>
      <c r="I46" s="404">
        <v>9.5</v>
      </c>
      <c r="J46" s="187">
        <v>17</v>
      </c>
      <c r="K46" s="187">
        <v>9</v>
      </c>
      <c r="L46" s="401">
        <v>10.25</v>
      </c>
      <c r="M46" s="154"/>
      <c r="N46" s="156"/>
    </row>
    <row r="47" spans="1:14" s="150" customFormat="1" ht="21.75" customHeight="1">
      <c r="A47" s="149">
        <v>40</v>
      </c>
      <c r="B47" s="308" t="s">
        <v>2983</v>
      </c>
      <c r="C47" s="309" t="s">
        <v>841</v>
      </c>
      <c r="D47" s="187">
        <v>8</v>
      </c>
      <c r="E47" s="24">
        <v>8</v>
      </c>
      <c r="F47" s="430">
        <v>9</v>
      </c>
      <c r="G47" s="187">
        <v>14.25</v>
      </c>
      <c r="H47" s="204">
        <v>12</v>
      </c>
      <c r="I47" s="404">
        <v>11</v>
      </c>
      <c r="J47" s="187">
        <v>10</v>
      </c>
      <c r="K47" s="187">
        <v>9</v>
      </c>
      <c r="L47" s="401">
        <v>12.25</v>
      </c>
      <c r="M47" s="154"/>
      <c r="N47" s="156"/>
    </row>
    <row r="48" spans="1:14" s="150" customFormat="1" ht="21.75" customHeight="1">
      <c r="A48" s="149">
        <v>41</v>
      </c>
      <c r="B48" s="308" t="s">
        <v>2984</v>
      </c>
      <c r="C48" s="309" t="s">
        <v>1890</v>
      </c>
      <c r="D48" s="187">
        <v>3</v>
      </c>
      <c r="E48" s="24">
        <v>9</v>
      </c>
      <c r="F48" s="430">
        <v>9.5</v>
      </c>
      <c r="G48" s="187">
        <v>13</v>
      </c>
      <c r="H48" s="204">
        <v>6</v>
      </c>
      <c r="I48" s="404">
        <v>9</v>
      </c>
      <c r="J48" s="187">
        <v>12</v>
      </c>
      <c r="K48" s="187">
        <v>5</v>
      </c>
      <c r="L48" s="401">
        <v>9.25</v>
      </c>
      <c r="M48" s="154"/>
      <c r="N48" s="156"/>
    </row>
    <row r="49" spans="1:14" s="150" customFormat="1" ht="21.75" customHeight="1">
      <c r="A49" s="149">
        <v>42</v>
      </c>
      <c r="B49" s="308" t="s">
        <v>2985</v>
      </c>
      <c r="C49" s="309" t="s">
        <v>2986</v>
      </c>
      <c r="D49" s="187">
        <v>3</v>
      </c>
      <c r="E49" s="24">
        <v>0</v>
      </c>
      <c r="F49" s="430">
        <v>9</v>
      </c>
      <c r="G49" s="187">
        <v>13.75</v>
      </c>
      <c r="H49" s="204">
        <v>3</v>
      </c>
      <c r="I49" s="404">
        <v>3</v>
      </c>
      <c r="J49" s="187">
        <v>10</v>
      </c>
      <c r="K49" s="187">
        <v>3</v>
      </c>
      <c r="L49" s="401">
        <v>11.5</v>
      </c>
      <c r="M49" s="154"/>
      <c r="N49" s="156"/>
    </row>
    <row r="50" spans="1:14" s="150" customFormat="1" ht="21.75" customHeight="1">
      <c r="A50" s="149">
        <v>43</v>
      </c>
      <c r="B50" s="308" t="s">
        <v>2985</v>
      </c>
      <c r="C50" s="309" t="s">
        <v>2987</v>
      </c>
      <c r="D50" s="187">
        <v>7</v>
      </c>
      <c r="E50" s="24">
        <v>11.5</v>
      </c>
      <c r="F50" s="430">
        <v>8.5</v>
      </c>
      <c r="G50" s="187">
        <v>13.5</v>
      </c>
      <c r="H50" s="204">
        <v>3</v>
      </c>
      <c r="I50" s="404">
        <v>5.25</v>
      </c>
      <c r="J50" s="187">
        <v>12</v>
      </c>
      <c r="K50" s="187">
        <v>7</v>
      </c>
      <c r="L50" s="401">
        <v>15</v>
      </c>
      <c r="M50" s="154"/>
      <c r="N50" s="156"/>
    </row>
    <row r="51" spans="1:14" s="150" customFormat="1" ht="21.75" customHeight="1">
      <c r="A51" s="149">
        <v>44</v>
      </c>
      <c r="B51" s="308" t="s">
        <v>2988</v>
      </c>
      <c r="C51" s="309" t="s">
        <v>2989</v>
      </c>
      <c r="D51" s="187">
        <v>4</v>
      </c>
      <c r="E51" s="24">
        <v>7</v>
      </c>
      <c r="F51" s="430">
        <v>12</v>
      </c>
      <c r="G51" s="187">
        <v>12.75</v>
      </c>
      <c r="H51" s="204">
        <v>6</v>
      </c>
      <c r="I51" s="404">
        <v>5</v>
      </c>
      <c r="J51" s="187">
        <v>8</v>
      </c>
      <c r="K51" s="187">
        <v>7</v>
      </c>
      <c r="L51" s="401">
        <v>9</v>
      </c>
      <c r="M51" s="154"/>
      <c r="N51" s="156"/>
    </row>
    <row r="52" spans="1:14" s="150" customFormat="1" ht="21.75" customHeight="1">
      <c r="A52" s="149">
        <v>45</v>
      </c>
      <c r="B52" s="308" t="s">
        <v>2990</v>
      </c>
      <c r="C52" s="309" t="s">
        <v>2991</v>
      </c>
      <c r="D52" s="187">
        <v>7</v>
      </c>
      <c r="E52" s="24">
        <v>10</v>
      </c>
      <c r="F52" s="430">
        <v>9.5</v>
      </c>
      <c r="G52" s="187">
        <v>13.5</v>
      </c>
      <c r="H52" s="204">
        <v>3</v>
      </c>
      <c r="I52" s="404">
        <v>6</v>
      </c>
      <c r="J52" s="187">
        <v>12</v>
      </c>
      <c r="K52" s="187">
        <v>9</v>
      </c>
      <c r="L52" s="401">
        <v>9.25</v>
      </c>
      <c r="M52" s="154"/>
      <c r="N52" s="156"/>
    </row>
    <row r="53" spans="1:14" s="150" customFormat="1" ht="21.75" customHeight="1">
      <c r="A53" s="149">
        <v>46</v>
      </c>
      <c r="B53" s="344" t="s">
        <v>2993</v>
      </c>
      <c r="C53" s="345" t="s">
        <v>2994</v>
      </c>
      <c r="D53" s="187">
        <v>6</v>
      </c>
      <c r="E53" s="24">
        <v>5.25</v>
      </c>
      <c r="F53" s="430">
        <v>9</v>
      </c>
      <c r="G53" s="187">
        <v>11.25</v>
      </c>
      <c r="H53" s="204">
        <v>5</v>
      </c>
      <c r="I53" s="404">
        <v>5</v>
      </c>
      <c r="J53" s="187">
        <v>9</v>
      </c>
      <c r="K53" s="187">
        <v>8</v>
      </c>
      <c r="L53" s="402">
        <v>9.75</v>
      </c>
      <c r="M53" s="154"/>
      <c r="N53" s="156"/>
    </row>
    <row r="54" spans="1:14" s="150" customFormat="1" ht="21.75" customHeight="1">
      <c r="A54" s="149">
        <v>47</v>
      </c>
      <c r="B54" s="308" t="s">
        <v>2993</v>
      </c>
      <c r="C54" s="309" t="s">
        <v>2995</v>
      </c>
      <c r="D54" s="187">
        <v>6</v>
      </c>
      <c r="E54" s="24">
        <v>5.75</v>
      </c>
      <c r="F54" s="430">
        <v>10</v>
      </c>
      <c r="G54" s="187">
        <v>11</v>
      </c>
      <c r="H54" s="204">
        <v>5</v>
      </c>
      <c r="I54" s="404">
        <v>10.5</v>
      </c>
      <c r="J54" s="187">
        <v>11</v>
      </c>
      <c r="K54" s="187">
        <v>6</v>
      </c>
      <c r="L54" s="402">
        <v>10</v>
      </c>
      <c r="M54" s="154"/>
      <c r="N54" s="156"/>
    </row>
    <row r="55" spans="1:14" s="150" customFormat="1" ht="21.75" customHeight="1">
      <c r="A55" s="149">
        <v>48</v>
      </c>
      <c r="B55" s="308" t="s">
        <v>2996</v>
      </c>
      <c r="C55" s="309" t="s">
        <v>2997</v>
      </c>
      <c r="D55" s="187">
        <v>8</v>
      </c>
      <c r="E55" s="24">
        <v>7</v>
      </c>
      <c r="F55" s="430">
        <v>10</v>
      </c>
      <c r="G55" s="187">
        <v>12.5</v>
      </c>
      <c r="H55" s="204">
        <v>3</v>
      </c>
      <c r="I55" s="404">
        <v>11</v>
      </c>
      <c r="J55" s="187">
        <v>12</v>
      </c>
      <c r="K55" s="187">
        <v>6</v>
      </c>
      <c r="L55" s="402">
        <v>11</v>
      </c>
      <c r="M55" s="154"/>
      <c r="N55" s="156"/>
    </row>
    <row r="56" spans="1:14" s="150" customFormat="1" ht="21.75" customHeight="1">
      <c r="A56" s="149">
        <v>49</v>
      </c>
      <c r="B56" s="346" t="s">
        <v>3294</v>
      </c>
      <c r="C56" s="347" t="s">
        <v>2085</v>
      </c>
      <c r="D56" s="187">
        <v>7</v>
      </c>
      <c r="E56" s="24">
        <v>8</v>
      </c>
      <c r="F56" s="430">
        <v>7.5</v>
      </c>
      <c r="G56" s="187">
        <v>12</v>
      </c>
      <c r="H56" s="204">
        <v>3</v>
      </c>
      <c r="I56" s="404">
        <v>6</v>
      </c>
      <c r="J56" s="187">
        <v>15</v>
      </c>
      <c r="K56" s="187">
        <v>11</v>
      </c>
      <c r="L56" s="402">
        <v>16</v>
      </c>
      <c r="M56" s="154"/>
      <c r="N56" s="156"/>
    </row>
    <row r="57" spans="1:14" s="150" customFormat="1" ht="21.75" customHeight="1">
      <c r="A57" s="149">
        <v>50</v>
      </c>
      <c r="B57" s="308" t="s">
        <v>2998</v>
      </c>
      <c r="C57" s="309" t="s">
        <v>2999</v>
      </c>
      <c r="D57" s="187">
        <v>6</v>
      </c>
      <c r="E57" s="24">
        <v>6</v>
      </c>
      <c r="F57" s="430">
        <v>9.5</v>
      </c>
      <c r="G57" s="187">
        <v>14.25</v>
      </c>
      <c r="H57" s="204">
        <v>5</v>
      </c>
      <c r="I57" s="404">
        <v>2</v>
      </c>
      <c r="J57" s="187">
        <v>10</v>
      </c>
      <c r="K57" s="187">
        <v>4</v>
      </c>
      <c r="L57" s="402">
        <v>9.25</v>
      </c>
      <c r="M57" s="154"/>
      <c r="N57" s="156"/>
    </row>
    <row r="58" spans="1:14" s="150" customFormat="1" ht="21.75" customHeight="1">
      <c r="A58" s="149">
        <v>51</v>
      </c>
      <c r="B58" s="285" t="s">
        <v>3000</v>
      </c>
      <c r="C58" s="284" t="s">
        <v>2038</v>
      </c>
      <c r="D58" s="187">
        <v>7</v>
      </c>
      <c r="E58" s="24">
        <v>6.5</v>
      </c>
      <c r="F58" s="430">
        <v>8</v>
      </c>
      <c r="G58" s="187">
        <v>14.25</v>
      </c>
      <c r="H58" s="204">
        <v>5</v>
      </c>
      <c r="I58" s="404">
        <v>8</v>
      </c>
      <c r="J58" s="187">
        <v>10</v>
      </c>
      <c r="K58" s="187">
        <v>6</v>
      </c>
      <c r="L58" s="402">
        <v>14.25</v>
      </c>
      <c r="M58" s="154"/>
      <c r="N58" s="156"/>
    </row>
    <row r="59" spans="1:14" s="150" customFormat="1" ht="21.75" customHeight="1">
      <c r="A59" s="149">
        <v>52</v>
      </c>
      <c r="B59" s="286" t="s">
        <v>1859</v>
      </c>
      <c r="C59" s="287" t="s">
        <v>3001</v>
      </c>
      <c r="D59" s="187">
        <v>4</v>
      </c>
      <c r="E59" s="24">
        <v>3.5</v>
      </c>
      <c r="F59" s="191">
        <v>36</v>
      </c>
      <c r="G59" s="191">
        <v>36</v>
      </c>
      <c r="H59" s="204">
        <v>1</v>
      </c>
      <c r="I59" s="404">
        <v>7</v>
      </c>
      <c r="J59" s="187">
        <v>9</v>
      </c>
      <c r="K59" s="399">
        <v>33</v>
      </c>
      <c r="L59" s="401">
        <v>6.5</v>
      </c>
      <c r="M59" s="154"/>
      <c r="N59" s="156"/>
    </row>
    <row r="60" spans="1:14" s="150" customFormat="1" ht="21.75" customHeight="1">
      <c r="A60" s="149">
        <v>53</v>
      </c>
      <c r="B60" s="334" t="s">
        <v>454</v>
      </c>
      <c r="C60" s="335" t="s">
        <v>1863</v>
      </c>
      <c r="D60" s="187">
        <v>3</v>
      </c>
      <c r="E60" s="24">
        <v>2</v>
      </c>
      <c r="F60" s="191">
        <v>39</v>
      </c>
      <c r="G60" s="187">
        <v>11.75</v>
      </c>
      <c r="H60" s="204">
        <v>1</v>
      </c>
      <c r="I60" s="404">
        <v>2</v>
      </c>
      <c r="J60" s="187">
        <v>3</v>
      </c>
      <c r="K60" s="187">
        <v>4</v>
      </c>
      <c r="L60" s="402">
        <v>9.75</v>
      </c>
      <c r="M60" s="154"/>
      <c r="N60" s="156"/>
    </row>
    <row r="61" spans="1:14" s="150" customFormat="1" ht="21.75" customHeight="1">
      <c r="A61" s="149">
        <v>54</v>
      </c>
      <c r="B61" s="308" t="s">
        <v>3002</v>
      </c>
      <c r="C61" s="309" t="s">
        <v>3003</v>
      </c>
      <c r="D61" s="187">
        <v>10</v>
      </c>
      <c r="E61" s="24">
        <v>4</v>
      </c>
      <c r="F61" s="430">
        <v>8</v>
      </c>
      <c r="G61" s="187">
        <v>12.75</v>
      </c>
      <c r="H61" s="204">
        <v>5</v>
      </c>
      <c r="I61" s="404">
        <v>7.5</v>
      </c>
      <c r="J61" s="187">
        <v>10</v>
      </c>
      <c r="K61" s="187">
        <v>9</v>
      </c>
      <c r="L61" s="401">
        <v>11.25</v>
      </c>
      <c r="M61" s="154"/>
      <c r="N61" s="156"/>
    </row>
    <row r="62" spans="1:14" s="150" customFormat="1" ht="21.75" customHeight="1">
      <c r="A62" s="149">
        <v>55</v>
      </c>
      <c r="B62" s="308" t="s">
        <v>3004</v>
      </c>
      <c r="C62" s="309" t="s">
        <v>3005</v>
      </c>
      <c r="D62" s="187">
        <v>11</v>
      </c>
      <c r="E62" s="24">
        <v>5.25</v>
      </c>
      <c r="F62" s="430">
        <v>12</v>
      </c>
      <c r="G62" s="187">
        <v>12.5</v>
      </c>
      <c r="H62" s="204">
        <v>4</v>
      </c>
      <c r="I62" s="404">
        <v>5</v>
      </c>
      <c r="J62" s="187">
        <v>14</v>
      </c>
      <c r="K62" s="187">
        <v>7</v>
      </c>
      <c r="L62" s="402">
        <v>5.5</v>
      </c>
      <c r="M62" s="154"/>
      <c r="N62" s="156"/>
    </row>
    <row r="63" spans="1:14" s="150" customFormat="1" ht="21.75" customHeight="1">
      <c r="A63" s="149">
        <v>56</v>
      </c>
      <c r="B63" s="308" t="s">
        <v>466</v>
      </c>
      <c r="C63" s="309" t="s">
        <v>296</v>
      </c>
      <c r="D63" s="187">
        <v>4</v>
      </c>
      <c r="E63" s="24">
        <v>2</v>
      </c>
      <c r="F63" s="430">
        <v>9.5</v>
      </c>
      <c r="G63" s="187">
        <v>12.5</v>
      </c>
      <c r="H63" s="204">
        <v>2</v>
      </c>
      <c r="I63" s="404">
        <v>5</v>
      </c>
      <c r="J63" s="187">
        <v>9</v>
      </c>
      <c r="K63" s="187">
        <v>2</v>
      </c>
      <c r="L63" s="402">
        <v>12</v>
      </c>
      <c r="M63" s="154"/>
      <c r="N63" s="156"/>
    </row>
    <row r="64" spans="1:14" s="150" customFormat="1" ht="21.75" customHeight="1">
      <c r="A64" s="149">
        <v>57</v>
      </c>
      <c r="B64" s="308" t="s">
        <v>3006</v>
      </c>
      <c r="C64" s="309" t="s">
        <v>674</v>
      </c>
      <c r="D64" s="187">
        <v>8</v>
      </c>
      <c r="E64" s="24">
        <v>5.25</v>
      </c>
      <c r="F64" s="430">
        <v>8</v>
      </c>
      <c r="G64" s="187">
        <v>16.25</v>
      </c>
      <c r="H64" s="204">
        <v>4</v>
      </c>
      <c r="I64" s="404">
        <v>7</v>
      </c>
      <c r="J64" s="187">
        <v>16</v>
      </c>
      <c r="K64" s="187">
        <v>9</v>
      </c>
      <c r="L64" s="402">
        <v>11.75</v>
      </c>
      <c r="M64" s="154"/>
      <c r="N64" s="156"/>
    </row>
    <row r="65" spans="1:14" s="150" customFormat="1" ht="21.75" customHeight="1">
      <c r="A65" s="149">
        <v>58</v>
      </c>
      <c r="B65" s="308" t="s">
        <v>1869</v>
      </c>
      <c r="C65" s="309" t="s">
        <v>3007</v>
      </c>
      <c r="D65" s="187">
        <v>4</v>
      </c>
      <c r="E65" s="24">
        <v>3</v>
      </c>
      <c r="F65" s="430">
        <v>9</v>
      </c>
      <c r="G65" s="187">
        <v>9.5</v>
      </c>
      <c r="H65" s="204">
        <v>5</v>
      </c>
      <c r="I65" s="404">
        <v>5</v>
      </c>
      <c r="J65" s="187">
        <v>7</v>
      </c>
      <c r="K65" s="187">
        <v>4</v>
      </c>
      <c r="L65" s="402">
        <v>6.75</v>
      </c>
      <c r="M65" s="154"/>
      <c r="N65" s="156"/>
    </row>
    <row r="66" spans="1:14" s="150" customFormat="1" ht="21.75" customHeight="1">
      <c r="A66" s="149">
        <v>59</v>
      </c>
      <c r="B66" s="306" t="s">
        <v>475</v>
      </c>
      <c r="C66" s="307" t="s">
        <v>1872</v>
      </c>
      <c r="D66" s="191">
        <v>20</v>
      </c>
      <c r="E66" s="24">
        <v>1</v>
      </c>
      <c r="F66" s="191">
        <v>30</v>
      </c>
      <c r="G66" s="191">
        <v>30</v>
      </c>
      <c r="H66" s="204">
        <v>1</v>
      </c>
      <c r="I66" s="404">
        <v>2</v>
      </c>
      <c r="J66" s="187">
        <v>9</v>
      </c>
      <c r="K66" s="399">
        <v>30</v>
      </c>
      <c r="L66" s="402">
        <v>6.25</v>
      </c>
      <c r="M66" s="154"/>
      <c r="N66" s="156"/>
    </row>
    <row r="67" spans="1:14" s="150" customFormat="1" ht="21.75" customHeight="1">
      <c r="A67" s="149">
        <v>60</v>
      </c>
      <c r="B67" s="308" t="s">
        <v>3008</v>
      </c>
      <c r="C67" s="342" t="s">
        <v>3009</v>
      </c>
      <c r="D67" s="187">
        <v>6</v>
      </c>
      <c r="E67" s="24">
        <v>7.75</v>
      </c>
      <c r="F67" s="430">
        <v>8</v>
      </c>
      <c r="G67" s="187">
        <v>14.25</v>
      </c>
      <c r="H67" s="204">
        <v>10</v>
      </c>
      <c r="I67" s="404">
        <v>11.25</v>
      </c>
      <c r="J67" s="24">
        <v>12</v>
      </c>
      <c r="K67" s="187">
        <v>10</v>
      </c>
      <c r="L67" s="402">
        <v>13</v>
      </c>
      <c r="M67" s="154"/>
      <c r="N67" s="156"/>
    </row>
    <row r="68" spans="1:14" s="150" customFormat="1" ht="21.75" customHeight="1">
      <c r="A68" s="149">
        <v>61</v>
      </c>
      <c r="B68" s="308" t="s">
        <v>3285</v>
      </c>
      <c r="C68" s="309" t="s">
        <v>3010</v>
      </c>
      <c r="D68" s="187">
        <v>7</v>
      </c>
      <c r="E68" s="24">
        <v>3</v>
      </c>
      <c r="F68" s="430">
        <v>9</v>
      </c>
      <c r="G68" s="187">
        <v>11</v>
      </c>
      <c r="H68" s="204">
        <v>3</v>
      </c>
      <c r="I68" s="404">
        <v>4</v>
      </c>
      <c r="J68" s="24">
        <v>10</v>
      </c>
      <c r="K68" s="187">
        <v>5</v>
      </c>
      <c r="L68" s="402">
        <v>9.5</v>
      </c>
      <c r="M68" s="154"/>
      <c r="N68" s="156"/>
    </row>
    <row r="69" spans="1:14" s="150" customFormat="1" ht="21.75" customHeight="1">
      <c r="A69" s="149">
        <v>62</v>
      </c>
      <c r="B69" s="334" t="s">
        <v>499</v>
      </c>
      <c r="C69" s="335" t="s">
        <v>500</v>
      </c>
      <c r="D69" s="191">
        <v>20</v>
      </c>
      <c r="E69" s="24">
        <v>4.25</v>
      </c>
      <c r="F69" s="191">
        <v>39</v>
      </c>
      <c r="G69" s="191">
        <v>31.5</v>
      </c>
      <c r="H69" s="204">
        <v>3</v>
      </c>
      <c r="I69" s="404">
        <v>6</v>
      </c>
      <c r="J69" s="24">
        <v>5</v>
      </c>
      <c r="K69" s="187">
        <v>5</v>
      </c>
      <c r="L69" s="402">
        <v>8.25</v>
      </c>
      <c r="M69" s="154"/>
      <c r="N69" s="156"/>
    </row>
    <row r="70" spans="1:14" s="150" customFormat="1" ht="21.75" customHeight="1">
      <c r="A70" s="149">
        <v>63</v>
      </c>
      <c r="B70" s="308" t="s">
        <v>3011</v>
      </c>
      <c r="C70" s="309" t="s">
        <v>256</v>
      </c>
      <c r="D70" s="187">
        <v>8</v>
      </c>
      <c r="E70" s="24">
        <v>9</v>
      </c>
      <c r="F70" s="430">
        <v>10</v>
      </c>
      <c r="G70" s="187">
        <v>13.75</v>
      </c>
      <c r="H70" s="204">
        <v>5</v>
      </c>
      <c r="I70" s="404">
        <v>10</v>
      </c>
      <c r="J70" s="24">
        <v>13</v>
      </c>
      <c r="K70" s="187">
        <v>8</v>
      </c>
      <c r="L70" s="402">
        <v>11.5</v>
      </c>
      <c r="M70" s="154"/>
      <c r="N70" s="156"/>
    </row>
    <row r="71" spans="1:14" s="150" customFormat="1" ht="21.75" customHeight="1">
      <c r="A71" s="149">
        <v>64</v>
      </c>
      <c r="B71" s="308" t="s">
        <v>3012</v>
      </c>
      <c r="C71" s="309" t="s">
        <v>3013</v>
      </c>
      <c r="D71" s="187">
        <v>6</v>
      </c>
      <c r="E71" s="24">
        <v>9.5</v>
      </c>
      <c r="F71" s="430">
        <v>10</v>
      </c>
      <c r="G71" s="187">
        <v>13.5</v>
      </c>
      <c r="H71" s="204">
        <v>8</v>
      </c>
      <c r="I71" s="404">
        <v>9</v>
      </c>
      <c r="J71" s="24">
        <v>17</v>
      </c>
      <c r="K71" s="187">
        <v>5</v>
      </c>
      <c r="L71" s="402">
        <v>14</v>
      </c>
      <c r="M71" s="154"/>
      <c r="N71" s="156"/>
    </row>
    <row r="72" spans="1:14" s="150" customFormat="1" ht="21.75" customHeight="1">
      <c r="A72" s="149">
        <v>65</v>
      </c>
      <c r="B72" s="308" t="s">
        <v>3014</v>
      </c>
      <c r="C72" s="309" t="s">
        <v>3015</v>
      </c>
      <c r="D72" s="187">
        <v>4</v>
      </c>
      <c r="E72" s="24">
        <v>1.75</v>
      </c>
      <c r="F72" s="430">
        <v>7.5</v>
      </c>
      <c r="G72" s="187">
        <v>15.25</v>
      </c>
      <c r="H72" s="204">
        <v>3</v>
      </c>
      <c r="I72" s="404">
        <v>2</v>
      </c>
      <c r="J72" s="24">
        <v>5</v>
      </c>
      <c r="K72" s="187">
        <v>6</v>
      </c>
      <c r="L72" s="401">
        <v>6.5</v>
      </c>
      <c r="M72" s="154"/>
      <c r="N72" s="156"/>
    </row>
    <row r="73" spans="1:14" s="150" customFormat="1" ht="21.75" customHeight="1">
      <c r="A73" s="149">
        <v>66</v>
      </c>
      <c r="B73" s="308" t="s">
        <v>3016</v>
      </c>
      <c r="C73" s="309" t="s">
        <v>1368</v>
      </c>
      <c r="D73" s="187">
        <v>5</v>
      </c>
      <c r="E73" s="24">
        <v>7.5</v>
      </c>
      <c r="F73" s="430">
        <v>6.5</v>
      </c>
      <c r="G73" s="187">
        <v>15</v>
      </c>
      <c r="H73" s="204">
        <v>5</v>
      </c>
      <c r="I73" s="404">
        <v>9</v>
      </c>
      <c r="J73" s="24">
        <v>7</v>
      </c>
      <c r="K73" s="187">
        <v>11</v>
      </c>
      <c r="L73" s="402">
        <v>13.25</v>
      </c>
      <c r="M73" s="154"/>
      <c r="N73" s="156"/>
    </row>
    <row r="74" spans="1:14" s="150" customFormat="1" ht="21.75" customHeight="1">
      <c r="A74" s="149">
        <v>67</v>
      </c>
      <c r="B74" s="308" t="s">
        <v>3017</v>
      </c>
      <c r="C74" s="309" t="s">
        <v>1211</v>
      </c>
      <c r="D74" s="187">
        <v>9</v>
      </c>
      <c r="E74" s="24">
        <v>9</v>
      </c>
      <c r="F74" s="430">
        <v>9</v>
      </c>
      <c r="G74" s="187">
        <v>16.75</v>
      </c>
      <c r="H74" s="204">
        <v>6</v>
      </c>
      <c r="I74" s="404">
        <v>12.5</v>
      </c>
      <c r="J74" s="24">
        <v>15</v>
      </c>
      <c r="K74" s="187">
        <v>8</v>
      </c>
      <c r="L74" s="401">
        <v>11.5</v>
      </c>
      <c r="M74" s="154"/>
      <c r="N74" s="156"/>
    </row>
    <row r="75" spans="1:14" s="150" customFormat="1" ht="21.75" customHeight="1">
      <c r="A75" s="149">
        <v>68</v>
      </c>
      <c r="B75" s="308" t="s">
        <v>3018</v>
      </c>
      <c r="C75" s="309" t="s">
        <v>1935</v>
      </c>
      <c r="D75" s="187">
        <v>5</v>
      </c>
      <c r="E75" s="24">
        <v>5.5</v>
      </c>
      <c r="F75" s="430">
        <v>8.5</v>
      </c>
      <c r="G75" s="187">
        <v>12.75</v>
      </c>
      <c r="H75" s="204">
        <v>1</v>
      </c>
      <c r="I75" s="404">
        <v>7</v>
      </c>
      <c r="J75" s="24">
        <v>6</v>
      </c>
      <c r="K75" s="187">
        <v>6</v>
      </c>
      <c r="L75" s="402">
        <v>8.5</v>
      </c>
      <c r="M75" s="154"/>
      <c r="N75" s="156"/>
    </row>
    <row r="76" spans="1:14" s="150" customFormat="1" ht="21.75" customHeight="1">
      <c r="A76" s="149">
        <v>69</v>
      </c>
      <c r="B76" s="308" t="s">
        <v>3019</v>
      </c>
      <c r="C76" s="309" t="s">
        <v>2018</v>
      </c>
      <c r="D76" s="187">
        <v>9</v>
      </c>
      <c r="E76" s="24">
        <v>7</v>
      </c>
      <c r="F76" s="430">
        <v>10</v>
      </c>
      <c r="G76" s="187">
        <v>13.75</v>
      </c>
      <c r="H76" s="204">
        <v>6</v>
      </c>
      <c r="I76" s="404">
        <v>9</v>
      </c>
      <c r="J76" s="24">
        <v>15</v>
      </c>
      <c r="K76" s="187">
        <v>13</v>
      </c>
      <c r="L76" s="402">
        <v>11</v>
      </c>
      <c r="M76" s="154"/>
      <c r="N76" s="156"/>
    </row>
    <row r="77" spans="1:14" s="150" customFormat="1" ht="21.75" customHeight="1">
      <c r="A77" s="149">
        <v>70</v>
      </c>
      <c r="B77" s="308" t="s">
        <v>3020</v>
      </c>
      <c r="C77" s="309" t="s">
        <v>3021</v>
      </c>
      <c r="D77" s="187">
        <v>13</v>
      </c>
      <c r="E77" s="24">
        <v>16</v>
      </c>
      <c r="F77" s="430">
        <v>10.5</v>
      </c>
      <c r="G77" s="187">
        <v>19.5</v>
      </c>
      <c r="H77" s="204">
        <v>12</v>
      </c>
      <c r="I77" s="404">
        <v>16.75</v>
      </c>
      <c r="J77" s="24">
        <v>20</v>
      </c>
      <c r="K77" s="187">
        <v>13</v>
      </c>
      <c r="L77" s="401">
        <v>16.75</v>
      </c>
      <c r="M77" s="154"/>
      <c r="N77" s="156"/>
    </row>
    <row r="78" spans="1:14" s="150" customFormat="1" ht="21.75" customHeight="1">
      <c r="A78" s="149">
        <v>71</v>
      </c>
      <c r="B78" s="334" t="s">
        <v>3286</v>
      </c>
      <c r="C78" s="335" t="s">
        <v>1907</v>
      </c>
      <c r="D78" s="187">
        <v>6</v>
      </c>
      <c r="E78" s="24">
        <v>2</v>
      </c>
      <c r="F78" s="430">
        <v>6.5</v>
      </c>
      <c r="G78" s="187">
        <v>11.75</v>
      </c>
      <c r="H78" s="204">
        <v>2</v>
      </c>
      <c r="I78" s="404">
        <v>4.5</v>
      </c>
      <c r="J78" s="24">
        <v>6</v>
      </c>
      <c r="K78" s="187">
        <v>5</v>
      </c>
      <c r="L78" s="402">
        <v>6.25</v>
      </c>
      <c r="M78" s="154"/>
      <c r="N78" s="156"/>
    </row>
    <row r="79" spans="1:14" s="150" customFormat="1" ht="21.75" customHeight="1">
      <c r="A79" s="149">
        <v>72</v>
      </c>
      <c r="B79" s="308" t="s">
        <v>3022</v>
      </c>
      <c r="C79" s="309" t="s">
        <v>971</v>
      </c>
      <c r="D79" s="187">
        <v>5</v>
      </c>
      <c r="E79" s="24">
        <v>8</v>
      </c>
      <c r="F79" s="430">
        <v>9</v>
      </c>
      <c r="G79" s="187">
        <v>15.75</v>
      </c>
      <c r="H79" s="204">
        <v>12</v>
      </c>
      <c r="I79" s="404">
        <v>8</v>
      </c>
      <c r="J79" s="24">
        <v>13</v>
      </c>
      <c r="K79" s="187">
        <v>4</v>
      </c>
      <c r="L79" s="401">
        <v>14.5</v>
      </c>
      <c r="M79" s="154"/>
      <c r="N79" s="156"/>
    </row>
    <row r="80" spans="1:14" s="150" customFormat="1" ht="21.75" customHeight="1">
      <c r="A80" s="149">
        <v>73</v>
      </c>
      <c r="B80" s="308" t="s">
        <v>3023</v>
      </c>
      <c r="C80" s="309" t="s">
        <v>3024</v>
      </c>
      <c r="D80" s="187">
        <v>7</v>
      </c>
      <c r="E80" s="24">
        <v>7</v>
      </c>
      <c r="F80" s="430">
        <v>7.5</v>
      </c>
      <c r="G80" s="187">
        <v>14</v>
      </c>
      <c r="H80" s="204">
        <v>7</v>
      </c>
      <c r="I80" s="404">
        <v>2</v>
      </c>
      <c r="J80" s="24">
        <v>9</v>
      </c>
      <c r="K80" s="187">
        <v>8</v>
      </c>
      <c r="L80" s="401">
        <v>11.25</v>
      </c>
      <c r="M80" s="154"/>
      <c r="N80" s="156"/>
    </row>
    <row r="81" spans="1:14" s="150" customFormat="1" ht="21.75" customHeight="1">
      <c r="A81" s="149">
        <v>74</v>
      </c>
      <c r="B81" s="308" t="s">
        <v>3025</v>
      </c>
      <c r="C81" s="309" t="s">
        <v>887</v>
      </c>
      <c r="D81" s="187">
        <v>9</v>
      </c>
      <c r="E81" s="24">
        <v>7</v>
      </c>
      <c r="F81" s="430">
        <v>10</v>
      </c>
      <c r="G81" s="187">
        <v>14</v>
      </c>
      <c r="H81" s="204">
        <v>8</v>
      </c>
      <c r="I81" s="404">
        <v>7.5</v>
      </c>
      <c r="J81" s="24">
        <v>16</v>
      </c>
      <c r="K81" s="187">
        <v>8</v>
      </c>
      <c r="L81" s="402">
        <v>13</v>
      </c>
      <c r="M81" s="154"/>
      <c r="N81" s="156"/>
    </row>
    <row r="82" spans="1:14" s="150" customFormat="1" ht="21.75" customHeight="1">
      <c r="A82" s="149">
        <v>75</v>
      </c>
      <c r="B82" s="308" t="s">
        <v>552</v>
      </c>
      <c r="C82" s="309" t="s">
        <v>2146</v>
      </c>
      <c r="D82" s="187">
        <v>6</v>
      </c>
      <c r="E82" s="24">
        <v>7.5</v>
      </c>
      <c r="F82" s="430">
        <v>12</v>
      </c>
      <c r="G82" s="187">
        <v>14.25</v>
      </c>
      <c r="H82" s="204">
        <v>13</v>
      </c>
      <c r="I82" s="404">
        <v>12</v>
      </c>
      <c r="J82" s="24">
        <v>15</v>
      </c>
      <c r="K82" s="187">
        <v>9</v>
      </c>
      <c r="L82" s="402">
        <v>12.75</v>
      </c>
      <c r="M82" s="154"/>
      <c r="N82" s="156"/>
    </row>
    <row r="83" spans="1:14" s="150" customFormat="1" ht="21.75" customHeight="1">
      <c r="A83" s="149">
        <v>76</v>
      </c>
      <c r="B83" s="308" t="s">
        <v>3026</v>
      </c>
      <c r="C83" s="309" t="s">
        <v>2143</v>
      </c>
      <c r="D83" s="187">
        <v>3</v>
      </c>
      <c r="E83" s="24">
        <v>5.5</v>
      </c>
      <c r="F83" s="430">
        <v>8</v>
      </c>
      <c r="G83" s="187">
        <v>10.75</v>
      </c>
      <c r="H83" s="204">
        <v>1</v>
      </c>
      <c r="I83" s="404">
        <v>4</v>
      </c>
      <c r="J83" s="24">
        <v>8</v>
      </c>
      <c r="K83" s="187">
        <v>4</v>
      </c>
      <c r="L83" s="402">
        <v>12</v>
      </c>
      <c r="M83" s="154"/>
      <c r="N83" s="156"/>
    </row>
    <row r="84" spans="1:14" s="150" customFormat="1" ht="21.75" customHeight="1">
      <c r="A84" s="149">
        <v>77</v>
      </c>
      <c r="B84" s="308" t="s">
        <v>3027</v>
      </c>
      <c r="C84" s="309" t="s">
        <v>1892</v>
      </c>
      <c r="D84" s="187">
        <v>7</v>
      </c>
      <c r="E84" s="24">
        <v>5</v>
      </c>
      <c r="F84" s="430">
        <v>10</v>
      </c>
      <c r="G84" s="187">
        <v>13.5</v>
      </c>
      <c r="H84" s="204">
        <v>2</v>
      </c>
      <c r="I84" s="404">
        <v>11.5</v>
      </c>
      <c r="J84" s="24">
        <v>7</v>
      </c>
      <c r="K84" s="187">
        <v>5</v>
      </c>
      <c r="L84" s="401">
        <v>10.75</v>
      </c>
      <c r="M84" s="154"/>
      <c r="N84" s="156"/>
    </row>
    <row r="85" spans="1:14" s="150" customFormat="1" ht="21.75" customHeight="1">
      <c r="A85" s="149">
        <v>78</v>
      </c>
      <c r="B85" s="308" t="s">
        <v>3028</v>
      </c>
      <c r="C85" s="309" t="s">
        <v>841</v>
      </c>
      <c r="D85" s="187">
        <v>4</v>
      </c>
      <c r="E85" s="24">
        <v>4.5</v>
      </c>
      <c r="F85" s="430">
        <v>8.5</v>
      </c>
      <c r="G85" s="187">
        <v>12</v>
      </c>
      <c r="H85" s="204">
        <v>5</v>
      </c>
      <c r="I85" s="404">
        <v>5</v>
      </c>
      <c r="J85" s="24">
        <v>8</v>
      </c>
      <c r="K85" s="187">
        <v>5</v>
      </c>
      <c r="L85" s="401">
        <v>6.5</v>
      </c>
      <c r="M85" s="154"/>
      <c r="N85" s="156"/>
    </row>
    <row r="86" spans="1:14" s="150" customFormat="1" ht="21.75" customHeight="1">
      <c r="A86" s="149">
        <v>79</v>
      </c>
      <c r="B86" s="308" t="s">
        <v>3029</v>
      </c>
      <c r="C86" s="309" t="s">
        <v>1313</v>
      </c>
      <c r="D86" s="187">
        <v>4</v>
      </c>
      <c r="E86" s="24">
        <v>5.5</v>
      </c>
      <c r="F86" s="430">
        <v>11</v>
      </c>
      <c r="G86" s="187">
        <v>13.75</v>
      </c>
      <c r="H86" s="204">
        <v>4</v>
      </c>
      <c r="I86" s="404">
        <v>9</v>
      </c>
      <c r="J86" s="24">
        <v>14</v>
      </c>
      <c r="K86" s="187">
        <v>4</v>
      </c>
      <c r="L86" s="401">
        <v>9.75</v>
      </c>
      <c r="M86" s="154"/>
      <c r="N86" s="156"/>
    </row>
    <row r="87" spans="1:14" s="150" customFormat="1" ht="21.75" customHeight="1">
      <c r="A87" s="149">
        <v>80</v>
      </c>
      <c r="B87" s="308" t="s">
        <v>3030</v>
      </c>
      <c r="C87" s="309" t="s">
        <v>1211</v>
      </c>
      <c r="D87" s="187">
        <v>6</v>
      </c>
      <c r="E87" s="24">
        <v>1.5</v>
      </c>
      <c r="F87" s="430">
        <v>10</v>
      </c>
      <c r="G87" s="187">
        <v>12.75</v>
      </c>
      <c r="H87" s="204">
        <v>2</v>
      </c>
      <c r="I87" s="404">
        <v>4</v>
      </c>
      <c r="J87" s="24">
        <v>10</v>
      </c>
      <c r="K87" s="187">
        <v>5</v>
      </c>
      <c r="L87" s="401">
        <v>7</v>
      </c>
      <c r="M87" s="154"/>
      <c r="N87" s="156"/>
    </row>
    <row r="88" spans="1:14" s="150" customFormat="1" ht="21.75" customHeight="1">
      <c r="A88" s="149">
        <v>81</v>
      </c>
      <c r="B88" s="308" t="s">
        <v>3031</v>
      </c>
      <c r="C88" s="309" t="s">
        <v>2940</v>
      </c>
      <c r="D88" s="187">
        <v>4</v>
      </c>
      <c r="E88" s="24">
        <v>4.5</v>
      </c>
      <c r="F88" s="430">
        <v>8</v>
      </c>
      <c r="G88" s="187">
        <v>12.75</v>
      </c>
      <c r="H88" s="204">
        <v>5</v>
      </c>
      <c r="I88" s="404">
        <v>4</v>
      </c>
      <c r="J88" s="24">
        <v>10</v>
      </c>
      <c r="K88" s="187">
        <v>4</v>
      </c>
      <c r="L88" s="401">
        <v>7.75</v>
      </c>
      <c r="M88" s="154"/>
      <c r="N88" s="156"/>
    </row>
    <row r="89" spans="1:14" s="150" customFormat="1" ht="21.75" customHeight="1">
      <c r="A89" s="149">
        <v>82</v>
      </c>
      <c r="B89" s="308" t="s">
        <v>3032</v>
      </c>
      <c r="C89" s="309" t="s">
        <v>3033</v>
      </c>
      <c r="D89" s="187">
        <v>7</v>
      </c>
      <c r="E89" s="24">
        <v>12.5</v>
      </c>
      <c r="F89" s="430">
        <v>9</v>
      </c>
      <c r="G89" s="187">
        <v>14.75</v>
      </c>
      <c r="H89" s="204">
        <v>8</v>
      </c>
      <c r="I89" s="404">
        <v>16.25</v>
      </c>
      <c r="J89" s="24">
        <v>14</v>
      </c>
      <c r="K89" s="187">
        <v>9</v>
      </c>
      <c r="L89" s="401">
        <v>13</v>
      </c>
      <c r="M89" s="154"/>
      <c r="N89" s="156"/>
    </row>
    <row r="90" spans="1:14" s="150" customFormat="1" ht="21.75" customHeight="1">
      <c r="A90" s="149">
        <v>83</v>
      </c>
      <c r="B90" s="308" t="s">
        <v>3034</v>
      </c>
      <c r="C90" s="309" t="s">
        <v>2115</v>
      </c>
      <c r="D90" s="187">
        <v>5</v>
      </c>
      <c r="E90" s="24">
        <v>8.5</v>
      </c>
      <c r="F90" s="430">
        <v>9</v>
      </c>
      <c r="G90" s="187">
        <v>12.75</v>
      </c>
      <c r="H90" s="204">
        <v>1</v>
      </c>
      <c r="I90" s="404">
        <v>8.5</v>
      </c>
      <c r="J90" s="24">
        <v>7</v>
      </c>
      <c r="K90" s="187">
        <v>9</v>
      </c>
      <c r="L90" s="401">
        <v>11</v>
      </c>
      <c r="M90" s="154"/>
      <c r="N90" s="156"/>
    </row>
    <row r="91" spans="1:14" s="150" customFormat="1" ht="21.75" customHeight="1">
      <c r="A91" s="149">
        <v>84</v>
      </c>
      <c r="B91" s="308" t="s">
        <v>3295</v>
      </c>
      <c r="C91" s="309" t="s">
        <v>1972</v>
      </c>
      <c r="D91" s="187">
        <v>5</v>
      </c>
      <c r="E91" s="24">
        <v>2.5</v>
      </c>
      <c r="F91" s="430">
        <v>7</v>
      </c>
      <c r="G91" s="437">
        <v>13.5</v>
      </c>
      <c r="H91" s="204">
        <v>7</v>
      </c>
      <c r="I91" s="404">
        <v>7.5</v>
      </c>
      <c r="J91" s="24">
        <v>7</v>
      </c>
      <c r="K91" s="187">
        <v>4</v>
      </c>
      <c r="L91" s="401">
        <v>10.5</v>
      </c>
      <c r="M91" s="154"/>
      <c r="N91" s="156"/>
    </row>
    <row r="92" spans="1:14" s="150" customFormat="1" ht="21.75" customHeight="1">
      <c r="A92" s="149">
        <v>85</v>
      </c>
      <c r="B92" s="308" t="s">
        <v>3035</v>
      </c>
      <c r="C92" s="309" t="s">
        <v>891</v>
      </c>
      <c r="D92" s="187">
        <v>13</v>
      </c>
      <c r="E92" s="24">
        <v>1</v>
      </c>
      <c r="F92" s="430">
        <v>11</v>
      </c>
      <c r="G92" s="187">
        <v>14.75</v>
      </c>
      <c r="H92" s="204">
        <v>16</v>
      </c>
      <c r="I92" s="404">
        <v>6</v>
      </c>
      <c r="J92" s="24">
        <v>5</v>
      </c>
      <c r="K92" s="187">
        <v>5</v>
      </c>
      <c r="L92" s="401">
        <v>14</v>
      </c>
      <c r="M92" s="154"/>
      <c r="N92" s="156"/>
    </row>
    <row r="93" spans="1:14" s="150" customFormat="1" ht="21.75" customHeight="1">
      <c r="A93" s="149">
        <v>86</v>
      </c>
      <c r="B93" s="308" t="s">
        <v>3036</v>
      </c>
      <c r="C93" s="309" t="s">
        <v>3037</v>
      </c>
      <c r="D93" s="187">
        <v>4</v>
      </c>
      <c r="E93" s="24">
        <v>5</v>
      </c>
      <c r="F93" s="430">
        <v>10</v>
      </c>
      <c r="G93" s="187">
        <v>13</v>
      </c>
      <c r="H93" s="204">
        <v>4</v>
      </c>
      <c r="I93" s="404">
        <v>6</v>
      </c>
      <c r="J93" s="187">
        <v>11</v>
      </c>
      <c r="K93" s="187">
        <v>5</v>
      </c>
      <c r="L93" s="401">
        <v>13.5</v>
      </c>
      <c r="M93" s="154"/>
      <c r="N93" s="156"/>
    </row>
    <row r="94" spans="1:14" s="150" customFormat="1" ht="21.75" customHeight="1">
      <c r="A94" s="149">
        <v>87</v>
      </c>
      <c r="B94" s="308" t="s">
        <v>1919</v>
      </c>
      <c r="C94" s="309" t="s">
        <v>1943</v>
      </c>
      <c r="D94" s="187">
        <v>5</v>
      </c>
      <c r="E94" s="24">
        <v>4</v>
      </c>
      <c r="F94" s="430">
        <v>4</v>
      </c>
      <c r="G94" s="187">
        <v>11.5</v>
      </c>
      <c r="H94" s="204">
        <v>2</v>
      </c>
      <c r="I94" s="404">
        <v>4</v>
      </c>
      <c r="J94" s="187">
        <v>3</v>
      </c>
      <c r="K94" s="187">
        <v>3</v>
      </c>
      <c r="L94" s="401">
        <v>9.25</v>
      </c>
      <c r="M94" s="154"/>
      <c r="N94" s="156"/>
    </row>
    <row r="95" spans="1:14" s="150" customFormat="1" ht="21.75" customHeight="1">
      <c r="A95" s="149">
        <v>88</v>
      </c>
      <c r="B95" s="308" t="s">
        <v>3038</v>
      </c>
      <c r="C95" s="309" t="s">
        <v>1999</v>
      </c>
      <c r="D95" s="187">
        <v>5</v>
      </c>
      <c r="E95" s="24">
        <v>4.25</v>
      </c>
      <c r="F95" s="430">
        <v>6</v>
      </c>
      <c r="G95" s="187">
        <v>11.5</v>
      </c>
      <c r="H95" s="204">
        <v>6</v>
      </c>
      <c r="I95" s="404">
        <v>4</v>
      </c>
      <c r="J95" s="187">
        <v>7</v>
      </c>
      <c r="K95" s="187">
        <v>4</v>
      </c>
      <c r="L95" s="401">
        <v>5.5</v>
      </c>
      <c r="M95" s="154"/>
      <c r="N95" s="156"/>
    </row>
    <row r="96" spans="1:14" s="150" customFormat="1" ht="21.75" customHeight="1">
      <c r="A96" s="149">
        <v>89</v>
      </c>
      <c r="B96" s="308" t="s">
        <v>3039</v>
      </c>
      <c r="C96" s="309" t="s">
        <v>706</v>
      </c>
      <c r="D96" s="187">
        <v>7</v>
      </c>
      <c r="E96" s="24">
        <v>10</v>
      </c>
      <c r="F96" s="430">
        <v>12.5</v>
      </c>
      <c r="G96" s="187">
        <v>11</v>
      </c>
      <c r="H96" s="204">
        <v>11</v>
      </c>
      <c r="I96" s="404">
        <v>14</v>
      </c>
      <c r="J96" s="187">
        <v>13</v>
      </c>
      <c r="K96" s="187">
        <v>7</v>
      </c>
      <c r="L96" s="401">
        <v>10.25</v>
      </c>
      <c r="M96" s="154"/>
      <c r="N96" s="156"/>
    </row>
    <row r="97" spans="1:14" s="150" customFormat="1" ht="21.75" customHeight="1">
      <c r="A97" s="149">
        <v>90</v>
      </c>
      <c r="B97" s="348" t="s">
        <v>3040</v>
      </c>
      <c r="C97" s="349" t="s">
        <v>1819</v>
      </c>
      <c r="D97" s="187">
        <v>4</v>
      </c>
      <c r="E97" s="24">
        <v>11.25</v>
      </c>
      <c r="F97" s="430">
        <v>10</v>
      </c>
      <c r="G97" s="187">
        <v>15</v>
      </c>
      <c r="H97" s="204">
        <v>6</v>
      </c>
      <c r="I97" s="404">
        <v>11</v>
      </c>
      <c r="J97" s="187">
        <v>8</v>
      </c>
      <c r="K97" s="187">
        <v>11</v>
      </c>
      <c r="L97" s="401">
        <v>15.25</v>
      </c>
      <c r="M97" s="154"/>
      <c r="N97" s="156"/>
    </row>
    <row r="98" spans="1:14" s="150" customFormat="1" ht="21.75" customHeight="1">
      <c r="A98" s="149">
        <v>91</v>
      </c>
      <c r="B98" s="306" t="s">
        <v>699</v>
      </c>
      <c r="C98" s="307" t="s">
        <v>1890</v>
      </c>
      <c r="D98" s="187">
        <v>3</v>
      </c>
      <c r="E98" s="24">
        <v>3</v>
      </c>
      <c r="F98" s="191">
        <v>39</v>
      </c>
      <c r="G98" s="191">
        <v>39</v>
      </c>
      <c r="H98" s="204">
        <v>2</v>
      </c>
      <c r="I98" s="404">
        <v>2</v>
      </c>
      <c r="J98" s="187">
        <v>3</v>
      </c>
      <c r="K98" s="399">
        <v>30</v>
      </c>
      <c r="L98" s="401">
        <v>4.75</v>
      </c>
      <c r="M98" s="154"/>
      <c r="N98" s="156"/>
    </row>
    <row r="99" spans="1:14" s="150" customFormat="1" ht="21.75" customHeight="1">
      <c r="A99" s="149">
        <v>92</v>
      </c>
      <c r="B99" s="308" t="s">
        <v>699</v>
      </c>
      <c r="C99" s="309" t="s">
        <v>1900</v>
      </c>
      <c r="D99" s="187">
        <v>5</v>
      </c>
      <c r="E99" s="24">
        <v>10</v>
      </c>
      <c r="F99" s="430">
        <v>13.5</v>
      </c>
      <c r="G99" s="324">
        <v>14.75</v>
      </c>
      <c r="H99" s="204">
        <v>10</v>
      </c>
      <c r="I99" s="404">
        <v>9.5</v>
      </c>
      <c r="J99" s="187">
        <v>16</v>
      </c>
      <c r="K99" s="187">
        <v>6</v>
      </c>
      <c r="L99" s="401">
        <v>13.5</v>
      </c>
      <c r="M99" s="154"/>
      <c r="N99" s="156"/>
    </row>
    <row r="100" spans="1:14" s="150" customFormat="1" ht="21.75" customHeight="1">
      <c r="A100" s="149">
        <v>93</v>
      </c>
      <c r="B100" s="308" t="s">
        <v>3041</v>
      </c>
      <c r="C100" s="309" t="s">
        <v>1851</v>
      </c>
      <c r="D100" s="187">
        <v>7</v>
      </c>
      <c r="E100" s="24">
        <v>5.5</v>
      </c>
      <c r="F100" s="430">
        <v>7</v>
      </c>
      <c r="G100" s="187">
        <v>15</v>
      </c>
      <c r="H100" s="204">
        <v>6</v>
      </c>
      <c r="I100" s="404">
        <v>9</v>
      </c>
      <c r="J100" s="187">
        <v>12</v>
      </c>
      <c r="K100" s="187">
        <v>11</v>
      </c>
      <c r="L100" s="401">
        <v>11.75</v>
      </c>
      <c r="M100" s="154"/>
      <c r="N100" s="156"/>
    </row>
    <row r="101" spans="1:14" s="150" customFormat="1" ht="21.75" customHeight="1">
      <c r="A101" s="149">
        <v>94</v>
      </c>
      <c r="B101" s="308" t="s">
        <v>3287</v>
      </c>
      <c r="C101" s="309" t="s">
        <v>3296</v>
      </c>
      <c r="D101" s="187">
        <v>4</v>
      </c>
      <c r="E101" s="24">
        <v>3</v>
      </c>
      <c r="F101" s="430">
        <v>7</v>
      </c>
      <c r="G101" s="187">
        <v>11.25</v>
      </c>
      <c r="H101" s="204">
        <v>4</v>
      </c>
      <c r="I101" s="404">
        <v>3</v>
      </c>
      <c r="J101" s="187">
        <v>8</v>
      </c>
      <c r="K101" s="187">
        <v>2</v>
      </c>
      <c r="L101" s="401">
        <v>9</v>
      </c>
      <c r="M101" s="154"/>
      <c r="N101" s="156"/>
    </row>
    <row r="102" spans="1:14" s="150" customFormat="1" ht="21.75" customHeight="1">
      <c r="A102" s="149">
        <v>95</v>
      </c>
      <c r="B102" s="308" t="s">
        <v>3042</v>
      </c>
      <c r="C102" s="309" t="s">
        <v>1907</v>
      </c>
      <c r="D102" s="187">
        <v>5</v>
      </c>
      <c r="E102" s="24">
        <v>10</v>
      </c>
      <c r="F102" s="430">
        <v>7.5</v>
      </c>
      <c r="G102" s="187">
        <v>14.5</v>
      </c>
      <c r="H102" s="204">
        <v>5</v>
      </c>
      <c r="I102" s="404">
        <v>9</v>
      </c>
      <c r="J102" s="187">
        <v>16</v>
      </c>
      <c r="K102" s="187">
        <v>12</v>
      </c>
      <c r="L102" s="401">
        <v>18.5</v>
      </c>
      <c r="M102" s="154"/>
      <c r="N102" s="156"/>
    </row>
    <row r="103" spans="1:14" s="150" customFormat="1" ht="21.75" customHeight="1">
      <c r="A103" s="149">
        <v>96</v>
      </c>
      <c r="B103" s="308" t="s">
        <v>743</v>
      </c>
      <c r="C103" s="309" t="s">
        <v>3043</v>
      </c>
      <c r="D103" s="187">
        <v>6</v>
      </c>
      <c r="E103" s="24">
        <v>11</v>
      </c>
      <c r="F103" s="430">
        <v>10</v>
      </c>
      <c r="G103" s="187">
        <v>14.75</v>
      </c>
      <c r="H103" s="204">
        <v>8</v>
      </c>
      <c r="I103" s="404">
        <v>9.75</v>
      </c>
      <c r="J103" s="187">
        <v>16</v>
      </c>
      <c r="K103" s="187">
        <v>8</v>
      </c>
      <c r="L103" s="401">
        <v>17</v>
      </c>
      <c r="M103" s="154"/>
      <c r="N103" s="156"/>
    </row>
    <row r="104" spans="1:14" s="150" customFormat="1" ht="21.75" customHeight="1">
      <c r="A104" s="149">
        <v>97</v>
      </c>
      <c r="B104" s="308" t="s">
        <v>3044</v>
      </c>
      <c r="C104" s="309" t="s">
        <v>3045</v>
      </c>
      <c r="D104" s="187">
        <v>4</v>
      </c>
      <c r="E104" s="24">
        <v>6</v>
      </c>
      <c r="F104" s="430">
        <v>8</v>
      </c>
      <c r="G104" s="187">
        <v>12.75</v>
      </c>
      <c r="H104" s="204">
        <v>1</v>
      </c>
      <c r="I104" s="404">
        <v>7</v>
      </c>
      <c r="J104" s="187">
        <v>12</v>
      </c>
      <c r="K104" s="187">
        <v>7</v>
      </c>
      <c r="L104" s="401">
        <v>10.25</v>
      </c>
      <c r="M104" s="154"/>
      <c r="N104" s="156"/>
    </row>
    <row r="105" spans="1:14" s="150" customFormat="1" ht="28.5">
      <c r="A105" s="149">
        <v>98</v>
      </c>
      <c r="B105" s="308" t="s">
        <v>3046</v>
      </c>
      <c r="C105" s="309" t="s">
        <v>2085</v>
      </c>
      <c r="D105" s="187">
        <v>4</v>
      </c>
      <c r="E105" s="24">
        <v>8.5</v>
      </c>
      <c r="F105" s="430">
        <v>6</v>
      </c>
      <c r="G105" s="187">
        <v>12.25</v>
      </c>
      <c r="H105" s="204">
        <v>3</v>
      </c>
      <c r="I105" s="404">
        <v>5</v>
      </c>
      <c r="J105" s="187">
        <v>10</v>
      </c>
      <c r="K105" s="187">
        <v>5</v>
      </c>
      <c r="L105" s="401">
        <v>9.75</v>
      </c>
      <c r="M105" s="154"/>
      <c r="N105" s="156"/>
    </row>
    <row r="106" spans="1:14" s="150" customFormat="1" ht="28.5">
      <c r="A106" s="149">
        <v>99</v>
      </c>
      <c r="B106" s="308" t="s">
        <v>3047</v>
      </c>
      <c r="C106" s="309" t="s">
        <v>3048</v>
      </c>
      <c r="D106" s="187">
        <v>8</v>
      </c>
      <c r="E106" s="24">
        <v>4.5</v>
      </c>
      <c r="F106" s="430">
        <v>8</v>
      </c>
      <c r="G106" s="187">
        <v>14.25</v>
      </c>
      <c r="H106" s="204">
        <v>8</v>
      </c>
      <c r="I106" s="404">
        <v>5.5</v>
      </c>
      <c r="J106" s="187">
        <v>13</v>
      </c>
      <c r="K106" s="187">
        <v>5</v>
      </c>
      <c r="L106" s="401">
        <v>10.5</v>
      </c>
      <c r="M106" s="154"/>
      <c r="N106" s="156"/>
    </row>
    <row r="107" spans="1:14" s="150" customFormat="1" ht="28.5">
      <c r="A107" s="149">
        <v>100</v>
      </c>
      <c r="B107" s="308" t="s">
        <v>1952</v>
      </c>
      <c r="C107" s="309" t="s">
        <v>1863</v>
      </c>
      <c r="D107" s="187">
        <v>5</v>
      </c>
      <c r="E107" s="24">
        <v>3.25</v>
      </c>
      <c r="F107" s="430">
        <v>9</v>
      </c>
      <c r="G107" s="438">
        <v>12.75</v>
      </c>
      <c r="H107" s="204">
        <v>3</v>
      </c>
      <c r="I107" s="439">
        <v>3</v>
      </c>
      <c r="J107" s="187">
        <v>7</v>
      </c>
      <c r="K107" s="187">
        <v>4</v>
      </c>
      <c r="L107" s="401">
        <v>7.75</v>
      </c>
      <c r="M107" s="154"/>
      <c r="N107" s="156"/>
    </row>
    <row r="108" spans="1:14" s="150" customFormat="1" ht="28.5">
      <c r="A108" s="149">
        <v>101</v>
      </c>
      <c r="B108" s="308" t="s">
        <v>3049</v>
      </c>
      <c r="C108" s="309" t="s">
        <v>492</v>
      </c>
      <c r="D108" s="187">
        <v>6</v>
      </c>
      <c r="E108" s="24">
        <v>8.5</v>
      </c>
      <c r="F108" s="430">
        <v>10</v>
      </c>
      <c r="G108" s="187">
        <v>14</v>
      </c>
      <c r="H108" s="204">
        <v>7</v>
      </c>
      <c r="I108" s="404">
        <v>10.5</v>
      </c>
      <c r="J108" s="187">
        <v>18</v>
      </c>
      <c r="K108" s="187">
        <v>10</v>
      </c>
      <c r="L108" s="401">
        <v>14</v>
      </c>
      <c r="M108" s="154"/>
      <c r="N108" s="156"/>
    </row>
    <row r="109" spans="1:14" s="150" customFormat="1" ht="28.5">
      <c r="A109" s="149">
        <v>102</v>
      </c>
      <c r="B109" s="308" t="s">
        <v>3050</v>
      </c>
      <c r="C109" s="309" t="s">
        <v>2148</v>
      </c>
      <c r="D109" s="187">
        <v>4</v>
      </c>
      <c r="E109" s="24">
        <v>4.25</v>
      </c>
      <c r="F109" s="430">
        <v>8</v>
      </c>
      <c r="G109" s="187">
        <v>10.5</v>
      </c>
      <c r="H109" s="204">
        <v>5</v>
      </c>
      <c r="I109" s="404">
        <v>6.5</v>
      </c>
      <c r="J109" s="24">
        <v>10</v>
      </c>
      <c r="K109" s="187">
        <v>4</v>
      </c>
      <c r="L109" s="402">
        <v>9</v>
      </c>
      <c r="M109" s="154"/>
      <c r="N109" s="156"/>
    </row>
    <row r="110" spans="1:14" s="150" customFormat="1" ht="28.5">
      <c r="A110" s="149">
        <v>103</v>
      </c>
      <c r="B110" s="308" t="s">
        <v>3051</v>
      </c>
      <c r="C110" s="309" t="s">
        <v>3052</v>
      </c>
      <c r="D110" s="187">
        <v>7</v>
      </c>
      <c r="E110" s="24">
        <v>9.25</v>
      </c>
      <c r="F110" s="430">
        <v>10</v>
      </c>
      <c r="G110" s="187">
        <v>13</v>
      </c>
      <c r="H110" s="204">
        <v>6</v>
      </c>
      <c r="I110" s="404">
        <v>8</v>
      </c>
      <c r="J110" s="24">
        <v>9</v>
      </c>
      <c r="K110" s="187">
        <v>5</v>
      </c>
      <c r="L110" s="401">
        <v>11.5</v>
      </c>
      <c r="M110" s="154"/>
      <c r="N110" s="156"/>
    </row>
    <row r="111" spans="1:14" s="150" customFormat="1" ht="28.5">
      <c r="A111" s="149">
        <v>104</v>
      </c>
      <c r="B111" s="308" t="s">
        <v>3053</v>
      </c>
      <c r="C111" s="309" t="s">
        <v>1946</v>
      </c>
      <c r="D111" s="187">
        <v>6</v>
      </c>
      <c r="E111" s="24">
        <v>10.75</v>
      </c>
      <c r="F111" s="430">
        <v>11</v>
      </c>
      <c r="G111" s="187">
        <v>12.75</v>
      </c>
      <c r="H111" s="204">
        <v>6</v>
      </c>
      <c r="I111" s="404">
        <v>9</v>
      </c>
      <c r="J111" s="24">
        <v>14</v>
      </c>
      <c r="K111" s="187">
        <v>3</v>
      </c>
      <c r="L111" s="401">
        <v>11.25</v>
      </c>
      <c r="M111" s="154"/>
      <c r="N111" s="156"/>
    </row>
    <row r="112" spans="1:14" s="150" customFormat="1" ht="28.5">
      <c r="A112" s="149">
        <v>105</v>
      </c>
      <c r="B112" s="308" t="s">
        <v>787</v>
      </c>
      <c r="C112" s="309" t="s">
        <v>3054</v>
      </c>
      <c r="D112" s="187">
        <v>5</v>
      </c>
      <c r="E112" s="24">
        <v>9.5</v>
      </c>
      <c r="F112" s="430">
        <v>9</v>
      </c>
      <c r="G112" s="187">
        <v>13.5</v>
      </c>
      <c r="H112" s="204">
        <v>5</v>
      </c>
      <c r="I112" s="404">
        <v>7</v>
      </c>
      <c r="J112" s="24">
        <v>13</v>
      </c>
      <c r="K112" s="187">
        <v>3</v>
      </c>
      <c r="L112" s="403">
        <v>11.75</v>
      </c>
      <c r="M112" s="154"/>
      <c r="N112" s="156"/>
    </row>
    <row r="113" spans="1:14" s="150" customFormat="1" ht="28.5">
      <c r="A113" s="149">
        <v>106</v>
      </c>
      <c r="B113" s="308" t="s">
        <v>3055</v>
      </c>
      <c r="C113" s="309" t="s">
        <v>1853</v>
      </c>
      <c r="D113" s="187">
        <v>5</v>
      </c>
      <c r="E113" s="24">
        <v>14.75</v>
      </c>
      <c r="F113" s="430">
        <v>9</v>
      </c>
      <c r="G113" s="187">
        <v>16.5</v>
      </c>
      <c r="H113" s="204">
        <v>7</v>
      </c>
      <c r="I113" s="404">
        <v>6</v>
      </c>
      <c r="J113" s="24">
        <v>14</v>
      </c>
      <c r="K113" s="187">
        <v>9</v>
      </c>
      <c r="L113" s="401">
        <v>15</v>
      </c>
      <c r="M113" s="154"/>
      <c r="N113" s="156"/>
    </row>
    <row r="114" spans="1:14" s="150" customFormat="1" ht="28.5">
      <c r="A114" s="149">
        <v>107</v>
      </c>
      <c r="B114" s="308" t="s">
        <v>3056</v>
      </c>
      <c r="C114" s="309" t="s">
        <v>674</v>
      </c>
      <c r="D114" s="187">
        <v>11</v>
      </c>
      <c r="E114" s="24">
        <v>8.75</v>
      </c>
      <c r="F114" s="430">
        <v>11</v>
      </c>
      <c r="G114" s="187">
        <v>14</v>
      </c>
      <c r="H114" s="204">
        <v>6</v>
      </c>
      <c r="I114" s="404">
        <v>8.5</v>
      </c>
      <c r="J114" s="24">
        <v>15</v>
      </c>
      <c r="K114" s="187">
        <v>9</v>
      </c>
      <c r="L114" s="401">
        <v>11.5</v>
      </c>
      <c r="M114" s="154"/>
      <c r="N114" s="156"/>
    </row>
    <row r="115" spans="1:14" s="150" customFormat="1" ht="28.5">
      <c r="A115" s="149">
        <v>108</v>
      </c>
      <c r="B115" s="308" t="s">
        <v>3297</v>
      </c>
      <c r="C115" s="309" t="s">
        <v>3057</v>
      </c>
      <c r="D115" s="187">
        <v>10</v>
      </c>
      <c r="E115" s="24">
        <v>2</v>
      </c>
      <c r="F115" s="430">
        <v>5</v>
      </c>
      <c r="G115" s="187">
        <v>11</v>
      </c>
      <c r="H115" s="204">
        <v>6</v>
      </c>
      <c r="I115" s="404">
        <v>12</v>
      </c>
      <c r="J115" s="24">
        <v>11</v>
      </c>
      <c r="K115" s="187">
        <v>6</v>
      </c>
      <c r="L115" s="401">
        <v>13.5</v>
      </c>
      <c r="M115" s="154"/>
      <c r="N115" s="156"/>
    </row>
    <row r="116" spans="1:14" s="150" customFormat="1" ht="28.5">
      <c r="A116" s="149">
        <v>109</v>
      </c>
      <c r="B116" s="308" t="s">
        <v>3058</v>
      </c>
      <c r="C116" s="309" t="s">
        <v>3059</v>
      </c>
      <c r="D116" s="187">
        <v>10</v>
      </c>
      <c r="E116" s="24">
        <v>7</v>
      </c>
      <c r="F116" s="430">
        <v>10</v>
      </c>
      <c r="G116" s="187">
        <v>14.25</v>
      </c>
      <c r="H116" s="204">
        <v>5</v>
      </c>
      <c r="I116" s="404">
        <v>5</v>
      </c>
      <c r="J116" s="24">
        <v>9</v>
      </c>
      <c r="K116" s="187">
        <v>11</v>
      </c>
      <c r="L116" s="401">
        <v>11.25</v>
      </c>
      <c r="M116" s="154"/>
      <c r="N116" s="156"/>
    </row>
    <row r="117" spans="1:14" s="150" customFormat="1" ht="28.5">
      <c r="A117" s="149">
        <v>110</v>
      </c>
      <c r="B117" s="334" t="s">
        <v>795</v>
      </c>
      <c r="C117" s="335" t="s">
        <v>3060</v>
      </c>
      <c r="D117" s="187">
        <v>3</v>
      </c>
      <c r="E117" s="24">
        <v>0</v>
      </c>
      <c r="F117" s="191">
        <v>39</v>
      </c>
      <c r="G117" s="191">
        <v>36</v>
      </c>
      <c r="H117" s="204">
        <v>2</v>
      </c>
      <c r="I117" s="404">
        <v>4</v>
      </c>
      <c r="J117" s="402">
        <v>0</v>
      </c>
      <c r="K117" s="187">
        <v>3</v>
      </c>
      <c r="L117" s="407">
        <v>0</v>
      </c>
      <c r="M117" s="154"/>
      <c r="N117" s="156"/>
    </row>
    <row r="118" spans="1:14" s="150" customFormat="1" ht="28.5">
      <c r="A118" s="149">
        <v>111</v>
      </c>
      <c r="B118" s="308" t="s">
        <v>3061</v>
      </c>
      <c r="C118" s="309" t="s">
        <v>3062</v>
      </c>
      <c r="D118" s="187">
        <v>5</v>
      </c>
      <c r="E118" s="24">
        <v>1</v>
      </c>
      <c r="F118" s="430">
        <v>6</v>
      </c>
      <c r="G118" s="187">
        <v>10.75</v>
      </c>
      <c r="H118" s="204">
        <v>2</v>
      </c>
      <c r="I118" s="404">
        <v>7</v>
      </c>
      <c r="J118" s="24">
        <v>6</v>
      </c>
      <c r="K118" s="187">
        <v>3</v>
      </c>
      <c r="L118" s="401">
        <v>6.25</v>
      </c>
      <c r="M118" s="154"/>
      <c r="N118" s="156"/>
    </row>
    <row r="119" spans="1:14" s="150" customFormat="1" ht="28.5">
      <c r="A119" s="149">
        <v>112</v>
      </c>
      <c r="B119" s="308" t="s">
        <v>3063</v>
      </c>
      <c r="C119" s="309" t="s">
        <v>640</v>
      </c>
      <c r="D119" s="187">
        <v>7</v>
      </c>
      <c r="E119" s="24">
        <v>6.25</v>
      </c>
      <c r="F119" s="430">
        <v>9</v>
      </c>
      <c r="G119" s="187">
        <v>12</v>
      </c>
      <c r="H119" s="204">
        <v>3</v>
      </c>
      <c r="I119" s="404">
        <v>4</v>
      </c>
      <c r="J119" s="187">
        <v>8</v>
      </c>
      <c r="K119" s="187">
        <v>6</v>
      </c>
      <c r="L119" s="401">
        <v>10.5</v>
      </c>
      <c r="M119" s="154"/>
      <c r="N119" s="156"/>
    </row>
    <row r="120" spans="1:14" s="150" customFormat="1" ht="28.5">
      <c r="A120" s="149">
        <v>113</v>
      </c>
      <c r="B120" s="308" t="s">
        <v>3064</v>
      </c>
      <c r="C120" s="309" t="s">
        <v>1789</v>
      </c>
      <c r="D120" s="187">
        <v>7</v>
      </c>
      <c r="E120" s="24">
        <v>5.75</v>
      </c>
      <c r="F120" s="430">
        <v>10.5</v>
      </c>
      <c r="G120" s="187">
        <v>11.25</v>
      </c>
      <c r="H120" s="204">
        <v>4</v>
      </c>
      <c r="I120" s="404">
        <v>7.5</v>
      </c>
      <c r="J120" s="187">
        <v>9</v>
      </c>
      <c r="K120" s="187">
        <v>6</v>
      </c>
      <c r="L120" s="402">
        <v>7.5</v>
      </c>
      <c r="M120" s="154"/>
      <c r="N120" s="156"/>
    </row>
    <row r="121" spans="1:14" s="150" customFormat="1" ht="28.5">
      <c r="A121" s="149">
        <v>114</v>
      </c>
      <c r="B121" s="306" t="s">
        <v>3065</v>
      </c>
      <c r="C121" s="307" t="s">
        <v>3066</v>
      </c>
      <c r="D121" s="187">
        <v>3</v>
      </c>
      <c r="E121" s="24">
        <v>2.5</v>
      </c>
      <c r="F121" s="430">
        <v>11.5</v>
      </c>
      <c r="G121" s="187">
        <v>11</v>
      </c>
      <c r="H121" s="204">
        <v>1</v>
      </c>
      <c r="I121" s="404">
        <v>2</v>
      </c>
      <c r="J121" s="187">
        <v>9</v>
      </c>
      <c r="K121" s="187">
        <v>4</v>
      </c>
      <c r="L121" s="402">
        <v>5.5</v>
      </c>
      <c r="M121" s="154"/>
      <c r="N121" s="156"/>
    </row>
    <row r="122" spans="1:14" s="150" customFormat="1" ht="28.5">
      <c r="A122" s="149">
        <v>115</v>
      </c>
      <c r="B122" s="308" t="s">
        <v>3067</v>
      </c>
      <c r="C122" s="309" t="s">
        <v>1770</v>
      </c>
      <c r="D122" s="187">
        <v>7</v>
      </c>
      <c r="E122" s="24">
        <v>7</v>
      </c>
      <c r="F122" s="430">
        <v>12</v>
      </c>
      <c r="G122" s="187">
        <v>14.25</v>
      </c>
      <c r="H122" s="204">
        <v>7</v>
      </c>
      <c r="I122" s="404">
        <v>9.5</v>
      </c>
      <c r="J122" s="187">
        <v>14</v>
      </c>
      <c r="K122" s="187">
        <v>13</v>
      </c>
      <c r="L122" s="402">
        <v>12</v>
      </c>
      <c r="M122" s="154"/>
      <c r="N122" s="156"/>
    </row>
    <row r="123" spans="1:14" s="150" customFormat="1" ht="28.5">
      <c r="A123" s="149">
        <v>116</v>
      </c>
      <c r="B123" s="308" t="s">
        <v>1617</v>
      </c>
      <c r="C123" s="309" t="s">
        <v>3068</v>
      </c>
      <c r="D123" s="187">
        <v>6</v>
      </c>
      <c r="E123" s="24">
        <v>4</v>
      </c>
      <c r="F123" s="430">
        <v>10</v>
      </c>
      <c r="G123" s="187">
        <v>12.5</v>
      </c>
      <c r="H123" s="204">
        <v>3</v>
      </c>
      <c r="I123" s="404">
        <v>6</v>
      </c>
      <c r="J123" s="187">
        <v>12</v>
      </c>
      <c r="K123" s="187">
        <v>2</v>
      </c>
      <c r="L123" s="402">
        <v>8.5</v>
      </c>
      <c r="M123" s="154"/>
      <c r="N123" s="156"/>
    </row>
    <row r="124" spans="1:14" s="150" customFormat="1" ht="28.5">
      <c r="A124" s="149">
        <v>117</v>
      </c>
      <c r="B124" s="308" t="s">
        <v>1977</v>
      </c>
      <c r="C124" s="309" t="s">
        <v>3298</v>
      </c>
      <c r="D124" s="187">
        <v>7</v>
      </c>
      <c r="E124" s="24">
        <v>3.75</v>
      </c>
      <c r="F124" s="430">
        <v>13</v>
      </c>
      <c r="G124" s="187">
        <v>15</v>
      </c>
      <c r="H124" s="204">
        <v>3</v>
      </c>
      <c r="I124" s="404">
        <v>5.5</v>
      </c>
      <c r="J124" s="187">
        <v>14</v>
      </c>
      <c r="K124" s="187">
        <v>7</v>
      </c>
      <c r="L124" s="401">
        <v>14.75</v>
      </c>
      <c r="M124" s="154"/>
      <c r="N124" s="156"/>
    </row>
    <row r="125" spans="1:14" s="150" customFormat="1" ht="28.5">
      <c r="A125" s="149">
        <v>118</v>
      </c>
      <c r="B125" s="308" t="s">
        <v>3069</v>
      </c>
      <c r="C125" s="309" t="s">
        <v>3070</v>
      </c>
      <c r="D125" s="187">
        <v>5</v>
      </c>
      <c r="E125" s="24">
        <v>3</v>
      </c>
      <c r="F125" s="430">
        <v>9.5</v>
      </c>
      <c r="G125" s="187">
        <v>12.5</v>
      </c>
      <c r="H125" s="204">
        <v>3</v>
      </c>
      <c r="I125" s="404">
        <v>6</v>
      </c>
      <c r="J125" s="187">
        <v>14</v>
      </c>
      <c r="K125" s="187">
        <v>5</v>
      </c>
      <c r="L125" s="402">
        <v>11.25</v>
      </c>
      <c r="M125" s="154"/>
      <c r="N125" s="156"/>
    </row>
    <row r="126" spans="1:14" s="150" customFormat="1" ht="28.5">
      <c r="A126" s="149">
        <v>119</v>
      </c>
      <c r="B126" s="308" t="s">
        <v>3071</v>
      </c>
      <c r="C126" s="309" t="s">
        <v>1935</v>
      </c>
      <c r="D126" s="324">
        <v>0</v>
      </c>
      <c r="E126" s="24">
        <v>4</v>
      </c>
      <c r="F126" s="430">
        <v>7</v>
      </c>
      <c r="G126" s="187">
        <v>12.25</v>
      </c>
      <c r="H126" s="402">
        <v>0</v>
      </c>
      <c r="I126" s="404">
        <v>2</v>
      </c>
      <c r="J126" s="187">
        <v>9</v>
      </c>
      <c r="K126" s="187">
        <v>0</v>
      </c>
      <c r="L126" s="402">
        <v>7.5</v>
      </c>
      <c r="M126" s="154"/>
      <c r="N126" s="156"/>
    </row>
    <row r="127" spans="1:14" s="150" customFormat="1" ht="28.5">
      <c r="A127" s="149">
        <v>120</v>
      </c>
      <c r="B127" s="308" t="s">
        <v>3072</v>
      </c>
      <c r="C127" s="309" t="s">
        <v>3073</v>
      </c>
      <c r="D127" s="187">
        <v>11</v>
      </c>
      <c r="E127" s="24">
        <v>10.5</v>
      </c>
      <c r="F127" s="430">
        <v>11.5</v>
      </c>
      <c r="G127" s="187">
        <v>18</v>
      </c>
      <c r="H127" s="204">
        <v>14</v>
      </c>
      <c r="I127" s="404">
        <v>9.5</v>
      </c>
      <c r="J127" s="187">
        <v>20</v>
      </c>
      <c r="K127" s="187">
        <v>6</v>
      </c>
      <c r="L127" s="402">
        <v>16.75</v>
      </c>
      <c r="M127" s="154"/>
      <c r="N127" s="156"/>
    </row>
    <row r="128" spans="1:14" s="150" customFormat="1" ht="28.5">
      <c r="A128" s="149">
        <v>121</v>
      </c>
      <c r="B128" s="308" t="s">
        <v>3074</v>
      </c>
      <c r="C128" s="309" t="s">
        <v>3075</v>
      </c>
      <c r="D128" s="187">
        <v>3</v>
      </c>
      <c r="E128" s="24">
        <v>6.25</v>
      </c>
      <c r="F128" s="430">
        <v>5</v>
      </c>
      <c r="G128" s="187">
        <v>12.5</v>
      </c>
      <c r="H128" s="204">
        <v>4</v>
      </c>
      <c r="I128" s="404">
        <v>5.5</v>
      </c>
      <c r="J128" s="187">
        <v>12</v>
      </c>
      <c r="K128" s="187">
        <v>4</v>
      </c>
      <c r="L128" s="402">
        <v>12.25</v>
      </c>
      <c r="M128" s="154"/>
      <c r="N128" s="156"/>
    </row>
    <row r="129" spans="1:14" s="150" customFormat="1" ht="28.5">
      <c r="A129" s="149">
        <v>122</v>
      </c>
      <c r="B129" s="308" t="s">
        <v>3076</v>
      </c>
      <c r="C129" s="309" t="s">
        <v>1409</v>
      </c>
      <c r="D129" s="187">
        <v>5</v>
      </c>
      <c r="E129" s="24">
        <v>10.5</v>
      </c>
      <c r="F129" s="430">
        <v>12</v>
      </c>
      <c r="G129" s="187">
        <v>15.25</v>
      </c>
      <c r="H129" s="204">
        <v>8</v>
      </c>
      <c r="I129" s="404">
        <v>10</v>
      </c>
      <c r="J129" s="187">
        <v>18</v>
      </c>
      <c r="K129" s="187">
        <v>11</v>
      </c>
      <c r="L129" s="402">
        <v>13.5</v>
      </c>
      <c r="M129" s="154"/>
      <c r="N129" s="156"/>
    </row>
    <row r="130" spans="1:14" s="150" customFormat="1" ht="28.5">
      <c r="A130" s="149">
        <v>123</v>
      </c>
      <c r="B130" s="334" t="s">
        <v>854</v>
      </c>
      <c r="C130" s="335" t="s">
        <v>1985</v>
      </c>
      <c r="D130" s="448">
        <v>20</v>
      </c>
      <c r="E130" s="24">
        <v>3</v>
      </c>
      <c r="F130" s="191">
        <v>36</v>
      </c>
      <c r="G130" s="187">
        <v>13.5</v>
      </c>
      <c r="H130" s="204">
        <v>1</v>
      </c>
      <c r="I130" s="404">
        <v>2</v>
      </c>
      <c r="J130" s="187">
        <v>5</v>
      </c>
      <c r="K130" s="399">
        <v>30</v>
      </c>
      <c r="L130" s="402">
        <v>5</v>
      </c>
      <c r="M130" s="154"/>
      <c r="N130" s="156"/>
    </row>
    <row r="131" spans="1:14" s="150" customFormat="1" ht="28.5">
      <c r="A131" s="149">
        <v>124</v>
      </c>
      <c r="B131" s="308" t="s">
        <v>1986</v>
      </c>
      <c r="C131" s="309" t="s">
        <v>640</v>
      </c>
      <c r="D131" s="187">
        <v>8</v>
      </c>
      <c r="E131" s="24">
        <v>3.75</v>
      </c>
      <c r="F131" s="430">
        <v>9</v>
      </c>
      <c r="G131" s="187">
        <v>10.25</v>
      </c>
      <c r="H131" s="204">
        <v>5</v>
      </c>
      <c r="I131" s="404">
        <v>4.5</v>
      </c>
      <c r="J131" s="187">
        <v>10</v>
      </c>
      <c r="K131" s="187">
        <v>2</v>
      </c>
      <c r="L131" s="401">
        <v>9</v>
      </c>
      <c r="M131" s="154"/>
      <c r="N131" s="156"/>
    </row>
    <row r="132" spans="1:14" s="150" customFormat="1" ht="28.5">
      <c r="A132" s="149">
        <v>125</v>
      </c>
      <c r="B132" s="308" t="s">
        <v>3077</v>
      </c>
      <c r="C132" s="309" t="s">
        <v>841</v>
      </c>
      <c r="D132" s="187">
        <v>4</v>
      </c>
      <c r="E132" s="24">
        <v>3</v>
      </c>
      <c r="F132" s="430">
        <v>10</v>
      </c>
      <c r="G132" s="187">
        <v>13.5</v>
      </c>
      <c r="H132" s="204">
        <v>11</v>
      </c>
      <c r="I132" s="404">
        <v>6</v>
      </c>
      <c r="J132" s="187">
        <v>13</v>
      </c>
      <c r="K132" s="187">
        <v>7</v>
      </c>
      <c r="L132" s="402">
        <v>12.75</v>
      </c>
      <c r="M132" s="154"/>
      <c r="N132" s="156"/>
    </row>
    <row r="133" spans="1:14" s="150" customFormat="1" ht="28.5">
      <c r="A133" s="149">
        <v>126</v>
      </c>
      <c r="B133" s="308" t="s">
        <v>3078</v>
      </c>
      <c r="C133" s="309" t="s">
        <v>841</v>
      </c>
      <c r="D133" s="187">
        <v>11</v>
      </c>
      <c r="E133" s="24">
        <v>12.75</v>
      </c>
      <c r="F133" s="430">
        <v>15.5</v>
      </c>
      <c r="G133" s="187">
        <v>16.25</v>
      </c>
      <c r="H133" s="434">
        <v>8</v>
      </c>
      <c r="I133" s="404">
        <v>10</v>
      </c>
      <c r="J133" s="187">
        <v>15</v>
      </c>
      <c r="K133" s="187">
        <v>9</v>
      </c>
      <c r="L133" s="402">
        <v>14.25</v>
      </c>
      <c r="M133" s="154"/>
      <c r="N133" s="156"/>
    </row>
    <row r="134" spans="1:14" s="150" customFormat="1" ht="28.5">
      <c r="A134" s="149">
        <v>127</v>
      </c>
      <c r="B134" s="308" t="s">
        <v>3079</v>
      </c>
      <c r="C134" s="309" t="s">
        <v>1409</v>
      </c>
      <c r="D134" s="187">
        <v>5</v>
      </c>
      <c r="E134" s="24">
        <v>5.5</v>
      </c>
      <c r="F134" s="430">
        <v>8</v>
      </c>
      <c r="G134" s="187">
        <v>13</v>
      </c>
      <c r="H134" s="434">
        <v>11</v>
      </c>
      <c r="I134" s="404">
        <v>10</v>
      </c>
      <c r="J134" s="187">
        <v>10</v>
      </c>
      <c r="K134" s="187">
        <v>8</v>
      </c>
      <c r="L134" s="402">
        <v>10.75</v>
      </c>
      <c r="M134" s="154"/>
      <c r="N134" s="156"/>
    </row>
    <row r="135" spans="1:14" s="150" customFormat="1" ht="28.5">
      <c r="A135" s="149">
        <v>128</v>
      </c>
      <c r="B135" s="308" t="s">
        <v>3080</v>
      </c>
      <c r="C135" s="309" t="s">
        <v>1792</v>
      </c>
      <c r="D135" s="187">
        <v>4</v>
      </c>
      <c r="E135" s="24">
        <v>6.5</v>
      </c>
      <c r="F135" s="430">
        <v>3</v>
      </c>
      <c r="G135" s="187">
        <v>15</v>
      </c>
      <c r="H135" s="434">
        <v>4</v>
      </c>
      <c r="I135" s="404">
        <v>10.5</v>
      </c>
      <c r="J135" s="187">
        <v>12</v>
      </c>
      <c r="K135" s="187">
        <v>5</v>
      </c>
      <c r="L135" s="401">
        <v>12.5</v>
      </c>
      <c r="M135" s="154"/>
      <c r="N135" s="156"/>
    </row>
    <row r="136" spans="1:14" s="150" customFormat="1" ht="28.5">
      <c r="A136" s="149">
        <v>129</v>
      </c>
      <c r="B136" s="308" t="s">
        <v>3081</v>
      </c>
      <c r="C136" s="309" t="s">
        <v>3082</v>
      </c>
      <c r="D136" s="187">
        <v>4</v>
      </c>
      <c r="E136" s="24">
        <v>9</v>
      </c>
      <c r="F136" s="430">
        <v>8.5</v>
      </c>
      <c r="G136" s="438">
        <v>14.25</v>
      </c>
      <c r="H136" s="434">
        <v>8</v>
      </c>
      <c r="I136" s="404">
        <v>10.5</v>
      </c>
      <c r="J136" s="187">
        <v>8</v>
      </c>
      <c r="K136" s="187">
        <v>6</v>
      </c>
      <c r="L136" s="401">
        <v>12</v>
      </c>
      <c r="M136" s="154"/>
      <c r="N136" s="156"/>
    </row>
    <row r="137" spans="1:14" s="150" customFormat="1" ht="28.5">
      <c r="A137" s="149">
        <v>130</v>
      </c>
      <c r="B137" s="308" t="s">
        <v>3083</v>
      </c>
      <c r="C137" s="309" t="s">
        <v>1825</v>
      </c>
      <c r="D137" s="187">
        <v>6</v>
      </c>
      <c r="E137" s="24">
        <v>9.5</v>
      </c>
      <c r="F137" s="430">
        <v>3</v>
      </c>
      <c r="G137" s="187">
        <v>14.75</v>
      </c>
      <c r="H137" s="434">
        <v>8</v>
      </c>
      <c r="I137" s="404">
        <v>10</v>
      </c>
      <c r="J137" s="187">
        <v>14</v>
      </c>
      <c r="K137" s="187">
        <v>8</v>
      </c>
      <c r="L137" s="401">
        <v>11.25</v>
      </c>
      <c r="M137" s="154"/>
      <c r="N137" s="156"/>
    </row>
    <row r="138" spans="1:14" s="150" customFormat="1" ht="28.5">
      <c r="A138" s="149">
        <v>132</v>
      </c>
      <c r="B138" s="308" t="s">
        <v>3085</v>
      </c>
      <c r="C138" s="309" t="s">
        <v>1795</v>
      </c>
      <c r="D138" s="187">
        <v>3</v>
      </c>
      <c r="E138" s="24">
        <v>8.5</v>
      </c>
      <c r="F138" s="430">
        <v>9</v>
      </c>
      <c r="G138" s="187">
        <v>13.75</v>
      </c>
      <c r="H138" s="434">
        <v>2</v>
      </c>
      <c r="I138" s="404">
        <v>5</v>
      </c>
      <c r="J138" s="187">
        <v>9</v>
      </c>
      <c r="K138" s="187">
        <v>0</v>
      </c>
      <c r="L138" s="401">
        <v>10</v>
      </c>
      <c r="M138" s="154"/>
      <c r="N138" s="156"/>
    </row>
    <row r="139" spans="1:14" s="150" customFormat="1" ht="28.5">
      <c r="A139" s="149">
        <v>133</v>
      </c>
      <c r="B139" s="308" t="s">
        <v>3086</v>
      </c>
      <c r="C139" s="309" t="s">
        <v>3087</v>
      </c>
      <c r="D139" s="187">
        <v>7</v>
      </c>
      <c r="E139" s="24">
        <v>7.5</v>
      </c>
      <c r="F139" s="430">
        <v>13.5</v>
      </c>
      <c r="G139" s="187">
        <v>16.5</v>
      </c>
      <c r="H139" s="434">
        <v>14</v>
      </c>
      <c r="I139" s="404">
        <v>6</v>
      </c>
      <c r="J139" s="187">
        <v>18</v>
      </c>
      <c r="K139" s="187">
        <v>8</v>
      </c>
      <c r="L139" s="401">
        <v>17.25</v>
      </c>
      <c r="M139" s="154"/>
      <c r="N139" s="156"/>
    </row>
    <row r="140" spans="1:14" s="150" customFormat="1" ht="28.5">
      <c r="A140" s="149">
        <v>131</v>
      </c>
      <c r="B140" s="308" t="s">
        <v>3084</v>
      </c>
      <c r="C140" s="309" t="s">
        <v>891</v>
      </c>
      <c r="D140" s="187">
        <v>6</v>
      </c>
      <c r="E140" s="24">
        <v>6</v>
      </c>
      <c r="F140" s="430">
        <v>10.5</v>
      </c>
      <c r="G140" s="438">
        <v>13.75</v>
      </c>
      <c r="H140" s="434">
        <v>8</v>
      </c>
      <c r="I140" s="404">
        <v>8</v>
      </c>
      <c r="J140" s="187">
        <v>8</v>
      </c>
      <c r="K140" s="187">
        <v>6</v>
      </c>
      <c r="L140" s="401">
        <v>10.5</v>
      </c>
      <c r="M140" s="154"/>
      <c r="N140" s="156"/>
    </row>
    <row r="141" spans="1:14" s="150" customFormat="1" ht="28.5">
      <c r="A141" s="149">
        <v>134</v>
      </c>
      <c r="B141" s="308" t="s">
        <v>908</v>
      </c>
      <c r="C141" s="309" t="s">
        <v>1907</v>
      </c>
      <c r="D141" s="187">
        <v>6</v>
      </c>
      <c r="E141" s="24">
        <v>9.75</v>
      </c>
      <c r="F141" s="430">
        <v>10</v>
      </c>
      <c r="G141" s="187">
        <v>15.25</v>
      </c>
      <c r="H141" s="434">
        <v>8</v>
      </c>
      <c r="I141" s="404">
        <v>11</v>
      </c>
      <c r="J141" s="187">
        <v>14</v>
      </c>
      <c r="K141" s="187">
        <v>11</v>
      </c>
      <c r="L141" s="402">
        <v>16</v>
      </c>
      <c r="M141" s="154"/>
      <c r="N141" s="156"/>
    </row>
    <row r="142" spans="1:14" s="150" customFormat="1" ht="28.5">
      <c r="A142" s="149">
        <v>135</v>
      </c>
      <c r="B142" s="308" t="s">
        <v>3088</v>
      </c>
      <c r="C142" s="309" t="s">
        <v>3089</v>
      </c>
      <c r="D142" s="187">
        <v>8</v>
      </c>
      <c r="E142" s="24">
        <v>6</v>
      </c>
      <c r="F142" s="430">
        <v>9.5</v>
      </c>
      <c r="G142" s="187">
        <v>13.75</v>
      </c>
      <c r="H142" s="434">
        <v>3</v>
      </c>
      <c r="I142" s="404">
        <v>13.5</v>
      </c>
      <c r="J142" s="187">
        <v>14</v>
      </c>
      <c r="K142" s="187">
        <v>11</v>
      </c>
      <c r="L142" s="402">
        <v>9.5</v>
      </c>
      <c r="M142" s="154"/>
      <c r="N142" s="156"/>
    </row>
    <row r="143" spans="1:14" s="150" customFormat="1" ht="28.5">
      <c r="A143" s="149">
        <v>136</v>
      </c>
      <c r="B143" s="308" t="s">
        <v>3291</v>
      </c>
      <c r="C143" s="309" t="s">
        <v>3290</v>
      </c>
      <c r="D143" s="187">
        <v>7</v>
      </c>
      <c r="E143" s="24">
        <v>5</v>
      </c>
      <c r="F143" s="430">
        <v>10</v>
      </c>
      <c r="G143" s="187">
        <v>12.25</v>
      </c>
      <c r="H143" s="434">
        <v>10</v>
      </c>
      <c r="I143" s="404">
        <v>10.5</v>
      </c>
      <c r="J143" s="187">
        <v>9</v>
      </c>
      <c r="K143" s="187">
        <v>6</v>
      </c>
      <c r="L143" s="401">
        <v>8.25</v>
      </c>
      <c r="M143" s="154"/>
      <c r="N143" s="156"/>
    </row>
    <row r="144" spans="1:14" s="150" customFormat="1" ht="28.5">
      <c r="A144" s="149">
        <v>137</v>
      </c>
      <c r="B144" s="308" t="s">
        <v>3090</v>
      </c>
      <c r="C144" s="309" t="s">
        <v>3091</v>
      </c>
      <c r="D144" s="187">
        <v>6</v>
      </c>
      <c r="E144" s="24">
        <v>10</v>
      </c>
      <c r="F144" s="430">
        <v>11.5</v>
      </c>
      <c r="G144" s="187">
        <v>14.25</v>
      </c>
      <c r="H144" s="434">
        <v>14</v>
      </c>
      <c r="I144" s="404">
        <v>7.25</v>
      </c>
      <c r="J144" s="187">
        <v>16</v>
      </c>
      <c r="K144" s="187">
        <v>10</v>
      </c>
      <c r="L144" s="401">
        <v>13.25</v>
      </c>
      <c r="M144" s="154"/>
      <c r="N144" s="156"/>
    </row>
    <row r="145" spans="1:14" s="150" customFormat="1" ht="28.5">
      <c r="A145" s="149">
        <v>138</v>
      </c>
      <c r="B145" s="308" t="s">
        <v>3092</v>
      </c>
      <c r="C145" s="309" t="s">
        <v>3093</v>
      </c>
      <c r="D145" s="187">
        <v>3</v>
      </c>
      <c r="E145" s="24">
        <v>1.5</v>
      </c>
      <c r="F145" s="430">
        <v>10.5</v>
      </c>
      <c r="G145" s="187">
        <v>11.5</v>
      </c>
      <c r="H145" s="434">
        <v>10</v>
      </c>
      <c r="I145" s="404">
        <v>4.5</v>
      </c>
      <c r="J145" s="187">
        <v>8</v>
      </c>
      <c r="K145" s="187">
        <v>4</v>
      </c>
      <c r="L145" s="401">
        <v>10.75</v>
      </c>
      <c r="M145" s="154"/>
      <c r="N145" s="156"/>
    </row>
    <row r="146" spans="1:14" s="150" customFormat="1" ht="28.5">
      <c r="A146" s="149">
        <v>139</v>
      </c>
      <c r="B146" s="308" t="s">
        <v>3094</v>
      </c>
      <c r="C146" s="309" t="s">
        <v>3095</v>
      </c>
      <c r="D146" s="187">
        <v>8</v>
      </c>
      <c r="E146" s="24">
        <v>7.75</v>
      </c>
      <c r="F146" s="430">
        <v>8</v>
      </c>
      <c r="G146" s="187">
        <v>15</v>
      </c>
      <c r="H146" s="434">
        <v>12</v>
      </c>
      <c r="I146" s="404">
        <v>9.5</v>
      </c>
      <c r="J146" s="187">
        <v>12</v>
      </c>
      <c r="K146" s="187">
        <v>6</v>
      </c>
      <c r="L146" s="401">
        <v>10.75</v>
      </c>
      <c r="M146" s="154"/>
      <c r="N146" s="156"/>
    </row>
    <row r="147" spans="1:14" s="150" customFormat="1" ht="28.5">
      <c r="A147" s="149">
        <v>140</v>
      </c>
      <c r="B147" s="308" t="s">
        <v>3096</v>
      </c>
      <c r="C147" s="309" t="s">
        <v>3097</v>
      </c>
      <c r="D147" s="187">
        <v>7</v>
      </c>
      <c r="E147" s="24">
        <v>8.5</v>
      </c>
      <c r="F147" s="430">
        <v>12</v>
      </c>
      <c r="G147" s="187">
        <v>14</v>
      </c>
      <c r="H147" s="434">
        <v>8</v>
      </c>
      <c r="I147" s="404">
        <v>10</v>
      </c>
      <c r="J147" s="187">
        <v>15</v>
      </c>
      <c r="K147" s="187">
        <v>12</v>
      </c>
      <c r="L147" s="401">
        <v>12.75</v>
      </c>
      <c r="M147" s="154"/>
      <c r="N147" s="156"/>
    </row>
    <row r="148" spans="1:14" s="150" customFormat="1" ht="28.5">
      <c r="A148" s="149">
        <v>141</v>
      </c>
      <c r="B148" s="308" t="s">
        <v>3098</v>
      </c>
      <c r="C148" s="309" t="s">
        <v>2025</v>
      </c>
      <c r="D148" s="187">
        <v>4</v>
      </c>
      <c r="E148" s="24">
        <v>5.25</v>
      </c>
      <c r="F148" s="430">
        <v>10</v>
      </c>
      <c r="G148" s="187">
        <v>13</v>
      </c>
      <c r="H148" s="434">
        <v>3</v>
      </c>
      <c r="I148" s="404">
        <v>7</v>
      </c>
      <c r="J148" s="187">
        <v>8</v>
      </c>
      <c r="K148" s="187">
        <v>9</v>
      </c>
      <c r="L148" s="401">
        <v>11.75</v>
      </c>
      <c r="M148" s="154"/>
      <c r="N148" s="156"/>
    </row>
    <row r="149" spans="1:14" s="150" customFormat="1" ht="28.5">
      <c r="A149" s="149">
        <v>142</v>
      </c>
      <c r="B149" s="350" t="s">
        <v>3099</v>
      </c>
      <c r="C149" s="351" t="s">
        <v>3100</v>
      </c>
      <c r="D149" s="187">
        <v>4</v>
      </c>
      <c r="E149" s="24">
        <v>4.5</v>
      </c>
      <c r="F149" s="430">
        <v>8</v>
      </c>
      <c r="G149" s="187">
        <v>14</v>
      </c>
      <c r="H149" s="434">
        <v>2</v>
      </c>
      <c r="I149" s="404">
        <v>5</v>
      </c>
      <c r="J149" s="187">
        <v>8</v>
      </c>
      <c r="K149" s="187">
        <v>3</v>
      </c>
      <c r="L149" s="402">
        <v>12</v>
      </c>
      <c r="M149" s="154"/>
      <c r="N149" s="156"/>
    </row>
    <row r="150" spans="1:14" s="150" customFormat="1" ht="28.5">
      <c r="A150" s="149">
        <v>143</v>
      </c>
      <c r="B150" s="308" t="s">
        <v>3101</v>
      </c>
      <c r="C150" s="309" t="s">
        <v>3102</v>
      </c>
      <c r="D150" s="187">
        <v>9</v>
      </c>
      <c r="E150" s="24">
        <v>9</v>
      </c>
      <c r="F150" s="430">
        <v>12</v>
      </c>
      <c r="G150" s="187">
        <v>16.25</v>
      </c>
      <c r="H150" s="434">
        <v>13</v>
      </c>
      <c r="I150" s="404">
        <v>11.5</v>
      </c>
      <c r="J150" s="187">
        <v>14</v>
      </c>
      <c r="K150" s="187">
        <v>5</v>
      </c>
      <c r="L150" s="401">
        <v>13.5</v>
      </c>
      <c r="M150" s="154"/>
      <c r="N150" s="156"/>
    </row>
    <row r="151" spans="1:14" s="150" customFormat="1" ht="28.5">
      <c r="A151" s="149">
        <v>144</v>
      </c>
      <c r="B151" s="308" t="s">
        <v>3103</v>
      </c>
      <c r="C151" s="309" t="s">
        <v>82</v>
      </c>
      <c r="D151" s="187">
        <v>8</v>
      </c>
      <c r="E151" s="24">
        <v>5.75</v>
      </c>
      <c r="F151" s="430">
        <v>8.5</v>
      </c>
      <c r="G151" s="187">
        <v>12.5</v>
      </c>
      <c r="H151" s="434">
        <v>11</v>
      </c>
      <c r="I151" s="404">
        <v>5</v>
      </c>
      <c r="J151" s="24">
        <v>15</v>
      </c>
      <c r="K151" s="187">
        <v>6</v>
      </c>
      <c r="L151" s="402">
        <v>15.5</v>
      </c>
      <c r="M151" s="154"/>
      <c r="N151" s="156"/>
    </row>
    <row r="152" spans="1:14" s="150" customFormat="1" ht="28.5">
      <c r="A152" s="149">
        <v>145</v>
      </c>
      <c r="B152" s="302" t="s">
        <v>3299</v>
      </c>
      <c r="C152" s="303" t="s">
        <v>3104</v>
      </c>
      <c r="D152" s="187">
        <v>6</v>
      </c>
      <c r="E152" s="24">
        <v>5.75</v>
      </c>
      <c r="F152" s="430">
        <v>10.5</v>
      </c>
      <c r="G152" s="187">
        <v>14</v>
      </c>
      <c r="H152" s="434">
        <v>7</v>
      </c>
      <c r="I152" s="404">
        <v>8</v>
      </c>
      <c r="J152" s="24">
        <v>14</v>
      </c>
      <c r="K152" s="187">
        <v>7</v>
      </c>
      <c r="L152" s="402">
        <v>10.5</v>
      </c>
      <c r="M152" s="154"/>
      <c r="N152" s="156"/>
    </row>
    <row r="153" spans="1:14" s="150" customFormat="1" ht="28.5">
      <c r="A153" s="149">
        <v>146</v>
      </c>
      <c r="B153" s="308" t="s">
        <v>3105</v>
      </c>
      <c r="C153" s="309" t="s">
        <v>3106</v>
      </c>
      <c r="D153" s="187">
        <v>5</v>
      </c>
      <c r="E153" s="24">
        <v>5</v>
      </c>
      <c r="F153" s="430">
        <v>10</v>
      </c>
      <c r="G153" s="187">
        <v>14.25</v>
      </c>
      <c r="H153" s="204">
        <v>4</v>
      </c>
      <c r="I153" s="404">
        <v>7</v>
      </c>
      <c r="J153" s="24">
        <v>16</v>
      </c>
      <c r="K153" s="187">
        <v>8</v>
      </c>
      <c r="L153" s="402">
        <v>11.5</v>
      </c>
      <c r="M153" s="154"/>
      <c r="N153" s="156"/>
    </row>
    <row r="154" spans="1:14" s="150" customFormat="1" ht="28.5">
      <c r="A154" s="149">
        <v>147</v>
      </c>
      <c r="B154" s="308" t="s">
        <v>3107</v>
      </c>
      <c r="C154" s="309" t="s">
        <v>3108</v>
      </c>
      <c r="D154" s="187">
        <v>8</v>
      </c>
      <c r="E154" s="24">
        <v>9.5</v>
      </c>
      <c r="F154" s="430">
        <v>11.5</v>
      </c>
      <c r="G154" s="187">
        <v>15.5</v>
      </c>
      <c r="H154" s="204">
        <v>2</v>
      </c>
      <c r="I154" s="404">
        <v>13</v>
      </c>
      <c r="J154" s="24">
        <v>13</v>
      </c>
      <c r="K154" s="187">
        <v>8</v>
      </c>
      <c r="L154" s="402">
        <v>15.25</v>
      </c>
      <c r="M154" s="154"/>
      <c r="N154" s="156"/>
    </row>
    <row r="155" spans="1:14" s="150" customFormat="1" ht="28.5">
      <c r="A155" s="149">
        <v>148</v>
      </c>
      <c r="B155" s="308" t="s">
        <v>3109</v>
      </c>
      <c r="C155" s="309" t="s">
        <v>1692</v>
      </c>
      <c r="D155" s="187">
        <v>8</v>
      </c>
      <c r="E155" s="24">
        <v>5.75</v>
      </c>
      <c r="F155" s="430">
        <v>7</v>
      </c>
      <c r="G155" s="187">
        <v>12.75</v>
      </c>
      <c r="H155" s="204">
        <v>6</v>
      </c>
      <c r="I155" s="404">
        <v>11.5</v>
      </c>
      <c r="J155" s="24">
        <v>14</v>
      </c>
      <c r="K155" s="187">
        <v>8</v>
      </c>
      <c r="L155" s="401">
        <v>16</v>
      </c>
      <c r="M155" s="154"/>
      <c r="N155" s="156"/>
    </row>
    <row r="156" spans="1:14" s="150" customFormat="1" ht="28.5">
      <c r="A156" s="149">
        <v>149</v>
      </c>
      <c r="B156" s="308" t="s">
        <v>977</v>
      </c>
      <c r="C156" s="309" t="s">
        <v>3110</v>
      </c>
      <c r="D156" s="187">
        <v>4</v>
      </c>
      <c r="E156" s="24">
        <v>5.75</v>
      </c>
      <c r="F156" s="430">
        <v>10</v>
      </c>
      <c r="G156" s="187">
        <v>13.5</v>
      </c>
      <c r="H156" s="204">
        <v>3</v>
      </c>
      <c r="I156" s="404">
        <v>9</v>
      </c>
      <c r="J156" s="24">
        <v>9</v>
      </c>
      <c r="K156" s="187">
        <v>4</v>
      </c>
      <c r="L156" s="402">
        <v>11.75</v>
      </c>
      <c r="M156" s="154"/>
      <c r="N156" s="156"/>
    </row>
    <row r="157" spans="1:14" s="150" customFormat="1" ht="28.5">
      <c r="A157" s="149">
        <v>150</v>
      </c>
      <c r="B157" s="308" t="s">
        <v>3300</v>
      </c>
      <c r="C157" s="309" t="s">
        <v>3111</v>
      </c>
      <c r="D157" s="187">
        <v>5</v>
      </c>
      <c r="E157" s="24">
        <v>4.5</v>
      </c>
      <c r="F157" s="430">
        <v>8.5</v>
      </c>
      <c r="G157" s="438">
        <v>13.75</v>
      </c>
      <c r="H157" s="204">
        <v>5</v>
      </c>
      <c r="I157" s="404">
        <v>9</v>
      </c>
      <c r="J157" s="24">
        <v>16</v>
      </c>
      <c r="K157" s="187">
        <v>5</v>
      </c>
      <c r="L157" s="402">
        <v>10.75</v>
      </c>
      <c r="M157" s="154"/>
      <c r="N157" s="156"/>
    </row>
    <row r="158" spans="1:14" s="150" customFormat="1" ht="28.5">
      <c r="A158" s="149">
        <v>151</v>
      </c>
      <c r="B158" s="308" t="s">
        <v>3276</v>
      </c>
      <c r="C158" s="309" t="s">
        <v>1985</v>
      </c>
      <c r="D158" s="187">
        <v>8</v>
      </c>
      <c r="E158" s="24">
        <v>6.75</v>
      </c>
      <c r="F158" s="430">
        <v>7</v>
      </c>
      <c r="G158" s="187">
        <v>14.5</v>
      </c>
      <c r="H158" s="204">
        <v>4</v>
      </c>
      <c r="I158" s="404">
        <v>8</v>
      </c>
      <c r="J158" s="24">
        <v>13</v>
      </c>
      <c r="K158" s="187">
        <v>10</v>
      </c>
      <c r="L158" s="402">
        <v>6.75</v>
      </c>
      <c r="M158" s="154"/>
      <c r="N158" s="156"/>
    </row>
    <row r="159" spans="1:14" s="150" customFormat="1" ht="28.5">
      <c r="A159" s="149">
        <v>152</v>
      </c>
      <c r="B159" s="352" t="s">
        <v>3112</v>
      </c>
      <c r="C159" s="353" t="s">
        <v>2148</v>
      </c>
      <c r="D159" s="187">
        <v>5</v>
      </c>
      <c r="E159" s="24">
        <v>3</v>
      </c>
      <c r="F159" s="430">
        <v>7.5</v>
      </c>
      <c r="G159" s="187">
        <v>14</v>
      </c>
      <c r="H159" s="204">
        <v>4</v>
      </c>
      <c r="I159" s="404">
        <v>4</v>
      </c>
      <c r="J159" s="24">
        <v>9</v>
      </c>
      <c r="K159" s="187">
        <v>9</v>
      </c>
      <c r="L159" s="401">
        <v>8</v>
      </c>
      <c r="M159" s="154"/>
      <c r="N159" s="156"/>
    </row>
    <row r="160" spans="1:14" s="150" customFormat="1" ht="28.5">
      <c r="A160" s="149">
        <v>153</v>
      </c>
      <c r="B160" s="308" t="s">
        <v>1648</v>
      </c>
      <c r="C160" s="309" t="s">
        <v>3113</v>
      </c>
      <c r="D160" s="187">
        <v>8</v>
      </c>
      <c r="E160" s="24">
        <v>13.5</v>
      </c>
      <c r="F160" s="430">
        <v>10</v>
      </c>
      <c r="G160" s="187">
        <v>17.75</v>
      </c>
      <c r="H160" s="204">
        <v>12</v>
      </c>
      <c r="I160" s="404">
        <v>9.5</v>
      </c>
      <c r="J160" s="24">
        <v>15</v>
      </c>
      <c r="K160" s="187">
        <v>6</v>
      </c>
      <c r="L160" s="401">
        <v>15.25</v>
      </c>
      <c r="M160" s="154"/>
      <c r="N160" s="156"/>
    </row>
    <row r="161" spans="1:14" s="150" customFormat="1" ht="28.5">
      <c r="A161" s="149">
        <v>154</v>
      </c>
      <c r="B161" s="308" t="s">
        <v>3114</v>
      </c>
      <c r="C161" s="309" t="s">
        <v>3115</v>
      </c>
      <c r="D161" s="187">
        <v>4</v>
      </c>
      <c r="E161" s="24">
        <v>4</v>
      </c>
      <c r="F161" s="430">
        <v>6</v>
      </c>
      <c r="G161" s="187">
        <v>11.5</v>
      </c>
      <c r="H161" s="204">
        <v>2</v>
      </c>
      <c r="I161" s="404">
        <v>8</v>
      </c>
      <c r="J161" s="24">
        <v>11</v>
      </c>
      <c r="K161" s="187">
        <v>3</v>
      </c>
      <c r="L161" s="402">
        <v>3.5</v>
      </c>
      <c r="M161" s="154"/>
      <c r="N161" s="156"/>
    </row>
    <row r="162" spans="1:14" s="150" customFormat="1" ht="28.5">
      <c r="A162" s="149">
        <v>155</v>
      </c>
      <c r="B162" s="308" t="s">
        <v>3116</v>
      </c>
      <c r="C162" s="309" t="s">
        <v>2064</v>
      </c>
      <c r="D162" s="187">
        <v>4</v>
      </c>
      <c r="E162" s="24">
        <v>3</v>
      </c>
      <c r="F162" s="430">
        <v>8</v>
      </c>
      <c r="G162" s="187">
        <v>11.75</v>
      </c>
      <c r="H162" s="204">
        <v>4</v>
      </c>
      <c r="I162" s="404">
        <v>7</v>
      </c>
      <c r="J162" s="24">
        <v>5</v>
      </c>
      <c r="K162" s="187">
        <v>3</v>
      </c>
      <c r="L162" s="401">
        <v>7</v>
      </c>
      <c r="M162" s="154"/>
      <c r="N162" s="156"/>
    </row>
    <row r="163" spans="1:14" s="150" customFormat="1" ht="28.5">
      <c r="A163" s="149">
        <v>156</v>
      </c>
      <c r="B163" s="308" t="s">
        <v>3117</v>
      </c>
      <c r="C163" s="309" t="s">
        <v>3118</v>
      </c>
      <c r="D163" s="187">
        <v>4</v>
      </c>
      <c r="E163" s="24">
        <v>4.25</v>
      </c>
      <c r="F163" s="430">
        <v>9</v>
      </c>
      <c r="G163" s="187">
        <v>13</v>
      </c>
      <c r="H163" s="204">
        <v>4</v>
      </c>
      <c r="I163" s="404">
        <v>6.5</v>
      </c>
      <c r="J163" s="187">
        <v>10</v>
      </c>
      <c r="K163" s="187">
        <v>5</v>
      </c>
      <c r="L163" s="401">
        <v>9</v>
      </c>
      <c r="M163" s="154"/>
      <c r="N163" s="156"/>
    </row>
    <row r="164" spans="1:14" s="150" customFormat="1" ht="28.5">
      <c r="A164" s="149">
        <v>157</v>
      </c>
      <c r="B164" s="308" t="s">
        <v>3119</v>
      </c>
      <c r="C164" s="309" t="s">
        <v>100</v>
      </c>
      <c r="D164" s="187">
        <v>3</v>
      </c>
      <c r="E164" s="24">
        <v>4.5</v>
      </c>
      <c r="F164" s="430">
        <v>13</v>
      </c>
      <c r="G164" s="187">
        <v>15.75</v>
      </c>
      <c r="H164" s="204">
        <v>1</v>
      </c>
      <c r="I164" s="404">
        <v>5</v>
      </c>
      <c r="J164" s="187">
        <v>9</v>
      </c>
      <c r="K164" s="187">
        <v>7</v>
      </c>
      <c r="L164" s="401">
        <v>8</v>
      </c>
      <c r="M164" s="154"/>
      <c r="N164" s="156"/>
    </row>
    <row r="165" spans="1:14" s="150" customFormat="1" ht="28.5">
      <c r="A165" s="149">
        <v>158</v>
      </c>
      <c r="B165" s="308" t="s">
        <v>3120</v>
      </c>
      <c r="C165" s="309" t="s">
        <v>3121</v>
      </c>
      <c r="D165" s="187">
        <v>11</v>
      </c>
      <c r="E165" s="24">
        <v>8.5</v>
      </c>
      <c r="F165" s="430">
        <v>8</v>
      </c>
      <c r="G165" s="187">
        <v>16</v>
      </c>
      <c r="H165" s="204">
        <v>14</v>
      </c>
      <c r="I165" s="404">
        <v>10.5</v>
      </c>
      <c r="J165" s="187">
        <v>13</v>
      </c>
      <c r="K165" s="187">
        <v>11</v>
      </c>
      <c r="L165" s="402">
        <v>13</v>
      </c>
      <c r="M165" s="154"/>
      <c r="N165" s="156"/>
    </row>
    <row r="166" spans="1:14" s="150" customFormat="1" ht="28.5">
      <c r="A166" s="149">
        <v>159</v>
      </c>
      <c r="B166" s="308" t="s">
        <v>3122</v>
      </c>
      <c r="C166" s="309" t="s">
        <v>3123</v>
      </c>
      <c r="D166" s="187">
        <v>4</v>
      </c>
      <c r="E166" s="24">
        <v>8.25</v>
      </c>
      <c r="F166" s="430">
        <v>10</v>
      </c>
      <c r="G166" s="187">
        <v>13</v>
      </c>
      <c r="H166" s="204">
        <v>5</v>
      </c>
      <c r="I166" s="404">
        <v>11</v>
      </c>
      <c r="J166" s="187">
        <v>11</v>
      </c>
      <c r="K166" s="187">
        <v>8</v>
      </c>
      <c r="L166" s="401">
        <v>11.75</v>
      </c>
      <c r="M166" s="154"/>
      <c r="N166" s="156"/>
    </row>
    <row r="167" spans="1:14" s="150" customFormat="1" ht="28.5">
      <c r="A167" s="149">
        <v>160</v>
      </c>
      <c r="B167" s="308" t="s">
        <v>3124</v>
      </c>
      <c r="C167" s="309" t="s">
        <v>3125</v>
      </c>
      <c r="D167" s="187">
        <v>6</v>
      </c>
      <c r="E167" s="24">
        <v>6.5</v>
      </c>
      <c r="F167" s="430">
        <v>9.5</v>
      </c>
      <c r="G167" s="187">
        <v>13.5</v>
      </c>
      <c r="H167" s="204">
        <v>9</v>
      </c>
      <c r="I167" s="404">
        <v>6.5</v>
      </c>
      <c r="J167" s="187">
        <v>12</v>
      </c>
      <c r="K167" s="187">
        <v>9</v>
      </c>
      <c r="L167" s="401">
        <v>7.25</v>
      </c>
      <c r="M167" s="154"/>
      <c r="N167" s="156"/>
    </row>
    <row r="168" spans="1:14" s="150" customFormat="1" ht="28.5">
      <c r="A168" s="149">
        <v>161</v>
      </c>
      <c r="B168" s="308" t="s">
        <v>2021</v>
      </c>
      <c r="C168" s="309" t="s">
        <v>3126</v>
      </c>
      <c r="D168" s="187">
        <v>3</v>
      </c>
      <c r="E168" s="24">
        <v>5</v>
      </c>
      <c r="F168" s="430">
        <v>12.5</v>
      </c>
      <c r="G168" s="187">
        <v>14.25</v>
      </c>
      <c r="H168" s="204">
        <v>6</v>
      </c>
      <c r="I168" s="404">
        <v>13</v>
      </c>
      <c r="J168" s="187">
        <v>13</v>
      </c>
      <c r="K168" s="187">
        <v>4</v>
      </c>
      <c r="L168" s="401">
        <v>9.5</v>
      </c>
      <c r="M168" s="154"/>
      <c r="N168" s="156"/>
    </row>
    <row r="169" spans="1:14" s="150" customFormat="1" ht="28.5">
      <c r="A169" s="149">
        <v>162</v>
      </c>
      <c r="B169" s="308" t="s">
        <v>3127</v>
      </c>
      <c r="C169" s="309" t="s">
        <v>3128</v>
      </c>
      <c r="D169" s="187">
        <v>9</v>
      </c>
      <c r="E169" s="24">
        <v>3.25</v>
      </c>
      <c r="F169" s="430">
        <v>13</v>
      </c>
      <c r="G169" s="187">
        <v>14.75</v>
      </c>
      <c r="H169" s="204">
        <v>8</v>
      </c>
      <c r="I169" s="404">
        <v>10.5</v>
      </c>
      <c r="J169" s="187">
        <v>12</v>
      </c>
      <c r="K169" s="187">
        <v>7</v>
      </c>
      <c r="L169" s="401">
        <v>13</v>
      </c>
      <c r="M169" s="154"/>
      <c r="N169" s="156"/>
    </row>
    <row r="170" spans="1:14" s="150" customFormat="1" ht="28.5">
      <c r="A170" s="149">
        <v>163</v>
      </c>
      <c r="B170" s="308" t="s">
        <v>3129</v>
      </c>
      <c r="C170" s="309" t="s">
        <v>1787</v>
      </c>
      <c r="D170" s="187">
        <v>5</v>
      </c>
      <c r="E170" s="24">
        <v>10.5</v>
      </c>
      <c r="F170" s="430">
        <v>8.5</v>
      </c>
      <c r="G170" s="187">
        <v>11.5</v>
      </c>
      <c r="H170" s="204">
        <v>3</v>
      </c>
      <c r="I170" s="404">
        <v>8</v>
      </c>
      <c r="J170" s="187">
        <v>7</v>
      </c>
      <c r="K170" s="187">
        <v>10</v>
      </c>
      <c r="L170" s="401">
        <v>11.5</v>
      </c>
      <c r="M170" s="154"/>
      <c r="N170" s="156"/>
    </row>
    <row r="171" spans="1:14" s="150" customFormat="1" ht="28.5">
      <c r="A171" s="149">
        <v>164</v>
      </c>
      <c r="B171" s="334" t="s">
        <v>3130</v>
      </c>
      <c r="C171" s="335" t="s">
        <v>303</v>
      </c>
      <c r="D171" s="187">
        <v>8</v>
      </c>
      <c r="E171" s="24">
        <v>8</v>
      </c>
      <c r="F171" s="430">
        <v>8</v>
      </c>
      <c r="G171" s="187">
        <v>14.75</v>
      </c>
      <c r="H171" s="204">
        <v>12</v>
      </c>
      <c r="I171" s="404">
        <v>6.5</v>
      </c>
      <c r="J171" s="187">
        <v>10</v>
      </c>
      <c r="K171" s="187">
        <v>8</v>
      </c>
      <c r="L171" s="402">
        <v>10</v>
      </c>
      <c r="M171" s="154"/>
      <c r="N171" s="156"/>
    </row>
    <row r="172" spans="1:14" s="150" customFormat="1" ht="28.5">
      <c r="A172" s="149">
        <v>165</v>
      </c>
      <c r="B172" s="308" t="s">
        <v>3131</v>
      </c>
      <c r="C172" s="309" t="s">
        <v>696</v>
      </c>
      <c r="D172" s="187">
        <v>4</v>
      </c>
      <c r="E172" s="24">
        <v>8</v>
      </c>
      <c r="F172" s="430">
        <v>9.5</v>
      </c>
      <c r="G172" s="187">
        <v>13.25</v>
      </c>
      <c r="H172" s="204">
        <v>4</v>
      </c>
      <c r="I172" s="404">
        <v>8</v>
      </c>
      <c r="J172" s="187">
        <v>15</v>
      </c>
      <c r="K172" s="187">
        <v>5</v>
      </c>
      <c r="L172" s="401">
        <v>13</v>
      </c>
      <c r="M172" s="154"/>
      <c r="N172" s="156"/>
    </row>
    <row r="173" spans="1:14" s="150" customFormat="1" ht="28.5">
      <c r="A173" s="149">
        <v>166</v>
      </c>
      <c r="B173" s="308" t="s">
        <v>3132</v>
      </c>
      <c r="C173" s="309" t="s">
        <v>1751</v>
      </c>
      <c r="D173" s="187">
        <v>6</v>
      </c>
      <c r="E173" s="24">
        <v>10</v>
      </c>
      <c r="F173" s="430">
        <v>9.5</v>
      </c>
      <c r="G173" s="187">
        <v>14.25</v>
      </c>
      <c r="H173" s="204">
        <v>6</v>
      </c>
      <c r="I173" s="404">
        <v>8</v>
      </c>
      <c r="J173" s="187">
        <v>18</v>
      </c>
      <c r="K173" s="187">
        <v>9</v>
      </c>
      <c r="L173" s="401">
        <v>12.5</v>
      </c>
      <c r="M173" s="154"/>
      <c r="N173" s="156"/>
    </row>
    <row r="174" spans="1:14" s="150" customFormat="1" ht="28.5">
      <c r="A174" s="149">
        <v>167</v>
      </c>
      <c r="B174" s="308" t="s">
        <v>3133</v>
      </c>
      <c r="C174" s="309" t="s">
        <v>2148</v>
      </c>
      <c r="D174" s="187">
        <v>7</v>
      </c>
      <c r="E174" s="24">
        <v>5</v>
      </c>
      <c r="F174" s="430">
        <v>7.5</v>
      </c>
      <c r="G174" s="187">
        <v>12</v>
      </c>
      <c r="H174" s="204">
        <v>4</v>
      </c>
      <c r="I174" s="404">
        <v>5</v>
      </c>
      <c r="J174" s="187">
        <v>5</v>
      </c>
      <c r="K174" s="187">
        <v>6</v>
      </c>
      <c r="L174" s="401">
        <v>10</v>
      </c>
      <c r="M174" s="154"/>
      <c r="N174" s="156"/>
    </row>
    <row r="175" spans="1:14" s="150" customFormat="1" ht="28.5">
      <c r="A175" s="149">
        <v>168</v>
      </c>
      <c r="B175" s="308" t="s">
        <v>3134</v>
      </c>
      <c r="C175" s="309" t="s">
        <v>3135</v>
      </c>
      <c r="D175" s="187">
        <v>6</v>
      </c>
      <c r="E175" s="24">
        <v>12</v>
      </c>
      <c r="F175" s="430">
        <v>10.5</v>
      </c>
      <c r="G175" s="187">
        <v>14.25</v>
      </c>
      <c r="H175" s="204">
        <v>7</v>
      </c>
      <c r="I175" s="404">
        <v>14</v>
      </c>
      <c r="J175" s="187">
        <v>17</v>
      </c>
      <c r="K175" s="187">
        <v>9</v>
      </c>
      <c r="L175" s="401">
        <v>12.75</v>
      </c>
      <c r="M175" s="154"/>
      <c r="N175" s="156"/>
    </row>
    <row r="176" spans="1:14" s="150" customFormat="1" ht="28.5">
      <c r="A176" s="149">
        <v>169</v>
      </c>
      <c r="B176" s="308" t="s">
        <v>3136</v>
      </c>
      <c r="C176" s="309" t="s">
        <v>1923</v>
      </c>
      <c r="D176" s="187">
        <v>5</v>
      </c>
      <c r="E176" s="24">
        <v>7</v>
      </c>
      <c r="F176" s="430">
        <v>10</v>
      </c>
      <c r="G176" s="187">
        <v>12.5</v>
      </c>
      <c r="H176" s="204">
        <v>5</v>
      </c>
      <c r="I176" s="404">
        <v>8</v>
      </c>
      <c r="J176" s="187">
        <v>14</v>
      </c>
      <c r="K176" s="187">
        <v>5</v>
      </c>
      <c r="L176" s="401">
        <v>11.25</v>
      </c>
      <c r="M176" s="154"/>
      <c r="N176" s="156"/>
    </row>
    <row r="177" spans="1:14" s="150" customFormat="1" ht="28.5">
      <c r="A177" s="149">
        <v>170</v>
      </c>
      <c r="B177" s="308" t="s">
        <v>3136</v>
      </c>
      <c r="C177" s="309" t="s">
        <v>1109</v>
      </c>
      <c r="D177" s="187">
        <v>4</v>
      </c>
      <c r="E177" s="24">
        <v>5</v>
      </c>
      <c r="F177" s="430">
        <v>12</v>
      </c>
      <c r="G177" s="187">
        <v>12</v>
      </c>
      <c r="H177" s="204">
        <v>5</v>
      </c>
      <c r="I177" s="404">
        <v>7.25</v>
      </c>
      <c r="J177" s="187">
        <v>12</v>
      </c>
      <c r="K177" s="187">
        <v>7</v>
      </c>
      <c r="L177" s="401">
        <v>6.75</v>
      </c>
      <c r="M177" s="154"/>
      <c r="N177" s="156"/>
    </row>
    <row r="178" spans="1:14" s="150" customFormat="1" ht="28.5">
      <c r="A178" s="149">
        <v>171</v>
      </c>
      <c r="B178" s="308" t="s">
        <v>3137</v>
      </c>
      <c r="C178" s="309" t="s">
        <v>3138</v>
      </c>
      <c r="D178" s="187">
        <v>3</v>
      </c>
      <c r="E178" s="24">
        <v>11.5</v>
      </c>
      <c r="F178" s="430">
        <v>5.5</v>
      </c>
      <c r="G178" s="187">
        <v>13</v>
      </c>
      <c r="H178" s="204">
        <v>3</v>
      </c>
      <c r="I178" s="404">
        <v>5</v>
      </c>
      <c r="J178" s="187">
        <v>13</v>
      </c>
      <c r="K178" s="187">
        <v>9</v>
      </c>
      <c r="L178" s="401">
        <v>13.25</v>
      </c>
      <c r="M178" s="154"/>
      <c r="N178" s="156"/>
    </row>
    <row r="179" spans="1:14" s="150" customFormat="1" ht="28.5">
      <c r="A179" s="149">
        <v>172</v>
      </c>
      <c r="B179" s="308" t="s">
        <v>3139</v>
      </c>
      <c r="C179" s="309" t="s">
        <v>3140</v>
      </c>
      <c r="D179" s="187">
        <v>10</v>
      </c>
      <c r="E179" s="24">
        <v>13</v>
      </c>
      <c r="F179" s="430">
        <v>13.5</v>
      </c>
      <c r="G179" s="187">
        <v>17.5</v>
      </c>
      <c r="H179" s="204">
        <v>11</v>
      </c>
      <c r="I179" s="404">
        <v>17.5</v>
      </c>
      <c r="J179" s="187">
        <v>12</v>
      </c>
      <c r="K179" s="187">
        <v>14</v>
      </c>
      <c r="L179" s="401">
        <v>17.75</v>
      </c>
      <c r="M179" s="154"/>
      <c r="N179" s="156"/>
    </row>
    <row r="180" spans="1:14" s="150" customFormat="1" ht="28.5">
      <c r="A180" s="149">
        <v>173</v>
      </c>
      <c r="B180" s="308" t="s">
        <v>3141</v>
      </c>
      <c r="C180" s="309" t="s">
        <v>3142</v>
      </c>
      <c r="D180" s="187">
        <v>9</v>
      </c>
      <c r="E180" s="24">
        <v>14</v>
      </c>
      <c r="F180" s="430">
        <v>12.5</v>
      </c>
      <c r="G180" s="187">
        <v>18.25</v>
      </c>
      <c r="H180" s="204">
        <v>7</v>
      </c>
      <c r="I180" s="404">
        <v>17</v>
      </c>
      <c r="J180" s="187">
        <v>18</v>
      </c>
      <c r="K180" s="187">
        <v>13</v>
      </c>
      <c r="L180" s="401">
        <v>16.25</v>
      </c>
      <c r="M180" s="154"/>
      <c r="N180" s="156"/>
    </row>
    <row r="181" spans="1:14" s="150" customFormat="1" ht="28.5">
      <c r="A181" s="149">
        <v>174</v>
      </c>
      <c r="B181" s="308" t="s">
        <v>3143</v>
      </c>
      <c r="C181" s="309" t="s">
        <v>3144</v>
      </c>
      <c r="D181" s="187">
        <v>8</v>
      </c>
      <c r="E181" s="24">
        <v>9.25</v>
      </c>
      <c r="F181" s="430">
        <v>13.5</v>
      </c>
      <c r="G181" s="187">
        <v>13.75</v>
      </c>
      <c r="H181" s="204">
        <v>16</v>
      </c>
      <c r="I181" s="404">
        <v>13.5</v>
      </c>
      <c r="J181" s="187">
        <v>12</v>
      </c>
      <c r="K181" s="187">
        <v>8</v>
      </c>
      <c r="L181" s="401">
        <v>11.75</v>
      </c>
      <c r="M181" s="154"/>
      <c r="N181" s="156"/>
    </row>
    <row r="182" spans="1:14" s="150" customFormat="1" ht="28.5">
      <c r="A182" s="149">
        <v>175</v>
      </c>
      <c r="B182" s="308" t="s">
        <v>3145</v>
      </c>
      <c r="C182" s="309" t="s">
        <v>3146</v>
      </c>
      <c r="D182" s="187">
        <v>4</v>
      </c>
      <c r="E182" s="24">
        <v>7.5</v>
      </c>
      <c r="F182" s="430">
        <v>8</v>
      </c>
      <c r="G182" s="187">
        <v>14</v>
      </c>
      <c r="H182" s="204">
        <v>5</v>
      </c>
      <c r="I182" s="404">
        <v>3</v>
      </c>
      <c r="J182" s="187">
        <v>7</v>
      </c>
      <c r="K182" s="187">
        <v>4</v>
      </c>
      <c r="L182" s="401">
        <v>10.25</v>
      </c>
      <c r="M182" s="154"/>
      <c r="N182" s="156"/>
    </row>
    <row r="183" spans="1:14" s="150" customFormat="1" ht="28.5">
      <c r="A183" s="149">
        <v>176</v>
      </c>
      <c r="B183" s="308" t="s">
        <v>3147</v>
      </c>
      <c r="C183" s="309" t="s">
        <v>3148</v>
      </c>
      <c r="D183" s="187">
        <v>6</v>
      </c>
      <c r="E183" s="24">
        <v>3</v>
      </c>
      <c r="F183" s="430">
        <v>10</v>
      </c>
      <c r="G183" s="187">
        <v>11.5</v>
      </c>
      <c r="H183" s="204">
        <v>2</v>
      </c>
      <c r="I183" s="404">
        <v>4.5</v>
      </c>
      <c r="J183" s="187">
        <v>11</v>
      </c>
      <c r="K183" s="187">
        <v>8</v>
      </c>
      <c r="L183" s="401">
        <v>9.75</v>
      </c>
      <c r="M183" s="154"/>
      <c r="N183" s="156"/>
    </row>
    <row r="184" spans="1:14" s="150" customFormat="1" ht="28.5">
      <c r="A184" s="149">
        <v>177</v>
      </c>
      <c r="B184" s="306" t="s">
        <v>3149</v>
      </c>
      <c r="C184" s="307" t="s">
        <v>3150</v>
      </c>
      <c r="D184" s="187">
        <v>5</v>
      </c>
      <c r="E184" s="24">
        <v>3.25</v>
      </c>
      <c r="F184" s="430">
        <v>6</v>
      </c>
      <c r="G184" s="187">
        <v>11.5</v>
      </c>
      <c r="H184" s="204">
        <v>1</v>
      </c>
      <c r="I184" s="404">
        <v>7</v>
      </c>
      <c r="J184" s="187">
        <v>8</v>
      </c>
      <c r="K184" s="187">
        <v>3</v>
      </c>
      <c r="L184" s="401">
        <v>10.75</v>
      </c>
      <c r="M184" s="154"/>
      <c r="N184" s="156"/>
    </row>
    <row r="185" spans="1:14" s="150" customFormat="1" ht="28.5">
      <c r="A185" s="149">
        <v>178</v>
      </c>
      <c r="B185" s="308" t="s">
        <v>3151</v>
      </c>
      <c r="C185" s="309" t="s">
        <v>3033</v>
      </c>
      <c r="D185" s="187">
        <v>4</v>
      </c>
      <c r="E185" s="24">
        <v>9.25</v>
      </c>
      <c r="F185" s="430">
        <v>10.5</v>
      </c>
      <c r="G185" s="187">
        <v>14.25</v>
      </c>
      <c r="H185" s="204">
        <v>3</v>
      </c>
      <c r="I185" s="404">
        <v>4</v>
      </c>
      <c r="J185" s="187">
        <v>17</v>
      </c>
      <c r="K185" s="187">
        <v>6</v>
      </c>
      <c r="L185" s="401">
        <v>7.25</v>
      </c>
      <c r="M185" s="154"/>
      <c r="N185" s="156"/>
    </row>
    <row r="186" spans="1:14" s="150" customFormat="1" ht="28.5">
      <c r="A186" s="149">
        <v>179</v>
      </c>
      <c r="B186" s="334" t="s">
        <v>3152</v>
      </c>
      <c r="C186" s="335" t="s">
        <v>3148</v>
      </c>
      <c r="D186" s="187">
        <v>3</v>
      </c>
      <c r="E186" s="24">
        <v>3.25</v>
      </c>
      <c r="F186" s="431">
        <v>9</v>
      </c>
      <c r="G186" s="187">
        <v>11</v>
      </c>
      <c r="H186" s="204">
        <v>1</v>
      </c>
      <c r="I186" s="404">
        <v>2</v>
      </c>
      <c r="J186" s="187">
        <v>8</v>
      </c>
      <c r="K186" s="187">
        <v>4</v>
      </c>
      <c r="L186" s="401">
        <v>6.25</v>
      </c>
      <c r="M186" s="154"/>
      <c r="N186" s="156"/>
    </row>
    <row r="187" spans="1:14" s="150" customFormat="1" ht="28.5">
      <c r="A187" s="149">
        <v>180</v>
      </c>
      <c r="B187" s="308" t="s">
        <v>3153</v>
      </c>
      <c r="C187" s="309" t="s">
        <v>1812</v>
      </c>
      <c r="D187" s="187">
        <v>3</v>
      </c>
      <c r="E187" s="24">
        <v>2.5</v>
      </c>
      <c r="F187" s="430">
        <v>10</v>
      </c>
      <c r="G187" s="187">
        <v>12.5</v>
      </c>
      <c r="H187" s="204">
        <v>6</v>
      </c>
      <c r="I187" s="404">
        <v>6</v>
      </c>
      <c r="J187" s="187">
        <v>12</v>
      </c>
      <c r="K187" s="187">
        <v>5</v>
      </c>
      <c r="L187" s="401">
        <v>11.25</v>
      </c>
      <c r="M187" s="154"/>
      <c r="N187" s="156"/>
    </row>
    <row r="188" spans="1:14" s="150" customFormat="1" ht="28.5">
      <c r="A188" s="149">
        <v>181</v>
      </c>
      <c r="B188" s="308" t="s">
        <v>3154</v>
      </c>
      <c r="C188" s="309" t="s">
        <v>845</v>
      </c>
      <c r="D188" s="187">
        <v>4</v>
      </c>
      <c r="E188" s="24">
        <v>4.75</v>
      </c>
      <c r="F188" s="430">
        <v>10.5</v>
      </c>
      <c r="G188" s="187">
        <v>12.25</v>
      </c>
      <c r="H188" s="204">
        <v>4</v>
      </c>
      <c r="I188" s="404">
        <v>6</v>
      </c>
      <c r="J188" s="187">
        <v>9</v>
      </c>
      <c r="K188" s="187">
        <v>6</v>
      </c>
      <c r="L188" s="401">
        <v>8.75</v>
      </c>
      <c r="M188" s="154"/>
      <c r="N188" s="156"/>
    </row>
    <row r="189" spans="1:14" s="150" customFormat="1" ht="28.5">
      <c r="A189" s="149">
        <v>182</v>
      </c>
      <c r="B189" s="308" t="s">
        <v>3155</v>
      </c>
      <c r="C189" s="309" t="s">
        <v>3156</v>
      </c>
      <c r="D189" s="187">
        <v>12</v>
      </c>
      <c r="E189" s="24">
        <v>10.75</v>
      </c>
      <c r="F189" s="430">
        <v>10.5</v>
      </c>
      <c r="G189" s="187">
        <v>18.25</v>
      </c>
      <c r="H189" s="204">
        <v>5</v>
      </c>
      <c r="I189" s="404">
        <v>14.5</v>
      </c>
      <c r="J189" s="187">
        <v>18</v>
      </c>
      <c r="K189" s="187">
        <v>9</v>
      </c>
      <c r="L189" s="401">
        <v>17</v>
      </c>
      <c r="M189" s="154"/>
      <c r="N189" s="156"/>
    </row>
    <row r="190" spans="1:14" s="150" customFormat="1" ht="28.5">
      <c r="A190" s="149">
        <v>183</v>
      </c>
      <c r="B190" s="308" t="s">
        <v>3157</v>
      </c>
      <c r="C190" s="309" t="s">
        <v>580</v>
      </c>
      <c r="D190" s="187">
        <v>5</v>
      </c>
      <c r="E190" s="24">
        <v>1.25</v>
      </c>
      <c r="F190" s="430">
        <v>5.5</v>
      </c>
      <c r="G190" s="187">
        <v>12.75</v>
      </c>
      <c r="H190" s="204">
        <v>3</v>
      </c>
      <c r="I190" s="404">
        <v>5</v>
      </c>
      <c r="J190" s="24">
        <v>14</v>
      </c>
      <c r="K190" s="187">
        <v>2</v>
      </c>
      <c r="L190" s="401">
        <v>6.5</v>
      </c>
      <c r="M190" s="154"/>
      <c r="N190" s="156"/>
    </row>
    <row r="191" spans="1:14" s="150" customFormat="1" ht="28.5">
      <c r="A191" s="149">
        <v>184</v>
      </c>
      <c r="B191" s="306" t="s">
        <v>3158</v>
      </c>
      <c r="C191" s="307" t="s">
        <v>3159</v>
      </c>
      <c r="D191" s="187">
        <v>3</v>
      </c>
      <c r="E191" s="24">
        <v>3</v>
      </c>
      <c r="F191" s="430">
        <v>7</v>
      </c>
      <c r="G191" s="187">
        <v>9.75</v>
      </c>
      <c r="H191" s="204">
        <v>2</v>
      </c>
      <c r="I191" s="404">
        <v>6</v>
      </c>
      <c r="J191" s="24">
        <v>8</v>
      </c>
      <c r="K191" s="187">
        <v>5</v>
      </c>
      <c r="L191" s="401">
        <v>7.75</v>
      </c>
      <c r="M191" s="154"/>
      <c r="N191" s="156"/>
    </row>
    <row r="192" spans="1:14" s="150" customFormat="1" ht="28.5">
      <c r="A192" s="149">
        <v>185</v>
      </c>
      <c r="B192" s="308" t="s">
        <v>2062</v>
      </c>
      <c r="C192" s="309" t="s">
        <v>3160</v>
      </c>
      <c r="D192" s="187">
        <v>8</v>
      </c>
      <c r="E192" s="24">
        <v>7.25</v>
      </c>
      <c r="F192" s="430">
        <v>15</v>
      </c>
      <c r="G192" s="187">
        <v>14</v>
      </c>
      <c r="H192" s="204">
        <v>4</v>
      </c>
      <c r="I192" s="404">
        <v>12.25</v>
      </c>
      <c r="J192" s="24">
        <v>15</v>
      </c>
      <c r="K192" s="187">
        <v>8</v>
      </c>
      <c r="L192" s="401">
        <v>14</v>
      </c>
      <c r="M192" s="154"/>
      <c r="N192" s="156"/>
    </row>
    <row r="193" spans="1:14" s="150" customFormat="1" ht="28.5">
      <c r="A193" s="149">
        <v>186</v>
      </c>
      <c r="B193" s="308" t="s">
        <v>2062</v>
      </c>
      <c r="C193" s="309" t="s">
        <v>3161</v>
      </c>
      <c r="D193" s="187">
        <v>6</v>
      </c>
      <c r="E193" s="24">
        <v>4.75</v>
      </c>
      <c r="F193" s="430">
        <v>10.5</v>
      </c>
      <c r="G193" s="187">
        <v>13.5</v>
      </c>
      <c r="H193" s="204">
        <v>5</v>
      </c>
      <c r="I193" s="404">
        <v>7.25</v>
      </c>
      <c r="J193" s="24">
        <v>8</v>
      </c>
      <c r="K193" s="187">
        <v>6</v>
      </c>
      <c r="L193" s="401">
        <v>9.25</v>
      </c>
      <c r="M193" s="154"/>
      <c r="N193" s="156"/>
    </row>
    <row r="194" spans="1:14" s="150" customFormat="1" ht="28.5">
      <c r="A194" s="149">
        <v>187</v>
      </c>
      <c r="B194" s="308" t="s">
        <v>2062</v>
      </c>
      <c r="C194" s="309" t="s">
        <v>3162</v>
      </c>
      <c r="D194" s="187">
        <v>5</v>
      </c>
      <c r="E194" s="24">
        <v>2</v>
      </c>
      <c r="F194" s="430">
        <v>3</v>
      </c>
      <c r="G194" s="187">
        <v>11.5</v>
      </c>
      <c r="H194" s="204">
        <v>2</v>
      </c>
      <c r="I194" s="404">
        <v>2</v>
      </c>
      <c r="J194" s="402">
        <v>0</v>
      </c>
      <c r="K194" s="187">
        <v>3</v>
      </c>
      <c r="L194" s="401">
        <v>5.25</v>
      </c>
      <c r="M194" s="154"/>
      <c r="N194" s="156"/>
    </row>
    <row r="195" spans="1:14" s="150" customFormat="1" ht="28.5">
      <c r="A195" s="149">
        <v>188</v>
      </c>
      <c r="B195" s="308" t="s">
        <v>3163</v>
      </c>
      <c r="C195" s="309" t="s">
        <v>580</v>
      </c>
      <c r="D195" s="187">
        <v>6</v>
      </c>
      <c r="E195" s="24">
        <v>8.75</v>
      </c>
      <c r="F195" s="430">
        <v>12</v>
      </c>
      <c r="G195" s="187">
        <v>15.25</v>
      </c>
      <c r="H195" s="204">
        <v>5</v>
      </c>
      <c r="I195" s="404">
        <v>9</v>
      </c>
      <c r="J195" s="24">
        <v>13</v>
      </c>
      <c r="K195" s="187">
        <v>7</v>
      </c>
      <c r="L195" s="403">
        <v>11</v>
      </c>
      <c r="M195" s="154"/>
      <c r="N195" s="156"/>
    </row>
    <row r="196" spans="1:14" s="150" customFormat="1" ht="28.5">
      <c r="A196" s="149">
        <v>189</v>
      </c>
      <c r="B196" s="354" t="s">
        <v>3164</v>
      </c>
      <c r="C196" s="355" t="s">
        <v>3165</v>
      </c>
      <c r="D196" s="187">
        <v>5</v>
      </c>
      <c r="E196" s="24">
        <v>4</v>
      </c>
      <c r="F196" s="430">
        <v>6</v>
      </c>
      <c r="G196" s="187">
        <v>12.5</v>
      </c>
      <c r="H196" s="204">
        <v>4</v>
      </c>
      <c r="I196" s="404">
        <v>5</v>
      </c>
      <c r="J196" s="24">
        <v>10</v>
      </c>
      <c r="K196" s="187">
        <v>5</v>
      </c>
      <c r="L196" s="403">
        <v>10.75</v>
      </c>
      <c r="M196" s="154"/>
      <c r="N196" s="156"/>
    </row>
    <row r="197" spans="1:14" s="150" customFormat="1" ht="28.5">
      <c r="A197" s="149">
        <v>190</v>
      </c>
      <c r="B197" s="308" t="s">
        <v>3167</v>
      </c>
      <c r="C197" s="309" t="s">
        <v>955</v>
      </c>
      <c r="D197" s="187">
        <v>6</v>
      </c>
      <c r="E197" s="24">
        <v>11</v>
      </c>
      <c r="F197" s="430">
        <v>10</v>
      </c>
      <c r="G197" s="187">
        <v>14</v>
      </c>
      <c r="H197" s="204">
        <v>4</v>
      </c>
      <c r="I197" s="404">
        <v>10</v>
      </c>
      <c r="J197" s="24">
        <v>12</v>
      </c>
      <c r="K197" s="187">
        <v>10</v>
      </c>
      <c r="L197" s="403">
        <v>13.75</v>
      </c>
      <c r="M197" s="154"/>
      <c r="N197" s="156"/>
    </row>
    <row r="198" spans="1:14" s="150" customFormat="1" ht="28.5">
      <c r="A198" s="149">
        <v>191</v>
      </c>
      <c r="B198" s="308" t="s">
        <v>3168</v>
      </c>
      <c r="C198" s="309" t="s">
        <v>3169</v>
      </c>
      <c r="D198" s="187">
        <v>3</v>
      </c>
      <c r="E198" s="24">
        <v>4</v>
      </c>
      <c r="F198" s="430">
        <v>9</v>
      </c>
      <c r="G198" s="187">
        <v>12.25</v>
      </c>
      <c r="H198" s="204">
        <v>3</v>
      </c>
      <c r="I198" s="404">
        <v>4.5</v>
      </c>
      <c r="J198" s="24">
        <v>9</v>
      </c>
      <c r="K198" s="187">
        <v>6</v>
      </c>
      <c r="L198" s="403">
        <v>11.25</v>
      </c>
      <c r="M198" s="154"/>
      <c r="N198" s="156"/>
    </row>
    <row r="199" spans="1:14" s="150" customFormat="1" ht="28.5">
      <c r="A199" s="149">
        <v>192</v>
      </c>
      <c r="B199" s="308" t="s">
        <v>3170</v>
      </c>
      <c r="C199" s="309" t="s">
        <v>3171</v>
      </c>
      <c r="D199" s="187">
        <v>5</v>
      </c>
      <c r="E199" s="24">
        <v>9</v>
      </c>
      <c r="F199" s="430">
        <v>8.5</v>
      </c>
      <c r="G199" s="187">
        <v>13.25</v>
      </c>
      <c r="H199" s="204">
        <v>4</v>
      </c>
      <c r="I199" s="404">
        <v>7.5</v>
      </c>
      <c r="J199" s="187">
        <v>8</v>
      </c>
      <c r="K199" s="187">
        <v>8</v>
      </c>
      <c r="L199" s="403">
        <v>14.75</v>
      </c>
      <c r="M199" s="154"/>
      <c r="N199" s="156"/>
    </row>
    <row r="200" spans="1:14" s="150" customFormat="1" ht="28.5">
      <c r="A200" s="149">
        <v>193</v>
      </c>
      <c r="B200" s="308" t="s">
        <v>3172</v>
      </c>
      <c r="C200" s="309" t="s">
        <v>1863</v>
      </c>
      <c r="D200" s="187">
        <v>3</v>
      </c>
      <c r="E200" s="24">
        <v>5.75</v>
      </c>
      <c r="F200" s="430">
        <v>9</v>
      </c>
      <c r="G200" s="187">
        <v>12.5</v>
      </c>
      <c r="H200" s="204">
        <v>14</v>
      </c>
      <c r="I200" s="404">
        <v>12</v>
      </c>
      <c r="J200" s="187">
        <v>12</v>
      </c>
      <c r="K200" s="187">
        <v>4</v>
      </c>
      <c r="L200" s="403">
        <v>11.5</v>
      </c>
      <c r="M200" s="154"/>
      <c r="N200" s="156"/>
    </row>
    <row r="201" spans="1:14" s="150" customFormat="1" ht="28.5">
      <c r="A201" s="149">
        <v>194</v>
      </c>
      <c r="B201" s="308" t="s">
        <v>2076</v>
      </c>
      <c r="C201" s="309" t="s">
        <v>3173</v>
      </c>
      <c r="D201" s="187">
        <v>8</v>
      </c>
      <c r="E201" s="24">
        <v>2.25</v>
      </c>
      <c r="F201" s="430">
        <v>10</v>
      </c>
      <c r="G201" s="187">
        <v>15.75</v>
      </c>
      <c r="H201" s="204">
        <v>12</v>
      </c>
      <c r="I201" s="404">
        <v>5</v>
      </c>
      <c r="J201" s="187">
        <v>7</v>
      </c>
      <c r="K201" s="187">
        <v>5</v>
      </c>
      <c r="L201" s="403">
        <v>10.25</v>
      </c>
      <c r="M201" s="154"/>
      <c r="N201" s="156"/>
    </row>
    <row r="202" spans="1:14" s="150" customFormat="1" ht="28.5">
      <c r="A202" s="149">
        <v>195</v>
      </c>
      <c r="B202" s="308" t="s">
        <v>3174</v>
      </c>
      <c r="C202" s="309" t="s">
        <v>1863</v>
      </c>
      <c r="D202" s="187">
        <v>7</v>
      </c>
      <c r="E202" s="24">
        <v>7.75</v>
      </c>
      <c r="F202" s="430">
        <v>10</v>
      </c>
      <c r="G202" s="187">
        <v>12.5</v>
      </c>
      <c r="H202" s="204">
        <v>5</v>
      </c>
      <c r="I202" s="404">
        <v>10.5</v>
      </c>
      <c r="J202" s="187">
        <v>13</v>
      </c>
      <c r="K202" s="187">
        <v>10</v>
      </c>
      <c r="L202" s="403">
        <v>9.25</v>
      </c>
      <c r="M202" s="154"/>
      <c r="N202" s="156"/>
    </row>
    <row r="203" spans="1:14" s="150" customFormat="1" ht="28.5">
      <c r="A203" s="149">
        <v>196</v>
      </c>
      <c r="B203" s="356" t="s">
        <v>3166</v>
      </c>
      <c r="C203" s="357" t="s">
        <v>2511</v>
      </c>
      <c r="D203" s="187">
        <v>8</v>
      </c>
      <c r="E203" s="24">
        <v>8.75</v>
      </c>
      <c r="F203" s="430">
        <v>11</v>
      </c>
      <c r="G203" s="187">
        <v>17</v>
      </c>
      <c r="H203" s="204">
        <v>10</v>
      </c>
      <c r="I203" s="404">
        <v>14.5</v>
      </c>
      <c r="J203" s="187">
        <v>20</v>
      </c>
      <c r="K203" s="187">
        <v>11</v>
      </c>
      <c r="L203" s="403">
        <v>12</v>
      </c>
      <c r="M203" s="154"/>
      <c r="N203" s="156"/>
    </row>
    <row r="204" spans="1:14" s="150" customFormat="1" ht="28.5">
      <c r="A204" s="149">
        <v>197</v>
      </c>
      <c r="B204" s="308" t="s">
        <v>3175</v>
      </c>
      <c r="C204" s="309" t="s">
        <v>3176</v>
      </c>
      <c r="D204" s="187">
        <v>5</v>
      </c>
      <c r="E204" s="24">
        <v>7.5</v>
      </c>
      <c r="F204" s="430">
        <v>14.5</v>
      </c>
      <c r="G204" s="187">
        <v>12.25</v>
      </c>
      <c r="H204" s="204">
        <v>6</v>
      </c>
      <c r="I204" s="404">
        <v>4.5</v>
      </c>
      <c r="J204" s="24">
        <v>11</v>
      </c>
      <c r="K204" s="187">
        <v>4</v>
      </c>
      <c r="L204" s="403">
        <v>13</v>
      </c>
      <c r="M204" s="154"/>
      <c r="N204" s="156"/>
    </row>
    <row r="205" spans="1:14" s="150" customFormat="1" ht="28.5">
      <c r="A205" s="149">
        <v>198</v>
      </c>
      <c r="B205" s="308" t="s">
        <v>3177</v>
      </c>
      <c r="C205" s="309" t="s">
        <v>2144</v>
      </c>
      <c r="D205" s="187">
        <v>4</v>
      </c>
      <c r="E205" s="24">
        <v>4</v>
      </c>
      <c r="F205" s="430">
        <v>9</v>
      </c>
      <c r="G205" s="187">
        <v>13.25</v>
      </c>
      <c r="H205" s="204">
        <v>3</v>
      </c>
      <c r="I205" s="404">
        <v>6</v>
      </c>
      <c r="J205" s="187">
        <v>10</v>
      </c>
      <c r="K205" s="187">
        <v>3</v>
      </c>
      <c r="L205" s="401">
        <v>5.75</v>
      </c>
      <c r="M205" s="154"/>
      <c r="N205" s="156"/>
    </row>
    <row r="206" spans="1:14" s="150" customFormat="1" ht="28.5">
      <c r="A206" s="149">
        <v>199</v>
      </c>
      <c r="B206" s="308" t="s">
        <v>3178</v>
      </c>
      <c r="C206" s="309" t="s">
        <v>3179</v>
      </c>
      <c r="D206" s="187">
        <v>8</v>
      </c>
      <c r="E206" s="24">
        <v>11</v>
      </c>
      <c r="F206" s="430">
        <v>9</v>
      </c>
      <c r="G206" s="187">
        <v>15.5</v>
      </c>
      <c r="H206" s="204">
        <v>10</v>
      </c>
      <c r="I206" s="404">
        <v>9.5</v>
      </c>
      <c r="J206" s="187">
        <v>17</v>
      </c>
      <c r="K206" s="187">
        <v>7</v>
      </c>
      <c r="L206" s="401">
        <v>13.75</v>
      </c>
      <c r="M206" s="154"/>
      <c r="N206" s="156"/>
    </row>
    <row r="207" spans="1:14" s="150" customFormat="1" ht="28.5">
      <c r="A207" s="149">
        <v>200</v>
      </c>
      <c r="B207" s="308" t="s">
        <v>3180</v>
      </c>
      <c r="C207" s="309" t="s">
        <v>3181</v>
      </c>
      <c r="D207" s="187">
        <v>9</v>
      </c>
      <c r="E207" s="24">
        <v>8.5</v>
      </c>
      <c r="F207" s="430">
        <v>8.5</v>
      </c>
      <c r="G207" s="187">
        <v>14.25</v>
      </c>
      <c r="H207" s="204">
        <v>7</v>
      </c>
      <c r="I207" s="404">
        <v>11.5</v>
      </c>
      <c r="J207" s="187">
        <v>14</v>
      </c>
      <c r="K207" s="187">
        <v>9</v>
      </c>
      <c r="L207" s="401">
        <v>12.5</v>
      </c>
      <c r="M207" s="154"/>
      <c r="N207" s="156"/>
    </row>
    <row r="208" spans="1:14" s="150" customFormat="1" ht="28.5">
      <c r="A208" s="149">
        <v>201</v>
      </c>
      <c r="B208" s="308" t="s">
        <v>3182</v>
      </c>
      <c r="C208" s="309" t="s">
        <v>3183</v>
      </c>
      <c r="D208" s="187">
        <v>5</v>
      </c>
      <c r="E208" s="24">
        <v>3.75</v>
      </c>
      <c r="F208" s="430">
        <v>9.5</v>
      </c>
      <c r="G208" s="187">
        <v>14.5</v>
      </c>
      <c r="H208" s="204">
        <v>10</v>
      </c>
      <c r="I208" s="404">
        <v>5.5</v>
      </c>
      <c r="J208" s="187">
        <v>12</v>
      </c>
      <c r="K208" s="187">
        <v>7</v>
      </c>
      <c r="L208" s="402">
        <v>8.25</v>
      </c>
      <c r="M208" s="154"/>
      <c r="N208" s="156"/>
    </row>
    <row r="209" spans="1:14" s="150" customFormat="1" ht="28.5">
      <c r="A209" s="149">
        <v>202</v>
      </c>
      <c r="B209" s="308" t="s">
        <v>3184</v>
      </c>
      <c r="C209" s="309" t="s">
        <v>3185</v>
      </c>
      <c r="D209" s="187">
        <v>6</v>
      </c>
      <c r="E209" s="24">
        <v>4.75</v>
      </c>
      <c r="F209" s="430">
        <v>7</v>
      </c>
      <c r="G209" s="187">
        <v>13.25</v>
      </c>
      <c r="H209" s="204">
        <v>5</v>
      </c>
      <c r="I209" s="404">
        <v>9</v>
      </c>
      <c r="J209" s="187">
        <v>10</v>
      </c>
      <c r="K209" s="187">
        <v>4</v>
      </c>
      <c r="L209" s="401">
        <v>8.75</v>
      </c>
      <c r="M209" s="154"/>
      <c r="N209" s="156"/>
    </row>
    <row r="210" spans="1:14" s="150" customFormat="1" ht="28.5">
      <c r="A210" s="149">
        <v>203</v>
      </c>
      <c r="B210" s="308" t="s">
        <v>2096</v>
      </c>
      <c r="C210" s="309" t="s">
        <v>3186</v>
      </c>
      <c r="D210" s="187">
        <v>3</v>
      </c>
      <c r="E210" s="24">
        <v>4.5</v>
      </c>
      <c r="F210" s="430">
        <v>11.5</v>
      </c>
      <c r="G210" s="187">
        <v>17</v>
      </c>
      <c r="H210" s="204">
        <v>5</v>
      </c>
      <c r="I210" s="404">
        <v>10</v>
      </c>
      <c r="J210" s="187">
        <v>10</v>
      </c>
      <c r="K210" s="187">
        <v>6</v>
      </c>
      <c r="L210" s="401">
        <v>12.5</v>
      </c>
      <c r="M210" s="154"/>
      <c r="N210" s="156"/>
    </row>
    <row r="211" spans="1:14" s="150" customFormat="1" ht="28.5">
      <c r="A211" s="149">
        <v>204</v>
      </c>
      <c r="B211" s="308" t="s">
        <v>3187</v>
      </c>
      <c r="C211" s="309" t="s">
        <v>2115</v>
      </c>
      <c r="D211" s="187">
        <v>3</v>
      </c>
      <c r="E211" s="24">
        <v>9.5</v>
      </c>
      <c r="F211" s="430">
        <v>10</v>
      </c>
      <c r="G211" s="187">
        <v>12.5</v>
      </c>
      <c r="H211" s="204">
        <v>6</v>
      </c>
      <c r="I211" s="404">
        <v>7.5</v>
      </c>
      <c r="J211" s="187">
        <v>10</v>
      </c>
      <c r="K211" s="187">
        <v>4</v>
      </c>
      <c r="L211" s="402">
        <v>11.75</v>
      </c>
      <c r="M211" s="154"/>
      <c r="N211" s="156"/>
    </row>
    <row r="212" spans="1:14" s="150" customFormat="1" ht="28.5">
      <c r="A212" s="149">
        <v>205</v>
      </c>
      <c r="B212" s="308" t="s">
        <v>3188</v>
      </c>
      <c r="C212" s="309" t="s">
        <v>640</v>
      </c>
      <c r="D212" s="187">
        <v>12</v>
      </c>
      <c r="E212" s="24">
        <v>7.75</v>
      </c>
      <c r="F212" s="430">
        <v>10</v>
      </c>
      <c r="G212" s="187">
        <v>13.5</v>
      </c>
      <c r="H212" s="204">
        <v>4</v>
      </c>
      <c r="I212" s="404">
        <v>9</v>
      </c>
      <c r="J212" s="187">
        <v>15</v>
      </c>
      <c r="K212" s="187">
        <v>11</v>
      </c>
      <c r="L212" s="401">
        <v>12</v>
      </c>
      <c r="M212" s="154"/>
      <c r="N212" s="156"/>
    </row>
    <row r="213" spans="1:14" s="150" customFormat="1" ht="28.5">
      <c r="A213" s="149">
        <v>206</v>
      </c>
      <c r="B213" s="308" t="s">
        <v>3188</v>
      </c>
      <c r="C213" s="309" t="s">
        <v>1999</v>
      </c>
      <c r="D213" s="187">
        <v>9</v>
      </c>
      <c r="E213" s="24">
        <v>11.5</v>
      </c>
      <c r="F213" s="430">
        <v>9</v>
      </c>
      <c r="G213" s="187">
        <v>15</v>
      </c>
      <c r="H213" s="204">
        <v>10</v>
      </c>
      <c r="I213" s="404">
        <v>14.25</v>
      </c>
      <c r="J213" s="187">
        <v>20</v>
      </c>
      <c r="K213" s="187">
        <v>10</v>
      </c>
      <c r="L213" s="401">
        <v>13.5</v>
      </c>
      <c r="M213" s="154"/>
      <c r="N213" s="156"/>
    </row>
    <row r="214" spans="1:14" s="150" customFormat="1" ht="28.5">
      <c r="A214" s="149">
        <v>207</v>
      </c>
      <c r="B214" s="308" t="s">
        <v>3277</v>
      </c>
      <c r="C214" s="309" t="s">
        <v>3278</v>
      </c>
      <c r="D214" s="187">
        <v>6</v>
      </c>
      <c r="E214" s="24">
        <v>8</v>
      </c>
      <c r="F214" s="430">
        <v>12</v>
      </c>
      <c r="G214" s="187">
        <v>15.25</v>
      </c>
      <c r="H214" s="204">
        <v>15</v>
      </c>
      <c r="I214" s="404">
        <v>12.5</v>
      </c>
      <c r="J214" s="187">
        <v>8</v>
      </c>
      <c r="K214" s="187">
        <v>6</v>
      </c>
      <c r="L214" s="401">
        <v>13.25</v>
      </c>
      <c r="M214" s="154"/>
      <c r="N214" s="156"/>
    </row>
    <row r="215" spans="1:14" s="150" customFormat="1" ht="28.5">
      <c r="A215" s="149">
        <v>208</v>
      </c>
      <c r="B215" s="308" t="s">
        <v>3189</v>
      </c>
      <c r="C215" s="309" t="s">
        <v>3279</v>
      </c>
      <c r="D215" s="187">
        <v>4</v>
      </c>
      <c r="E215" s="24">
        <v>8</v>
      </c>
      <c r="F215" s="430">
        <v>9.5</v>
      </c>
      <c r="G215" s="187">
        <v>15.75</v>
      </c>
      <c r="H215" s="204">
        <v>13</v>
      </c>
      <c r="I215" s="404">
        <v>15</v>
      </c>
      <c r="J215" s="187">
        <v>16</v>
      </c>
      <c r="K215" s="187">
        <v>7</v>
      </c>
      <c r="L215" s="401">
        <v>13.5</v>
      </c>
      <c r="M215" s="154"/>
      <c r="N215" s="156"/>
    </row>
    <row r="216" spans="1:14" s="150" customFormat="1" ht="28.5">
      <c r="A216" s="149">
        <v>209</v>
      </c>
      <c r="B216" s="308" t="s">
        <v>3190</v>
      </c>
      <c r="C216" s="309" t="s">
        <v>3191</v>
      </c>
      <c r="D216" s="187">
        <v>12</v>
      </c>
      <c r="E216" s="24">
        <v>10.5</v>
      </c>
      <c r="F216" s="430">
        <v>5.5</v>
      </c>
      <c r="G216" s="187">
        <v>16.25</v>
      </c>
      <c r="H216" s="204">
        <v>4</v>
      </c>
      <c r="I216" s="404">
        <v>11</v>
      </c>
      <c r="J216" s="187">
        <v>17</v>
      </c>
      <c r="K216" s="187">
        <v>10</v>
      </c>
      <c r="L216" s="401">
        <v>15.5</v>
      </c>
      <c r="M216" s="154"/>
      <c r="N216" s="156"/>
    </row>
    <row r="217" spans="1:14" s="150" customFormat="1" ht="28.5">
      <c r="A217" s="149">
        <v>210</v>
      </c>
      <c r="B217" s="308" t="s">
        <v>3280</v>
      </c>
      <c r="C217" s="309" t="s">
        <v>674</v>
      </c>
      <c r="D217" s="187">
        <v>12</v>
      </c>
      <c r="E217" s="24">
        <v>9.5</v>
      </c>
      <c r="F217" s="430">
        <v>6</v>
      </c>
      <c r="G217" s="187">
        <v>16.5</v>
      </c>
      <c r="H217" s="204">
        <v>8</v>
      </c>
      <c r="I217" s="404">
        <v>12</v>
      </c>
      <c r="J217" s="187">
        <v>12</v>
      </c>
      <c r="K217" s="187">
        <v>7</v>
      </c>
      <c r="L217" s="401">
        <v>15.5</v>
      </c>
      <c r="M217" s="154"/>
      <c r="N217" s="156"/>
    </row>
    <row r="218" spans="1:14" s="150" customFormat="1" ht="28.5">
      <c r="A218" s="149">
        <v>211</v>
      </c>
      <c r="B218" s="308" t="s">
        <v>1565</v>
      </c>
      <c r="C218" s="309" t="s">
        <v>3192</v>
      </c>
      <c r="D218" s="187">
        <v>4</v>
      </c>
      <c r="E218" s="24">
        <v>11.25</v>
      </c>
      <c r="F218" s="430">
        <v>14.5</v>
      </c>
      <c r="G218" s="187">
        <v>15</v>
      </c>
      <c r="H218" s="204">
        <v>10</v>
      </c>
      <c r="I218" s="404">
        <v>10</v>
      </c>
      <c r="J218" s="187">
        <v>12</v>
      </c>
      <c r="K218" s="187">
        <v>10</v>
      </c>
      <c r="L218" s="402">
        <v>10.75</v>
      </c>
      <c r="M218" s="154"/>
      <c r="N218" s="156"/>
    </row>
    <row r="219" spans="1:14" s="150" customFormat="1" ht="28.5">
      <c r="A219" s="149">
        <v>212</v>
      </c>
      <c r="B219" s="338" t="s">
        <v>3193</v>
      </c>
      <c r="C219" s="339" t="s">
        <v>3194</v>
      </c>
      <c r="D219" s="187">
        <v>5</v>
      </c>
      <c r="E219" s="24">
        <v>6.5</v>
      </c>
      <c r="F219" s="430">
        <v>10</v>
      </c>
      <c r="G219" s="187">
        <v>15.5</v>
      </c>
      <c r="H219" s="204">
        <v>6</v>
      </c>
      <c r="I219" s="404">
        <v>8.5</v>
      </c>
      <c r="J219" s="187">
        <v>11</v>
      </c>
      <c r="K219" s="187">
        <v>11</v>
      </c>
      <c r="L219" s="402">
        <v>11.5</v>
      </c>
      <c r="M219" s="154"/>
      <c r="N219" s="156"/>
    </row>
    <row r="220" spans="1:14" s="150" customFormat="1" ht="28.5">
      <c r="A220" s="149">
        <v>213</v>
      </c>
      <c r="B220" s="308" t="s">
        <v>3195</v>
      </c>
      <c r="C220" s="309" t="s">
        <v>3196</v>
      </c>
      <c r="D220" s="187">
        <v>7</v>
      </c>
      <c r="E220" s="24">
        <v>4</v>
      </c>
      <c r="F220" s="430">
        <v>10</v>
      </c>
      <c r="G220" s="187">
        <v>12.75</v>
      </c>
      <c r="H220" s="204">
        <v>4</v>
      </c>
      <c r="I220" s="404">
        <v>11</v>
      </c>
      <c r="J220" s="187">
        <v>13</v>
      </c>
      <c r="K220" s="187">
        <v>5</v>
      </c>
      <c r="L220" s="401">
        <v>12</v>
      </c>
      <c r="M220" s="154"/>
      <c r="N220" s="156"/>
    </row>
    <row r="221" spans="1:14" s="150" customFormat="1" ht="28.5">
      <c r="A221" s="149">
        <v>214</v>
      </c>
      <c r="B221" s="338" t="s">
        <v>3197</v>
      </c>
      <c r="C221" s="339" t="s">
        <v>2115</v>
      </c>
      <c r="D221" s="187">
        <v>5</v>
      </c>
      <c r="E221" s="24">
        <v>2</v>
      </c>
      <c r="F221" s="430">
        <v>5</v>
      </c>
      <c r="G221" s="187">
        <v>13.5</v>
      </c>
      <c r="H221" s="204">
        <v>5</v>
      </c>
      <c r="I221" s="404">
        <v>6</v>
      </c>
      <c r="J221" s="187">
        <v>14</v>
      </c>
      <c r="K221" s="187">
        <v>5</v>
      </c>
      <c r="L221" s="401">
        <v>8.25</v>
      </c>
      <c r="M221" s="154"/>
      <c r="N221" s="156"/>
    </row>
    <row r="222" spans="1:14" s="150" customFormat="1" ht="28.5">
      <c r="A222" s="149">
        <v>215</v>
      </c>
      <c r="B222" s="306" t="s">
        <v>1287</v>
      </c>
      <c r="C222" s="307" t="s">
        <v>296</v>
      </c>
      <c r="D222" s="187">
        <v>4</v>
      </c>
      <c r="E222" s="24">
        <v>3</v>
      </c>
      <c r="F222" s="191">
        <v>36</v>
      </c>
      <c r="G222" s="187">
        <v>10.25</v>
      </c>
      <c r="H222" s="204">
        <v>1</v>
      </c>
      <c r="I222" s="404">
        <v>3</v>
      </c>
      <c r="J222" s="187">
        <v>7</v>
      </c>
      <c r="K222" s="187">
        <v>4</v>
      </c>
      <c r="L222" s="401">
        <v>9.25</v>
      </c>
      <c r="M222" s="154"/>
      <c r="N222" s="156"/>
    </row>
    <row r="223" spans="1:14" s="150" customFormat="1" ht="28.5">
      <c r="A223" s="149">
        <v>216</v>
      </c>
      <c r="B223" s="308" t="s">
        <v>3198</v>
      </c>
      <c r="C223" s="309" t="s">
        <v>3199</v>
      </c>
      <c r="D223" s="187">
        <v>4</v>
      </c>
      <c r="E223" s="24">
        <v>3.5</v>
      </c>
      <c r="F223" s="430">
        <v>7</v>
      </c>
      <c r="G223" s="187">
        <v>13.5</v>
      </c>
      <c r="H223" s="204">
        <v>4</v>
      </c>
      <c r="I223" s="404">
        <v>11.25</v>
      </c>
      <c r="J223" s="187">
        <v>14</v>
      </c>
      <c r="K223" s="187">
        <v>5</v>
      </c>
      <c r="L223" s="401">
        <v>12.75</v>
      </c>
      <c r="M223" s="154"/>
      <c r="N223" s="156"/>
    </row>
    <row r="224" spans="1:14" s="150" customFormat="1" ht="28.5">
      <c r="A224" s="149">
        <v>217</v>
      </c>
      <c r="B224" s="358" t="s">
        <v>3200</v>
      </c>
      <c r="C224" s="359" t="s">
        <v>2148</v>
      </c>
      <c r="D224" s="187">
        <v>5</v>
      </c>
      <c r="E224" s="24">
        <v>6.5</v>
      </c>
      <c r="F224" s="430">
        <v>7.5</v>
      </c>
      <c r="G224" s="187">
        <v>13.75</v>
      </c>
      <c r="H224" s="204">
        <v>10</v>
      </c>
      <c r="I224" s="404">
        <v>7</v>
      </c>
      <c r="J224" s="24">
        <v>11</v>
      </c>
      <c r="K224" s="187">
        <v>6</v>
      </c>
      <c r="L224" s="401">
        <v>10</v>
      </c>
      <c r="M224" s="154"/>
      <c r="N224" s="156"/>
    </row>
    <row r="225" spans="1:14" s="150" customFormat="1" ht="28.5">
      <c r="A225" s="149">
        <v>218</v>
      </c>
      <c r="B225" s="308" t="s">
        <v>3201</v>
      </c>
      <c r="C225" s="309" t="s">
        <v>1795</v>
      </c>
      <c r="D225" s="187">
        <v>10</v>
      </c>
      <c r="E225" s="24">
        <v>10.75</v>
      </c>
      <c r="F225" s="430">
        <v>10.5</v>
      </c>
      <c r="G225" s="187">
        <v>17.25</v>
      </c>
      <c r="H225" s="204">
        <v>7</v>
      </c>
      <c r="I225" s="404">
        <v>15</v>
      </c>
      <c r="J225" s="187">
        <v>16</v>
      </c>
      <c r="K225" s="187">
        <v>11</v>
      </c>
      <c r="L225" s="401">
        <v>14.25</v>
      </c>
      <c r="M225" s="154"/>
      <c r="N225" s="156"/>
    </row>
    <row r="226" spans="1:14" s="150" customFormat="1" ht="28.5">
      <c r="A226" s="149">
        <v>219</v>
      </c>
      <c r="B226" s="308" t="s">
        <v>3202</v>
      </c>
      <c r="C226" s="309" t="s">
        <v>3203</v>
      </c>
      <c r="D226" s="187">
        <v>6</v>
      </c>
      <c r="E226" s="24">
        <v>13.5</v>
      </c>
      <c r="F226" s="430">
        <v>9</v>
      </c>
      <c r="G226" s="187">
        <v>14</v>
      </c>
      <c r="H226" s="204">
        <v>12</v>
      </c>
      <c r="I226" s="404">
        <v>7.5</v>
      </c>
      <c r="J226" s="187">
        <v>13</v>
      </c>
      <c r="K226" s="187">
        <v>7</v>
      </c>
      <c r="L226" s="401">
        <v>13.5</v>
      </c>
      <c r="M226" s="154"/>
      <c r="N226" s="156"/>
    </row>
    <row r="227" spans="1:14" s="150" customFormat="1" ht="28.5">
      <c r="A227" s="149">
        <v>220</v>
      </c>
      <c r="B227" s="308" t="s">
        <v>3288</v>
      </c>
      <c r="C227" s="309" t="s">
        <v>3204</v>
      </c>
      <c r="D227" s="187">
        <v>3</v>
      </c>
      <c r="E227" s="24">
        <v>0</v>
      </c>
      <c r="F227" s="430">
        <v>6</v>
      </c>
      <c r="G227" s="187">
        <v>11.25</v>
      </c>
      <c r="H227" s="204">
        <v>1</v>
      </c>
      <c r="I227" s="404">
        <v>1</v>
      </c>
      <c r="J227" s="187">
        <v>8</v>
      </c>
      <c r="K227" s="187">
        <v>2</v>
      </c>
      <c r="L227" s="401">
        <v>7.25</v>
      </c>
      <c r="M227" s="154"/>
      <c r="N227" s="156"/>
    </row>
    <row r="228" spans="1:14" s="150" customFormat="1" ht="28.5">
      <c r="A228" s="149">
        <v>221</v>
      </c>
      <c r="B228" s="308" t="s">
        <v>3205</v>
      </c>
      <c r="C228" s="309" t="s">
        <v>1819</v>
      </c>
      <c r="D228" s="187">
        <v>3</v>
      </c>
      <c r="E228" s="24">
        <v>5.75</v>
      </c>
      <c r="F228" s="430">
        <v>9.5</v>
      </c>
      <c r="G228" s="187">
        <v>13.5</v>
      </c>
      <c r="H228" s="204">
        <v>5</v>
      </c>
      <c r="I228" s="404">
        <v>9</v>
      </c>
      <c r="J228" s="187">
        <v>11</v>
      </c>
      <c r="K228" s="187">
        <v>7</v>
      </c>
      <c r="L228" s="401">
        <v>10.5</v>
      </c>
      <c r="M228" s="154"/>
      <c r="N228" s="156"/>
    </row>
    <row r="229" spans="1:14" s="150" customFormat="1" ht="28.5">
      <c r="A229" s="149">
        <v>222</v>
      </c>
      <c r="B229" s="308" t="s">
        <v>3289</v>
      </c>
      <c r="C229" s="309" t="s">
        <v>3206</v>
      </c>
      <c r="D229" s="187">
        <v>6</v>
      </c>
      <c r="E229" s="24">
        <v>4.5</v>
      </c>
      <c r="F229" s="430">
        <v>8</v>
      </c>
      <c r="G229" s="187">
        <v>10.75</v>
      </c>
      <c r="H229" s="204">
        <v>5</v>
      </c>
      <c r="I229" s="404">
        <v>9</v>
      </c>
      <c r="J229" s="187">
        <v>12</v>
      </c>
      <c r="K229" s="187">
        <v>9</v>
      </c>
      <c r="L229" s="401">
        <v>12.5</v>
      </c>
      <c r="M229" s="154"/>
      <c r="N229" s="156"/>
    </row>
    <row r="230" spans="1:14" s="150" customFormat="1" ht="28.5">
      <c r="A230" s="149">
        <v>223</v>
      </c>
      <c r="B230" s="308" t="s">
        <v>3207</v>
      </c>
      <c r="C230" s="309" t="s">
        <v>3208</v>
      </c>
      <c r="D230" s="187">
        <v>6</v>
      </c>
      <c r="E230" s="24">
        <v>3</v>
      </c>
      <c r="F230" s="430">
        <v>8</v>
      </c>
      <c r="G230" s="187">
        <v>14.75</v>
      </c>
      <c r="H230" s="204">
        <v>6</v>
      </c>
      <c r="I230" s="404">
        <v>4</v>
      </c>
      <c r="J230" s="187">
        <v>8</v>
      </c>
      <c r="K230" s="187">
        <v>9</v>
      </c>
      <c r="L230" s="401">
        <v>9</v>
      </c>
      <c r="M230" s="154"/>
      <c r="N230" s="156"/>
    </row>
    <row r="231" spans="1:14" s="150" customFormat="1" ht="28.5">
      <c r="A231" s="149">
        <v>224</v>
      </c>
      <c r="B231" s="360" t="s">
        <v>3301</v>
      </c>
      <c r="C231" s="361" t="s">
        <v>3183</v>
      </c>
      <c r="D231" s="187">
        <v>4</v>
      </c>
      <c r="E231" s="24">
        <v>6.25</v>
      </c>
      <c r="F231" s="430">
        <v>9</v>
      </c>
      <c r="G231" s="187">
        <v>12.75</v>
      </c>
      <c r="H231" s="204">
        <v>5</v>
      </c>
      <c r="I231" s="404">
        <v>9</v>
      </c>
      <c r="J231" s="187">
        <v>11</v>
      </c>
      <c r="K231" s="187">
        <v>3</v>
      </c>
      <c r="L231" s="401">
        <v>12.75</v>
      </c>
      <c r="M231" s="154"/>
      <c r="N231" s="156"/>
    </row>
    <row r="232" spans="1:14" s="150" customFormat="1" ht="28.5">
      <c r="A232" s="149">
        <v>225</v>
      </c>
      <c r="B232" s="308" t="s">
        <v>3209</v>
      </c>
      <c r="C232" s="309" t="s">
        <v>2115</v>
      </c>
      <c r="D232" s="187">
        <v>6</v>
      </c>
      <c r="E232" s="24">
        <v>7.5</v>
      </c>
      <c r="F232" s="430">
        <v>6</v>
      </c>
      <c r="G232" s="187">
        <v>14.5</v>
      </c>
      <c r="H232" s="204">
        <v>11</v>
      </c>
      <c r="I232" s="404">
        <v>7.5</v>
      </c>
      <c r="J232" s="187">
        <v>16</v>
      </c>
      <c r="K232" s="187">
        <v>9</v>
      </c>
      <c r="L232" s="402">
        <v>12.5</v>
      </c>
      <c r="M232" s="154"/>
      <c r="N232" s="156"/>
    </row>
    <row r="233" spans="1:14" s="150" customFormat="1" ht="28.5">
      <c r="A233" s="149">
        <v>226</v>
      </c>
      <c r="B233" s="308" t="s">
        <v>3210</v>
      </c>
      <c r="C233" s="309" t="s">
        <v>1819</v>
      </c>
      <c r="D233" s="187">
        <v>5</v>
      </c>
      <c r="E233" s="426">
        <v>4.5</v>
      </c>
      <c r="F233" s="430">
        <v>9.5</v>
      </c>
      <c r="G233" s="187">
        <v>15</v>
      </c>
      <c r="H233" s="204">
        <v>7</v>
      </c>
      <c r="I233" s="404">
        <v>5.5</v>
      </c>
      <c r="J233" s="187">
        <v>12</v>
      </c>
      <c r="K233" s="187">
        <v>8</v>
      </c>
      <c r="L233" s="402">
        <v>10.25</v>
      </c>
      <c r="M233" s="154"/>
      <c r="N233" s="156"/>
    </row>
    <row r="234" spans="1:14" s="150" customFormat="1" ht="28.5">
      <c r="A234" s="149">
        <v>227</v>
      </c>
      <c r="B234" s="308" t="s">
        <v>3211</v>
      </c>
      <c r="C234" s="309" t="s">
        <v>1100</v>
      </c>
      <c r="D234" s="187">
        <v>10</v>
      </c>
      <c r="E234" s="24">
        <v>5</v>
      </c>
      <c r="F234" s="430">
        <v>9</v>
      </c>
      <c r="G234" s="187">
        <v>14.75</v>
      </c>
      <c r="H234" s="204">
        <v>5</v>
      </c>
      <c r="I234" s="404">
        <v>7</v>
      </c>
      <c r="J234" s="187">
        <v>15</v>
      </c>
      <c r="K234" s="187">
        <v>9</v>
      </c>
      <c r="L234" s="402">
        <v>12</v>
      </c>
      <c r="M234" s="154"/>
      <c r="N234" s="156"/>
    </row>
    <row r="235" spans="1:14" s="150" customFormat="1" ht="28.5">
      <c r="A235" s="149">
        <v>228</v>
      </c>
      <c r="B235" s="308" t="s">
        <v>3211</v>
      </c>
      <c r="C235" s="309" t="s">
        <v>1321</v>
      </c>
      <c r="D235" s="187">
        <v>8</v>
      </c>
      <c r="E235" s="24">
        <v>9</v>
      </c>
      <c r="F235" s="430">
        <v>10</v>
      </c>
      <c r="G235" s="187">
        <v>17</v>
      </c>
      <c r="H235" s="204">
        <v>18</v>
      </c>
      <c r="I235" s="404">
        <v>14.5</v>
      </c>
      <c r="J235" s="187">
        <v>19</v>
      </c>
      <c r="K235" s="187">
        <v>14</v>
      </c>
      <c r="L235" s="401">
        <v>16.25</v>
      </c>
      <c r="M235" s="154"/>
      <c r="N235" s="156"/>
    </row>
    <row r="236" spans="1:14" s="150" customFormat="1" ht="28.5">
      <c r="A236" s="149">
        <v>229</v>
      </c>
      <c r="B236" s="308" t="s">
        <v>3212</v>
      </c>
      <c r="C236" s="309" t="s">
        <v>3003</v>
      </c>
      <c r="D236" s="187">
        <v>6</v>
      </c>
      <c r="E236" s="24">
        <v>7.5</v>
      </c>
      <c r="F236" s="430">
        <v>9</v>
      </c>
      <c r="G236" s="187">
        <v>15.25</v>
      </c>
      <c r="H236" s="204">
        <v>10</v>
      </c>
      <c r="I236" s="404">
        <v>10.5</v>
      </c>
      <c r="J236" s="187">
        <v>16</v>
      </c>
      <c r="K236" s="187">
        <v>6</v>
      </c>
      <c r="L236" s="401">
        <v>14</v>
      </c>
      <c r="M236" s="154"/>
      <c r="N236" s="156"/>
    </row>
    <row r="237" spans="1:14" s="150" customFormat="1" ht="28.5">
      <c r="A237" s="149">
        <v>230</v>
      </c>
      <c r="B237" s="308" t="s">
        <v>3213</v>
      </c>
      <c r="C237" s="309" t="s">
        <v>3214</v>
      </c>
      <c r="D237" s="187">
        <v>5</v>
      </c>
      <c r="E237" s="24">
        <v>12</v>
      </c>
      <c r="F237" s="430">
        <v>11</v>
      </c>
      <c r="G237" s="187">
        <v>13.25</v>
      </c>
      <c r="H237" s="204">
        <v>14</v>
      </c>
      <c r="I237" s="404">
        <v>10</v>
      </c>
      <c r="J237" s="187">
        <v>17</v>
      </c>
      <c r="K237" s="187">
        <v>10</v>
      </c>
      <c r="L237" s="401">
        <v>14.25</v>
      </c>
      <c r="M237" s="154"/>
      <c r="N237" s="156"/>
    </row>
    <row r="238" spans="1:14" s="150" customFormat="1" ht="28.5">
      <c r="A238" s="149">
        <v>231</v>
      </c>
      <c r="B238" s="308" t="s">
        <v>3215</v>
      </c>
      <c r="C238" s="309" t="s">
        <v>3216</v>
      </c>
      <c r="D238" s="187">
        <v>9</v>
      </c>
      <c r="E238" s="24">
        <v>9</v>
      </c>
      <c r="F238" s="430">
        <v>13</v>
      </c>
      <c r="G238" s="187">
        <v>14</v>
      </c>
      <c r="H238" s="204">
        <v>10</v>
      </c>
      <c r="I238" s="404">
        <v>12.5</v>
      </c>
      <c r="J238" s="187">
        <v>12</v>
      </c>
      <c r="K238" s="187">
        <v>12</v>
      </c>
      <c r="L238" s="402">
        <v>12.5</v>
      </c>
      <c r="M238" s="154"/>
      <c r="N238" s="156"/>
    </row>
    <row r="239" spans="1:14" s="150" customFormat="1" ht="28.5">
      <c r="A239" s="149">
        <v>232</v>
      </c>
      <c r="B239" s="334" t="s">
        <v>1323</v>
      </c>
      <c r="C239" s="335" t="s">
        <v>1324</v>
      </c>
      <c r="D239" s="187">
        <v>3</v>
      </c>
      <c r="E239" s="24">
        <v>3.25</v>
      </c>
      <c r="F239" s="191">
        <v>36</v>
      </c>
      <c r="G239" s="191">
        <v>33</v>
      </c>
      <c r="H239" s="204">
        <v>4</v>
      </c>
      <c r="I239" s="404">
        <v>4</v>
      </c>
      <c r="J239" s="187">
        <v>11</v>
      </c>
      <c r="K239" s="187">
        <v>2</v>
      </c>
      <c r="L239" s="402">
        <v>6.25</v>
      </c>
      <c r="M239" s="154"/>
      <c r="N239" s="156"/>
    </row>
    <row r="240" spans="1:14" s="150" customFormat="1" ht="28.5">
      <c r="A240" s="149">
        <v>233</v>
      </c>
      <c r="B240" s="308" t="s">
        <v>1696</v>
      </c>
      <c r="C240" s="309" t="s">
        <v>3217</v>
      </c>
      <c r="D240" s="187">
        <v>3</v>
      </c>
      <c r="E240" s="24">
        <v>2</v>
      </c>
      <c r="F240" s="430">
        <v>5</v>
      </c>
      <c r="G240" s="187">
        <v>12.25</v>
      </c>
      <c r="H240" s="204">
        <v>1</v>
      </c>
      <c r="I240" s="404">
        <v>2</v>
      </c>
      <c r="J240" s="435">
        <v>0</v>
      </c>
      <c r="K240" s="187">
        <v>0</v>
      </c>
      <c r="L240" s="402">
        <v>6</v>
      </c>
      <c r="M240" s="154"/>
      <c r="N240" s="156"/>
    </row>
    <row r="241" spans="1:14" s="150" customFormat="1" ht="28.5">
      <c r="A241" s="149">
        <v>234</v>
      </c>
      <c r="B241" s="308" t="s">
        <v>3218</v>
      </c>
      <c r="C241" s="309" t="s">
        <v>3219</v>
      </c>
      <c r="D241" s="187">
        <v>6</v>
      </c>
      <c r="E241" s="24">
        <v>7</v>
      </c>
      <c r="F241" s="430">
        <v>9</v>
      </c>
      <c r="G241" s="187">
        <v>15.25</v>
      </c>
      <c r="H241" s="204">
        <v>6</v>
      </c>
      <c r="I241" s="404">
        <v>11.5</v>
      </c>
      <c r="J241" s="187">
        <v>14</v>
      </c>
      <c r="K241" s="187">
        <v>9</v>
      </c>
      <c r="L241" s="403">
        <v>11</v>
      </c>
      <c r="M241" s="154"/>
      <c r="N241" s="156"/>
    </row>
    <row r="242" spans="1:14" s="150" customFormat="1" ht="28.5">
      <c r="A242" s="149">
        <v>235</v>
      </c>
      <c r="B242" s="308" t="s">
        <v>3220</v>
      </c>
      <c r="C242" s="309" t="s">
        <v>1900</v>
      </c>
      <c r="D242" s="187">
        <v>8</v>
      </c>
      <c r="E242" s="24">
        <v>5</v>
      </c>
      <c r="F242" s="430">
        <v>10.5</v>
      </c>
      <c r="G242" s="187">
        <v>15</v>
      </c>
      <c r="H242" s="204">
        <v>10</v>
      </c>
      <c r="I242" s="404">
        <v>9</v>
      </c>
      <c r="J242" s="187">
        <v>17</v>
      </c>
      <c r="K242" s="187">
        <v>10</v>
      </c>
      <c r="L242" s="404">
        <v>12.25</v>
      </c>
      <c r="M242" s="154"/>
      <c r="N242" s="156"/>
    </row>
    <row r="243" spans="1:14" s="150" customFormat="1" ht="28.5">
      <c r="A243" s="149">
        <v>236</v>
      </c>
      <c r="B243" s="308" t="s">
        <v>3221</v>
      </c>
      <c r="C243" s="309" t="s">
        <v>3222</v>
      </c>
      <c r="D243" s="187">
        <v>5</v>
      </c>
      <c r="E243" s="24">
        <v>10</v>
      </c>
      <c r="F243" s="430">
        <v>7.5</v>
      </c>
      <c r="G243" s="187">
        <v>16.25</v>
      </c>
      <c r="H243" s="204">
        <v>13</v>
      </c>
      <c r="I243" s="404">
        <v>12.5</v>
      </c>
      <c r="J243" s="187">
        <v>20</v>
      </c>
      <c r="K243" s="187">
        <v>15</v>
      </c>
      <c r="L243" s="404">
        <v>17.5</v>
      </c>
      <c r="M243" s="154"/>
      <c r="N243" s="156"/>
    </row>
    <row r="244" spans="1:14" s="150" customFormat="1" ht="28.5">
      <c r="A244" s="149">
        <v>237</v>
      </c>
      <c r="B244" s="308" t="s">
        <v>3223</v>
      </c>
      <c r="C244" s="309" t="s">
        <v>422</v>
      </c>
      <c r="D244" s="187">
        <v>9</v>
      </c>
      <c r="E244" s="24">
        <v>6.25</v>
      </c>
      <c r="F244" s="430">
        <v>11</v>
      </c>
      <c r="G244" s="187">
        <v>14.5</v>
      </c>
      <c r="H244" s="204">
        <v>11</v>
      </c>
      <c r="I244" s="404">
        <v>7.5</v>
      </c>
      <c r="J244" s="187">
        <v>17</v>
      </c>
      <c r="K244" s="187">
        <v>6</v>
      </c>
      <c r="L244" s="404">
        <v>9.75</v>
      </c>
      <c r="M244" s="154"/>
      <c r="N244" s="156"/>
    </row>
    <row r="245" spans="1:14" s="150" customFormat="1" ht="28.5">
      <c r="A245" s="149">
        <v>238</v>
      </c>
      <c r="B245" s="308" t="s">
        <v>3224</v>
      </c>
      <c r="C245" s="309" t="s">
        <v>3225</v>
      </c>
      <c r="D245" s="187">
        <v>7</v>
      </c>
      <c r="E245" s="24">
        <v>9.5</v>
      </c>
      <c r="F245" s="430">
        <v>8</v>
      </c>
      <c r="G245" s="187">
        <v>14</v>
      </c>
      <c r="H245" s="204">
        <v>11</v>
      </c>
      <c r="I245" s="404">
        <v>10</v>
      </c>
      <c r="J245" s="187">
        <v>18</v>
      </c>
      <c r="K245" s="187">
        <v>9</v>
      </c>
      <c r="L245" s="403">
        <v>14.5</v>
      </c>
      <c r="M245" s="154"/>
      <c r="N245" s="156"/>
    </row>
    <row r="246" spans="1:14" s="150" customFormat="1" ht="28.5">
      <c r="A246" s="149">
        <v>239</v>
      </c>
      <c r="B246" s="362" t="s">
        <v>3226</v>
      </c>
      <c r="C246" s="363" t="s">
        <v>3227</v>
      </c>
      <c r="D246" s="187">
        <v>6</v>
      </c>
      <c r="E246" s="24">
        <v>3.5</v>
      </c>
      <c r="F246" s="430">
        <v>7.5</v>
      </c>
      <c r="G246" s="187">
        <v>14.25</v>
      </c>
      <c r="H246" s="204">
        <v>13</v>
      </c>
      <c r="I246" s="404">
        <v>9.5</v>
      </c>
      <c r="J246" s="24">
        <v>11</v>
      </c>
      <c r="K246" s="187">
        <v>4</v>
      </c>
      <c r="L246" s="404">
        <v>9.5</v>
      </c>
      <c r="M246" s="154"/>
      <c r="N246" s="156"/>
    </row>
    <row r="247" spans="1:14" s="150" customFormat="1" ht="28.5">
      <c r="A247" s="149">
        <v>240</v>
      </c>
      <c r="B247" s="308" t="s">
        <v>2140</v>
      </c>
      <c r="C247" s="309" t="s">
        <v>845</v>
      </c>
      <c r="D247" s="187">
        <v>6</v>
      </c>
      <c r="E247" s="24">
        <v>7</v>
      </c>
      <c r="F247" s="430">
        <v>11.5</v>
      </c>
      <c r="G247" s="187">
        <v>12.25</v>
      </c>
      <c r="H247" s="204">
        <v>16</v>
      </c>
      <c r="I247" s="404">
        <v>9</v>
      </c>
      <c r="J247" s="24">
        <v>16</v>
      </c>
      <c r="K247" s="187">
        <v>11</v>
      </c>
      <c r="L247" s="404">
        <v>15</v>
      </c>
      <c r="M247" s="154"/>
      <c r="N247" s="156"/>
    </row>
    <row r="248" spans="1:14" s="150" customFormat="1" ht="28.5">
      <c r="A248" s="149">
        <v>241</v>
      </c>
      <c r="B248" s="308" t="s">
        <v>3228</v>
      </c>
      <c r="C248" s="309" t="s">
        <v>333</v>
      </c>
      <c r="D248" s="187">
        <v>9</v>
      </c>
      <c r="E248" s="24">
        <v>4.75</v>
      </c>
      <c r="F248" s="430">
        <v>7.5</v>
      </c>
      <c r="G248" s="187">
        <v>12.5</v>
      </c>
      <c r="H248" s="204">
        <v>3</v>
      </c>
      <c r="I248" s="404">
        <v>4.5</v>
      </c>
      <c r="J248" s="24">
        <v>10</v>
      </c>
      <c r="K248" s="187">
        <v>10</v>
      </c>
      <c r="L248" s="404">
        <v>7.25</v>
      </c>
      <c r="M248" s="154"/>
      <c r="N248" s="156"/>
    </row>
    <row r="249" spans="1:14" s="150" customFormat="1" ht="28.5">
      <c r="A249" s="149">
        <v>242</v>
      </c>
      <c r="B249" s="308" t="s">
        <v>3229</v>
      </c>
      <c r="C249" s="309" t="s">
        <v>3230</v>
      </c>
      <c r="D249" s="187">
        <v>8</v>
      </c>
      <c r="E249" s="24">
        <v>7.75</v>
      </c>
      <c r="F249" s="430">
        <v>5</v>
      </c>
      <c r="G249" s="187">
        <v>15.25</v>
      </c>
      <c r="H249" s="204">
        <v>7</v>
      </c>
      <c r="I249" s="404">
        <v>12</v>
      </c>
      <c r="J249" s="24">
        <v>17</v>
      </c>
      <c r="K249" s="187">
        <v>6</v>
      </c>
      <c r="L249" s="404">
        <v>9.5</v>
      </c>
      <c r="M249" s="154"/>
      <c r="N249" s="156"/>
    </row>
    <row r="250" spans="1:14" s="150" customFormat="1" ht="28.5">
      <c r="A250" s="149">
        <v>243</v>
      </c>
      <c r="B250" s="308" t="s">
        <v>3231</v>
      </c>
      <c r="C250" s="309" t="s">
        <v>2960</v>
      </c>
      <c r="D250" s="187">
        <v>8</v>
      </c>
      <c r="E250" s="24">
        <v>9.75</v>
      </c>
      <c r="F250" s="430">
        <v>9</v>
      </c>
      <c r="G250" s="187">
        <v>13.75</v>
      </c>
      <c r="H250" s="204">
        <v>4</v>
      </c>
      <c r="I250" s="404">
        <v>9</v>
      </c>
      <c r="J250" s="24">
        <v>10</v>
      </c>
      <c r="K250" s="187">
        <v>8</v>
      </c>
      <c r="L250" s="403">
        <v>7.75</v>
      </c>
      <c r="M250" s="154"/>
      <c r="N250" s="156"/>
    </row>
    <row r="251" spans="1:14" s="150" customFormat="1" ht="28.5">
      <c r="A251" s="149">
        <v>244</v>
      </c>
      <c r="B251" s="308" t="s">
        <v>3232</v>
      </c>
      <c r="C251" s="309" t="s">
        <v>3233</v>
      </c>
      <c r="D251" s="187">
        <v>9</v>
      </c>
      <c r="E251" s="24">
        <v>9.5</v>
      </c>
      <c r="F251" s="430">
        <v>10.5</v>
      </c>
      <c r="G251" s="187">
        <v>15</v>
      </c>
      <c r="H251" s="204">
        <v>9</v>
      </c>
      <c r="I251" s="404">
        <v>8</v>
      </c>
      <c r="J251" s="24">
        <v>10</v>
      </c>
      <c r="K251" s="187">
        <v>8</v>
      </c>
      <c r="L251" s="404">
        <v>12</v>
      </c>
      <c r="M251" s="154"/>
      <c r="N251" s="156"/>
    </row>
    <row r="252" spans="1:14" s="150" customFormat="1" ht="28.5">
      <c r="A252" s="149">
        <v>245</v>
      </c>
      <c r="B252" s="308" t="s">
        <v>3234</v>
      </c>
      <c r="C252" s="309" t="s">
        <v>887</v>
      </c>
      <c r="D252" s="187">
        <v>4</v>
      </c>
      <c r="E252" s="24">
        <v>2</v>
      </c>
      <c r="F252" s="430">
        <v>8.5</v>
      </c>
      <c r="G252" s="187">
        <v>14.25</v>
      </c>
      <c r="H252" s="204">
        <v>5</v>
      </c>
      <c r="I252" s="404">
        <v>10</v>
      </c>
      <c r="J252" s="24">
        <v>11</v>
      </c>
      <c r="K252" s="187">
        <v>4</v>
      </c>
      <c r="L252" s="404">
        <v>10</v>
      </c>
      <c r="M252" s="154"/>
      <c r="N252" s="156"/>
    </row>
    <row r="253" spans="1:14" s="150" customFormat="1" ht="28.5">
      <c r="A253" s="149">
        <v>246</v>
      </c>
      <c r="B253" s="308" t="s">
        <v>3235</v>
      </c>
      <c r="C253" s="309" t="s">
        <v>2160</v>
      </c>
      <c r="D253" s="187">
        <v>6</v>
      </c>
      <c r="E253" s="24">
        <v>2.25</v>
      </c>
      <c r="F253" s="430">
        <v>7.5</v>
      </c>
      <c r="G253" s="187">
        <v>12.75</v>
      </c>
      <c r="H253" s="204">
        <v>5</v>
      </c>
      <c r="I253" s="404">
        <v>7</v>
      </c>
      <c r="J253" s="24">
        <v>15</v>
      </c>
      <c r="K253" s="187">
        <v>6</v>
      </c>
      <c r="L253" s="403">
        <v>8.25</v>
      </c>
      <c r="M253" s="154"/>
      <c r="N253" s="156"/>
    </row>
    <row r="254" spans="1:14" s="150" customFormat="1" ht="28.5">
      <c r="A254" s="149">
        <v>247</v>
      </c>
      <c r="B254" s="308" t="s">
        <v>3236</v>
      </c>
      <c r="C254" s="309" t="s">
        <v>3237</v>
      </c>
      <c r="D254" s="187">
        <v>11</v>
      </c>
      <c r="E254" s="24">
        <v>7</v>
      </c>
      <c r="F254" s="430">
        <v>7</v>
      </c>
      <c r="G254" s="187">
        <v>15</v>
      </c>
      <c r="H254" s="204">
        <v>7</v>
      </c>
      <c r="I254" s="404">
        <v>4.5</v>
      </c>
      <c r="J254" s="187">
        <v>13</v>
      </c>
      <c r="K254" s="187">
        <v>7</v>
      </c>
      <c r="L254" s="404">
        <v>9.75</v>
      </c>
      <c r="M254" s="154"/>
      <c r="N254" s="156"/>
    </row>
    <row r="255" spans="1:14" s="150" customFormat="1" ht="28.5">
      <c r="A255" s="149">
        <v>248</v>
      </c>
      <c r="B255" s="308" t="s">
        <v>3238</v>
      </c>
      <c r="C255" s="309" t="s">
        <v>116</v>
      </c>
      <c r="D255" s="187">
        <v>7</v>
      </c>
      <c r="E255" s="24">
        <v>6.5</v>
      </c>
      <c r="F255" s="430">
        <v>10.5</v>
      </c>
      <c r="G255" s="187">
        <v>13.5</v>
      </c>
      <c r="H255" s="204">
        <v>14</v>
      </c>
      <c r="I255" s="404">
        <v>7</v>
      </c>
      <c r="J255" s="187">
        <v>15</v>
      </c>
      <c r="K255" s="187">
        <v>6</v>
      </c>
      <c r="L255" s="404">
        <v>14</v>
      </c>
      <c r="M255" s="154"/>
      <c r="N255" s="156"/>
    </row>
    <row r="256" spans="1:14" s="150" customFormat="1" ht="28.5">
      <c r="A256" s="149">
        <v>249</v>
      </c>
      <c r="B256" s="308" t="s">
        <v>3239</v>
      </c>
      <c r="C256" s="309" t="s">
        <v>3240</v>
      </c>
      <c r="D256" s="187">
        <v>3</v>
      </c>
      <c r="E256" s="24">
        <v>5</v>
      </c>
      <c r="F256" s="430">
        <v>10</v>
      </c>
      <c r="G256" s="187">
        <v>12.75</v>
      </c>
      <c r="H256" s="204">
        <v>5</v>
      </c>
      <c r="I256" s="404">
        <v>3</v>
      </c>
      <c r="J256" s="187">
        <v>8</v>
      </c>
      <c r="K256" s="187">
        <v>4</v>
      </c>
      <c r="L256" s="403">
        <v>7</v>
      </c>
      <c r="M256" s="154"/>
      <c r="N256" s="156"/>
    </row>
    <row r="257" spans="1:14" s="150" customFormat="1" ht="28.5">
      <c r="A257" s="149">
        <v>250</v>
      </c>
      <c r="B257" s="308" t="s">
        <v>3241</v>
      </c>
      <c r="C257" s="309" t="s">
        <v>3242</v>
      </c>
      <c r="D257" s="187">
        <v>7</v>
      </c>
      <c r="E257" s="24">
        <v>4.5</v>
      </c>
      <c r="F257" s="430">
        <v>8.5</v>
      </c>
      <c r="G257" s="187">
        <v>14</v>
      </c>
      <c r="H257" s="204">
        <v>5</v>
      </c>
      <c r="I257" s="404">
        <v>3.5</v>
      </c>
      <c r="J257" s="187">
        <v>6</v>
      </c>
      <c r="K257" s="187">
        <v>6</v>
      </c>
      <c r="L257" s="404">
        <v>6</v>
      </c>
      <c r="M257" s="154"/>
      <c r="N257" s="156"/>
    </row>
    <row r="258" spans="1:14" s="150" customFormat="1" ht="28.5">
      <c r="A258" s="149">
        <v>251</v>
      </c>
      <c r="B258" s="308" t="s">
        <v>3243</v>
      </c>
      <c r="C258" s="309" t="s">
        <v>363</v>
      </c>
      <c r="D258" s="187">
        <v>10</v>
      </c>
      <c r="E258" s="24">
        <v>12.5</v>
      </c>
      <c r="F258" s="430">
        <v>9</v>
      </c>
      <c r="G258" s="187">
        <v>15.75</v>
      </c>
      <c r="H258" s="204">
        <v>13</v>
      </c>
      <c r="I258" s="404">
        <v>10</v>
      </c>
      <c r="J258" s="187">
        <v>18</v>
      </c>
      <c r="K258" s="187">
        <v>11</v>
      </c>
      <c r="L258" s="404">
        <v>14.5</v>
      </c>
      <c r="M258" s="154"/>
      <c r="N258" s="156"/>
    </row>
    <row r="259" spans="1:14" s="150" customFormat="1" ht="28.5">
      <c r="A259" s="149">
        <v>252</v>
      </c>
      <c r="B259" s="308" t="s">
        <v>3244</v>
      </c>
      <c r="C259" s="309" t="s">
        <v>2077</v>
      </c>
      <c r="D259" s="187">
        <v>8</v>
      </c>
      <c r="E259" s="24">
        <v>12.5</v>
      </c>
      <c r="F259" s="430">
        <v>11.5</v>
      </c>
      <c r="G259" s="187">
        <v>15.75</v>
      </c>
      <c r="H259" s="204">
        <v>8</v>
      </c>
      <c r="I259" s="404">
        <v>14.75</v>
      </c>
      <c r="J259" s="187">
        <v>16</v>
      </c>
      <c r="K259" s="187">
        <v>11</v>
      </c>
      <c r="L259" s="403">
        <v>14.5</v>
      </c>
      <c r="M259" s="154"/>
      <c r="N259" s="156"/>
    </row>
    <row r="260" spans="1:14" s="150" customFormat="1" ht="28.5">
      <c r="A260" s="149">
        <v>253</v>
      </c>
      <c r="B260" s="308" t="s">
        <v>3245</v>
      </c>
      <c r="C260" s="309" t="s">
        <v>2066</v>
      </c>
      <c r="D260" s="187">
        <v>4</v>
      </c>
      <c r="E260" s="24">
        <v>5</v>
      </c>
      <c r="F260" s="430">
        <v>9.5</v>
      </c>
      <c r="G260" s="187">
        <v>12.25</v>
      </c>
      <c r="H260" s="204">
        <v>5</v>
      </c>
      <c r="I260" s="404">
        <v>8</v>
      </c>
      <c r="J260" s="187">
        <v>10</v>
      </c>
      <c r="K260" s="187">
        <v>3</v>
      </c>
      <c r="L260" s="403">
        <v>6.75</v>
      </c>
      <c r="M260" s="154"/>
      <c r="N260" s="156"/>
    </row>
    <row r="261" spans="1:14" s="150" customFormat="1" ht="28.5">
      <c r="A261" s="149">
        <v>254</v>
      </c>
      <c r="B261" s="308" t="s">
        <v>3246</v>
      </c>
      <c r="C261" s="309" t="s">
        <v>1900</v>
      </c>
      <c r="D261" s="187">
        <v>6</v>
      </c>
      <c r="E261" s="24">
        <v>11.5</v>
      </c>
      <c r="F261" s="430">
        <v>7.5</v>
      </c>
      <c r="G261" s="187">
        <v>14.75</v>
      </c>
      <c r="H261" s="204">
        <v>11</v>
      </c>
      <c r="I261" s="404">
        <v>10</v>
      </c>
      <c r="J261" s="187">
        <v>14</v>
      </c>
      <c r="K261" s="187">
        <v>8</v>
      </c>
      <c r="L261" s="403">
        <v>10.75</v>
      </c>
      <c r="M261" s="154"/>
      <c r="N261" s="156"/>
    </row>
    <row r="262" spans="1:14" s="150" customFormat="1" ht="28.5">
      <c r="A262" s="149">
        <v>255</v>
      </c>
      <c r="B262" s="308" t="s">
        <v>3247</v>
      </c>
      <c r="C262" s="309" t="s">
        <v>2077</v>
      </c>
      <c r="D262" s="187">
        <v>4</v>
      </c>
      <c r="E262" s="24">
        <v>4</v>
      </c>
      <c r="F262" s="430">
        <v>10.5</v>
      </c>
      <c r="G262" s="187">
        <v>11.75</v>
      </c>
      <c r="H262" s="204">
        <v>7</v>
      </c>
      <c r="I262" s="404">
        <v>7</v>
      </c>
      <c r="J262" s="187">
        <v>9</v>
      </c>
      <c r="K262" s="187">
        <v>10</v>
      </c>
      <c r="L262" s="403">
        <v>12.25</v>
      </c>
      <c r="M262" s="154"/>
      <c r="N262" s="156"/>
    </row>
    <row r="263" spans="1:14" s="150" customFormat="1" ht="28.5">
      <c r="A263" s="149">
        <v>256</v>
      </c>
      <c r="B263" s="308" t="s">
        <v>3248</v>
      </c>
      <c r="C263" s="309" t="s">
        <v>1825</v>
      </c>
      <c r="D263" s="187">
        <v>7</v>
      </c>
      <c r="E263" s="24">
        <v>12.75</v>
      </c>
      <c r="F263" s="430">
        <v>11</v>
      </c>
      <c r="G263" s="187">
        <v>13.75</v>
      </c>
      <c r="H263" s="204">
        <v>8</v>
      </c>
      <c r="I263" s="404">
        <v>9</v>
      </c>
      <c r="J263" s="187">
        <v>13</v>
      </c>
      <c r="K263" s="187">
        <v>9</v>
      </c>
      <c r="L263" s="403">
        <v>14.25</v>
      </c>
      <c r="M263" s="154"/>
      <c r="N263" s="156"/>
    </row>
    <row r="264" spans="1:14" s="150" customFormat="1" ht="28.5">
      <c r="A264" s="149">
        <v>257</v>
      </c>
      <c r="B264" s="308" t="s">
        <v>3249</v>
      </c>
      <c r="C264" s="309" t="s">
        <v>1872</v>
      </c>
      <c r="D264" s="187">
        <v>9</v>
      </c>
      <c r="E264" s="24">
        <v>5.25</v>
      </c>
      <c r="F264" s="430">
        <v>10</v>
      </c>
      <c r="G264" s="187">
        <v>14</v>
      </c>
      <c r="H264" s="204">
        <v>7</v>
      </c>
      <c r="I264" s="404">
        <v>5</v>
      </c>
      <c r="J264" s="187">
        <v>18</v>
      </c>
      <c r="K264" s="187">
        <v>6</v>
      </c>
      <c r="L264" s="403">
        <v>13</v>
      </c>
      <c r="M264" s="154"/>
      <c r="N264" s="156"/>
    </row>
    <row r="265" spans="1:14" s="150" customFormat="1" ht="28.5">
      <c r="A265" s="149">
        <v>258</v>
      </c>
      <c r="B265" s="308" t="s">
        <v>3250</v>
      </c>
      <c r="C265" s="309" t="s">
        <v>3251</v>
      </c>
      <c r="D265" s="187">
        <v>4</v>
      </c>
      <c r="E265" s="24">
        <v>4</v>
      </c>
      <c r="F265" s="430">
        <v>8</v>
      </c>
      <c r="G265" s="187">
        <v>14.25</v>
      </c>
      <c r="H265" s="204">
        <v>6</v>
      </c>
      <c r="I265" s="404">
        <v>6</v>
      </c>
      <c r="J265" s="187">
        <v>10</v>
      </c>
      <c r="K265" s="187">
        <v>4</v>
      </c>
      <c r="L265" s="403">
        <v>8.5</v>
      </c>
      <c r="M265" s="154"/>
      <c r="N265" s="156"/>
    </row>
    <row r="266" spans="1:14" s="150" customFormat="1" ht="28.5">
      <c r="A266" s="149">
        <v>259</v>
      </c>
      <c r="B266" s="308" t="s">
        <v>3252</v>
      </c>
      <c r="C266" s="309" t="s">
        <v>3253</v>
      </c>
      <c r="D266" s="187">
        <v>7</v>
      </c>
      <c r="E266" s="24">
        <v>9.5</v>
      </c>
      <c r="F266" s="430">
        <v>11.5</v>
      </c>
      <c r="G266" s="187">
        <v>17.25</v>
      </c>
      <c r="H266" s="204">
        <v>7</v>
      </c>
      <c r="I266" s="404">
        <v>16</v>
      </c>
      <c r="J266" s="187">
        <v>16</v>
      </c>
      <c r="K266" s="187">
        <v>13</v>
      </c>
      <c r="L266" s="403">
        <v>15</v>
      </c>
      <c r="M266" s="154"/>
      <c r="N266" s="156"/>
    </row>
    <row r="267" spans="1:14" s="150" customFormat="1" ht="28.5">
      <c r="A267" s="149">
        <v>260</v>
      </c>
      <c r="B267" s="308" t="s">
        <v>3254</v>
      </c>
      <c r="C267" s="309" t="s">
        <v>333</v>
      </c>
      <c r="D267" s="187">
        <v>9</v>
      </c>
      <c r="E267" s="24">
        <v>9.5</v>
      </c>
      <c r="F267" s="430">
        <v>12</v>
      </c>
      <c r="G267" s="187">
        <v>16</v>
      </c>
      <c r="H267" s="204">
        <v>6</v>
      </c>
      <c r="I267" s="404">
        <v>10.5</v>
      </c>
      <c r="J267" s="187">
        <v>16</v>
      </c>
      <c r="K267" s="187">
        <v>3</v>
      </c>
      <c r="L267" s="403">
        <v>14</v>
      </c>
      <c r="M267" s="154"/>
      <c r="N267" s="156"/>
    </row>
    <row r="268" spans="1:14" s="150" customFormat="1" ht="28.5">
      <c r="A268" s="149">
        <v>261</v>
      </c>
      <c r="B268" s="308" t="s">
        <v>3255</v>
      </c>
      <c r="C268" s="309" t="s">
        <v>1779</v>
      </c>
      <c r="D268" s="187">
        <v>8</v>
      </c>
      <c r="E268" s="24">
        <v>11</v>
      </c>
      <c r="F268" s="430">
        <v>14.5</v>
      </c>
      <c r="G268" s="187">
        <v>16.5</v>
      </c>
      <c r="H268" s="204">
        <v>9</v>
      </c>
      <c r="I268" s="404">
        <v>14</v>
      </c>
      <c r="J268" s="187">
        <v>17</v>
      </c>
      <c r="K268" s="187">
        <v>12</v>
      </c>
      <c r="L268" s="403">
        <v>14</v>
      </c>
      <c r="M268" s="154"/>
      <c r="N268" s="156"/>
    </row>
    <row r="269" spans="1:14" s="150" customFormat="1" ht="28.5">
      <c r="A269" s="149">
        <v>262</v>
      </c>
      <c r="B269" s="308" t="s">
        <v>3256</v>
      </c>
      <c r="C269" s="309" t="s">
        <v>1863</v>
      </c>
      <c r="D269" s="187">
        <v>4</v>
      </c>
      <c r="E269" s="24">
        <v>3.5</v>
      </c>
      <c r="F269" s="430">
        <v>11</v>
      </c>
      <c r="G269" s="187">
        <v>13.25</v>
      </c>
      <c r="H269" s="204">
        <v>6</v>
      </c>
      <c r="I269" s="404">
        <v>2</v>
      </c>
      <c r="J269" s="402">
        <v>0</v>
      </c>
      <c r="K269" s="187">
        <v>3</v>
      </c>
      <c r="L269" s="401">
        <v>5.25</v>
      </c>
      <c r="M269" s="154"/>
      <c r="N269" s="156"/>
    </row>
    <row r="270" spans="1:14" s="150" customFormat="1" ht="28.5">
      <c r="A270" s="149">
        <v>263</v>
      </c>
      <c r="B270" s="308" t="s">
        <v>3257</v>
      </c>
      <c r="C270" s="309" t="s">
        <v>3258</v>
      </c>
      <c r="D270" s="187">
        <v>8</v>
      </c>
      <c r="E270" s="24">
        <v>7.5</v>
      </c>
      <c r="F270" s="430">
        <v>10.5</v>
      </c>
      <c r="G270" s="187">
        <v>13.25</v>
      </c>
      <c r="H270" s="204">
        <v>6</v>
      </c>
      <c r="I270" s="404">
        <v>4</v>
      </c>
      <c r="J270" s="187">
        <v>12</v>
      </c>
      <c r="K270" s="187">
        <v>9</v>
      </c>
      <c r="L270" s="401">
        <v>13.75</v>
      </c>
      <c r="M270" s="154"/>
      <c r="N270" s="156"/>
    </row>
    <row r="271" spans="1:14" s="150" customFormat="1" ht="28.5">
      <c r="A271" s="149">
        <v>264</v>
      </c>
      <c r="B271" s="308" t="s">
        <v>3259</v>
      </c>
      <c r="C271" s="309" t="s">
        <v>473</v>
      </c>
      <c r="D271" s="187">
        <v>9</v>
      </c>
      <c r="E271" s="24">
        <v>1.25</v>
      </c>
      <c r="F271" s="430">
        <v>9</v>
      </c>
      <c r="G271" s="187">
        <v>12.75</v>
      </c>
      <c r="H271" s="204">
        <v>8</v>
      </c>
      <c r="I271" s="404">
        <v>8</v>
      </c>
      <c r="J271" s="187">
        <v>10</v>
      </c>
      <c r="K271" s="187">
        <v>10</v>
      </c>
      <c r="L271" s="401">
        <v>7.25</v>
      </c>
      <c r="M271" s="154"/>
      <c r="N271" s="156"/>
    </row>
    <row r="272" spans="1:14" s="150" customFormat="1" ht="28.5">
      <c r="A272" s="149">
        <v>265</v>
      </c>
      <c r="B272" s="308" t="s">
        <v>3260</v>
      </c>
      <c r="C272" s="309" t="s">
        <v>2130</v>
      </c>
      <c r="D272" s="187">
        <v>6</v>
      </c>
      <c r="E272" s="24">
        <v>6</v>
      </c>
      <c r="F272" s="430">
        <v>8</v>
      </c>
      <c r="G272" s="186">
        <v>15.25</v>
      </c>
      <c r="H272" s="204">
        <v>3</v>
      </c>
      <c r="I272" s="404">
        <v>5</v>
      </c>
      <c r="J272" s="187">
        <v>12</v>
      </c>
      <c r="K272" s="187">
        <v>3</v>
      </c>
      <c r="L272" s="401">
        <v>13.5</v>
      </c>
      <c r="M272" s="154"/>
      <c r="N272" s="156"/>
    </row>
    <row r="273" spans="1:14" s="150" customFormat="1" ht="28.5">
      <c r="A273" s="149">
        <v>266</v>
      </c>
      <c r="B273" s="308" t="s">
        <v>3261</v>
      </c>
      <c r="C273" s="309" t="s">
        <v>3262</v>
      </c>
      <c r="D273" s="187">
        <v>5</v>
      </c>
      <c r="E273" s="24">
        <v>10</v>
      </c>
      <c r="F273" s="430">
        <v>10.5</v>
      </c>
      <c r="G273" s="187">
        <v>16</v>
      </c>
      <c r="H273" s="204">
        <v>6</v>
      </c>
      <c r="I273" s="404">
        <v>11.5</v>
      </c>
      <c r="J273" s="187">
        <v>17</v>
      </c>
      <c r="K273" s="187">
        <v>8</v>
      </c>
      <c r="L273" s="401">
        <v>11</v>
      </c>
      <c r="M273" s="154"/>
      <c r="N273" s="156"/>
    </row>
    <row r="274" spans="1:14" s="150" customFormat="1" ht="28.5">
      <c r="A274" s="149">
        <v>267</v>
      </c>
      <c r="B274" s="308" t="s">
        <v>3263</v>
      </c>
      <c r="C274" s="309" t="s">
        <v>3264</v>
      </c>
      <c r="D274" s="187">
        <v>6</v>
      </c>
      <c r="E274" s="24">
        <v>6.5</v>
      </c>
      <c r="F274" s="430">
        <v>8.5</v>
      </c>
      <c r="G274" s="187">
        <v>12.5</v>
      </c>
      <c r="H274" s="204">
        <v>5</v>
      </c>
      <c r="I274" s="404">
        <v>12.5</v>
      </c>
      <c r="J274" s="187">
        <v>10</v>
      </c>
      <c r="K274" s="187">
        <v>9</v>
      </c>
      <c r="L274" s="401">
        <v>11.75</v>
      </c>
      <c r="M274" s="154"/>
      <c r="N274" s="156"/>
    </row>
    <row r="275" spans="1:14" s="150" customFormat="1" ht="28.5">
      <c r="A275" s="149">
        <v>268</v>
      </c>
      <c r="B275" s="308" t="s">
        <v>3265</v>
      </c>
      <c r="C275" s="309" t="s">
        <v>3194</v>
      </c>
      <c r="D275" s="187">
        <v>3</v>
      </c>
      <c r="E275" s="24">
        <v>3.25</v>
      </c>
      <c r="F275" s="430">
        <v>6.5</v>
      </c>
      <c r="G275" s="187">
        <v>14.75</v>
      </c>
      <c r="H275" s="204">
        <v>4</v>
      </c>
      <c r="I275" s="404">
        <v>7</v>
      </c>
      <c r="J275" s="187">
        <v>14</v>
      </c>
      <c r="K275" s="187">
        <v>4</v>
      </c>
      <c r="L275" s="401">
        <v>8.25</v>
      </c>
      <c r="M275" s="154"/>
      <c r="N275" s="156"/>
    </row>
    <row r="276" spans="1:14" s="150" customFormat="1" ht="28.5">
      <c r="A276" s="149">
        <v>269</v>
      </c>
      <c r="B276" s="308" t="s">
        <v>1719</v>
      </c>
      <c r="C276" s="309" t="s">
        <v>500</v>
      </c>
      <c r="D276" s="187">
        <v>4</v>
      </c>
      <c r="E276" s="24">
        <v>7</v>
      </c>
      <c r="F276" s="430">
        <v>5.5</v>
      </c>
      <c r="G276" s="187">
        <v>12.25</v>
      </c>
      <c r="H276" s="204">
        <v>2</v>
      </c>
      <c r="I276" s="404">
        <v>3</v>
      </c>
      <c r="J276" s="24">
        <v>8</v>
      </c>
      <c r="K276" s="187">
        <v>3</v>
      </c>
      <c r="L276" s="401">
        <v>10.75</v>
      </c>
      <c r="M276" s="154"/>
      <c r="N276" s="156"/>
    </row>
    <row r="277" spans="1:14" s="150" customFormat="1" ht="28.5">
      <c r="A277" s="149">
        <v>270</v>
      </c>
      <c r="B277" s="308" t="s">
        <v>3266</v>
      </c>
      <c r="C277" s="309" t="s">
        <v>3267</v>
      </c>
      <c r="D277" s="187">
        <v>8</v>
      </c>
      <c r="E277" s="24">
        <v>11.5</v>
      </c>
      <c r="F277" s="430">
        <v>8</v>
      </c>
      <c r="G277" s="187">
        <v>15.25</v>
      </c>
      <c r="H277" s="204">
        <v>8</v>
      </c>
      <c r="I277" s="404">
        <v>10</v>
      </c>
      <c r="J277" s="24">
        <v>17</v>
      </c>
      <c r="K277" s="187">
        <v>10</v>
      </c>
      <c r="L277" s="401">
        <v>13</v>
      </c>
      <c r="M277" s="154"/>
      <c r="N277" s="156"/>
    </row>
    <row r="278" spans="1:14" s="150" customFormat="1" ht="28.5">
      <c r="A278" s="149">
        <v>271</v>
      </c>
      <c r="B278" s="308" t="s">
        <v>3268</v>
      </c>
      <c r="C278" s="309" t="s">
        <v>3269</v>
      </c>
      <c r="D278" s="187">
        <v>6</v>
      </c>
      <c r="E278" s="24">
        <v>12.5</v>
      </c>
      <c r="F278" s="430">
        <v>12.5</v>
      </c>
      <c r="G278" s="196">
        <v>16.25</v>
      </c>
      <c r="H278" s="204">
        <v>9</v>
      </c>
      <c r="I278" s="404">
        <v>10.5</v>
      </c>
      <c r="J278" s="424">
        <v>18</v>
      </c>
      <c r="K278" s="187">
        <v>9</v>
      </c>
      <c r="L278" s="401">
        <v>12.5</v>
      </c>
      <c r="M278" s="154"/>
      <c r="N278" s="156"/>
    </row>
    <row r="279" spans="1:14" s="150" customFormat="1" ht="28.5">
      <c r="A279" s="149">
        <v>272</v>
      </c>
      <c r="B279" s="364" t="s">
        <v>3302</v>
      </c>
      <c r="C279" s="365" t="s">
        <v>3303</v>
      </c>
      <c r="D279" s="187">
        <v>4</v>
      </c>
      <c r="E279" s="24">
        <v>1.25</v>
      </c>
      <c r="F279" s="430">
        <v>8.5</v>
      </c>
      <c r="G279" s="196">
        <v>11.75</v>
      </c>
      <c r="H279" s="204">
        <v>4</v>
      </c>
      <c r="I279" s="404">
        <v>4</v>
      </c>
      <c r="J279" s="424">
        <v>11</v>
      </c>
      <c r="K279" s="187">
        <v>0</v>
      </c>
      <c r="L279" s="401">
        <v>8.25</v>
      </c>
      <c r="M279" s="154"/>
      <c r="N279" s="156"/>
    </row>
    <row r="280" spans="1:14" s="150" customFormat="1" ht="28.5">
      <c r="A280" s="149">
        <v>273</v>
      </c>
      <c r="B280" s="308" t="s">
        <v>2188</v>
      </c>
      <c r="C280" s="309" t="s">
        <v>3270</v>
      </c>
      <c r="D280" s="187">
        <v>3</v>
      </c>
      <c r="E280" s="24">
        <v>1</v>
      </c>
      <c r="F280" s="430">
        <v>8</v>
      </c>
      <c r="G280" s="196">
        <v>11.5</v>
      </c>
      <c r="H280" s="204">
        <v>1</v>
      </c>
      <c r="I280" s="404">
        <v>4</v>
      </c>
      <c r="J280" s="424">
        <v>7</v>
      </c>
      <c r="K280" s="187">
        <v>6</v>
      </c>
      <c r="L280" s="401">
        <v>7.5</v>
      </c>
      <c r="M280" s="154"/>
      <c r="N280" s="156"/>
    </row>
    <row r="281" spans="1:14" s="150" customFormat="1" ht="28.5">
      <c r="A281" s="149">
        <v>274</v>
      </c>
      <c r="B281" s="308" t="s">
        <v>3271</v>
      </c>
      <c r="C281" s="309" t="s">
        <v>1313</v>
      </c>
      <c r="D281" s="187">
        <v>4</v>
      </c>
      <c r="E281" s="24">
        <v>4</v>
      </c>
      <c r="F281" s="430">
        <v>9</v>
      </c>
      <c r="G281" s="196">
        <v>12</v>
      </c>
      <c r="H281" s="204">
        <v>6</v>
      </c>
      <c r="I281" s="404">
        <v>3</v>
      </c>
      <c r="J281" s="424">
        <v>9</v>
      </c>
      <c r="K281" s="187">
        <v>3</v>
      </c>
      <c r="L281" s="405">
        <v>6.5</v>
      </c>
      <c r="M281" s="154"/>
      <c r="N281" s="156"/>
    </row>
    <row r="282" spans="1:14" s="150" customFormat="1" ht="28.5">
      <c r="A282" s="149">
        <v>275</v>
      </c>
      <c r="B282" s="308" t="s">
        <v>3272</v>
      </c>
      <c r="C282" s="309" t="s">
        <v>3273</v>
      </c>
      <c r="D282" s="187">
        <v>12</v>
      </c>
      <c r="E282" s="24">
        <v>5.5</v>
      </c>
      <c r="F282" s="430">
        <v>10</v>
      </c>
      <c r="G282" s="196">
        <v>15</v>
      </c>
      <c r="H282" s="204">
        <v>6</v>
      </c>
      <c r="I282" s="404">
        <v>8</v>
      </c>
      <c r="J282" s="424">
        <v>14</v>
      </c>
      <c r="K282" s="187">
        <v>9</v>
      </c>
      <c r="L282" s="405">
        <v>12.75</v>
      </c>
      <c r="M282" s="154"/>
      <c r="N282" s="156"/>
    </row>
    <row r="283" spans="1:14" s="150" customFormat="1" ht="28.5">
      <c r="A283" s="429">
        <v>276</v>
      </c>
      <c r="B283" s="308" t="s">
        <v>3274</v>
      </c>
      <c r="C283" s="309" t="s">
        <v>3275</v>
      </c>
      <c r="D283" s="187">
        <v>6</v>
      </c>
      <c r="E283" s="24">
        <v>5.25</v>
      </c>
      <c r="F283" s="430">
        <v>8</v>
      </c>
      <c r="G283" s="196">
        <v>15</v>
      </c>
      <c r="H283" s="204">
        <v>7</v>
      </c>
      <c r="I283" s="404">
        <v>12</v>
      </c>
      <c r="J283" s="424">
        <v>16</v>
      </c>
      <c r="K283" s="187">
        <v>7</v>
      </c>
      <c r="L283" s="401">
        <v>7</v>
      </c>
      <c r="M283" s="154"/>
      <c r="N283" s="156"/>
    </row>
    <row r="284" spans="1:14" ht="28.5">
      <c r="A284" s="428"/>
      <c r="B284" s="166">
        <f t="shared" ref="B284:L284" si="0">COUNTA(B8:B283)</f>
        <v>276</v>
      </c>
      <c r="C284" s="166">
        <f t="shared" si="0"/>
        <v>276</v>
      </c>
      <c r="D284" s="166">
        <f t="shared" si="0"/>
        <v>276</v>
      </c>
      <c r="E284" s="166">
        <f t="shared" si="0"/>
        <v>276</v>
      </c>
      <c r="F284" s="166">
        <f t="shared" si="0"/>
        <v>276</v>
      </c>
      <c r="G284" s="166">
        <f t="shared" si="0"/>
        <v>276</v>
      </c>
      <c r="H284" s="166">
        <f t="shared" si="0"/>
        <v>276</v>
      </c>
      <c r="I284" s="166">
        <f t="shared" si="0"/>
        <v>276</v>
      </c>
      <c r="J284" s="166">
        <f t="shared" si="0"/>
        <v>276</v>
      </c>
      <c r="K284" s="166">
        <f t="shared" si="0"/>
        <v>276</v>
      </c>
      <c r="L284" s="166">
        <f t="shared" si="0"/>
        <v>276</v>
      </c>
      <c r="M284" s="154"/>
      <c r="N284" s="156"/>
    </row>
    <row r="285" spans="1:14" ht="28.5">
      <c r="A285" s="428"/>
      <c r="C285" s="167"/>
      <c r="D285" s="168"/>
      <c r="E285" s="168"/>
      <c r="F285" s="168"/>
      <c r="G285" s="168"/>
      <c r="H285" s="168"/>
      <c r="I285" s="168"/>
      <c r="J285" s="168">
        <v>0</v>
      </c>
      <c r="K285" s="168">
        <v>1</v>
      </c>
      <c r="L285" s="168">
        <v>0</v>
      </c>
      <c r="M285" s="154"/>
      <c r="N285" s="156"/>
    </row>
    <row r="286" spans="1:14" ht="21">
      <c r="D286" s="169"/>
      <c r="E286" s="169"/>
      <c r="F286" s="169"/>
      <c r="G286" s="169"/>
      <c r="H286" s="169"/>
      <c r="I286" s="169"/>
      <c r="J286" s="169">
        <f t="shared" ref="J286:L286" si="1">J284-J285</f>
        <v>276</v>
      </c>
      <c r="K286" s="169">
        <f t="shared" si="1"/>
        <v>275</v>
      </c>
      <c r="L286" s="169">
        <f t="shared" si="1"/>
        <v>276</v>
      </c>
      <c r="N286" s="156"/>
    </row>
  </sheetData>
  <mergeCells count="1">
    <mergeCell ref="A4:F4"/>
  </mergeCells>
  <conditionalFormatting sqref="L283 B7:N7 N8:N286 L17 L65:L116 L118:L280">
    <cfRule type="cellIs" dxfId="2" priority="9" operator="equal">
      <formula>"NON"</formula>
    </cfRule>
  </conditionalFormatting>
  <conditionalFormatting sqref="L283 L65:L116 L15 L118:L280">
    <cfRule type="cellIs" dxfId="1" priority="2" operator="equal">
      <formula>"NON"</formula>
    </cfRule>
  </conditionalFormatting>
  <conditionalFormatting sqref="L283 L65:L116 L15 L118:L280">
    <cfRule type="cellIs" dxfId="0" priority="1" operator="equal">
      <formula>"NON"</formula>
    </cfRule>
  </conditionalFormatting>
  <dataValidations count="2">
    <dataValidation type="decimal" allowBlank="1" showInputMessage="1" showErrorMessage="1" sqref="F66:G66 F239:G239 K12 F69:G69 K59 K66 G59 F98:G98 K98 K130 F117:G117 F12 F59:F60 F130 F222">
      <formula1>30</formula1>
      <formula2>60</formula2>
    </dataValidation>
    <dataValidation type="decimal" allowBlank="1" showInputMessage="1" showErrorMessage="1" sqref="D66 D69">
      <formula1>20</formula1>
      <formula2>40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4"/>
  <sheetViews>
    <sheetView topLeftCell="B112" workbookViewId="0">
      <selection activeCell="L130" sqref="L130"/>
    </sheetView>
  </sheetViews>
  <sheetFormatPr baseColWidth="10" defaultRowHeight="15"/>
  <cols>
    <col min="1" max="1" width="6.42578125" style="21" bestFit="1" customWidth="1"/>
    <col min="2" max="2" width="21.85546875" style="21" customWidth="1"/>
    <col min="3" max="3" width="32.140625" style="21" bestFit="1" customWidth="1"/>
    <col min="4" max="4" width="11.5703125" style="21"/>
    <col min="5" max="5" width="7.7109375" style="21" bestFit="1" customWidth="1"/>
    <col min="6" max="6" width="13.28515625" style="21" customWidth="1"/>
    <col min="7" max="7" width="13.42578125" style="21" customWidth="1"/>
    <col min="8" max="8" width="11.5703125" style="4"/>
    <col min="9" max="9" width="13.5703125" style="21" customWidth="1"/>
    <col min="10" max="11" width="11.5703125" style="21"/>
  </cols>
  <sheetData>
    <row r="1" spans="1:13" ht="21">
      <c r="A1"/>
      <c r="B1" s="1"/>
      <c r="C1" s="23" t="s">
        <v>0</v>
      </c>
      <c r="D1" s="3"/>
      <c r="E1"/>
      <c r="H1" s="21"/>
      <c r="I1"/>
      <c r="J1"/>
      <c r="K1"/>
    </row>
    <row r="2" spans="1:13" ht="21">
      <c r="A2"/>
      <c r="B2" s="1"/>
      <c r="C2" s="23" t="s">
        <v>1</v>
      </c>
      <c r="D2" s="3"/>
      <c r="E2"/>
      <c r="H2" s="21"/>
      <c r="I2"/>
      <c r="J2"/>
      <c r="K2"/>
    </row>
    <row r="3" spans="1:13" ht="21">
      <c r="A3"/>
      <c r="B3" s="1"/>
      <c r="C3" s="23" t="s">
        <v>2930</v>
      </c>
      <c r="D3" s="3"/>
      <c r="E3"/>
      <c r="H3" s="21"/>
      <c r="I3"/>
      <c r="J3"/>
      <c r="K3"/>
    </row>
    <row r="4" spans="1:13" ht="21">
      <c r="A4"/>
      <c r="B4" s="1"/>
      <c r="C4" s="23" t="s">
        <v>2</v>
      </c>
      <c r="D4" s="3"/>
      <c r="E4"/>
      <c r="H4" s="21"/>
      <c r="I4"/>
      <c r="J4"/>
      <c r="K4"/>
    </row>
    <row r="5" spans="1:13" ht="21">
      <c r="A5"/>
      <c r="B5" s="1"/>
      <c r="C5" s="23" t="s">
        <v>16</v>
      </c>
      <c r="D5" s="3"/>
      <c r="E5"/>
      <c r="H5" s="21"/>
      <c r="I5"/>
      <c r="J5"/>
      <c r="K5"/>
    </row>
    <row r="6" spans="1:13" ht="24" thickBot="1">
      <c r="A6"/>
      <c r="B6" s="1" t="s">
        <v>3307</v>
      </c>
      <c r="C6"/>
      <c r="D6" s="1"/>
      <c r="E6" s="23"/>
      <c r="F6" s="5"/>
      <c r="G6" s="5"/>
      <c r="H6"/>
      <c r="I6"/>
      <c r="J6"/>
      <c r="K6"/>
    </row>
    <row r="7" spans="1:13" s="16" customFormat="1" ht="16.5" thickBot="1">
      <c r="A7" s="6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10" t="s">
        <v>10</v>
      </c>
      <c r="G7" s="10" t="s">
        <v>17</v>
      </c>
      <c r="H7" s="11" t="s">
        <v>2196</v>
      </c>
      <c r="I7" s="12" t="s">
        <v>13</v>
      </c>
      <c r="J7" s="13" t="s">
        <v>2203</v>
      </c>
      <c r="K7" s="12" t="s">
        <v>13</v>
      </c>
      <c r="L7" s="14" t="s">
        <v>14</v>
      </c>
      <c r="M7" s="433" t="s">
        <v>15</v>
      </c>
    </row>
    <row r="8" spans="1:13" ht="18.75">
      <c r="A8" s="17">
        <v>1</v>
      </c>
      <c r="B8" s="372" t="s">
        <v>2933</v>
      </c>
      <c r="C8" s="373" t="s">
        <v>2934</v>
      </c>
      <c r="D8" s="187">
        <v>10</v>
      </c>
      <c r="E8" s="197"/>
      <c r="F8" s="396">
        <f>IF(AND(D8=0,E8=0),L8/3,(D8+E8)/2)</f>
        <v>5</v>
      </c>
      <c r="G8" s="397">
        <f t="shared" ref="G8" si="0">F8*3</f>
        <v>15</v>
      </c>
      <c r="H8" s="197"/>
      <c r="I8" s="398">
        <f t="shared" ref="I8" si="1">MAX(G8,H8*3)</f>
        <v>15</v>
      </c>
      <c r="J8" s="226"/>
      <c r="K8" s="398">
        <f t="shared" ref="K8" si="2">MAX(I8,J8*3)</f>
        <v>15</v>
      </c>
      <c r="L8" s="399"/>
      <c r="M8" s="20" t="str">
        <f t="shared" ref="M8:M71" si="3">IF(ISBLANK(J8),IF(ISBLANK(H8),"Juin","Synthèse"),"Rattrapage")</f>
        <v>Juin</v>
      </c>
    </row>
    <row r="9" spans="1:13" ht="18.75">
      <c r="A9" s="17">
        <v>2</v>
      </c>
      <c r="B9" s="372" t="s">
        <v>2935</v>
      </c>
      <c r="C9" s="373" t="s">
        <v>2936</v>
      </c>
      <c r="D9" s="187">
        <v>8</v>
      </c>
      <c r="E9" s="198"/>
      <c r="F9" s="396">
        <f t="shared" ref="F9:F72" si="4">IF(AND(D9=0,E9=0),L9/3,(D9+E9)/2)</f>
        <v>4</v>
      </c>
      <c r="G9" s="397">
        <f t="shared" ref="G9:G72" si="5">F9*3</f>
        <v>12</v>
      </c>
      <c r="H9" s="197"/>
      <c r="I9" s="398">
        <f t="shared" ref="I9:I72" si="6">MAX(G9,H9*3)</f>
        <v>12</v>
      </c>
      <c r="J9" s="226"/>
      <c r="K9" s="398">
        <f t="shared" ref="K9:K72" si="7">MAX(I9,J9*3)</f>
        <v>12</v>
      </c>
      <c r="L9" s="399"/>
      <c r="M9" s="20" t="str">
        <f t="shared" si="3"/>
        <v>Juin</v>
      </c>
    </row>
    <row r="10" spans="1:13" ht="18.75">
      <c r="A10" s="17">
        <v>3</v>
      </c>
      <c r="B10" s="333" t="s">
        <v>2937</v>
      </c>
      <c r="C10" s="366" t="s">
        <v>518</v>
      </c>
      <c r="D10" s="187">
        <v>12</v>
      </c>
      <c r="E10" s="198"/>
      <c r="F10" s="396">
        <f t="shared" si="4"/>
        <v>6</v>
      </c>
      <c r="G10" s="397">
        <f t="shared" si="5"/>
        <v>18</v>
      </c>
      <c r="H10" s="197"/>
      <c r="I10" s="398">
        <f t="shared" si="6"/>
        <v>18</v>
      </c>
      <c r="J10" s="226"/>
      <c r="K10" s="398">
        <f t="shared" si="7"/>
        <v>18</v>
      </c>
      <c r="L10" s="399"/>
      <c r="M10" s="20" t="str">
        <f t="shared" si="3"/>
        <v>Juin</v>
      </c>
    </row>
    <row r="11" spans="1:13" ht="18.75">
      <c r="A11" s="17">
        <v>4</v>
      </c>
      <c r="B11" s="308" t="s">
        <v>2938</v>
      </c>
      <c r="C11" s="366" t="s">
        <v>706</v>
      </c>
      <c r="D11" s="187">
        <v>7</v>
      </c>
      <c r="E11" s="198"/>
      <c r="F11" s="396">
        <f t="shared" si="4"/>
        <v>3.5</v>
      </c>
      <c r="G11" s="397">
        <f t="shared" si="5"/>
        <v>10.5</v>
      </c>
      <c r="H11" s="197"/>
      <c r="I11" s="398">
        <f t="shared" si="6"/>
        <v>10.5</v>
      </c>
      <c r="J11" s="226"/>
      <c r="K11" s="398">
        <f t="shared" si="7"/>
        <v>10.5</v>
      </c>
      <c r="L11" s="399"/>
      <c r="M11" s="20" t="str">
        <f t="shared" si="3"/>
        <v>Juin</v>
      </c>
    </row>
    <row r="12" spans="1:13" ht="18.75">
      <c r="A12" s="17">
        <v>5</v>
      </c>
      <c r="B12" s="334" t="s">
        <v>1771</v>
      </c>
      <c r="C12" s="335" t="s">
        <v>3292</v>
      </c>
      <c r="D12" s="187"/>
      <c r="E12" s="198"/>
      <c r="F12" s="396">
        <f t="shared" si="4"/>
        <v>11</v>
      </c>
      <c r="G12" s="397">
        <f t="shared" si="5"/>
        <v>33</v>
      </c>
      <c r="H12" s="197"/>
      <c r="I12" s="398">
        <f t="shared" si="6"/>
        <v>33</v>
      </c>
      <c r="J12" s="226"/>
      <c r="K12" s="398">
        <f t="shared" si="7"/>
        <v>33</v>
      </c>
      <c r="L12" s="399">
        <v>33</v>
      </c>
      <c r="M12" s="20" t="str">
        <f t="shared" si="3"/>
        <v>Juin</v>
      </c>
    </row>
    <row r="13" spans="1:13" ht="18.75">
      <c r="A13" s="17">
        <v>6</v>
      </c>
      <c r="B13" s="308" t="s">
        <v>2939</v>
      </c>
      <c r="C13" s="309" t="s">
        <v>2940</v>
      </c>
      <c r="D13" s="187">
        <v>4</v>
      </c>
      <c r="E13" s="198"/>
      <c r="F13" s="396">
        <f t="shared" si="4"/>
        <v>2</v>
      </c>
      <c r="G13" s="397">
        <f t="shared" si="5"/>
        <v>6</v>
      </c>
      <c r="H13" s="197"/>
      <c r="I13" s="398">
        <f t="shared" si="6"/>
        <v>6</v>
      </c>
      <c r="J13" s="226"/>
      <c r="K13" s="398">
        <f t="shared" si="7"/>
        <v>6</v>
      </c>
      <c r="L13" s="399"/>
      <c r="M13" s="20" t="str">
        <f t="shared" si="3"/>
        <v>Juin</v>
      </c>
    </row>
    <row r="14" spans="1:13" ht="18.75">
      <c r="A14" s="17">
        <v>7</v>
      </c>
      <c r="B14" s="308" t="s">
        <v>2941</v>
      </c>
      <c r="C14" s="309" t="s">
        <v>2942</v>
      </c>
      <c r="D14" s="187">
        <v>6</v>
      </c>
      <c r="E14" s="198"/>
      <c r="F14" s="396">
        <f t="shared" si="4"/>
        <v>3</v>
      </c>
      <c r="G14" s="397">
        <f t="shared" si="5"/>
        <v>9</v>
      </c>
      <c r="H14" s="197"/>
      <c r="I14" s="398">
        <f t="shared" si="6"/>
        <v>9</v>
      </c>
      <c r="J14" s="226"/>
      <c r="K14" s="398">
        <f t="shared" si="7"/>
        <v>9</v>
      </c>
      <c r="L14" s="399"/>
      <c r="M14" s="20" t="str">
        <f t="shared" si="3"/>
        <v>Juin</v>
      </c>
    </row>
    <row r="15" spans="1:13" ht="18.75">
      <c r="A15" s="17">
        <v>8</v>
      </c>
      <c r="B15" s="306" t="s">
        <v>2945</v>
      </c>
      <c r="C15" s="307" t="s">
        <v>492</v>
      </c>
      <c r="D15" s="187">
        <v>2</v>
      </c>
      <c r="E15" s="198"/>
      <c r="F15" s="396">
        <f t="shared" si="4"/>
        <v>1</v>
      </c>
      <c r="G15" s="397">
        <f t="shared" si="5"/>
        <v>3</v>
      </c>
      <c r="H15" s="197"/>
      <c r="I15" s="398">
        <f t="shared" si="6"/>
        <v>3</v>
      </c>
      <c r="J15" s="226"/>
      <c r="K15" s="398">
        <f t="shared" si="7"/>
        <v>3</v>
      </c>
      <c r="L15" s="399"/>
      <c r="M15" s="20" t="str">
        <f t="shared" si="3"/>
        <v>Juin</v>
      </c>
    </row>
    <row r="16" spans="1:13" ht="18.75">
      <c r="A16" s="17">
        <v>9</v>
      </c>
      <c r="B16" s="308" t="s">
        <v>2943</v>
      </c>
      <c r="C16" s="309" t="s">
        <v>2944</v>
      </c>
      <c r="D16" s="187">
        <v>4</v>
      </c>
      <c r="E16" s="198"/>
      <c r="F16" s="396">
        <f t="shared" si="4"/>
        <v>2</v>
      </c>
      <c r="G16" s="397">
        <f t="shared" si="5"/>
        <v>6</v>
      </c>
      <c r="H16" s="197"/>
      <c r="I16" s="398">
        <f t="shared" si="6"/>
        <v>6</v>
      </c>
      <c r="J16" s="226"/>
      <c r="K16" s="398">
        <f t="shared" si="7"/>
        <v>6</v>
      </c>
      <c r="L16" s="399"/>
      <c r="M16" s="20" t="str">
        <f t="shared" si="3"/>
        <v>Juin</v>
      </c>
    </row>
    <row r="17" spans="1:13" ht="18.75">
      <c r="A17" s="17">
        <v>10</v>
      </c>
      <c r="B17" s="308" t="s">
        <v>182</v>
      </c>
      <c r="C17" s="309" t="s">
        <v>640</v>
      </c>
      <c r="D17" s="187">
        <v>11</v>
      </c>
      <c r="E17" s="198"/>
      <c r="F17" s="396">
        <f t="shared" si="4"/>
        <v>5.5</v>
      </c>
      <c r="G17" s="397">
        <f t="shared" si="5"/>
        <v>16.5</v>
      </c>
      <c r="H17" s="197"/>
      <c r="I17" s="398">
        <f t="shared" si="6"/>
        <v>16.5</v>
      </c>
      <c r="J17" s="226"/>
      <c r="K17" s="398">
        <f t="shared" si="7"/>
        <v>16.5</v>
      </c>
      <c r="L17" s="399"/>
      <c r="M17" s="20" t="str">
        <f t="shared" si="3"/>
        <v>Juin</v>
      </c>
    </row>
    <row r="18" spans="1:13" ht="18.75">
      <c r="A18" s="17">
        <v>11</v>
      </c>
      <c r="B18" s="308" t="s">
        <v>2946</v>
      </c>
      <c r="C18" s="309" t="s">
        <v>1863</v>
      </c>
      <c r="D18" s="187">
        <v>4</v>
      </c>
      <c r="E18" s="198"/>
      <c r="F18" s="396">
        <f t="shared" si="4"/>
        <v>2</v>
      </c>
      <c r="G18" s="397">
        <f t="shared" si="5"/>
        <v>6</v>
      </c>
      <c r="H18" s="197"/>
      <c r="I18" s="398">
        <f t="shared" si="6"/>
        <v>6</v>
      </c>
      <c r="J18" s="226"/>
      <c r="K18" s="398">
        <f t="shared" si="7"/>
        <v>6</v>
      </c>
      <c r="L18" s="399"/>
      <c r="M18" s="20" t="str">
        <f t="shared" si="3"/>
        <v>Juin</v>
      </c>
    </row>
    <row r="19" spans="1:13" ht="18.75">
      <c r="A19" s="17">
        <v>12</v>
      </c>
      <c r="B19" s="308" t="s">
        <v>1784</v>
      </c>
      <c r="C19" s="309" t="s">
        <v>2947</v>
      </c>
      <c r="D19" s="187">
        <v>6</v>
      </c>
      <c r="E19" s="198"/>
      <c r="F19" s="396">
        <f t="shared" si="4"/>
        <v>3</v>
      </c>
      <c r="G19" s="397">
        <f t="shared" si="5"/>
        <v>9</v>
      </c>
      <c r="H19" s="197"/>
      <c r="I19" s="398">
        <f t="shared" si="6"/>
        <v>9</v>
      </c>
      <c r="J19" s="226"/>
      <c r="K19" s="398">
        <f t="shared" si="7"/>
        <v>9</v>
      </c>
      <c r="L19" s="399"/>
      <c r="M19" s="20" t="str">
        <f t="shared" si="3"/>
        <v>Juin</v>
      </c>
    </row>
    <row r="20" spans="1:13" ht="18.75">
      <c r="A20" s="17">
        <v>13</v>
      </c>
      <c r="B20" s="308" t="s">
        <v>2948</v>
      </c>
      <c r="C20" s="309" t="s">
        <v>2949</v>
      </c>
      <c r="D20" s="187">
        <v>6</v>
      </c>
      <c r="E20" s="198"/>
      <c r="F20" s="396">
        <f t="shared" si="4"/>
        <v>3</v>
      </c>
      <c r="G20" s="397">
        <f t="shared" si="5"/>
        <v>9</v>
      </c>
      <c r="H20" s="197"/>
      <c r="I20" s="398">
        <f t="shared" si="6"/>
        <v>9</v>
      </c>
      <c r="J20" s="226"/>
      <c r="K20" s="398">
        <f t="shared" si="7"/>
        <v>9</v>
      </c>
      <c r="L20" s="399"/>
      <c r="M20" s="20" t="str">
        <f t="shared" si="3"/>
        <v>Juin</v>
      </c>
    </row>
    <row r="21" spans="1:13" ht="18.75">
      <c r="A21" s="17">
        <v>14</v>
      </c>
      <c r="B21" s="308" t="s">
        <v>2950</v>
      </c>
      <c r="C21" s="309" t="s">
        <v>580</v>
      </c>
      <c r="D21" s="187">
        <v>12</v>
      </c>
      <c r="E21" s="198"/>
      <c r="F21" s="396">
        <f t="shared" si="4"/>
        <v>6</v>
      </c>
      <c r="G21" s="397">
        <f t="shared" si="5"/>
        <v>18</v>
      </c>
      <c r="H21" s="197"/>
      <c r="I21" s="398">
        <f t="shared" si="6"/>
        <v>18</v>
      </c>
      <c r="J21" s="226"/>
      <c r="K21" s="398">
        <f t="shared" si="7"/>
        <v>18</v>
      </c>
      <c r="L21" s="399"/>
      <c r="M21" s="20" t="str">
        <f t="shared" si="3"/>
        <v>Juin</v>
      </c>
    </row>
    <row r="22" spans="1:13" ht="18.75">
      <c r="A22" s="17">
        <v>15</v>
      </c>
      <c r="B22" s="308" t="s">
        <v>2951</v>
      </c>
      <c r="C22" s="309" t="s">
        <v>2952</v>
      </c>
      <c r="D22" s="187">
        <v>7</v>
      </c>
      <c r="E22" s="198"/>
      <c r="F22" s="396">
        <f t="shared" si="4"/>
        <v>3.5</v>
      </c>
      <c r="G22" s="397">
        <f t="shared" si="5"/>
        <v>10.5</v>
      </c>
      <c r="H22" s="197"/>
      <c r="I22" s="398">
        <f t="shared" si="6"/>
        <v>10.5</v>
      </c>
      <c r="J22" s="226"/>
      <c r="K22" s="398">
        <f t="shared" si="7"/>
        <v>10.5</v>
      </c>
      <c r="L22" s="399"/>
      <c r="M22" s="20" t="str">
        <f t="shared" si="3"/>
        <v>Juin</v>
      </c>
    </row>
    <row r="23" spans="1:13" ht="18.75">
      <c r="A23" s="17">
        <v>16</v>
      </c>
      <c r="B23" s="336" t="s">
        <v>2951</v>
      </c>
      <c r="C23" s="337" t="s">
        <v>2953</v>
      </c>
      <c r="D23" s="187">
        <v>5</v>
      </c>
      <c r="E23" s="198"/>
      <c r="F23" s="396">
        <f t="shared" si="4"/>
        <v>2.5</v>
      </c>
      <c r="G23" s="397">
        <f t="shared" si="5"/>
        <v>7.5</v>
      </c>
      <c r="H23" s="197"/>
      <c r="I23" s="398">
        <f t="shared" si="6"/>
        <v>7.5</v>
      </c>
      <c r="J23" s="226"/>
      <c r="K23" s="398">
        <f t="shared" si="7"/>
        <v>7.5</v>
      </c>
      <c r="L23" s="399"/>
      <c r="M23" s="20" t="str">
        <f t="shared" si="3"/>
        <v>Juin</v>
      </c>
    </row>
    <row r="24" spans="1:13" ht="18.75">
      <c r="A24" s="17">
        <v>17</v>
      </c>
      <c r="B24" s="308" t="s">
        <v>2954</v>
      </c>
      <c r="C24" s="309" t="s">
        <v>2090</v>
      </c>
      <c r="D24" s="187">
        <v>9</v>
      </c>
      <c r="E24" s="198"/>
      <c r="F24" s="396">
        <f t="shared" si="4"/>
        <v>4.5</v>
      </c>
      <c r="G24" s="397">
        <f t="shared" si="5"/>
        <v>13.5</v>
      </c>
      <c r="H24" s="197"/>
      <c r="I24" s="398">
        <f t="shared" si="6"/>
        <v>13.5</v>
      </c>
      <c r="J24" s="226"/>
      <c r="K24" s="398">
        <f t="shared" si="7"/>
        <v>13.5</v>
      </c>
      <c r="L24" s="399"/>
      <c r="M24" s="20" t="str">
        <f t="shared" si="3"/>
        <v>Juin</v>
      </c>
    </row>
    <row r="25" spans="1:13" ht="18.75">
      <c r="A25" s="17">
        <v>18</v>
      </c>
      <c r="B25" s="308" t="s">
        <v>220</v>
      </c>
      <c r="C25" s="309" t="s">
        <v>2955</v>
      </c>
      <c r="D25" s="187">
        <v>5</v>
      </c>
      <c r="E25" s="198"/>
      <c r="F25" s="396">
        <f t="shared" si="4"/>
        <v>2.5</v>
      </c>
      <c r="G25" s="397">
        <f t="shared" si="5"/>
        <v>7.5</v>
      </c>
      <c r="H25" s="197"/>
      <c r="I25" s="398">
        <f t="shared" si="6"/>
        <v>7.5</v>
      </c>
      <c r="J25" s="226"/>
      <c r="K25" s="398">
        <f t="shared" si="7"/>
        <v>7.5</v>
      </c>
      <c r="L25" s="399"/>
      <c r="M25" s="20" t="str">
        <f t="shared" si="3"/>
        <v>Juin</v>
      </c>
    </row>
    <row r="26" spans="1:13" ht="18.75">
      <c r="A26" s="17">
        <v>19</v>
      </c>
      <c r="B26" s="285" t="s">
        <v>2956</v>
      </c>
      <c r="C26" s="284" t="s">
        <v>2957</v>
      </c>
      <c r="D26" s="187">
        <v>4</v>
      </c>
      <c r="E26" s="198"/>
      <c r="F26" s="396">
        <f t="shared" si="4"/>
        <v>2</v>
      </c>
      <c r="G26" s="397">
        <f t="shared" si="5"/>
        <v>6</v>
      </c>
      <c r="H26" s="197"/>
      <c r="I26" s="398">
        <f t="shared" si="6"/>
        <v>6</v>
      </c>
      <c r="J26" s="226"/>
      <c r="K26" s="398">
        <f t="shared" si="7"/>
        <v>6</v>
      </c>
      <c r="L26" s="399"/>
      <c r="M26" s="20" t="str">
        <f t="shared" si="3"/>
        <v>Juin</v>
      </c>
    </row>
    <row r="27" spans="1:13" ht="18.75">
      <c r="A27" s="17">
        <v>20</v>
      </c>
      <c r="B27" s="285" t="s">
        <v>2958</v>
      </c>
      <c r="C27" s="284" t="s">
        <v>1795</v>
      </c>
      <c r="D27" s="187">
        <v>8</v>
      </c>
      <c r="E27" s="198"/>
      <c r="F27" s="396">
        <f t="shared" si="4"/>
        <v>4</v>
      </c>
      <c r="G27" s="397">
        <f t="shared" si="5"/>
        <v>12</v>
      </c>
      <c r="H27" s="197"/>
      <c r="I27" s="398">
        <f t="shared" si="6"/>
        <v>12</v>
      </c>
      <c r="J27" s="226"/>
      <c r="K27" s="398">
        <f t="shared" si="7"/>
        <v>12</v>
      </c>
      <c r="L27" s="399"/>
      <c r="M27" s="20" t="str">
        <f t="shared" si="3"/>
        <v>Juin</v>
      </c>
    </row>
    <row r="28" spans="1:13" ht="18.75">
      <c r="A28" s="17">
        <v>21</v>
      </c>
      <c r="B28" s="285" t="s">
        <v>2959</v>
      </c>
      <c r="C28" s="284" t="s">
        <v>2960</v>
      </c>
      <c r="D28" s="187">
        <v>5</v>
      </c>
      <c r="E28" s="198"/>
      <c r="F28" s="396">
        <f t="shared" si="4"/>
        <v>2.5</v>
      </c>
      <c r="G28" s="397">
        <f t="shared" si="5"/>
        <v>7.5</v>
      </c>
      <c r="H28" s="197"/>
      <c r="I28" s="398">
        <f t="shared" si="6"/>
        <v>7.5</v>
      </c>
      <c r="J28" s="226"/>
      <c r="K28" s="398">
        <f t="shared" si="7"/>
        <v>7.5</v>
      </c>
      <c r="L28" s="399"/>
      <c r="M28" s="20" t="str">
        <f t="shared" si="3"/>
        <v>Juin</v>
      </c>
    </row>
    <row r="29" spans="1:13" ht="18.75">
      <c r="A29" s="17">
        <v>22</v>
      </c>
      <c r="B29" s="285" t="s">
        <v>2961</v>
      </c>
      <c r="C29" s="284" t="s">
        <v>1943</v>
      </c>
      <c r="D29" s="187">
        <v>10</v>
      </c>
      <c r="E29" s="198"/>
      <c r="F29" s="396">
        <f t="shared" si="4"/>
        <v>5</v>
      </c>
      <c r="G29" s="397">
        <f t="shared" si="5"/>
        <v>15</v>
      </c>
      <c r="H29" s="197"/>
      <c r="I29" s="398">
        <f t="shared" si="6"/>
        <v>15</v>
      </c>
      <c r="J29" s="226"/>
      <c r="K29" s="398">
        <f t="shared" si="7"/>
        <v>15</v>
      </c>
      <c r="L29" s="399"/>
      <c r="M29" s="20" t="str">
        <f t="shared" si="3"/>
        <v>Juin</v>
      </c>
    </row>
    <row r="30" spans="1:13" ht="18.75">
      <c r="A30" s="17">
        <v>23</v>
      </c>
      <c r="B30" s="285" t="s">
        <v>249</v>
      </c>
      <c r="C30" s="284" t="s">
        <v>2962</v>
      </c>
      <c r="D30" s="187">
        <v>10</v>
      </c>
      <c r="E30" s="198"/>
      <c r="F30" s="396">
        <f t="shared" si="4"/>
        <v>5</v>
      </c>
      <c r="G30" s="397">
        <f t="shared" si="5"/>
        <v>15</v>
      </c>
      <c r="H30" s="197"/>
      <c r="I30" s="398">
        <f t="shared" si="6"/>
        <v>15</v>
      </c>
      <c r="J30" s="226"/>
      <c r="K30" s="398">
        <f t="shared" si="7"/>
        <v>15</v>
      </c>
      <c r="L30" s="399"/>
      <c r="M30" s="20" t="str">
        <f t="shared" si="3"/>
        <v>Juin</v>
      </c>
    </row>
    <row r="31" spans="1:13" ht="18.75">
      <c r="A31" s="17">
        <v>24</v>
      </c>
      <c r="B31" s="285" t="s">
        <v>2963</v>
      </c>
      <c r="C31" s="284" t="s">
        <v>640</v>
      </c>
      <c r="D31" s="187">
        <v>4</v>
      </c>
      <c r="E31" s="198"/>
      <c r="F31" s="396">
        <f t="shared" si="4"/>
        <v>2</v>
      </c>
      <c r="G31" s="397">
        <f t="shared" si="5"/>
        <v>6</v>
      </c>
      <c r="H31" s="197"/>
      <c r="I31" s="398">
        <f t="shared" si="6"/>
        <v>6</v>
      </c>
      <c r="J31" s="226"/>
      <c r="K31" s="398">
        <f t="shared" si="7"/>
        <v>6</v>
      </c>
      <c r="L31" s="399"/>
      <c r="M31" s="20" t="str">
        <f t="shared" si="3"/>
        <v>Juin</v>
      </c>
    </row>
    <row r="32" spans="1:13" ht="18.75">
      <c r="A32" s="17">
        <v>25</v>
      </c>
      <c r="B32" s="285" t="s">
        <v>2964</v>
      </c>
      <c r="C32" s="284" t="s">
        <v>2965</v>
      </c>
      <c r="D32" s="187">
        <v>6</v>
      </c>
      <c r="E32" s="198"/>
      <c r="F32" s="396">
        <f t="shared" si="4"/>
        <v>3</v>
      </c>
      <c r="G32" s="397">
        <f t="shared" si="5"/>
        <v>9</v>
      </c>
      <c r="H32" s="197"/>
      <c r="I32" s="398">
        <f t="shared" si="6"/>
        <v>9</v>
      </c>
      <c r="J32" s="226"/>
      <c r="K32" s="398">
        <f t="shared" si="7"/>
        <v>9</v>
      </c>
      <c r="L32" s="399"/>
      <c r="M32" s="20" t="str">
        <f t="shared" si="3"/>
        <v>Juin</v>
      </c>
    </row>
    <row r="33" spans="1:13" ht="18.75">
      <c r="A33" s="17">
        <v>26</v>
      </c>
      <c r="B33" s="285" t="s">
        <v>2966</v>
      </c>
      <c r="C33" s="284" t="s">
        <v>1409</v>
      </c>
      <c r="D33" s="187">
        <v>5</v>
      </c>
      <c r="E33" s="198"/>
      <c r="F33" s="396">
        <f t="shared" si="4"/>
        <v>2.5</v>
      </c>
      <c r="G33" s="397">
        <f t="shared" si="5"/>
        <v>7.5</v>
      </c>
      <c r="H33" s="197"/>
      <c r="I33" s="398">
        <f t="shared" si="6"/>
        <v>7.5</v>
      </c>
      <c r="J33" s="226"/>
      <c r="K33" s="398">
        <f t="shared" si="7"/>
        <v>7.5</v>
      </c>
      <c r="L33" s="399"/>
      <c r="M33" s="20" t="str">
        <f t="shared" si="3"/>
        <v>Juin</v>
      </c>
    </row>
    <row r="34" spans="1:13" ht="18.75">
      <c r="A34" s="17">
        <v>27</v>
      </c>
      <c r="B34" s="285" t="s">
        <v>2967</v>
      </c>
      <c r="C34" s="284" t="s">
        <v>2968</v>
      </c>
      <c r="D34" s="187">
        <v>11</v>
      </c>
      <c r="E34" s="198"/>
      <c r="F34" s="396">
        <f t="shared" si="4"/>
        <v>5.5</v>
      </c>
      <c r="G34" s="397">
        <f t="shared" si="5"/>
        <v>16.5</v>
      </c>
      <c r="H34" s="197"/>
      <c r="I34" s="398">
        <f t="shared" si="6"/>
        <v>16.5</v>
      </c>
      <c r="J34" s="226"/>
      <c r="K34" s="398">
        <f t="shared" si="7"/>
        <v>16.5</v>
      </c>
      <c r="L34" s="399"/>
      <c r="M34" s="20" t="str">
        <f t="shared" si="3"/>
        <v>Juin</v>
      </c>
    </row>
    <row r="35" spans="1:13" ht="18.75">
      <c r="A35" s="17">
        <v>28</v>
      </c>
      <c r="B35" s="290" t="s">
        <v>307</v>
      </c>
      <c r="C35" s="291" t="s">
        <v>2969</v>
      </c>
      <c r="D35" s="187">
        <v>7</v>
      </c>
      <c r="E35" s="198"/>
      <c r="F35" s="396">
        <f t="shared" si="4"/>
        <v>3.5</v>
      </c>
      <c r="G35" s="397">
        <f t="shared" si="5"/>
        <v>10.5</v>
      </c>
      <c r="H35" s="197"/>
      <c r="I35" s="398">
        <f t="shared" si="6"/>
        <v>10.5</v>
      </c>
      <c r="J35" s="226"/>
      <c r="K35" s="398">
        <f t="shared" si="7"/>
        <v>10.5</v>
      </c>
      <c r="L35" s="399"/>
      <c r="M35" s="20" t="str">
        <f t="shared" si="3"/>
        <v>Juin</v>
      </c>
    </row>
    <row r="36" spans="1:13" ht="18.75">
      <c r="A36" s="17">
        <v>29</v>
      </c>
      <c r="B36" s="285" t="s">
        <v>3293</v>
      </c>
      <c r="C36" s="284" t="s">
        <v>2047</v>
      </c>
      <c r="D36" s="187">
        <v>12</v>
      </c>
      <c r="E36" s="198"/>
      <c r="F36" s="396">
        <f t="shared" si="4"/>
        <v>6</v>
      </c>
      <c r="G36" s="397">
        <f t="shared" si="5"/>
        <v>18</v>
      </c>
      <c r="H36" s="197"/>
      <c r="I36" s="398">
        <f t="shared" si="6"/>
        <v>18</v>
      </c>
      <c r="J36" s="226"/>
      <c r="K36" s="398">
        <f t="shared" si="7"/>
        <v>18</v>
      </c>
      <c r="L36" s="399"/>
      <c r="M36" s="20" t="str">
        <f t="shared" si="3"/>
        <v>Juin</v>
      </c>
    </row>
    <row r="37" spans="1:13" ht="18.75">
      <c r="A37" s="17">
        <v>30</v>
      </c>
      <c r="B37" s="285" t="s">
        <v>2970</v>
      </c>
      <c r="C37" s="284" t="s">
        <v>2971</v>
      </c>
      <c r="D37" s="187">
        <v>15</v>
      </c>
      <c r="E37" s="198"/>
      <c r="F37" s="396">
        <f t="shared" si="4"/>
        <v>7.5</v>
      </c>
      <c r="G37" s="397">
        <f t="shared" si="5"/>
        <v>22.5</v>
      </c>
      <c r="H37" s="197"/>
      <c r="I37" s="398">
        <f t="shared" si="6"/>
        <v>22.5</v>
      </c>
      <c r="J37" s="226"/>
      <c r="K37" s="398">
        <f t="shared" si="7"/>
        <v>22.5</v>
      </c>
      <c r="L37" s="399"/>
      <c r="M37" s="20" t="str">
        <f t="shared" si="3"/>
        <v>Juin</v>
      </c>
    </row>
    <row r="38" spans="1:13" ht="18.75">
      <c r="A38" s="17">
        <v>31</v>
      </c>
      <c r="B38" s="285" t="s">
        <v>347</v>
      </c>
      <c r="C38" s="284" t="s">
        <v>2248</v>
      </c>
      <c r="D38" s="187">
        <v>8</v>
      </c>
      <c r="E38" s="198"/>
      <c r="F38" s="396">
        <f t="shared" si="4"/>
        <v>4</v>
      </c>
      <c r="G38" s="397">
        <f t="shared" si="5"/>
        <v>12</v>
      </c>
      <c r="H38" s="197"/>
      <c r="I38" s="398">
        <f t="shared" si="6"/>
        <v>12</v>
      </c>
      <c r="J38" s="226"/>
      <c r="K38" s="398">
        <f t="shared" si="7"/>
        <v>12</v>
      </c>
      <c r="L38" s="399"/>
      <c r="M38" s="20" t="str">
        <f t="shared" si="3"/>
        <v>Juin</v>
      </c>
    </row>
    <row r="39" spans="1:13" ht="18.75">
      <c r="A39" s="17">
        <v>32</v>
      </c>
      <c r="B39" s="285" t="s">
        <v>2972</v>
      </c>
      <c r="C39" s="284" t="s">
        <v>82</v>
      </c>
      <c r="D39" s="187">
        <v>13</v>
      </c>
      <c r="E39" s="198"/>
      <c r="F39" s="396">
        <f t="shared" si="4"/>
        <v>6.5</v>
      </c>
      <c r="G39" s="397">
        <f t="shared" si="5"/>
        <v>19.5</v>
      </c>
      <c r="H39" s="197"/>
      <c r="I39" s="398">
        <f t="shared" si="6"/>
        <v>19.5</v>
      </c>
      <c r="J39" s="226"/>
      <c r="K39" s="398">
        <f t="shared" si="7"/>
        <v>19.5</v>
      </c>
      <c r="L39" s="399"/>
      <c r="M39" s="20" t="str">
        <f t="shared" si="3"/>
        <v>Juin</v>
      </c>
    </row>
    <row r="40" spans="1:13" ht="18.75">
      <c r="A40" s="17">
        <v>33</v>
      </c>
      <c r="B40" s="285" t="s">
        <v>2973</v>
      </c>
      <c r="C40" s="284" t="s">
        <v>2974</v>
      </c>
      <c r="D40" s="187">
        <v>9</v>
      </c>
      <c r="E40" s="198"/>
      <c r="F40" s="396">
        <f t="shared" si="4"/>
        <v>4.5</v>
      </c>
      <c r="G40" s="397">
        <f t="shared" si="5"/>
        <v>13.5</v>
      </c>
      <c r="H40" s="197"/>
      <c r="I40" s="398">
        <f t="shared" si="6"/>
        <v>13.5</v>
      </c>
      <c r="J40" s="226"/>
      <c r="K40" s="398">
        <f t="shared" si="7"/>
        <v>13.5</v>
      </c>
      <c r="L40" s="399"/>
      <c r="M40" s="20" t="str">
        <f t="shared" si="3"/>
        <v>Juin</v>
      </c>
    </row>
    <row r="41" spans="1:13" ht="18.75">
      <c r="A41" s="17">
        <v>34</v>
      </c>
      <c r="B41" s="308" t="s">
        <v>2992</v>
      </c>
      <c r="C41" s="309" t="s">
        <v>2028</v>
      </c>
      <c r="D41" s="187">
        <v>4</v>
      </c>
      <c r="E41" s="198"/>
      <c r="F41" s="396">
        <f t="shared" si="4"/>
        <v>2</v>
      </c>
      <c r="G41" s="397">
        <f t="shared" si="5"/>
        <v>6</v>
      </c>
      <c r="H41" s="197"/>
      <c r="I41" s="398">
        <f t="shared" si="6"/>
        <v>6</v>
      </c>
      <c r="J41" s="226"/>
      <c r="K41" s="398">
        <f t="shared" si="7"/>
        <v>6</v>
      </c>
      <c r="L41" s="399"/>
      <c r="M41" s="20" t="str">
        <f t="shared" si="3"/>
        <v>Juin</v>
      </c>
    </row>
    <row r="42" spans="1:13" ht="18.75">
      <c r="A42" s="17">
        <v>35</v>
      </c>
      <c r="B42" s="285" t="s">
        <v>2975</v>
      </c>
      <c r="C42" s="284" t="s">
        <v>2976</v>
      </c>
      <c r="D42" s="187">
        <v>12</v>
      </c>
      <c r="E42" s="198"/>
      <c r="F42" s="396">
        <f t="shared" si="4"/>
        <v>6</v>
      </c>
      <c r="G42" s="397">
        <f t="shared" si="5"/>
        <v>18</v>
      </c>
      <c r="H42" s="197"/>
      <c r="I42" s="398">
        <f t="shared" si="6"/>
        <v>18</v>
      </c>
      <c r="J42" s="226"/>
      <c r="K42" s="398">
        <f t="shared" si="7"/>
        <v>18</v>
      </c>
      <c r="L42" s="399"/>
      <c r="M42" s="20" t="str">
        <f t="shared" si="3"/>
        <v>Juin</v>
      </c>
    </row>
    <row r="43" spans="1:13" ht="18.75">
      <c r="A43" s="17">
        <v>36</v>
      </c>
      <c r="B43" s="308" t="s">
        <v>2977</v>
      </c>
      <c r="C43" s="309" t="s">
        <v>2165</v>
      </c>
      <c r="D43" s="187">
        <v>4</v>
      </c>
      <c r="E43" s="198"/>
      <c r="F43" s="396">
        <f t="shared" si="4"/>
        <v>2</v>
      </c>
      <c r="G43" s="397">
        <f t="shared" si="5"/>
        <v>6</v>
      </c>
      <c r="H43" s="197"/>
      <c r="I43" s="398">
        <f t="shared" si="6"/>
        <v>6</v>
      </c>
      <c r="J43" s="226"/>
      <c r="K43" s="398">
        <f t="shared" si="7"/>
        <v>6</v>
      </c>
      <c r="L43" s="399"/>
      <c r="M43" s="20" t="str">
        <f t="shared" si="3"/>
        <v>Juin</v>
      </c>
    </row>
    <row r="44" spans="1:13" ht="18.75">
      <c r="A44" s="17">
        <v>37</v>
      </c>
      <c r="B44" s="308" t="s">
        <v>2978</v>
      </c>
      <c r="C44" s="309" t="s">
        <v>2979</v>
      </c>
      <c r="D44" s="187">
        <v>7</v>
      </c>
      <c r="E44" s="198"/>
      <c r="F44" s="396">
        <f t="shared" si="4"/>
        <v>3.5</v>
      </c>
      <c r="G44" s="397">
        <f t="shared" si="5"/>
        <v>10.5</v>
      </c>
      <c r="H44" s="197"/>
      <c r="I44" s="398">
        <f t="shared" si="6"/>
        <v>10.5</v>
      </c>
      <c r="J44" s="226"/>
      <c r="K44" s="398">
        <f t="shared" si="7"/>
        <v>10.5</v>
      </c>
      <c r="L44" s="399"/>
      <c r="M44" s="20" t="str">
        <f t="shared" si="3"/>
        <v>Juin</v>
      </c>
    </row>
    <row r="45" spans="1:13" ht="18.75">
      <c r="A45" s="17">
        <v>38</v>
      </c>
      <c r="B45" s="308" t="s">
        <v>2980</v>
      </c>
      <c r="C45" s="342" t="s">
        <v>711</v>
      </c>
      <c r="D45" s="187">
        <v>7</v>
      </c>
      <c r="E45" s="198"/>
      <c r="F45" s="396">
        <f t="shared" si="4"/>
        <v>3.5</v>
      </c>
      <c r="G45" s="397">
        <f t="shared" si="5"/>
        <v>10.5</v>
      </c>
      <c r="H45" s="197"/>
      <c r="I45" s="398">
        <f t="shared" si="6"/>
        <v>10.5</v>
      </c>
      <c r="J45" s="226"/>
      <c r="K45" s="398">
        <f t="shared" si="7"/>
        <v>10.5</v>
      </c>
      <c r="L45" s="399"/>
      <c r="M45" s="20" t="str">
        <f t="shared" si="3"/>
        <v>Juin</v>
      </c>
    </row>
    <row r="46" spans="1:13" ht="18.75">
      <c r="A46" s="17">
        <v>39</v>
      </c>
      <c r="B46" s="333" t="s">
        <v>2981</v>
      </c>
      <c r="C46" s="343" t="s">
        <v>2982</v>
      </c>
      <c r="D46" s="187">
        <v>9</v>
      </c>
      <c r="E46" s="198"/>
      <c r="F46" s="396">
        <f t="shared" si="4"/>
        <v>4.5</v>
      </c>
      <c r="G46" s="397">
        <f t="shared" si="5"/>
        <v>13.5</v>
      </c>
      <c r="H46" s="197"/>
      <c r="I46" s="398">
        <f t="shared" si="6"/>
        <v>13.5</v>
      </c>
      <c r="J46" s="226"/>
      <c r="K46" s="398">
        <f t="shared" si="7"/>
        <v>13.5</v>
      </c>
      <c r="L46" s="399"/>
      <c r="M46" s="20" t="str">
        <f t="shared" si="3"/>
        <v>Juin</v>
      </c>
    </row>
    <row r="47" spans="1:13" ht="18.75">
      <c r="A47" s="17">
        <v>40</v>
      </c>
      <c r="B47" s="308" t="s">
        <v>2983</v>
      </c>
      <c r="C47" s="309" t="s">
        <v>841</v>
      </c>
      <c r="D47" s="187">
        <v>9</v>
      </c>
      <c r="E47" s="198"/>
      <c r="F47" s="396">
        <f t="shared" si="4"/>
        <v>4.5</v>
      </c>
      <c r="G47" s="397">
        <f t="shared" si="5"/>
        <v>13.5</v>
      </c>
      <c r="H47" s="197"/>
      <c r="I47" s="398">
        <f t="shared" si="6"/>
        <v>13.5</v>
      </c>
      <c r="J47" s="226"/>
      <c r="K47" s="398">
        <f t="shared" si="7"/>
        <v>13.5</v>
      </c>
      <c r="L47" s="399"/>
      <c r="M47" s="20" t="str">
        <f t="shared" si="3"/>
        <v>Juin</v>
      </c>
    </row>
    <row r="48" spans="1:13" ht="18.75">
      <c r="A48" s="17">
        <v>41</v>
      </c>
      <c r="B48" s="308" t="s">
        <v>2984</v>
      </c>
      <c r="C48" s="309" t="s">
        <v>1890</v>
      </c>
      <c r="D48" s="187">
        <v>5</v>
      </c>
      <c r="E48" s="198"/>
      <c r="F48" s="396">
        <f t="shared" si="4"/>
        <v>2.5</v>
      </c>
      <c r="G48" s="397">
        <f t="shared" si="5"/>
        <v>7.5</v>
      </c>
      <c r="H48" s="197"/>
      <c r="I48" s="398">
        <f t="shared" si="6"/>
        <v>7.5</v>
      </c>
      <c r="J48" s="226"/>
      <c r="K48" s="398">
        <f t="shared" si="7"/>
        <v>7.5</v>
      </c>
      <c r="L48" s="399"/>
      <c r="M48" s="20" t="str">
        <f t="shared" si="3"/>
        <v>Juin</v>
      </c>
    </row>
    <row r="49" spans="1:13" ht="18.75">
      <c r="A49" s="17">
        <v>42</v>
      </c>
      <c r="B49" s="308" t="s">
        <v>2985</v>
      </c>
      <c r="C49" s="309" t="s">
        <v>2986</v>
      </c>
      <c r="D49" s="187">
        <v>3</v>
      </c>
      <c r="E49" s="198"/>
      <c r="F49" s="396">
        <f t="shared" si="4"/>
        <v>1.5</v>
      </c>
      <c r="G49" s="397">
        <f t="shared" si="5"/>
        <v>4.5</v>
      </c>
      <c r="H49" s="197"/>
      <c r="I49" s="398">
        <f t="shared" si="6"/>
        <v>4.5</v>
      </c>
      <c r="J49" s="226"/>
      <c r="K49" s="398">
        <f t="shared" si="7"/>
        <v>4.5</v>
      </c>
      <c r="L49" s="399"/>
      <c r="M49" s="20" t="str">
        <f t="shared" si="3"/>
        <v>Juin</v>
      </c>
    </row>
    <row r="50" spans="1:13" ht="18.75">
      <c r="A50" s="17">
        <v>43</v>
      </c>
      <c r="B50" s="308" t="s">
        <v>2985</v>
      </c>
      <c r="C50" s="309" t="s">
        <v>2987</v>
      </c>
      <c r="D50" s="187">
        <v>7</v>
      </c>
      <c r="E50" s="198"/>
      <c r="F50" s="396">
        <f t="shared" si="4"/>
        <v>3.5</v>
      </c>
      <c r="G50" s="397">
        <f t="shared" si="5"/>
        <v>10.5</v>
      </c>
      <c r="H50" s="197"/>
      <c r="I50" s="398">
        <f t="shared" si="6"/>
        <v>10.5</v>
      </c>
      <c r="J50" s="226"/>
      <c r="K50" s="398">
        <f t="shared" si="7"/>
        <v>10.5</v>
      </c>
      <c r="L50" s="399"/>
      <c r="M50" s="20" t="str">
        <f t="shared" si="3"/>
        <v>Juin</v>
      </c>
    </row>
    <row r="51" spans="1:13" ht="18.75">
      <c r="A51" s="17">
        <v>44</v>
      </c>
      <c r="B51" s="308" t="s">
        <v>2988</v>
      </c>
      <c r="C51" s="309" t="s">
        <v>2989</v>
      </c>
      <c r="D51" s="187">
        <v>7</v>
      </c>
      <c r="E51" s="198"/>
      <c r="F51" s="396">
        <f t="shared" si="4"/>
        <v>3.5</v>
      </c>
      <c r="G51" s="397">
        <f t="shared" si="5"/>
        <v>10.5</v>
      </c>
      <c r="H51" s="197"/>
      <c r="I51" s="398">
        <f t="shared" si="6"/>
        <v>10.5</v>
      </c>
      <c r="J51" s="226"/>
      <c r="K51" s="398">
        <f t="shared" si="7"/>
        <v>10.5</v>
      </c>
      <c r="L51" s="399"/>
      <c r="M51" s="20" t="str">
        <f t="shared" si="3"/>
        <v>Juin</v>
      </c>
    </row>
    <row r="52" spans="1:13" ht="18.75">
      <c r="A52" s="17">
        <v>45</v>
      </c>
      <c r="B52" s="308" t="s">
        <v>2990</v>
      </c>
      <c r="C52" s="309" t="s">
        <v>2991</v>
      </c>
      <c r="D52" s="187">
        <v>9</v>
      </c>
      <c r="E52" s="198"/>
      <c r="F52" s="396">
        <f t="shared" si="4"/>
        <v>4.5</v>
      </c>
      <c r="G52" s="397">
        <f t="shared" si="5"/>
        <v>13.5</v>
      </c>
      <c r="H52" s="197"/>
      <c r="I52" s="398">
        <f t="shared" si="6"/>
        <v>13.5</v>
      </c>
      <c r="J52" s="226"/>
      <c r="K52" s="398">
        <f t="shared" si="7"/>
        <v>13.5</v>
      </c>
      <c r="L52" s="399"/>
      <c r="M52" s="20" t="str">
        <f t="shared" si="3"/>
        <v>Juin</v>
      </c>
    </row>
    <row r="53" spans="1:13" ht="18.75">
      <c r="A53" s="17">
        <v>46</v>
      </c>
      <c r="B53" s="344" t="s">
        <v>2993</v>
      </c>
      <c r="C53" s="345" t="s">
        <v>2994</v>
      </c>
      <c r="D53" s="187">
        <v>8</v>
      </c>
      <c r="E53" s="198"/>
      <c r="F53" s="396">
        <f t="shared" si="4"/>
        <v>4</v>
      </c>
      <c r="G53" s="397">
        <f t="shared" si="5"/>
        <v>12</v>
      </c>
      <c r="H53" s="197"/>
      <c r="I53" s="398">
        <f t="shared" si="6"/>
        <v>12</v>
      </c>
      <c r="J53" s="226"/>
      <c r="K53" s="398">
        <f t="shared" si="7"/>
        <v>12</v>
      </c>
      <c r="L53" s="399"/>
      <c r="M53" s="20" t="str">
        <f t="shared" si="3"/>
        <v>Juin</v>
      </c>
    </row>
    <row r="54" spans="1:13" ht="18.75">
      <c r="A54" s="17">
        <v>47</v>
      </c>
      <c r="B54" s="308" t="s">
        <v>2993</v>
      </c>
      <c r="C54" s="309" t="s">
        <v>2995</v>
      </c>
      <c r="D54" s="187">
        <v>6</v>
      </c>
      <c r="E54" s="198"/>
      <c r="F54" s="396">
        <f t="shared" si="4"/>
        <v>3</v>
      </c>
      <c r="G54" s="397">
        <f t="shared" si="5"/>
        <v>9</v>
      </c>
      <c r="H54" s="197"/>
      <c r="I54" s="398">
        <f t="shared" si="6"/>
        <v>9</v>
      </c>
      <c r="J54" s="226"/>
      <c r="K54" s="398">
        <f t="shared" si="7"/>
        <v>9</v>
      </c>
      <c r="L54" s="399"/>
      <c r="M54" s="20" t="str">
        <f t="shared" si="3"/>
        <v>Juin</v>
      </c>
    </row>
    <row r="55" spans="1:13" ht="18.75">
      <c r="A55" s="17">
        <v>48</v>
      </c>
      <c r="B55" s="308" t="s">
        <v>2996</v>
      </c>
      <c r="C55" s="309" t="s">
        <v>2997</v>
      </c>
      <c r="D55" s="187">
        <v>6</v>
      </c>
      <c r="E55" s="198"/>
      <c r="F55" s="396">
        <f t="shared" si="4"/>
        <v>3</v>
      </c>
      <c r="G55" s="397">
        <f t="shared" si="5"/>
        <v>9</v>
      </c>
      <c r="H55" s="197"/>
      <c r="I55" s="398">
        <f t="shared" si="6"/>
        <v>9</v>
      </c>
      <c r="J55" s="226"/>
      <c r="K55" s="398">
        <f t="shared" si="7"/>
        <v>9</v>
      </c>
      <c r="L55" s="399"/>
      <c r="M55" s="20" t="str">
        <f t="shared" si="3"/>
        <v>Juin</v>
      </c>
    </row>
    <row r="56" spans="1:13" ht="18.75">
      <c r="A56" s="17">
        <v>49</v>
      </c>
      <c r="B56" s="346" t="s">
        <v>3294</v>
      </c>
      <c r="C56" s="347" t="s">
        <v>2085</v>
      </c>
      <c r="D56" s="187">
        <v>11</v>
      </c>
      <c r="E56" s="198"/>
      <c r="F56" s="396">
        <f t="shared" si="4"/>
        <v>5.5</v>
      </c>
      <c r="G56" s="397">
        <f t="shared" si="5"/>
        <v>16.5</v>
      </c>
      <c r="H56" s="197"/>
      <c r="I56" s="398">
        <f t="shared" si="6"/>
        <v>16.5</v>
      </c>
      <c r="J56" s="226"/>
      <c r="K56" s="398">
        <f t="shared" si="7"/>
        <v>16.5</v>
      </c>
      <c r="L56" s="399"/>
      <c r="M56" s="20" t="str">
        <f t="shared" si="3"/>
        <v>Juin</v>
      </c>
    </row>
    <row r="57" spans="1:13" ht="18.75">
      <c r="A57" s="17">
        <v>50</v>
      </c>
      <c r="B57" s="308" t="s">
        <v>2998</v>
      </c>
      <c r="C57" s="309" t="s">
        <v>2999</v>
      </c>
      <c r="D57" s="187">
        <v>4</v>
      </c>
      <c r="E57" s="198"/>
      <c r="F57" s="396">
        <f t="shared" si="4"/>
        <v>2</v>
      </c>
      <c r="G57" s="397">
        <f t="shared" si="5"/>
        <v>6</v>
      </c>
      <c r="H57" s="197"/>
      <c r="I57" s="398">
        <f t="shared" si="6"/>
        <v>6</v>
      </c>
      <c r="J57" s="226"/>
      <c r="K57" s="398">
        <f t="shared" si="7"/>
        <v>6</v>
      </c>
      <c r="L57" s="399"/>
      <c r="M57" s="20" t="str">
        <f t="shared" si="3"/>
        <v>Juin</v>
      </c>
    </row>
    <row r="58" spans="1:13" ht="18.75">
      <c r="A58" s="17">
        <v>51</v>
      </c>
      <c r="B58" s="285" t="s">
        <v>3000</v>
      </c>
      <c r="C58" s="284" t="s">
        <v>2038</v>
      </c>
      <c r="D58" s="187">
        <v>6</v>
      </c>
      <c r="E58" s="198"/>
      <c r="F58" s="396">
        <f t="shared" si="4"/>
        <v>3</v>
      </c>
      <c r="G58" s="397">
        <f t="shared" si="5"/>
        <v>9</v>
      </c>
      <c r="H58" s="197"/>
      <c r="I58" s="398">
        <f t="shared" si="6"/>
        <v>9</v>
      </c>
      <c r="J58" s="226"/>
      <c r="K58" s="398">
        <f t="shared" si="7"/>
        <v>9</v>
      </c>
      <c r="L58" s="399"/>
      <c r="M58" s="20" t="str">
        <f t="shared" si="3"/>
        <v>Juin</v>
      </c>
    </row>
    <row r="59" spans="1:13" ht="18.75">
      <c r="A59" s="17">
        <v>52</v>
      </c>
      <c r="B59" s="286" t="s">
        <v>1859</v>
      </c>
      <c r="C59" s="287" t="s">
        <v>3001</v>
      </c>
      <c r="D59" s="187"/>
      <c r="E59" s="198"/>
      <c r="F59" s="396">
        <f t="shared" si="4"/>
        <v>11</v>
      </c>
      <c r="G59" s="397">
        <f t="shared" si="5"/>
        <v>33</v>
      </c>
      <c r="H59" s="197"/>
      <c r="I59" s="398">
        <f t="shared" si="6"/>
        <v>33</v>
      </c>
      <c r="J59" s="226"/>
      <c r="K59" s="398">
        <f t="shared" si="7"/>
        <v>33</v>
      </c>
      <c r="L59" s="399">
        <v>33</v>
      </c>
      <c r="M59" s="20" t="str">
        <f t="shared" si="3"/>
        <v>Juin</v>
      </c>
    </row>
    <row r="60" spans="1:13" ht="18.75">
      <c r="A60" s="17">
        <v>53</v>
      </c>
      <c r="B60" s="334" t="s">
        <v>454</v>
      </c>
      <c r="C60" s="335" t="s">
        <v>1863</v>
      </c>
      <c r="D60" s="187">
        <v>4</v>
      </c>
      <c r="E60" s="198"/>
      <c r="F60" s="396">
        <f t="shared" si="4"/>
        <v>2</v>
      </c>
      <c r="G60" s="397">
        <f t="shared" si="5"/>
        <v>6</v>
      </c>
      <c r="H60" s="197"/>
      <c r="I60" s="398">
        <f t="shared" si="6"/>
        <v>6</v>
      </c>
      <c r="J60" s="226"/>
      <c r="K60" s="398">
        <f t="shared" si="7"/>
        <v>6</v>
      </c>
      <c r="L60" s="399"/>
      <c r="M60" s="20" t="str">
        <f t="shared" si="3"/>
        <v>Juin</v>
      </c>
    </row>
    <row r="61" spans="1:13" ht="18.75">
      <c r="A61" s="17">
        <v>54</v>
      </c>
      <c r="B61" s="308" t="s">
        <v>3002</v>
      </c>
      <c r="C61" s="309" t="s">
        <v>3003</v>
      </c>
      <c r="D61" s="187">
        <v>9</v>
      </c>
      <c r="E61" s="198"/>
      <c r="F61" s="396">
        <f t="shared" si="4"/>
        <v>4.5</v>
      </c>
      <c r="G61" s="397">
        <f t="shared" si="5"/>
        <v>13.5</v>
      </c>
      <c r="H61" s="197"/>
      <c r="I61" s="398">
        <f t="shared" si="6"/>
        <v>13.5</v>
      </c>
      <c r="J61" s="226"/>
      <c r="K61" s="398">
        <f t="shared" si="7"/>
        <v>13.5</v>
      </c>
      <c r="L61" s="399"/>
      <c r="M61" s="20" t="str">
        <f t="shared" si="3"/>
        <v>Juin</v>
      </c>
    </row>
    <row r="62" spans="1:13" ht="18.75">
      <c r="A62" s="17">
        <v>55</v>
      </c>
      <c r="B62" s="308" t="s">
        <v>3004</v>
      </c>
      <c r="C62" s="309" t="s">
        <v>3005</v>
      </c>
      <c r="D62" s="187">
        <v>7</v>
      </c>
      <c r="E62" s="198"/>
      <c r="F62" s="396">
        <f t="shared" si="4"/>
        <v>3.5</v>
      </c>
      <c r="G62" s="397">
        <f t="shared" si="5"/>
        <v>10.5</v>
      </c>
      <c r="H62" s="197"/>
      <c r="I62" s="398">
        <f t="shared" si="6"/>
        <v>10.5</v>
      </c>
      <c r="J62" s="226"/>
      <c r="K62" s="398">
        <f t="shared" si="7"/>
        <v>10.5</v>
      </c>
      <c r="L62" s="399"/>
      <c r="M62" s="20" t="str">
        <f t="shared" si="3"/>
        <v>Juin</v>
      </c>
    </row>
    <row r="63" spans="1:13" ht="18.75">
      <c r="A63" s="17">
        <v>56</v>
      </c>
      <c r="B63" s="308" t="s">
        <v>466</v>
      </c>
      <c r="C63" s="309" t="s">
        <v>296</v>
      </c>
      <c r="D63" s="187">
        <v>2</v>
      </c>
      <c r="E63" s="198"/>
      <c r="F63" s="396">
        <f t="shared" si="4"/>
        <v>1</v>
      </c>
      <c r="G63" s="397">
        <f t="shared" si="5"/>
        <v>3</v>
      </c>
      <c r="H63" s="197"/>
      <c r="I63" s="398">
        <f t="shared" si="6"/>
        <v>3</v>
      </c>
      <c r="J63" s="226"/>
      <c r="K63" s="398">
        <f t="shared" si="7"/>
        <v>3</v>
      </c>
      <c r="L63" s="399"/>
      <c r="M63" s="20" t="str">
        <f t="shared" si="3"/>
        <v>Juin</v>
      </c>
    </row>
    <row r="64" spans="1:13" ht="18.75">
      <c r="A64" s="17">
        <v>57</v>
      </c>
      <c r="B64" s="308" t="s">
        <v>3006</v>
      </c>
      <c r="C64" s="309" t="s">
        <v>674</v>
      </c>
      <c r="D64" s="187">
        <v>9</v>
      </c>
      <c r="E64" s="199"/>
      <c r="F64" s="396">
        <f t="shared" si="4"/>
        <v>4.5</v>
      </c>
      <c r="G64" s="397">
        <f t="shared" si="5"/>
        <v>13.5</v>
      </c>
      <c r="H64" s="197"/>
      <c r="I64" s="398">
        <f t="shared" si="6"/>
        <v>13.5</v>
      </c>
      <c r="J64" s="226"/>
      <c r="K64" s="398">
        <f t="shared" si="7"/>
        <v>13.5</v>
      </c>
      <c r="L64" s="399"/>
      <c r="M64" s="20" t="str">
        <f t="shared" si="3"/>
        <v>Juin</v>
      </c>
    </row>
    <row r="65" spans="1:13" ht="18.75">
      <c r="A65" s="17">
        <v>58</v>
      </c>
      <c r="B65" s="308" t="s">
        <v>1869</v>
      </c>
      <c r="C65" s="309" t="s">
        <v>3007</v>
      </c>
      <c r="D65" s="187">
        <v>4</v>
      </c>
      <c r="E65" s="198"/>
      <c r="F65" s="396">
        <f t="shared" si="4"/>
        <v>2</v>
      </c>
      <c r="G65" s="397">
        <f t="shared" si="5"/>
        <v>6</v>
      </c>
      <c r="H65" s="197"/>
      <c r="I65" s="398">
        <f t="shared" si="6"/>
        <v>6</v>
      </c>
      <c r="J65" s="226"/>
      <c r="K65" s="398">
        <f t="shared" si="7"/>
        <v>6</v>
      </c>
      <c r="L65" s="399"/>
      <c r="M65" s="20" t="str">
        <f t="shared" si="3"/>
        <v>Juin</v>
      </c>
    </row>
    <row r="66" spans="1:13" ht="18.75">
      <c r="A66" s="17">
        <v>59</v>
      </c>
      <c r="B66" s="306" t="s">
        <v>475</v>
      </c>
      <c r="C66" s="307" t="s">
        <v>1872</v>
      </c>
      <c r="D66" s="187"/>
      <c r="E66" s="198"/>
      <c r="F66" s="396">
        <f t="shared" si="4"/>
        <v>10</v>
      </c>
      <c r="G66" s="397">
        <f t="shared" si="5"/>
        <v>30</v>
      </c>
      <c r="H66" s="197"/>
      <c r="I66" s="398">
        <f t="shared" si="6"/>
        <v>30</v>
      </c>
      <c r="J66" s="226"/>
      <c r="K66" s="398">
        <f t="shared" si="7"/>
        <v>30</v>
      </c>
      <c r="L66" s="399">
        <v>30</v>
      </c>
      <c r="M66" s="20" t="str">
        <f t="shared" si="3"/>
        <v>Juin</v>
      </c>
    </row>
    <row r="67" spans="1:13" ht="18.75">
      <c r="A67" s="17">
        <v>60</v>
      </c>
      <c r="B67" s="308" t="s">
        <v>3008</v>
      </c>
      <c r="C67" s="342" t="s">
        <v>3009</v>
      </c>
      <c r="D67" s="187">
        <v>10</v>
      </c>
      <c r="E67" s="198"/>
      <c r="F67" s="396">
        <f t="shared" si="4"/>
        <v>5</v>
      </c>
      <c r="G67" s="397">
        <f t="shared" si="5"/>
        <v>15</v>
      </c>
      <c r="H67" s="197"/>
      <c r="I67" s="398">
        <f t="shared" si="6"/>
        <v>15</v>
      </c>
      <c r="J67" s="226"/>
      <c r="K67" s="398">
        <f t="shared" si="7"/>
        <v>15</v>
      </c>
      <c r="L67" s="399"/>
      <c r="M67" s="20" t="str">
        <f t="shared" si="3"/>
        <v>Juin</v>
      </c>
    </row>
    <row r="68" spans="1:13" ht="18.75">
      <c r="A68" s="17">
        <v>61</v>
      </c>
      <c r="B68" s="308" t="s">
        <v>3285</v>
      </c>
      <c r="C68" s="309" t="s">
        <v>3010</v>
      </c>
      <c r="D68" s="187">
        <v>5</v>
      </c>
      <c r="E68" s="198"/>
      <c r="F68" s="396">
        <f t="shared" si="4"/>
        <v>2.5</v>
      </c>
      <c r="G68" s="397">
        <f t="shared" si="5"/>
        <v>7.5</v>
      </c>
      <c r="H68" s="197"/>
      <c r="I68" s="398">
        <f t="shared" si="6"/>
        <v>7.5</v>
      </c>
      <c r="J68" s="226"/>
      <c r="K68" s="398">
        <f t="shared" si="7"/>
        <v>7.5</v>
      </c>
      <c r="L68" s="399"/>
      <c r="M68" s="20" t="str">
        <f t="shared" si="3"/>
        <v>Juin</v>
      </c>
    </row>
    <row r="69" spans="1:13" ht="18.75">
      <c r="A69" s="17">
        <v>62</v>
      </c>
      <c r="B69" s="334" t="s">
        <v>499</v>
      </c>
      <c r="C69" s="335" t="s">
        <v>500</v>
      </c>
      <c r="D69" s="187">
        <v>5</v>
      </c>
      <c r="E69" s="198"/>
      <c r="F69" s="396">
        <f t="shared" si="4"/>
        <v>2.5</v>
      </c>
      <c r="G69" s="397">
        <f t="shared" si="5"/>
        <v>7.5</v>
      </c>
      <c r="H69" s="197"/>
      <c r="I69" s="398">
        <f t="shared" si="6"/>
        <v>7.5</v>
      </c>
      <c r="J69" s="226"/>
      <c r="K69" s="398">
        <f t="shared" si="7"/>
        <v>7.5</v>
      </c>
      <c r="L69" s="399"/>
      <c r="M69" s="20" t="str">
        <f t="shared" si="3"/>
        <v>Juin</v>
      </c>
    </row>
    <row r="70" spans="1:13" ht="18.75">
      <c r="A70" s="17">
        <v>63</v>
      </c>
      <c r="B70" s="308" t="s">
        <v>3011</v>
      </c>
      <c r="C70" s="309" t="s">
        <v>256</v>
      </c>
      <c r="D70" s="187">
        <v>8</v>
      </c>
      <c r="E70" s="198"/>
      <c r="F70" s="396">
        <f t="shared" si="4"/>
        <v>4</v>
      </c>
      <c r="G70" s="397">
        <f t="shared" si="5"/>
        <v>12</v>
      </c>
      <c r="H70" s="197"/>
      <c r="I70" s="398">
        <f t="shared" si="6"/>
        <v>12</v>
      </c>
      <c r="J70" s="226"/>
      <c r="K70" s="398">
        <f t="shared" si="7"/>
        <v>12</v>
      </c>
      <c r="L70" s="399"/>
      <c r="M70" s="20" t="str">
        <f t="shared" si="3"/>
        <v>Juin</v>
      </c>
    </row>
    <row r="71" spans="1:13" ht="18.75">
      <c r="A71" s="17">
        <v>64</v>
      </c>
      <c r="B71" s="308" t="s">
        <v>3012</v>
      </c>
      <c r="C71" s="309" t="s">
        <v>3013</v>
      </c>
      <c r="D71" s="187">
        <v>5</v>
      </c>
      <c r="E71" s="198"/>
      <c r="F71" s="396">
        <f t="shared" si="4"/>
        <v>2.5</v>
      </c>
      <c r="G71" s="397">
        <f t="shared" si="5"/>
        <v>7.5</v>
      </c>
      <c r="H71" s="197"/>
      <c r="I71" s="398">
        <f t="shared" si="6"/>
        <v>7.5</v>
      </c>
      <c r="J71" s="226"/>
      <c r="K71" s="398">
        <f t="shared" si="7"/>
        <v>7.5</v>
      </c>
      <c r="L71" s="399"/>
      <c r="M71" s="20" t="str">
        <f t="shared" si="3"/>
        <v>Juin</v>
      </c>
    </row>
    <row r="72" spans="1:13" ht="18.75">
      <c r="A72" s="17">
        <v>65</v>
      </c>
      <c r="B72" s="308" t="s">
        <v>3014</v>
      </c>
      <c r="C72" s="309" t="s">
        <v>3015</v>
      </c>
      <c r="D72" s="187">
        <v>6</v>
      </c>
      <c r="E72" s="198"/>
      <c r="F72" s="396">
        <f t="shared" si="4"/>
        <v>3</v>
      </c>
      <c r="G72" s="397">
        <f t="shared" si="5"/>
        <v>9</v>
      </c>
      <c r="H72" s="197"/>
      <c r="I72" s="398">
        <f t="shared" si="6"/>
        <v>9</v>
      </c>
      <c r="J72" s="226"/>
      <c r="K72" s="398">
        <f t="shared" si="7"/>
        <v>9</v>
      </c>
      <c r="L72" s="399"/>
      <c r="M72" s="20" t="str">
        <f t="shared" ref="M72:M135" si="8">IF(ISBLANK(J72),IF(ISBLANK(H72),"Juin","Synthèse"),"Rattrapage")</f>
        <v>Juin</v>
      </c>
    </row>
    <row r="73" spans="1:13" ht="18.75">
      <c r="A73" s="17">
        <v>66</v>
      </c>
      <c r="B73" s="308" t="s">
        <v>3016</v>
      </c>
      <c r="C73" s="309" t="s">
        <v>1368</v>
      </c>
      <c r="D73" s="187">
        <v>11</v>
      </c>
      <c r="E73" s="198"/>
      <c r="F73" s="396">
        <f t="shared" ref="F73:F136" si="9">IF(AND(D73=0,E73=0),L73/3,(D73+E73)/2)</f>
        <v>5.5</v>
      </c>
      <c r="G73" s="397">
        <f t="shared" ref="G73:G136" si="10">F73*3</f>
        <v>16.5</v>
      </c>
      <c r="H73" s="197"/>
      <c r="I73" s="398">
        <f t="shared" ref="I73:I136" si="11">MAX(G73,H73*3)</f>
        <v>16.5</v>
      </c>
      <c r="J73" s="226"/>
      <c r="K73" s="398">
        <f t="shared" ref="K73:K136" si="12">MAX(I73,J73*3)</f>
        <v>16.5</v>
      </c>
      <c r="L73" s="399"/>
      <c r="M73" s="20" t="str">
        <f t="shared" si="8"/>
        <v>Juin</v>
      </c>
    </row>
    <row r="74" spans="1:13" ht="18.75">
      <c r="A74" s="17">
        <v>67</v>
      </c>
      <c r="B74" s="308" t="s">
        <v>3017</v>
      </c>
      <c r="C74" s="309" t="s">
        <v>1211</v>
      </c>
      <c r="D74" s="187">
        <v>8</v>
      </c>
      <c r="E74" s="198"/>
      <c r="F74" s="396">
        <f t="shared" si="9"/>
        <v>4</v>
      </c>
      <c r="G74" s="397">
        <f t="shared" si="10"/>
        <v>12</v>
      </c>
      <c r="H74" s="197"/>
      <c r="I74" s="398">
        <f t="shared" si="11"/>
        <v>12</v>
      </c>
      <c r="J74" s="226"/>
      <c r="K74" s="398">
        <f t="shared" si="12"/>
        <v>12</v>
      </c>
      <c r="L74" s="399"/>
      <c r="M74" s="20" t="str">
        <f t="shared" si="8"/>
        <v>Juin</v>
      </c>
    </row>
    <row r="75" spans="1:13" ht="18.75">
      <c r="A75" s="17">
        <v>68</v>
      </c>
      <c r="B75" s="308" t="s">
        <v>3018</v>
      </c>
      <c r="C75" s="309" t="s">
        <v>1935</v>
      </c>
      <c r="D75" s="187">
        <v>6</v>
      </c>
      <c r="E75" s="198"/>
      <c r="F75" s="396">
        <f t="shared" si="9"/>
        <v>3</v>
      </c>
      <c r="G75" s="397">
        <f t="shared" si="10"/>
        <v>9</v>
      </c>
      <c r="H75" s="197"/>
      <c r="I75" s="398">
        <f t="shared" si="11"/>
        <v>9</v>
      </c>
      <c r="J75" s="226"/>
      <c r="K75" s="398">
        <f t="shared" si="12"/>
        <v>9</v>
      </c>
      <c r="L75" s="399"/>
      <c r="M75" s="20" t="str">
        <f t="shared" si="8"/>
        <v>Juin</v>
      </c>
    </row>
    <row r="76" spans="1:13" ht="18.75">
      <c r="A76" s="17">
        <v>69</v>
      </c>
      <c r="B76" s="308" t="s">
        <v>3019</v>
      </c>
      <c r="C76" s="309" t="s">
        <v>2018</v>
      </c>
      <c r="D76" s="187">
        <v>13</v>
      </c>
      <c r="E76" s="198"/>
      <c r="F76" s="396">
        <f t="shared" si="9"/>
        <v>6.5</v>
      </c>
      <c r="G76" s="397">
        <f t="shared" si="10"/>
        <v>19.5</v>
      </c>
      <c r="H76" s="197"/>
      <c r="I76" s="398">
        <f t="shared" si="11"/>
        <v>19.5</v>
      </c>
      <c r="J76" s="226"/>
      <c r="K76" s="398">
        <f t="shared" si="12"/>
        <v>19.5</v>
      </c>
      <c r="L76" s="399"/>
      <c r="M76" s="20" t="str">
        <f t="shared" si="8"/>
        <v>Juin</v>
      </c>
    </row>
    <row r="77" spans="1:13" ht="18.75">
      <c r="A77" s="17">
        <v>70</v>
      </c>
      <c r="B77" s="308" t="s">
        <v>3020</v>
      </c>
      <c r="C77" s="309" t="s">
        <v>3021</v>
      </c>
      <c r="D77" s="187">
        <v>13</v>
      </c>
      <c r="E77" s="198"/>
      <c r="F77" s="396">
        <f t="shared" si="9"/>
        <v>6.5</v>
      </c>
      <c r="G77" s="397">
        <f t="shared" si="10"/>
        <v>19.5</v>
      </c>
      <c r="H77" s="197"/>
      <c r="I77" s="398">
        <f t="shared" si="11"/>
        <v>19.5</v>
      </c>
      <c r="J77" s="226"/>
      <c r="K77" s="398">
        <f t="shared" si="12"/>
        <v>19.5</v>
      </c>
      <c r="L77" s="399"/>
      <c r="M77" s="20" t="str">
        <f t="shared" si="8"/>
        <v>Juin</v>
      </c>
    </row>
    <row r="78" spans="1:13" ht="18.75">
      <c r="A78" s="17">
        <v>71</v>
      </c>
      <c r="B78" s="334" t="s">
        <v>3286</v>
      </c>
      <c r="C78" s="335" t="s">
        <v>1907</v>
      </c>
      <c r="D78" s="187">
        <v>5</v>
      </c>
      <c r="E78" s="198"/>
      <c r="F78" s="396">
        <f t="shared" si="9"/>
        <v>2.5</v>
      </c>
      <c r="G78" s="397">
        <f t="shared" si="10"/>
        <v>7.5</v>
      </c>
      <c r="H78" s="197"/>
      <c r="I78" s="398">
        <f t="shared" si="11"/>
        <v>7.5</v>
      </c>
      <c r="J78" s="226"/>
      <c r="K78" s="398">
        <f t="shared" si="12"/>
        <v>7.5</v>
      </c>
      <c r="L78" s="399"/>
      <c r="M78" s="20" t="str">
        <f t="shared" si="8"/>
        <v>Juin</v>
      </c>
    </row>
    <row r="79" spans="1:13" ht="18.75">
      <c r="A79" s="17">
        <v>72</v>
      </c>
      <c r="B79" s="308" t="s">
        <v>3022</v>
      </c>
      <c r="C79" s="309" t="s">
        <v>971</v>
      </c>
      <c r="D79" s="187">
        <v>4</v>
      </c>
      <c r="E79" s="198"/>
      <c r="F79" s="396">
        <f t="shared" si="9"/>
        <v>2</v>
      </c>
      <c r="G79" s="397">
        <f t="shared" si="10"/>
        <v>6</v>
      </c>
      <c r="H79" s="197"/>
      <c r="I79" s="398">
        <f t="shared" si="11"/>
        <v>6</v>
      </c>
      <c r="J79" s="226"/>
      <c r="K79" s="398">
        <f t="shared" si="12"/>
        <v>6</v>
      </c>
      <c r="L79" s="399"/>
      <c r="M79" s="20" t="str">
        <f t="shared" si="8"/>
        <v>Juin</v>
      </c>
    </row>
    <row r="80" spans="1:13" ht="18.75">
      <c r="A80" s="17">
        <v>73</v>
      </c>
      <c r="B80" s="308" t="s">
        <v>3023</v>
      </c>
      <c r="C80" s="309" t="s">
        <v>3024</v>
      </c>
      <c r="D80" s="187">
        <v>8</v>
      </c>
      <c r="E80" s="198"/>
      <c r="F80" s="396">
        <f t="shared" si="9"/>
        <v>4</v>
      </c>
      <c r="G80" s="397">
        <f t="shared" si="10"/>
        <v>12</v>
      </c>
      <c r="H80" s="197"/>
      <c r="I80" s="398">
        <f t="shared" si="11"/>
        <v>12</v>
      </c>
      <c r="J80" s="226"/>
      <c r="K80" s="398">
        <f t="shared" si="12"/>
        <v>12</v>
      </c>
      <c r="L80" s="399"/>
      <c r="M80" s="20" t="str">
        <f t="shared" si="8"/>
        <v>Juin</v>
      </c>
    </row>
    <row r="81" spans="1:13" ht="18.75">
      <c r="A81" s="17">
        <v>74</v>
      </c>
      <c r="B81" s="308" t="s">
        <v>3025</v>
      </c>
      <c r="C81" s="309" t="s">
        <v>887</v>
      </c>
      <c r="D81" s="187">
        <v>8</v>
      </c>
      <c r="E81" s="198"/>
      <c r="F81" s="396">
        <f t="shared" si="9"/>
        <v>4</v>
      </c>
      <c r="G81" s="397">
        <f t="shared" si="10"/>
        <v>12</v>
      </c>
      <c r="H81" s="197"/>
      <c r="I81" s="398">
        <f t="shared" si="11"/>
        <v>12</v>
      </c>
      <c r="J81" s="226"/>
      <c r="K81" s="398">
        <f t="shared" si="12"/>
        <v>12</v>
      </c>
      <c r="L81" s="399"/>
      <c r="M81" s="20" t="str">
        <f t="shared" si="8"/>
        <v>Juin</v>
      </c>
    </row>
    <row r="82" spans="1:13" ht="18.75">
      <c r="A82" s="17">
        <v>75</v>
      </c>
      <c r="B82" s="308" t="s">
        <v>552</v>
      </c>
      <c r="C82" s="309" t="s">
        <v>2146</v>
      </c>
      <c r="D82" s="187">
        <v>9</v>
      </c>
      <c r="E82" s="198"/>
      <c r="F82" s="396">
        <f t="shared" si="9"/>
        <v>4.5</v>
      </c>
      <c r="G82" s="397">
        <f t="shared" si="10"/>
        <v>13.5</v>
      </c>
      <c r="H82" s="197"/>
      <c r="I82" s="398">
        <f t="shared" si="11"/>
        <v>13.5</v>
      </c>
      <c r="J82" s="226"/>
      <c r="K82" s="398">
        <f t="shared" si="12"/>
        <v>13.5</v>
      </c>
      <c r="L82" s="399"/>
      <c r="M82" s="20" t="str">
        <f t="shared" si="8"/>
        <v>Juin</v>
      </c>
    </row>
    <row r="83" spans="1:13" ht="18.75">
      <c r="A83" s="17">
        <v>76</v>
      </c>
      <c r="B83" s="308" t="s">
        <v>3026</v>
      </c>
      <c r="C83" s="309" t="s">
        <v>2143</v>
      </c>
      <c r="D83" s="187">
        <v>4</v>
      </c>
      <c r="E83" s="198"/>
      <c r="F83" s="396">
        <f t="shared" si="9"/>
        <v>2</v>
      </c>
      <c r="G83" s="397">
        <f t="shared" si="10"/>
        <v>6</v>
      </c>
      <c r="H83" s="197"/>
      <c r="I83" s="398">
        <f t="shared" si="11"/>
        <v>6</v>
      </c>
      <c r="J83" s="226"/>
      <c r="K83" s="398">
        <f t="shared" si="12"/>
        <v>6</v>
      </c>
      <c r="L83" s="399"/>
      <c r="M83" s="20" t="str">
        <f t="shared" si="8"/>
        <v>Juin</v>
      </c>
    </row>
    <row r="84" spans="1:13" ht="18.75">
      <c r="A84" s="17">
        <v>77</v>
      </c>
      <c r="B84" s="308" t="s">
        <v>3027</v>
      </c>
      <c r="C84" s="309" t="s">
        <v>1892</v>
      </c>
      <c r="D84" s="187">
        <v>5</v>
      </c>
      <c r="E84" s="198"/>
      <c r="F84" s="396">
        <f t="shared" si="9"/>
        <v>2.5</v>
      </c>
      <c r="G84" s="397">
        <f t="shared" si="10"/>
        <v>7.5</v>
      </c>
      <c r="H84" s="197"/>
      <c r="I84" s="398">
        <f t="shared" si="11"/>
        <v>7.5</v>
      </c>
      <c r="J84" s="226"/>
      <c r="K84" s="398">
        <f t="shared" si="12"/>
        <v>7.5</v>
      </c>
      <c r="L84" s="399"/>
      <c r="M84" s="20" t="str">
        <f t="shared" si="8"/>
        <v>Juin</v>
      </c>
    </row>
    <row r="85" spans="1:13" ht="18.75">
      <c r="A85" s="17">
        <v>78</v>
      </c>
      <c r="B85" s="308" t="s">
        <v>3028</v>
      </c>
      <c r="C85" s="309" t="s">
        <v>841</v>
      </c>
      <c r="D85" s="187">
        <v>5</v>
      </c>
      <c r="E85" s="198"/>
      <c r="F85" s="396">
        <f t="shared" si="9"/>
        <v>2.5</v>
      </c>
      <c r="G85" s="397">
        <f t="shared" si="10"/>
        <v>7.5</v>
      </c>
      <c r="H85" s="197"/>
      <c r="I85" s="398">
        <f t="shared" si="11"/>
        <v>7.5</v>
      </c>
      <c r="J85" s="226"/>
      <c r="K85" s="398">
        <f t="shared" si="12"/>
        <v>7.5</v>
      </c>
      <c r="L85" s="399"/>
      <c r="M85" s="20" t="str">
        <f t="shared" si="8"/>
        <v>Juin</v>
      </c>
    </row>
    <row r="86" spans="1:13" ht="18.75">
      <c r="A86" s="17">
        <v>79</v>
      </c>
      <c r="B86" s="308" t="s">
        <v>3029</v>
      </c>
      <c r="C86" s="309" t="s">
        <v>1313</v>
      </c>
      <c r="D86" s="187">
        <v>4</v>
      </c>
      <c r="E86" s="198"/>
      <c r="F86" s="396">
        <f t="shared" si="9"/>
        <v>2</v>
      </c>
      <c r="G86" s="397">
        <f t="shared" si="10"/>
        <v>6</v>
      </c>
      <c r="H86" s="197"/>
      <c r="I86" s="398">
        <f t="shared" si="11"/>
        <v>6</v>
      </c>
      <c r="J86" s="226"/>
      <c r="K86" s="398">
        <f t="shared" si="12"/>
        <v>6</v>
      </c>
      <c r="L86" s="399"/>
      <c r="M86" s="20" t="str">
        <f t="shared" si="8"/>
        <v>Juin</v>
      </c>
    </row>
    <row r="87" spans="1:13" ht="18.75">
      <c r="A87" s="17">
        <v>80</v>
      </c>
      <c r="B87" s="308" t="s">
        <v>3030</v>
      </c>
      <c r="C87" s="309" t="s">
        <v>1211</v>
      </c>
      <c r="D87" s="187">
        <v>5</v>
      </c>
      <c r="E87" s="198"/>
      <c r="F87" s="396">
        <f t="shared" si="9"/>
        <v>2.5</v>
      </c>
      <c r="G87" s="397">
        <f t="shared" si="10"/>
        <v>7.5</v>
      </c>
      <c r="H87" s="197"/>
      <c r="I87" s="398">
        <f t="shared" si="11"/>
        <v>7.5</v>
      </c>
      <c r="J87" s="226"/>
      <c r="K87" s="398">
        <f t="shared" si="12"/>
        <v>7.5</v>
      </c>
      <c r="L87" s="399"/>
      <c r="M87" s="20" t="str">
        <f t="shared" si="8"/>
        <v>Juin</v>
      </c>
    </row>
    <row r="88" spans="1:13" ht="18.75">
      <c r="A88" s="17">
        <v>81</v>
      </c>
      <c r="B88" s="308" t="s">
        <v>3031</v>
      </c>
      <c r="C88" s="309" t="s">
        <v>2940</v>
      </c>
      <c r="D88" s="187">
        <v>4</v>
      </c>
      <c r="E88" s="198"/>
      <c r="F88" s="396">
        <f t="shared" si="9"/>
        <v>2</v>
      </c>
      <c r="G88" s="397">
        <f t="shared" si="10"/>
        <v>6</v>
      </c>
      <c r="H88" s="197"/>
      <c r="I88" s="398">
        <f t="shared" si="11"/>
        <v>6</v>
      </c>
      <c r="J88" s="226"/>
      <c r="K88" s="398">
        <f t="shared" si="12"/>
        <v>6</v>
      </c>
      <c r="L88" s="399"/>
      <c r="M88" s="20" t="str">
        <f t="shared" si="8"/>
        <v>Juin</v>
      </c>
    </row>
    <row r="89" spans="1:13" ht="18.75">
      <c r="A89" s="17">
        <v>82</v>
      </c>
      <c r="B89" s="308" t="s">
        <v>3032</v>
      </c>
      <c r="C89" s="309" t="s">
        <v>3033</v>
      </c>
      <c r="D89" s="187">
        <v>9</v>
      </c>
      <c r="E89" s="198"/>
      <c r="F89" s="396">
        <f t="shared" si="9"/>
        <v>4.5</v>
      </c>
      <c r="G89" s="397">
        <f t="shared" si="10"/>
        <v>13.5</v>
      </c>
      <c r="H89" s="197"/>
      <c r="I89" s="398">
        <f t="shared" si="11"/>
        <v>13.5</v>
      </c>
      <c r="J89" s="226"/>
      <c r="K89" s="398">
        <f t="shared" si="12"/>
        <v>13.5</v>
      </c>
      <c r="L89" s="399"/>
      <c r="M89" s="20" t="str">
        <f t="shared" si="8"/>
        <v>Juin</v>
      </c>
    </row>
    <row r="90" spans="1:13" ht="18.75">
      <c r="A90" s="17">
        <v>83</v>
      </c>
      <c r="B90" s="308" t="s">
        <v>3034</v>
      </c>
      <c r="C90" s="309" t="s">
        <v>2115</v>
      </c>
      <c r="D90" s="187">
        <v>9</v>
      </c>
      <c r="E90" s="198"/>
      <c r="F90" s="396">
        <f t="shared" si="9"/>
        <v>4.5</v>
      </c>
      <c r="G90" s="397">
        <f t="shared" si="10"/>
        <v>13.5</v>
      </c>
      <c r="H90" s="197"/>
      <c r="I90" s="398">
        <f t="shared" si="11"/>
        <v>13.5</v>
      </c>
      <c r="J90" s="226"/>
      <c r="K90" s="398">
        <f t="shared" si="12"/>
        <v>13.5</v>
      </c>
      <c r="L90" s="399"/>
      <c r="M90" s="20" t="str">
        <f t="shared" si="8"/>
        <v>Juin</v>
      </c>
    </row>
    <row r="91" spans="1:13" ht="18.75">
      <c r="A91" s="17">
        <v>84</v>
      </c>
      <c r="B91" s="308" t="s">
        <v>3295</v>
      </c>
      <c r="C91" s="309" t="s">
        <v>1972</v>
      </c>
      <c r="D91" s="187">
        <v>4</v>
      </c>
      <c r="E91" s="198"/>
      <c r="F91" s="396">
        <f t="shared" si="9"/>
        <v>2</v>
      </c>
      <c r="G91" s="397">
        <f t="shared" si="10"/>
        <v>6</v>
      </c>
      <c r="H91" s="197"/>
      <c r="I91" s="398">
        <f t="shared" si="11"/>
        <v>6</v>
      </c>
      <c r="J91" s="226"/>
      <c r="K91" s="398">
        <f t="shared" si="12"/>
        <v>6</v>
      </c>
      <c r="L91" s="399"/>
      <c r="M91" s="20" t="str">
        <f t="shared" si="8"/>
        <v>Juin</v>
      </c>
    </row>
    <row r="92" spans="1:13" ht="18.75">
      <c r="A92" s="17">
        <v>85</v>
      </c>
      <c r="B92" s="308" t="s">
        <v>3035</v>
      </c>
      <c r="C92" s="309" t="s">
        <v>891</v>
      </c>
      <c r="D92" s="187">
        <v>5</v>
      </c>
      <c r="E92" s="198"/>
      <c r="F92" s="396">
        <f t="shared" si="9"/>
        <v>2.5</v>
      </c>
      <c r="G92" s="397">
        <f t="shared" si="10"/>
        <v>7.5</v>
      </c>
      <c r="H92" s="197"/>
      <c r="I92" s="398">
        <f t="shared" si="11"/>
        <v>7.5</v>
      </c>
      <c r="J92" s="226"/>
      <c r="K92" s="398">
        <f t="shared" si="12"/>
        <v>7.5</v>
      </c>
      <c r="L92" s="399"/>
      <c r="M92" s="20" t="str">
        <f t="shared" si="8"/>
        <v>Juin</v>
      </c>
    </row>
    <row r="93" spans="1:13" ht="18.75">
      <c r="A93" s="17">
        <v>86</v>
      </c>
      <c r="B93" s="308" t="s">
        <v>3036</v>
      </c>
      <c r="C93" s="309" t="s">
        <v>3037</v>
      </c>
      <c r="D93" s="187">
        <v>5</v>
      </c>
      <c r="E93" s="198"/>
      <c r="F93" s="396">
        <f t="shared" si="9"/>
        <v>2.5</v>
      </c>
      <c r="G93" s="397">
        <f t="shared" si="10"/>
        <v>7.5</v>
      </c>
      <c r="H93" s="197"/>
      <c r="I93" s="398">
        <f t="shared" si="11"/>
        <v>7.5</v>
      </c>
      <c r="J93" s="226"/>
      <c r="K93" s="398">
        <f t="shared" si="12"/>
        <v>7.5</v>
      </c>
      <c r="L93" s="399"/>
      <c r="M93" s="20" t="str">
        <f t="shared" si="8"/>
        <v>Juin</v>
      </c>
    </row>
    <row r="94" spans="1:13" ht="18.75">
      <c r="A94" s="17">
        <v>87</v>
      </c>
      <c r="B94" s="308" t="s">
        <v>1919</v>
      </c>
      <c r="C94" s="309" t="s">
        <v>1943</v>
      </c>
      <c r="D94" s="187">
        <v>3</v>
      </c>
      <c r="E94" s="198"/>
      <c r="F94" s="396">
        <f t="shared" si="9"/>
        <v>1.5</v>
      </c>
      <c r="G94" s="397">
        <f t="shared" si="10"/>
        <v>4.5</v>
      </c>
      <c r="H94" s="197"/>
      <c r="I94" s="398">
        <f t="shared" si="11"/>
        <v>4.5</v>
      </c>
      <c r="J94" s="226"/>
      <c r="K94" s="398">
        <f t="shared" si="12"/>
        <v>4.5</v>
      </c>
      <c r="L94" s="399"/>
      <c r="M94" s="20" t="str">
        <f t="shared" si="8"/>
        <v>Juin</v>
      </c>
    </row>
    <row r="95" spans="1:13" ht="18.75">
      <c r="A95" s="17">
        <v>88</v>
      </c>
      <c r="B95" s="308" t="s">
        <v>3038</v>
      </c>
      <c r="C95" s="309" t="s">
        <v>1999</v>
      </c>
      <c r="D95" s="187">
        <v>4</v>
      </c>
      <c r="E95" s="198"/>
      <c r="F95" s="396">
        <f t="shared" si="9"/>
        <v>2</v>
      </c>
      <c r="G95" s="397">
        <f t="shared" si="10"/>
        <v>6</v>
      </c>
      <c r="H95" s="197"/>
      <c r="I95" s="398">
        <f t="shared" si="11"/>
        <v>6</v>
      </c>
      <c r="J95" s="226"/>
      <c r="K95" s="398">
        <f t="shared" si="12"/>
        <v>6</v>
      </c>
      <c r="L95" s="399"/>
      <c r="M95" s="20" t="str">
        <f t="shared" si="8"/>
        <v>Juin</v>
      </c>
    </row>
    <row r="96" spans="1:13" ht="18.75">
      <c r="A96" s="17">
        <v>89</v>
      </c>
      <c r="B96" s="308" t="s">
        <v>3039</v>
      </c>
      <c r="C96" s="309" t="s">
        <v>706</v>
      </c>
      <c r="D96" s="187">
        <v>7</v>
      </c>
      <c r="E96" s="198"/>
      <c r="F96" s="396">
        <f t="shared" si="9"/>
        <v>3.5</v>
      </c>
      <c r="G96" s="397">
        <f t="shared" si="10"/>
        <v>10.5</v>
      </c>
      <c r="H96" s="197"/>
      <c r="I96" s="398">
        <f t="shared" si="11"/>
        <v>10.5</v>
      </c>
      <c r="J96" s="226"/>
      <c r="K96" s="398">
        <f t="shared" si="12"/>
        <v>10.5</v>
      </c>
      <c r="L96" s="399"/>
      <c r="M96" s="20" t="str">
        <f t="shared" si="8"/>
        <v>Juin</v>
      </c>
    </row>
    <row r="97" spans="1:13" ht="18.75">
      <c r="A97" s="17">
        <v>90</v>
      </c>
      <c r="B97" s="348" t="s">
        <v>3040</v>
      </c>
      <c r="C97" s="349" t="s">
        <v>1819</v>
      </c>
      <c r="D97" s="187">
        <v>11</v>
      </c>
      <c r="E97" s="198"/>
      <c r="F97" s="396">
        <f t="shared" si="9"/>
        <v>5.5</v>
      </c>
      <c r="G97" s="397">
        <f t="shared" si="10"/>
        <v>16.5</v>
      </c>
      <c r="H97" s="197"/>
      <c r="I97" s="398">
        <f t="shared" si="11"/>
        <v>16.5</v>
      </c>
      <c r="J97" s="226"/>
      <c r="K97" s="398">
        <f t="shared" si="12"/>
        <v>16.5</v>
      </c>
      <c r="L97" s="399"/>
      <c r="M97" s="20" t="str">
        <f t="shared" si="8"/>
        <v>Juin</v>
      </c>
    </row>
    <row r="98" spans="1:13" ht="18.75">
      <c r="A98" s="17">
        <v>91</v>
      </c>
      <c r="B98" s="306" t="s">
        <v>699</v>
      </c>
      <c r="C98" s="307" t="s">
        <v>1890</v>
      </c>
      <c r="D98" s="187"/>
      <c r="E98" s="198"/>
      <c r="F98" s="396">
        <f t="shared" si="9"/>
        <v>10</v>
      </c>
      <c r="G98" s="397">
        <f t="shared" si="10"/>
        <v>30</v>
      </c>
      <c r="H98" s="197"/>
      <c r="I98" s="398">
        <f t="shared" si="11"/>
        <v>30</v>
      </c>
      <c r="J98" s="226"/>
      <c r="K98" s="398">
        <f t="shared" si="12"/>
        <v>30</v>
      </c>
      <c r="L98" s="399">
        <v>30</v>
      </c>
      <c r="M98" s="20" t="str">
        <f t="shared" si="8"/>
        <v>Juin</v>
      </c>
    </row>
    <row r="99" spans="1:13" ht="18.75">
      <c r="A99" s="17">
        <v>92</v>
      </c>
      <c r="B99" s="308" t="s">
        <v>699</v>
      </c>
      <c r="C99" s="309" t="s">
        <v>1900</v>
      </c>
      <c r="D99" s="187">
        <v>6</v>
      </c>
      <c r="E99" s="198"/>
      <c r="F99" s="396">
        <f t="shared" si="9"/>
        <v>3</v>
      </c>
      <c r="G99" s="397">
        <f t="shared" si="10"/>
        <v>9</v>
      </c>
      <c r="H99" s="197"/>
      <c r="I99" s="398">
        <f t="shared" si="11"/>
        <v>9</v>
      </c>
      <c r="J99" s="226"/>
      <c r="K99" s="398">
        <f t="shared" si="12"/>
        <v>9</v>
      </c>
      <c r="L99" s="399"/>
      <c r="M99" s="20" t="str">
        <f t="shared" si="8"/>
        <v>Juin</v>
      </c>
    </row>
    <row r="100" spans="1:13" ht="18.75">
      <c r="A100" s="17">
        <v>93</v>
      </c>
      <c r="B100" s="308" t="s">
        <v>3041</v>
      </c>
      <c r="C100" s="309" t="s">
        <v>1851</v>
      </c>
      <c r="D100" s="187">
        <v>11</v>
      </c>
      <c r="E100" s="198"/>
      <c r="F100" s="396">
        <f t="shared" si="9"/>
        <v>5.5</v>
      </c>
      <c r="G100" s="397">
        <f t="shared" si="10"/>
        <v>16.5</v>
      </c>
      <c r="H100" s="197"/>
      <c r="I100" s="398">
        <f t="shared" si="11"/>
        <v>16.5</v>
      </c>
      <c r="J100" s="226"/>
      <c r="K100" s="398">
        <f t="shared" si="12"/>
        <v>16.5</v>
      </c>
      <c r="L100" s="399"/>
      <c r="M100" s="20" t="str">
        <f t="shared" si="8"/>
        <v>Juin</v>
      </c>
    </row>
    <row r="101" spans="1:13" ht="18.75">
      <c r="A101" s="17">
        <v>94</v>
      </c>
      <c r="B101" s="308" t="s">
        <v>3287</v>
      </c>
      <c r="C101" s="309" t="s">
        <v>3296</v>
      </c>
      <c r="D101" s="187">
        <v>2</v>
      </c>
      <c r="E101" s="198"/>
      <c r="F101" s="396">
        <f t="shared" si="9"/>
        <v>1</v>
      </c>
      <c r="G101" s="397">
        <f t="shared" si="10"/>
        <v>3</v>
      </c>
      <c r="H101" s="197"/>
      <c r="I101" s="398">
        <f t="shared" si="11"/>
        <v>3</v>
      </c>
      <c r="J101" s="226"/>
      <c r="K101" s="398">
        <f t="shared" si="12"/>
        <v>3</v>
      </c>
      <c r="L101" s="399"/>
      <c r="M101" s="20" t="str">
        <f t="shared" si="8"/>
        <v>Juin</v>
      </c>
    </row>
    <row r="102" spans="1:13" ht="18.75">
      <c r="A102" s="17">
        <v>95</v>
      </c>
      <c r="B102" s="308" t="s">
        <v>3042</v>
      </c>
      <c r="C102" s="309" t="s">
        <v>1907</v>
      </c>
      <c r="D102" s="187">
        <v>12</v>
      </c>
      <c r="E102" s="198"/>
      <c r="F102" s="396">
        <f t="shared" si="9"/>
        <v>6</v>
      </c>
      <c r="G102" s="397">
        <f t="shared" si="10"/>
        <v>18</v>
      </c>
      <c r="H102" s="197"/>
      <c r="I102" s="398">
        <f t="shared" si="11"/>
        <v>18</v>
      </c>
      <c r="J102" s="226"/>
      <c r="K102" s="398">
        <f t="shared" si="12"/>
        <v>18</v>
      </c>
      <c r="L102" s="399"/>
      <c r="M102" s="20" t="str">
        <f t="shared" si="8"/>
        <v>Juin</v>
      </c>
    </row>
    <row r="103" spans="1:13" ht="18.75">
      <c r="A103" s="17">
        <v>96</v>
      </c>
      <c r="B103" s="308" t="s">
        <v>743</v>
      </c>
      <c r="C103" s="309" t="s">
        <v>3043</v>
      </c>
      <c r="D103" s="187">
        <v>8</v>
      </c>
      <c r="E103" s="198"/>
      <c r="F103" s="396">
        <f t="shared" si="9"/>
        <v>4</v>
      </c>
      <c r="G103" s="397">
        <f t="shared" si="10"/>
        <v>12</v>
      </c>
      <c r="H103" s="197"/>
      <c r="I103" s="398">
        <f t="shared" si="11"/>
        <v>12</v>
      </c>
      <c r="J103" s="226"/>
      <c r="K103" s="398">
        <f t="shared" si="12"/>
        <v>12</v>
      </c>
      <c r="L103" s="399"/>
      <c r="M103" s="20" t="str">
        <f t="shared" si="8"/>
        <v>Juin</v>
      </c>
    </row>
    <row r="104" spans="1:13" ht="18.75">
      <c r="A104" s="17">
        <v>97</v>
      </c>
      <c r="B104" s="308" t="s">
        <v>3044</v>
      </c>
      <c r="C104" s="309" t="s">
        <v>3045</v>
      </c>
      <c r="D104" s="187">
        <v>7</v>
      </c>
      <c r="E104" s="198"/>
      <c r="F104" s="396">
        <f t="shared" si="9"/>
        <v>3.5</v>
      </c>
      <c r="G104" s="397">
        <f t="shared" si="10"/>
        <v>10.5</v>
      </c>
      <c r="H104" s="197"/>
      <c r="I104" s="398">
        <f t="shared" si="11"/>
        <v>10.5</v>
      </c>
      <c r="J104" s="226"/>
      <c r="K104" s="398">
        <f t="shared" si="12"/>
        <v>10.5</v>
      </c>
      <c r="L104" s="399"/>
      <c r="M104" s="20" t="str">
        <f t="shared" si="8"/>
        <v>Juin</v>
      </c>
    </row>
    <row r="105" spans="1:13" ht="18.75">
      <c r="A105" s="17">
        <v>98</v>
      </c>
      <c r="B105" s="308" t="s">
        <v>3046</v>
      </c>
      <c r="C105" s="309" t="s">
        <v>2085</v>
      </c>
      <c r="D105" s="187">
        <v>5</v>
      </c>
      <c r="E105" s="198"/>
      <c r="F105" s="396">
        <f t="shared" si="9"/>
        <v>2.5</v>
      </c>
      <c r="G105" s="397">
        <f t="shared" si="10"/>
        <v>7.5</v>
      </c>
      <c r="H105" s="197"/>
      <c r="I105" s="398">
        <f t="shared" si="11"/>
        <v>7.5</v>
      </c>
      <c r="J105" s="226"/>
      <c r="K105" s="398">
        <f t="shared" si="12"/>
        <v>7.5</v>
      </c>
      <c r="L105" s="399"/>
      <c r="M105" s="20" t="str">
        <f t="shared" si="8"/>
        <v>Juin</v>
      </c>
    </row>
    <row r="106" spans="1:13" ht="18.75">
      <c r="A106" s="17">
        <v>99</v>
      </c>
      <c r="B106" s="308" t="s">
        <v>3047</v>
      </c>
      <c r="C106" s="309" t="s">
        <v>3048</v>
      </c>
      <c r="D106" s="187">
        <v>5</v>
      </c>
      <c r="E106" s="198"/>
      <c r="F106" s="396">
        <f t="shared" si="9"/>
        <v>2.5</v>
      </c>
      <c r="G106" s="397">
        <f t="shared" si="10"/>
        <v>7.5</v>
      </c>
      <c r="H106" s="197"/>
      <c r="I106" s="398">
        <f t="shared" si="11"/>
        <v>7.5</v>
      </c>
      <c r="J106" s="226"/>
      <c r="K106" s="398">
        <f t="shared" si="12"/>
        <v>7.5</v>
      </c>
      <c r="L106" s="399"/>
      <c r="M106" s="20" t="str">
        <f t="shared" si="8"/>
        <v>Juin</v>
      </c>
    </row>
    <row r="107" spans="1:13" ht="18.75">
      <c r="A107" s="17">
        <v>100</v>
      </c>
      <c r="B107" s="308" t="s">
        <v>1952</v>
      </c>
      <c r="C107" s="309" t="s">
        <v>1863</v>
      </c>
      <c r="D107" s="187">
        <v>4</v>
      </c>
      <c r="E107" s="198"/>
      <c r="F107" s="396">
        <f t="shared" si="9"/>
        <v>2</v>
      </c>
      <c r="G107" s="397">
        <f t="shared" si="10"/>
        <v>6</v>
      </c>
      <c r="H107" s="197"/>
      <c r="I107" s="398">
        <f t="shared" si="11"/>
        <v>6</v>
      </c>
      <c r="J107" s="226"/>
      <c r="K107" s="398">
        <f t="shared" si="12"/>
        <v>6</v>
      </c>
      <c r="L107" s="399"/>
      <c r="M107" s="20" t="str">
        <f t="shared" si="8"/>
        <v>Juin</v>
      </c>
    </row>
    <row r="108" spans="1:13" ht="18.75">
      <c r="A108" s="17">
        <v>101</v>
      </c>
      <c r="B108" s="308" t="s">
        <v>3049</v>
      </c>
      <c r="C108" s="309" t="s">
        <v>492</v>
      </c>
      <c r="D108" s="187">
        <v>10</v>
      </c>
      <c r="E108" s="198"/>
      <c r="F108" s="396">
        <f t="shared" si="9"/>
        <v>5</v>
      </c>
      <c r="G108" s="397">
        <f t="shared" si="10"/>
        <v>15</v>
      </c>
      <c r="H108" s="197"/>
      <c r="I108" s="398">
        <f t="shared" si="11"/>
        <v>15</v>
      </c>
      <c r="J108" s="226"/>
      <c r="K108" s="398">
        <f t="shared" si="12"/>
        <v>15</v>
      </c>
      <c r="L108" s="399"/>
      <c r="M108" s="20" t="str">
        <f t="shared" si="8"/>
        <v>Juin</v>
      </c>
    </row>
    <row r="109" spans="1:13" ht="18.75">
      <c r="A109" s="17">
        <v>102</v>
      </c>
      <c r="B109" s="308" t="s">
        <v>3050</v>
      </c>
      <c r="C109" s="309" t="s">
        <v>2148</v>
      </c>
      <c r="D109" s="187">
        <v>4</v>
      </c>
      <c r="E109" s="198"/>
      <c r="F109" s="396">
        <f t="shared" si="9"/>
        <v>2</v>
      </c>
      <c r="G109" s="397">
        <f t="shared" si="10"/>
        <v>6</v>
      </c>
      <c r="H109" s="197"/>
      <c r="I109" s="398">
        <f t="shared" si="11"/>
        <v>6</v>
      </c>
      <c r="J109" s="226"/>
      <c r="K109" s="398">
        <f t="shared" si="12"/>
        <v>6</v>
      </c>
      <c r="L109" s="399"/>
      <c r="M109" s="20" t="str">
        <f t="shared" si="8"/>
        <v>Juin</v>
      </c>
    </row>
    <row r="110" spans="1:13" ht="18.75">
      <c r="A110" s="17">
        <v>103</v>
      </c>
      <c r="B110" s="308" t="s">
        <v>3051</v>
      </c>
      <c r="C110" s="309" t="s">
        <v>3052</v>
      </c>
      <c r="D110" s="187">
        <v>5</v>
      </c>
      <c r="E110" s="198"/>
      <c r="F110" s="396">
        <f t="shared" si="9"/>
        <v>2.5</v>
      </c>
      <c r="G110" s="397">
        <f t="shared" si="10"/>
        <v>7.5</v>
      </c>
      <c r="H110" s="197"/>
      <c r="I110" s="398">
        <f t="shared" si="11"/>
        <v>7.5</v>
      </c>
      <c r="J110" s="226"/>
      <c r="K110" s="398">
        <f t="shared" si="12"/>
        <v>7.5</v>
      </c>
      <c r="L110" s="399"/>
      <c r="M110" s="20" t="str">
        <f t="shared" si="8"/>
        <v>Juin</v>
      </c>
    </row>
    <row r="111" spans="1:13" ht="18.75">
      <c r="A111" s="17">
        <v>104</v>
      </c>
      <c r="B111" s="308" t="s">
        <v>3053</v>
      </c>
      <c r="C111" s="309" t="s">
        <v>1946</v>
      </c>
      <c r="D111" s="187">
        <v>3</v>
      </c>
      <c r="E111" s="198"/>
      <c r="F111" s="396">
        <f t="shared" si="9"/>
        <v>1.5</v>
      </c>
      <c r="G111" s="397">
        <f t="shared" si="10"/>
        <v>4.5</v>
      </c>
      <c r="H111" s="197"/>
      <c r="I111" s="398">
        <f t="shared" si="11"/>
        <v>4.5</v>
      </c>
      <c r="J111" s="226"/>
      <c r="K111" s="398">
        <f t="shared" si="12"/>
        <v>4.5</v>
      </c>
      <c r="L111" s="399"/>
      <c r="M111" s="20" t="str">
        <f t="shared" si="8"/>
        <v>Juin</v>
      </c>
    </row>
    <row r="112" spans="1:13" ht="18.75">
      <c r="A112" s="17">
        <v>105</v>
      </c>
      <c r="B112" s="308" t="s">
        <v>787</v>
      </c>
      <c r="C112" s="309" t="s">
        <v>3054</v>
      </c>
      <c r="D112" s="187">
        <v>3</v>
      </c>
      <c r="E112" s="198"/>
      <c r="F112" s="396">
        <f t="shared" si="9"/>
        <v>1.5</v>
      </c>
      <c r="G112" s="397">
        <f t="shared" si="10"/>
        <v>4.5</v>
      </c>
      <c r="H112" s="197"/>
      <c r="I112" s="398">
        <f t="shared" si="11"/>
        <v>4.5</v>
      </c>
      <c r="J112" s="226"/>
      <c r="K112" s="398">
        <f t="shared" si="12"/>
        <v>4.5</v>
      </c>
      <c r="L112" s="399"/>
      <c r="M112" s="20" t="str">
        <f t="shared" si="8"/>
        <v>Juin</v>
      </c>
    </row>
    <row r="113" spans="1:13" ht="18.75">
      <c r="A113" s="17">
        <v>106</v>
      </c>
      <c r="B113" s="308" t="s">
        <v>3055</v>
      </c>
      <c r="C113" s="309" t="s">
        <v>1853</v>
      </c>
      <c r="D113" s="187">
        <v>9</v>
      </c>
      <c r="E113" s="198"/>
      <c r="F113" s="396">
        <f t="shared" si="9"/>
        <v>4.5</v>
      </c>
      <c r="G113" s="397">
        <f t="shared" si="10"/>
        <v>13.5</v>
      </c>
      <c r="H113" s="197"/>
      <c r="I113" s="398">
        <f t="shared" si="11"/>
        <v>13.5</v>
      </c>
      <c r="J113" s="226"/>
      <c r="K113" s="398">
        <f t="shared" si="12"/>
        <v>13.5</v>
      </c>
      <c r="L113" s="399"/>
      <c r="M113" s="20" t="str">
        <f t="shared" si="8"/>
        <v>Juin</v>
      </c>
    </row>
    <row r="114" spans="1:13" ht="18.75">
      <c r="A114" s="17">
        <v>107</v>
      </c>
      <c r="B114" s="308" t="s">
        <v>3056</v>
      </c>
      <c r="C114" s="309" t="s">
        <v>674</v>
      </c>
      <c r="D114" s="187">
        <v>9</v>
      </c>
      <c r="E114" s="198"/>
      <c r="F114" s="396">
        <f t="shared" si="9"/>
        <v>4.5</v>
      </c>
      <c r="G114" s="397">
        <f t="shared" si="10"/>
        <v>13.5</v>
      </c>
      <c r="H114" s="197"/>
      <c r="I114" s="398">
        <f t="shared" si="11"/>
        <v>13.5</v>
      </c>
      <c r="J114" s="226"/>
      <c r="K114" s="398">
        <f t="shared" si="12"/>
        <v>13.5</v>
      </c>
      <c r="L114" s="399"/>
      <c r="M114" s="20" t="str">
        <f t="shared" si="8"/>
        <v>Juin</v>
      </c>
    </row>
    <row r="115" spans="1:13" ht="18.75">
      <c r="A115" s="17">
        <v>108</v>
      </c>
      <c r="B115" s="308" t="s">
        <v>3297</v>
      </c>
      <c r="C115" s="309" t="s">
        <v>3057</v>
      </c>
      <c r="D115" s="187">
        <v>6</v>
      </c>
      <c r="E115" s="198"/>
      <c r="F115" s="396">
        <f t="shared" si="9"/>
        <v>3</v>
      </c>
      <c r="G115" s="397">
        <f t="shared" si="10"/>
        <v>9</v>
      </c>
      <c r="H115" s="197"/>
      <c r="I115" s="398">
        <f t="shared" si="11"/>
        <v>9</v>
      </c>
      <c r="J115" s="226"/>
      <c r="K115" s="398">
        <f t="shared" si="12"/>
        <v>9</v>
      </c>
      <c r="L115" s="399"/>
      <c r="M115" s="20" t="str">
        <f t="shared" si="8"/>
        <v>Juin</v>
      </c>
    </row>
    <row r="116" spans="1:13" ht="18.75">
      <c r="A116" s="17">
        <v>109</v>
      </c>
      <c r="B116" s="308" t="s">
        <v>3058</v>
      </c>
      <c r="C116" s="309" t="s">
        <v>3059</v>
      </c>
      <c r="D116" s="187">
        <v>11</v>
      </c>
      <c r="E116" s="198"/>
      <c r="F116" s="396">
        <f t="shared" si="9"/>
        <v>5.5</v>
      </c>
      <c r="G116" s="397">
        <f t="shared" si="10"/>
        <v>16.5</v>
      </c>
      <c r="H116" s="197"/>
      <c r="I116" s="398">
        <f t="shared" si="11"/>
        <v>16.5</v>
      </c>
      <c r="J116" s="226"/>
      <c r="K116" s="398">
        <f t="shared" si="12"/>
        <v>16.5</v>
      </c>
      <c r="L116" s="399"/>
      <c r="M116" s="20" t="str">
        <f t="shared" si="8"/>
        <v>Juin</v>
      </c>
    </row>
    <row r="117" spans="1:13" ht="18.75">
      <c r="A117" s="17">
        <v>110</v>
      </c>
      <c r="B117" s="334" t="s">
        <v>795</v>
      </c>
      <c r="C117" s="335" t="s">
        <v>3060</v>
      </c>
      <c r="D117" s="187">
        <v>3</v>
      </c>
      <c r="E117" s="198"/>
      <c r="F117" s="396">
        <f t="shared" si="9"/>
        <v>1.5</v>
      </c>
      <c r="G117" s="397">
        <f t="shared" si="10"/>
        <v>4.5</v>
      </c>
      <c r="H117" s="197"/>
      <c r="I117" s="398">
        <f t="shared" si="11"/>
        <v>4.5</v>
      </c>
      <c r="J117" s="226"/>
      <c r="K117" s="398">
        <f t="shared" si="12"/>
        <v>4.5</v>
      </c>
      <c r="L117" s="399"/>
      <c r="M117" s="20" t="str">
        <f t="shared" si="8"/>
        <v>Juin</v>
      </c>
    </row>
    <row r="118" spans="1:13" ht="18.75">
      <c r="A118" s="17">
        <v>111</v>
      </c>
      <c r="B118" s="308" t="s">
        <v>3061</v>
      </c>
      <c r="C118" s="309" t="s">
        <v>3062</v>
      </c>
      <c r="D118" s="187">
        <v>3</v>
      </c>
      <c r="E118" s="198"/>
      <c r="F118" s="396">
        <f t="shared" si="9"/>
        <v>1.5</v>
      </c>
      <c r="G118" s="397">
        <f t="shared" si="10"/>
        <v>4.5</v>
      </c>
      <c r="H118" s="197"/>
      <c r="I118" s="398">
        <f t="shared" si="11"/>
        <v>4.5</v>
      </c>
      <c r="J118" s="226"/>
      <c r="K118" s="398">
        <f t="shared" si="12"/>
        <v>4.5</v>
      </c>
      <c r="L118" s="399"/>
      <c r="M118" s="20" t="str">
        <f t="shared" si="8"/>
        <v>Juin</v>
      </c>
    </row>
    <row r="119" spans="1:13" ht="18.75">
      <c r="A119" s="17">
        <v>112</v>
      </c>
      <c r="B119" s="308" t="s">
        <v>3063</v>
      </c>
      <c r="C119" s="309" t="s">
        <v>640</v>
      </c>
      <c r="D119" s="187">
        <v>6</v>
      </c>
      <c r="E119" s="198"/>
      <c r="F119" s="396">
        <f t="shared" si="9"/>
        <v>3</v>
      </c>
      <c r="G119" s="397">
        <f t="shared" si="10"/>
        <v>9</v>
      </c>
      <c r="H119" s="197"/>
      <c r="I119" s="398">
        <f t="shared" si="11"/>
        <v>9</v>
      </c>
      <c r="J119" s="226"/>
      <c r="K119" s="398">
        <f t="shared" si="12"/>
        <v>9</v>
      </c>
      <c r="L119" s="399"/>
      <c r="M119" s="20" t="str">
        <f t="shared" si="8"/>
        <v>Juin</v>
      </c>
    </row>
    <row r="120" spans="1:13" ht="18.75">
      <c r="A120" s="17">
        <v>113</v>
      </c>
      <c r="B120" s="308" t="s">
        <v>3064</v>
      </c>
      <c r="C120" s="309" t="s">
        <v>1789</v>
      </c>
      <c r="D120" s="187">
        <v>6</v>
      </c>
      <c r="E120" s="198"/>
      <c r="F120" s="396">
        <f t="shared" si="9"/>
        <v>3</v>
      </c>
      <c r="G120" s="397">
        <f t="shared" si="10"/>
        <v>9</v>
      </c>
      <c r="H120" s="197"/>
      <c r="I120" s="398">
        <f t="shared" si="11"/>
        <v>9</v>
      </c>
      <c r="J120" s="226"/>
      <c r="K120" s="398">
        <f t="shared" si="12"/>
        <v>9</v>
      </c>
      <c r="L120" s="399"/>
      <c r="M120" s="20" t="str">
        <f t="shared" si="8"/>
        <v>Juin</v>
      </c>
    </row>
    <row r="121" spans="1:13" ht="18.75">
      <c r="A121" s="17">
        <v>114</v>
      </c>
      <c r="B121" s="306" t="s">
        <v>3065</v>
      </c>
      <c r="C121" s="307" t="s">
        <v>3066</v>
      </c>
      <c r="D121" s="187">
        <v>4</v>
      </c>
      <c r="E121" s="198"/>
      <c r="F121" s="396">
        <f t="shared" si="9"/>
        <v>2</v>
      </c>
      <c r="G121" s="397">
        <f t="shared" si="10"/>
        <v>6</v>
      </c>
      <c r="H121" s="197"/>
      <c r="I121" s="398">
        <f t="shared" si="11"/>
        <v>6</v>
      </c>
      <c r="J121" s="226"/>
      <c r="K121" s="398">
        <f t="shared" si="12"/>
        <v>6</v>
      </c>
      <c r="L121" s="399"/>
      <c r="M121" s="20" t="str">
        <f t="shared" si="8"/>
        <v>Juin</v>
      </c>
    </row>
    <row r="122" spans="1:13" ht="18.75">
      <c r="A122" s="17">
        <v>115</v>
      </c>
      <c r="B122" s="308" t="s">
        <v>3067</v>
      </c>
      <c r="C122" s="309" t="s">
        <v>1770</v>
      </c>
      <c r="D122" s="187">
        <v>13</v>
      </c>
      <c r="E122" s="198"/>
      <c r="F122" s="396">
        <f t="shared" si="9"/>
        <v>6.5</v>
      </c>
      <c r="G122" s="397">
        <f t="shared" si="10"/>
        <v>19.5</v>
      </c>
      <c r="H122" s="197"/>
      <c r="I122" s="398">
        <f t="shared" si="11"/>
        <v>19.5</v>
      </c>
      <c r="J122" s="226"/>
      <c r="K122" s="398">
        <f t="shared" si="12"/>
        <v>19.5</v>
      </c>
      <c r="L122" s="399"/>
      <c r="M122" s="20" t="str">
        <f t="shared" si="8"/>
        <v>Juin</v>
      </c>
    </row>
    <row r="123" spans="1:13" ht="18.75">
      <c r="A123" s="17">
        <v>116</v>
      </c>
      <c r="B123" s="308" t="s">
        <v>1617</v>
      </c>
      <c r="C123" s="309" t="s">
        <v>3068</v>
      </c>
      <c r="D123" s="187">
        <v>2</v>
      </c>
      <c r="E123" s="198"/>
      <c r="F123" s="396">
        <f t="shared" si="9"/>
        <v>1</v>
      </c>
      <c r="G123" s="397">
        <f t="shared" si="10"/>
        <v>3</v>
      </c>
      <c r="H123" s="197"/>
      <c r="I123" s="398">
        <f t="shared" si="11"/>
        <v>3</v>
      </c>
      <c r="J123" s="226"/>
      <c r="K123" s="398">
        <f t="shared" si="12"/>
        <v>3</v>
      </c>
      <c r="L123" s="399"/>
      <c r="M123" s="20" t="str">
        <f t="shared" si="8"/>
        <v>Juin</v>
      </c>
    </row>
    <row r="124" spans="1:13" ht="18.75">
      <c r="A124" s="17">
        <v>117</v>
      </c>
      <c r="B124" s="308" t="s">
        <v>1977</v>
      </c>
      <c r="C124" s="309" t="s">
        <v>3298</v>
      </c>
      <c r="D124" s="187">
        <v>7</v>
      </c>
      <c r="E124" s="198"/>
      <c r="F124" s="396">
        <f t="shared" si="9"/>
        <v>3.5</v>
      </c>
      <c r="G124" s="397">
        <f t="shared" si="10"/>
        <v>10.5</v>
      </c>
      <c r="H124" s="197"/>
      <c r="I124" s="398">
        <f t="shared" si="11"/>
        <v>10.5</v>
      </c>
      <c r="J124" s="226"/>
      <c r="K124" s="398">
        <f t="shared" si="12"/>
        <v>10.5</v>
      </c>
      <c r="L124" s="399"/>
      <c r="M124" s="20" t="str">
        <f t="shared" si="8"/>
        <v>Juin</v>
      </c>
    </row>
    <row r="125" spans="1:13" ht="18.75">
      <c r="A125" s="17">
        <v>118</v>
      </c>
      <c r="B125" s="308" t="s">
        <v>3069</v>
      </c>
      <c r="C125" s="309" t="s">
        <v>3070</v>
      </c>
      <c r="D125" s="187">
        <v>5</v>
      </c>
      <c r="E125" s="198"/>
      <c r="F125" s="396">
        <f t="shared" si="9"/>
        <v>2.5</v>
      </c>
      <c r="G125" s="397">
        <f t="shared" si="10"/>
        <v>7.5</v>
      </c>
      <c r="H125" s="197"/>
      <c r="I125" s="398">
        <f t="shared" si="11"/>
        <v>7.5</v>
      </c>
      <c r="J125" s="226"/>
      <c r="K125" s="398">
        <f t="shared" si="12"/>
        <v>7.5</v>
      </c>
      <c r="L125" s="399"/>
      <c r="M125" s="20" t="str">
        <f t="shared" si="8"/>
        <v>Juin</v>
      </c>
    </row>
    <row r="126" spans="1:13" ht="18.75">
      <c r="A126" s="17">
        <v>119</v>
      </c>
      <c r="B126" s="308" t="s">
        <v>3071</v>
      </c>
      <c r="C126" s="309" t="s">
        <v>1935</v>
      </c>
      <c r="D126" s="187">
        <v>0</v>
      </c>
      <c r="E126" s="198"/>
      <c r="F126" s="396">
        <f t="shared" si="9"/>
        <v>0</v>
      </c>
      <c r="G126" s="397">
        <f t="shared" si="10"/>
        <v>0</v>
      </c>
      <c r="H126" s="197"/>
      <c r="I126" s="398">
        <f t="shared" si="11"/>
        <v>0</v>
      </c>
      <c r="J126" s="226"/>
      <c r="K126" s="398">
        <f t="shared" si="12"/>
        <v>0</v>
      </c>
      <c r="L126" s="399"/>
      <c r="M126" s="20" t="str">
        <f t="shared" si="8"/>
        <v>Juin</v>
      </c>
    </row>
    <row r="127" spans="1:13" ht="18.75">
      <c r="A127" s="17">
        <v>120</v>
      </c>
      <c r="B127" s="308" t="s">
        <v>3072</v>
      </c>
      <c r="C127" s="309" t="s">
        <v>3073</v>
      </c>
      <c r="D127" s="187">
        <v>6</v>
      </c>
      <c r="E127" s="198"/>
      <c r="F127" s="396">
        <f t="shared" si="9"/>
        <v>3</v>
      </c>
      <c r="G127" s="397">
        <f t="shared" si="10"/>
        <v>9</v>
      </c>
      <c r="H127" s="197"/>
      <c r="I127" s="398">
        <f t="shared" si="11"/>
        <v>9</v>
      </c>
      <c r="J127" s="226"/>
      <c r="K127" s="398">
        <f t="shared" si="12"/>
        <v>9</v>
      </c>
      <c r="L127" s="399"/>
      <c r="M127" s="20" t="str">
        <f t="shared" si="8"/>
        <v>Juin</v>
      </c>
    </row>
    <row r="128" spans="1:13" ht="18.75">
      <c r="A128" s="17">
        <v>121</v>
      </c>
      <c r="B128" s="308" t="s">
        <v>3074</v>
      </c>
      <c r="C128" s="309" t="s">
        <v>3075</v>
      </c>
      <c r="D128" s="187">
        <v>4</v>
      </c>
      <c r="E128" s="198"/>
      <c r="F128" s="396">
        <f t="shared" si="9"/>
        <v>2</v>
      </c>
      <c r="G128" s="397">
        <f t="shared" si="10"/>
        <v>6</v>
      </c>
      <c r="H128" s="197"/>
      <c r="I128" s="398">
        <f t="shared" si="11"/>
        <v>6</v>
      </c>
      <c r="J128" s="226"/>
      <c r="K128" s="398">
        <f t="shared" si="12"/>
        <v>6</v>
      </c>
      <c r="L128" s="399"/>
      <c r="M128" s="20" t="str">
        <f t="shared" si="8"/>
        <v>Juin</v>
      </c>
    </row>
    <row r="129" spans="1:13" ht="18.75">
      <c r="A129" s="17">
        <v>122</v>
      </c>
      <c r="B129" s="308" t="s">
        <v>3076</v>
      </c>
      <c r="C129" s="309" t="s">
        <v>1409</v>
      </c>
      <c r="D129" s="187">
        <v>11</v>
      </c>
      <c r="E129" s="198"/>
      <c r="F129" s="396">
        <f t="shared" si="9"/>
        <v>5.5</v>
      </c>
      <c r="G129" s="397">
        <f t="shared" si="10"/>
        <v>16.5</v>
      </c>
      <c r="H129" s="197"/>
      <c r="I129" s="398">
        <f t="shared" si="11"/>
        <v>16.5</v>
      </c>
      <c r="J129" s="226"/>
      <c r="K129" s="398">
        <f t="shared" si="12"/>
        <v>16.5</v>
      </c>
      <c r="L129" s="399"/>
      <c r="M129" s="20" t="str">
        <f t="shared" si="8"/>
        <v>Juin</v>
      </c>
    </row>
    <row r="130" spans="1:13" ht="18.75">
      <c r="A130" s="17">
        <v>123</v>
      </c>
      <c r="B130" s="334" t="s">
        <v>854</v>
      </c>
      <c r="C130" s="335" t="s">
        <v>1985</v>
      </c>
      <c r="D130" s="187"/>
      <c r="E130" s="198"/>
      <c r="F130" s="396">
        <f t="shared" si="9"/>
        <v>10</v>
      </c>
      <c r="G130" s="397">
        <f t="shared" si="10"/>
        <v>30</v>
      </c>
      <c r="H130" s="197"/>
      <c r="I130" s="398">
        <f t="shared" si="11"/>
        <v>30</v>
      </c>
      <c r="J130" s="226"/>
      <c r="K130" s="398">
        <f t="shared" si="12"/>
        <v>30</v>
      </c>
      <c r="L130" s="399">
        <v>30</v>
      </c>
      <c r="M130" s="20" t="str">
        <f t="shared" si="8"/>
        <v>Juin</v>
      </c>
    </row>
    <row r="131" spans="1:13" ht="18.75">
      <c r="A131" s="17">
        <v>124</v>
      </c>
      <c r="B131" s="308" t="s">
        <v>1986</v>
      </c>
      <c r="C131" s="309" t="s">
        <v>640</v>
      </c>
      <c r="D131" s="187">
        <v>2</v>
      </c>
      <c r="E131" s="198"/>
      <c r="F131" s="396">
        <f t="shared" si="9"/>
        <v>1</v>
      </c>
      <c r="G131" s="397">
        <f t="shared" si="10"/>
        <v>3</v>
      </c>
      <c r="H131" s="197"/>
      <c r="I131" s="398">
        <f t="shared" si="11"/>
        <v>3</v>
      </c>
      <c r="J131" s="226"/>
      <c r="K131" s="398">
        <f t="shared" si="12"/>
        <v>3</v>
      </c>
      <c r="L131" s="399"/>
      <c r="M131" s="20" t="str">
        <f t="shared" si="8"/>
        <v>Juin</v>
      </c>
    </row>
    <row r="132" spans="1:13" ht="18.75">
      <c r="A132" s="17">
        <v>125</v>
      </c>
      <c r="B132" s="308" t="s">
        <v>3077</v>
      </c>
      <c r="C132" s="309" t="s">
        <v>841</v>
      </c>
      <c r="D132" s="187">
        <v>7</v>
      </c>
      <c r="E132" s="199"/>
      <c r="F132" s="396">
        <f t="shared" si="9"/>
        <v>3.5</v>
      </c>
      <c r="G132" s="397">
        <f t="shared" si="10"/>
        <v>10.5</v>
      </c>
      <c r="H132" s="197"/>
      <c r="I132" s="398">
        <f t="shared" si="11"/>
        <v>10.5</v>
      </c>
      <c r="J132" s="226"/>
      <c r="K132" s="398">
        <f t="shared" si="12"/>
        <v>10.5</v>
      </c>
      <c r="L132" s="395"/>
      <c r="M132" s="20" t="str">
        <f t="shared" si="8"/>
        <v>Juin</v>
      </c>
    </row>
    <row r="133" spans="1:13" ht="18.75">
      <c r="A133" s="17">
        <v>126</v>
      </c>
      <c r="B133" s="308" t="s">
        <v>3078</v>
      </c>
      <c r="C133" s="309" t="s">
        <v>841</v>
      </c>
      <c r="D133" s="187">
        <v>9</v>
      </c>
      <c r="E133" s="198"/>
      <c r="F133" s="396">
        <f t="shared" si="9"/>
        <v>4.5</v>
      </c>
      <c r="G133" s="397">
        <f t="shared" si="10"/>
        <v>13.5</v>
      </c>
      <c r="H133" s="197"/>
      <c r="I133" s="398">
        <f t="shared" si="11"/>
        <v>13.5</v>
      </c>
      <c r="J133" s="226"/>
      <c r="K133" s="398">
        <f t="shared" si="12"/>
        <v>13.5</v>
      </c>
      <c r="L133" s="399"/>
      <c r="M133" s="20" t="str">
        <f t="shared" si="8"/>
        <v>Juin</v>
      </c>
    </row>
    <row r="134" spans="1:13" ht="18.75">
      <c r="A134" s="17">
        <v>127</v>
      </c>
      <c r="B134" s="308" t="s">
        <v>3079</v>
      </c>
      <c r="C134" s="309" t="s">
        <v>1409</v>
      </c>
      <c r="D134" s="187">
        <v>8</v>
      </c>
      <c r="E134" s="198"/>
      <c r="F134" s="396">
        <f t="shared" si="9"/>
        <v>4</v>
      </c>
      <c r="G134" s="397">
        <f t="shared" si="10"/>
        <v>12</v>
      </c>
      <c r="H134" s="197"/>
      <c r="I134" s="398">
        <f t="shared" si="11"/>
        <v>12</v>
      </c>
      <c r="J134" s="226"/>
      <c r="K134" s="398">
        <f t="shared" si="12"/>
        <v>12</v>
      </c>
      <c r="L134" s="399"/>
      <c r="M134" s="20" t="str">
        <f t="shared" si="8"/>
        <v>Juin</v>
      </c>
    </row>
    <row r="135" spans="1:13" ht="18.75">
      <c r="A135" s="17">
        <v>128</v>
      </c>
      <c r="B135" s="308" t="s">
        <v>3080</v>
      </c>
      <c r="C135" s="309" t="s">
        <v>1792</v>
      </c>
      <c r="D135" s="187">
        <v>5</v>
      </c>
      <c r="E135" s="198"/>
      <c r="F135" s="396">
        <f t="shared" si="9"/>
        <v>2.5</v>
      </c>
      <c r="G135" s="397">
        <f t="shared" si="10"/>
        <v>7.5</v>
      </c>
      <c r="H135" s="197"/>
      <c r="I135" s="398">
        <f t="shared" si="11"/>
        <v>7.5</v>
      </c>
      <c r="J135" s="226"/>
      <c r="K135" s="398">
        <f t="shared" si="12"/>
        <v>7.5</v>
      </c>
      <c r="L135" s="399"/>
      <c r="M135" s="20" t="str">
        <f t="shared" si="8"/>
        <v>Juin</v>
      </c>
    </row>
    <row r="136" spans="1:13" ht="18.75">
      <c r="A136" s="17">
        <v>129</v>
      </c>
      <c r="B136" s="308" t="s">
        <v>3081</v>
      </c>
      <c r="C136" s="309" t="s">
        <v>3082</v>
      </c>
      <c r="D136" s="187">
        <v>6</v>
      </c>
      <c r="E136" s="198"/>
      <c r="F136" s="396">
        <f t="shared" si="9"/>
        <v>3</v>
      </c>
      <c r="G136" s="397">
        <f t="shared" si="10"/>
        <v>9</v>
      </c>
      <c r="H136" s="197"/>
      <c r="I136" s="398">
        <f t="shared" si="11"/>
        <v>9</v>
      </c>
      <c r="J136" s="226"/>
      <c r="K136" s="398">
        <f t="shared" si="12"/>
        <v>9</v>
      </c>
      <c r="L136" s="399"/>
      <c r="M136" s="20" t="str">
        <f t="shared" ref="M136:M199" si="13">IF(ISBLANK(J136),IF(ISBLANK(H136),"Juin","Synthèse"),"Rattrapage")</f>
        <v>Juin</v>
      </c>
    </row>
    <row r="137" spans="1:13" ht="18.75">
      <c r="A137" s="17">
        <v>130</v>
      </c>
      <c r="B137" s="308" t="s">
        <v>3083</v>
      </c>
      <c r="C137" s="309" t="s">
        <v>1825</v>
      </c>
      <c r="D137" s="187">
        <v>8</v>
      </c>
      <c r="E137" s="198"/>
      <c r="F137" s="396">
        <f t="shared" ref="F137:F200" si="14">IF(AND(D137=0,E137=0),L137/3,(D137+E137)/2)</f>
        <v>4</v>
      </c>
      <c r="G137" s="397">
        <f t="shared" ref="G137:G200" si="15">F137*3</f>
        <v>12</v>
      </c>
      <c r="H137" s="197"/>
      <c r="I137" s="398">
        <f t="shared" ref="I137:I200" si="16">MAX(G137,H137*3)</f>
        <v>12</v>
      </c>
      <c r="J137" s="226"/>
      <c r="K137" s="398">
        <f t="shared" ref="K137:K200" si="17">MAX(I137,J137*3)</f>
        <v>12</v>
      </c>
      <c r="L137" s="399"/>
      <c r="M137" s="20" t="str">
        <f t="shared" si="13"/>
        <v>Juin</v>
      </c>
    </row>
    <row r="138" spans="1:13" ht="18.75">
      <c r="A138" s="17">
        <v>131</v>
      </c>
      <c r="B138" s="308" t="s">
        <v>3085</v>
      </c>
      <c r="C138" s="309" t="s">
        <v>1795</v>
      </c>
      <c r="D138" s="187">
        <v>0</v>
      </c>
      <c r="E138" s="198"/>
      <c r="F138" s="396">
        <f t="shared" si="14"/>
        <v>0</v>
      </c>
      <c r="G138" s="397">
        <f t="shared" si="15"/>
        <v>0</v>
      </c>
      <c r="H138" s="197"/>
      <c r="I138" s="398">
        <f t="shared" si="16"/>
        <v>0</v>
      </c>
      <c r="J138" s="226"/>
      <c r="K138" s="398">
        <f t="shared" si="17"/>
        <v>0</v>
      </c>
      <c r="L138" s="399"/>
      <c r="M138" s="20" t="str">
        <f t="shared" si="13"/>
        <v>Juin</v>
      </c>
    </row>
    <row r="139" spans="1:13" ht="18.75">
      <c r="A139" s="17">
        <v>132</v>
      </c>
      <c r="B139" s="308" t="s">
        <v>3086</v>
      </c>
      <c r="C139" s="309" t="s">
        <v>3087</v>
      </c>
      <c r="D139" s="187">
        <v>8</v>
      </c>
      <c r="E139" s="198"/>
      <c r="F139" s="396">
        <f t="shared" si="14"/>
        <v>4</v>
      </c>
      <c r="G139" s="397">
        <f t="shared" si="15"/>
        <v>12</v>
      </c>
      <c r="H139" s="197"/>
      <c r="I139" s="398">
        <f t="shared" si="16"/>
        <v>12</v>
      </c>
      <c r="J139" s="226"/>
      <c r="K139" s="398">
        <f t="shared" si="17"/>
        <v>12</v>
      </c>
      <c r="L139" s="399"/>
      <c r="M139" s="20" t="str">
        <f t="shared" si="13"/>
        <v>Juin</v>
      </c>
    </row>
    <row r="140" spans="1:13" ht="18.75">
      <c r="A140" s="17">
        <v>133</v>
      </c>
      <c r="B140" s="308" t="s">
        <v>3084</v>
      </c>
      <c r="C140" s="309" t="s">
        <v>891</v>
      </c>
      <c r="D140" s="187">
        <v>6</v>
      </c>
      <c r="E140" s="198"/>
      <c r="F140" s="396">
        <f t="shared" si="14"/>
        <v>3</v>
      </c>
      <c r="G140" s="397">
        <f t="shared" si="15"/>
        <v>9</v>
      </c>
      <c r="H140" s="197"/>
      <c r="I140" s="398">
        <f t="shared" si="16"/>
        <v>9</v>
      </c>
      <c r="J140" s="226"/>
      <c r="K140" s="398">
        <f t="shared" si="17"/>
        <v>9</v>
      </c>
      <c r="L140" s="399"/>
      <c r="M140" s="20" t="str">
        <f t="shared" si="13"/>
        <v>Juin</v>
      </c>
    </row>
    <row r="141" spans="1:13" ht="18.75">
      <c r="A141" s="17">
        <v>134</v>
      </c>
      <c r="B141" s="308" t="s">
        <v>908</v>
      </c>
      <c r="C141" s="309" t="s">
        <v>1907</v>
      </c>
      <c r="D141" s="187">
        <v>11</v>
      </c>
      <c r="E141" s="198"/>
      <c r="F141" s="396">
        <f t="shared" si="14"/>
        <v>5.5</v>
      </c>
      <c r="G141" s="397">
        <f t="shared" si="15"/>
        <v>16.5</v>
      </c>
      <c r="H141" s="197"/>
      <c r="I141" s="398">
        <f t="shared" si="16"/>
        <v>16.5</v>
      </c>
      <c r="J141" s="226"/>
      <c r="K141" s="398">
        <f t="shared" si="17"/>
        <v>16.5</v>
      </c>
      <c r="L141" s="399"/>
      <c r="M141" s="20" t="str">
        <f t="shared" si="13"/>
        <v>Juin</v>
      </c>
    </row>
    <row r="142" spans="1:13" ht="18.75">
      <c r="A142" s="17">
        <v>135</v>
      </c>
      <c r="B142" s="308" t="s">
        <v>3088</v>
      </c>
      <c r="C142" s="309" t="s">
        <v>3089</v>
      </c>
      <c r="D142" s="187">
        <v>11</v>
      </c>
      <c r="E142" s="198"/>
      <c r="F142" s="396">
        <f t="shared" si="14"/>
        <v>5.5</v>
      </c>
      <c r="G142" s="397">
        <f t="shared" si="15"/>
        <v>16.5</v>
      </c>
      <c r="H142" s="197"/>
      <c r="I142" s="398">
        <f t="shared" si="16"/>
        <v>16.5</v>
      </c>
      <c r="J142" s="226"/>
      <c r="K142" s="398">
        <f t="shared" si="17"/>
        <v>16.5</v>
      </c>
      <c r="L142" s="399"/>
      <c r="M142" s="20" t="str">
        <f t="shared" si="13"/>
        <v>Juin</v>
      </c>
    </row>
    <row r="143" spans="1:13" ht="18.75">
      <c r="A143" s="17">
        <v>136</v>
      </c>
      <c r="B143" s="308" t="s">
        <v>3291</v>
      </c>
      <c r="C143" s="309" t="s">
        <v>3290</v>
      </c>
      <c r="D143" s="187">
        <v>6</v>
      </c>
      <c r="E143" s="198"/>
      <c r="F143" s="396">
        <f t="shared" si="14"/>
        <v>3</v>
      </c>
      <c r="G143" s="397">
        <f t="shared" si="15"/>
        <v>9</v>
      </c>
      <c r="H143" s="197"/>
      <c r="I143" s="398">
        <f t="shared" si="16"/>
        <v>9</v>
      </c>
      <c r="J143" s="226"/>
      <c r="K143" s="398">
        <f t="shared" si="17"/>
        <v>9</v>
      </c>
      <c r="L143" s="399"/>
      <c r="M143" s="20" t="str">
        <f t="shared" si="13"/>
        <v>Juin</v>
      </c>
    </row>
    <row r="144" spans="1:13" ht="18.75">
      <c r="A144" s="17">
        <v>137</v>
      </c>
      <c r="B144" s="308" t="s">
        <v>3090</v>
      </c>
      <c r="C144" s="309" t="s">
        <v>3091</v>
      </c>
      <c r="D144" s="187">
        <v>10</v>
      </c>
      <c r="E144" s="198"/>
      <c r="F144" s="396">
        <f t="shared" si="14"/>
        <v>5</v>
      </c>
      <c r="G144" s="397">
        <f t="shared" si="15"/>
        <v>15</v>
      </c>
      <c r="H144" s="197"/>
      <c r="I144" s="398">
        <f t="shared" si="16"/>
        <v>15</v>
      </c>
      <c r="J144" s="226"/>
      <c r="K144" s="398">
        <f t="shared" si="17"/>
        <v>15</v>
      </c>
      <c r="L144" s="399"/>
      <c r="M144" s="20" t="str">
        <f t="shared" si="13"/>
        <v>Juin</v>
      </c>
    </row>
    <row r="145" spans="1:13" ht="18.75">
      <c r="A145" s="17">
        <v>138</v>
      </c>
      <c r="B145" s="308" t="s">
        <v>3092</v>
      </c>
      <c r="C145" s="309" t="s">
        <v>3093</v>
      </c>
      <c r="D145" s="187">
        <v>4</v>
      </c>
      <c r="E145" s="198"/>
      <c r="F145" s="396">
        <f t="shared" si="14"/>
        <v>2</v>
      </c>
      <c r="G145" s="397">
        <f t="shared" si="15"/>
        <v>6</v>
      </c>
      <c r="H145" s="197"/>
      <c r="I145" s="398">
        <f t="shared" si="16"/>
        <v>6</v>
      </c>
      <c r="J145" s="226"/>
      <c r="K145" s="398">
        <f t="shared" si="17"/>
        <v>6</v>
      </c>
      <c r="L145" s="399"/>
      <c r="M145" s="20" t="str">
        <f t="shared" si="13"/>
        <v>Juin</v>
      </c>
    </row>
    <row r="146" spans="1:13" ht="18.75">
      <c r="A146" s="17">
        <v>139</v>
      </c>
      <c r="B146" s="308" t="s">
        <v>3094</v>
      </c>
      <c r="C146" s="309" t="s">
        <v>3095</v>
      </c>
      <c r="D146" s="187">
        <v>6</v>
      </c>
      <c r="E146" s="198"/>
      <c r="F146" s="396">
        <f t="shared" si="14"/>
        <v>3</v>
      </c>
      <c r="G146" s="397">
        <f t="shared" si="15"/>
        <v>9</v>
      </c>
      <c r="H146" s="197"/>
      <c r="I146" s="398">
        <f t="shared" si="16"/>
        <v>9</v>
      </c>
      <c r="J146" s="226"/>
      <c r="K146" s="398">
        <f t="shared" si="17"/>
        <v>9</v>
      </c>
      <c r="L146" s="399"/>
      <c r="M146" s="20" t="str">
        <f t="shared" si="13"/>
        <v>Juin</v>
      </c>
    </row>
    <row r="147" spans="1:13" ht="18.75">
      <c r="A147" s="17">
        <v>140</v>
      </c>
      <c r="B147" s="308" t="s">
        <v>3096</v>
      </c>
      <c r="C147" s="309" t="s">
        <v>3097</v>
      </c>
      <c r="D147" s="187">
        <v>12</v>
      </c>
      <c r="E147" s="198"/>
      <c r="F147" s="396">
        <f t="shared" si="14"/>
        <v>6</v>
      </c>
      <c r="G147" s="397">
        <f t="shared" si="15"/>
        <v>18</v>
      </c>
      <c r="H147" s="197"/>
      <c r="I147" s="398">
        <f t="shared" si="16"/>
        <v>18</v>
      </c>
      <c r="J147" s="226"/>
      <c r="K147" s="398">
        <f t="shared" si="17"/>
        <v>18</v>
      </c>
      <c r="L147" s="399"/>
      <c r="M147" s="20" t="str">
        <f t="shared" si="13"/>
        <v>Juin</v>
      </c>
    </row>
    <row r="148" spans="1:13" ht="18.75">
      <c r="A148" s="17">
        <v>141</v>
      </c>
      <c r="B148" s="308" t="s">
        <v>3098</v>
      </c>
      <c r="C148" s="309" t="s">
        <v>2025</v>
      </c>
      <c r="D148" s="187">
        <v>9</v>
      </c>
      <c r="E148" s="198"/>
      <c r="F148" s="396">
        <f t="shared" si="14"/>
        <v>4.5</v>
      </c>
      <c r="G148" s="397">
        <f t="shared" si="15"/>
        <v>13.5</v>
      </c>
      <c r="H148" s="197"/>
      <c r="I148" s="398">
        <f t="shared" si="16"/>
        <v>13.5</v>
      </c>
      <c r="J148" s="226"/>
      <c r="K148" s="398">
        <f t="shared" si="17"/>
        <v>13.5</v>
      </c>
      <c r="L148" s="399"/>
      <c r="M148" s="20" t="str">
        <f t="shared" si="13"/>
        <v>Juin</v>
      </c>
    </row>
    <row r="149" spans="1:13" ht="18.75">
      <c r="A149" s="17">
        <v>142</v>
      </c>
      <c r="B149" s="350" t="s">
        <v>3099</v>
      </c>
      <c r="C149" s="351" t="s">
        <v>3100</v>
      </c>
      <c r="D149" s="187">
        <v>3</v>
      </c>
      <c r="E149" s="198"/>
      <c r="F149" s="396">
        <f t="shared" si="14"/>
        <v>1.5</v>
      </c>
      <c r="G149" s="397">
        <f t="shared" si="15"/>
        <v>4.5</v>
      </c>
      <c r="H149" s="197"/>
      <c r="I149" s="398">
        <f t="shared" si="16"/>
        <v>4.5</v>
      </c>
      <c r="J149" s="226"/>
      <c r="K149" s="398">
        <f t="shared" si="17"/>
        <v>4.5</v>
      </c>
      <c r="L149" s="399"/>
      <c r="M149" s="20" t="str">
        <f t="shared" si="13"/>
        <v>Juin</v>
      </c>
    </row>
    <row r="150" spans="1:13" ht="18.75">
      <c r="A150" s="17">
        <v>143</v>
      </c>
      <c r="B150" s="308" t="s">
        <v>3101</v>
      </c>
      <c r="C150" s="309" t="s">
        <v>3102</v>
      </c>
      <c r="D150" s="187">
        <v>5</v>
      </c>
      <c r="E150" s="198"/>
      <c r="F150" s="396">
        <f t="shared" si="14"/>
        <v>2.5</v>
      </c>
      <c r="G150" s="397">
        <f t="shared" si="15"/>
        <v>7.5</v>
      </c>
      <c r="H150" s="197"/>
      <c r="I150" s="398">
        <f t="shared" si="16"/>
        <v>7.5</v>
      </c>
      <c r="J150" s="226"/>
      <c r="K150" s="398">
        <f t="shared" si="17"/>
        <v>7.5</v>
      </c>
      <c r="L150" s="399"/>
      <c r="M150" s="20" t="str">
        <f t="shared" si="13"/>
        <v>Juin</v>
      </c>
    </row>
    <row r="151" spans="1:13" ht="18.75">
      <c r="A151" s="17">
        <v>144</v>
      </c>
      <c r="B151" s="308" t="s">
        <v>3103</v>
      </c>
      <c r="C151" s="309" t="s">
        <v>82</v>
      </c>
      <c r="D151" s="187">
        <v>6</v>
      </c>
      <c r="E151" s="198"/>
      <c r="F151" s="396">
        <f t="shared" si="14"/>
        <v>3</v>
      </c>
      <c r="G151" s="397">
        <f t="shared" si="15"/>
        <v>9</v>
      </c>
      <c r="H151" s="197"/>
      <c r="I151" s="398">
        <f t="shared" si="16"/>
        <v>9</v>
      </c>
      <c r="J151" s="226"/>
      <c r="K151" s="398">
        <f t="shared" si="17"/>
        <v>9</v>
      </c>
      <c r="L151" s="399"/>
      <c r="M151" s="20" t="str">
        <f t="shared" si="13"/>
        <v>Juin</v>
      </c>
    </row>
    <row r="152" spans="1:13" ht="18.75">
      <c r="A152" s="17">
        <v>145</v>
      </c>
      <c r="B152" s="302" t="s">
        <v>3299</v>
      </c>
      <c r="C152" s="303" t="s">
        <v>3104</v>
      </c>
      <c r="D152" s="187">
        <v>7</v>
      </c>
      <c r="E152" s="198"/>
      <c r="F152" s="396">
        <f t="shared" si="14"/>
        <v>3.5</v>
      </c>
      <c r="G152" s="397">
        <f t="shared" si="15"/>
        <v>10.5</v>
      </c>
      <c r="H152" s="197"/>
      <c r="I152" s="398">
        <f t="shared" si="16"/>
        <v>10.5</v>
      </c>
      <c r="J152" s="226"/>
      <c r="K152" s="398">
        <f t="shared" si="17"/>
        <v>10.5</v>
      </c>
      <c r="L152" s="399"/>
      <c r="M152" s="20" t="str">
        <f t="shared" si="13"/>
        <v>Juin</v>
      </c>
    </row>
    <row r="153" spans="1:13" ht="18.75">
      <c r="A153" s="17">
        <v>146</v>
      </c>
      <c r="B153" s="308" t="s">
        <v>3105</v>
      </c>
      <c r="C153" s="309" t="s">
        <v>3106</v>
      </c>
      <c r="D153" s="187">
        <v>8</v>
      </c>
      <c r="E153" s="198"/>
      <c r="F153" s="396">
        <f t="shared" si="14"/>
        <v>4</v>
      </c>
      <c r="G153" s="397">
        <f t="shared" si="15"/>
        <v>12</v>
      </c>
      <c r="H153" s="197"/>
      <c r="I153" s="398">
        <f t="shared" si="16"/>
        <v>12</v>
      </c>
      <c r="J153" s="226"/>
      <c r="K153" s="398">
        <f t="shared" si="17"/>
        <v>12</v>
      </c>
      <c r="L153" s="399"/>
      <c r="M153" s="20" t="str">
        <f t="shared" si="13"/>
        <v>Juin</v>
      </c>
    </row>
    <row r="154" spans="1:13" ht="18.75">
      <c r="A154" s="17">
        <v>147</v>
      </c>
      <c r="B154" s="308" t="s">
        <v>3107</v>
      </c>
      <c r="C154" s="309" t="s">
        <v>3108</v>
      </c>
      <c r="D154" s="187">
        <v>8</v>
      </c>
      <c r="E154" s="198"/>
      <c r="F154" s="396">
        <f t="shared" si="14"/>
        <v>4</v>
      </c>
      <c r="G154" s="397">
        <f t="shared" si="15"/>
        <v>12</v>
      </c>
      <c r="H154" s="197"/>
      <c r="I154" s="398">
        <f t="shared" si="16"/>
        <v>12</v>
      </c>
      <c r="J154" s="226"/>
      <c r="K154" s="398">
        <f t="shared" si="17"/>
        <v>12</v>
      </c>
      <c r="L154" s="399"/>
      <c r="M154" s="20" t="str">
        <f t="shared" si="13"/>
        <v>Juin</v>
      </c>
    </row>
    <row r="155" spans="1:13" ht="18.75">
      <c r="A155" s="17">
        <v>148</v>
      </c>
      <c r="B155" s="308" t="s">
        <v>3109</v>
      </c>
      <c r="C155" s="309" t="s">
        <v>1692</v>
      </c>
      <c r="D155" s="187">
        <v>8</v>
      </c>
      <c r="E155" s="198"/>
      <c r="F155" s="396">
        <f t="shared" si="14"/>
        <v>4</v>
      </c>
      <c r="G155" s="397">
        <f t="shared" si="15"/>
        <v>12</v>
      </c>
      <c r="H155" s="197"/>
      <c r="I155" s="398">
        <f t="shared" si="16"/>
        <v>12</v>
      </c>
      <c r="J155" s="226"/>
      <c r="K155" s="398">
        <f t="shared" si="17"/>
        <v>12</v>
      </c>
      <c r="L155" s="399"/>
      <c r="M155" s="20" t="str">
        <f t="shared" si="13"/>
        <v>Juin</v>
      </c>
    </row>
    <row r="156" spans="1:13" ht="18.75">
      <c r="A156" s="17">
        <v>149</v>
      </c>
      <c r="B156" s="308" t="s">
        <v>977</v>
      </c>
      <c r="C156" s="309" t="s">
        <v>3110</v>
      </c>
      <c r="D156" s="187">
        <v>4</v>
      </c>
      <c r="E156" s="198"/>
      <c r="F156" s="396">
        <f t="shared" si="14"/>
        <v>2</v>
      </c>
      <c r="G156" s="397">
        <f t="shared" si="15"/>
        <v>6</v>
      </c>
      <c r="H156" s="197"/>
      <c r="I156" s="398">
        <f t="shared" si="16"/>
        <v>6</v>
      </c>
      <c r="J156" s="226"/>
      <c r="K156" s="398">
        <f t="shared" si="17"/>
        <v>6</v>
      </c>
      <c r="L156" s="399"/>
      <c r="M156" s="20" t="str">
        <f t="shared" si="13"/>
        <v>Juin</v>
      </c>
    </row>
    <row r="157" spans="1:13" ht="18.75">
      <c r="A157" s="17">
        <v>150</v>
      </c>
      <c r="B157" s="308" t="s">
        <v>3300</v>
      </c>
      <c r="C157" s="309" t="s">
        <v>3111</v>
      </c>
      <c r="D157" s="187">
        <v>5</v>
      </c>
      <c r="E157" s="198"/>
      <c r="F157" s="396">
        <f t="shared" si="14"/>
        <v>2.5</v>
      </c>
      <c r="G157" s="397">
        <f t="shared" si="15"/>
        <v>7.5</v>
      </c>
      <c r="H157" s="197"/>
      <c r="I157" s="398">
        <f t="shared" si="16"/>
        <v>7.5</v>
      </c>
      <c r="J157" s="226"/>
      <c r="K157" s="398">
        <f t="shared" si="17"/>
        <v>7.5</v>
      </c>
      <c r="L157" s="399"/>
      <c r="M157" s="20" t="str">
        <f t="shared" si="13"/>
        <v>Juin</v>
      </c>
    </row>
    <row r="158" spans="1:13" ht="18.75">
      <c r="A158" s="17">
        <v>151</v>
      </c>
      <c r="B158" s="308" t="s">
        <v>3276</v>
      </c>
      <c r="C158" s="309" t="s">
        <v>1985</v>
      </c>
      <c r="D158" s="187">
        <v>10</v>
      </c>
      <c r="E158" s="198"/>
      <c r="F158" s="396">
        <f t="shared" si="14"/>
        <v>5</v>
      </c>
      <c r="G158" s="397">
        <f t="shared" si="15"/>
        <v>15</v>
      </c>
      <c r="H158" s="197"/>
      <c r="I158" s="398">
        <f t="shared" si="16"/>
        <v>15</v>
      </c>
      <c r="J158" s="226"/>
      <c r="K158" s="398">
        <f t="shared" si="17"/>
        <v>15</v>
      </c>
      <c r="L158" s="399"/>
      <c r="M158" s="20" t="str">
        <f t="shared" si="13"/>
        <v>Juin</v>
      </c>
    </row>
    <row r="159" spans="1:13" ht="18.75">
      <c r="A159" s="17">
        <v>152</v>
      </c>
      <c r="B159" s="352" t="s">
        <v>3112</v>
      </c>
      <c r="C159" s="353" t="s">
        <v>2148</v>
      </c>
      <c r="D159" s="187">
        <v>9</v>
      </c>
      <c r="E159" s="198"/>
      <c r="F159" s="396">
        <f t="shared" si="14"/>
        <v>4.5</v>
      </c>
      <c r="G159" s="397">
        <f t="shared" si="15"/>
        <v>13.5</v>
      </c>
      <c r="H159" s="197"/>
      <c r="I159" s="398">
        <f t="shared" si="16"/>
        <v>13.5</v>
      </c>
      <c r="J159" s="226"/>
      <c r="K159" s="398">
        <f t="shared" si="17"/>
        <v>13.5</v>
      </c>
      <c r="L159" s="399"/>
      <c r="M159" s="20" t="str">
        <f t="shared" si="13"/>
        <v>Juin</v>
      </c>
    </row>
    <row r="160" spans="1:13" ht="18.75">
      <c r="A160" s="17">
        <v>153</v>
      </c>
      <c r="B160" s="308" t="s">
        <v>1648</v>
      </c>
      <c r="C160" s="309" t="s">
        <v>3113</v>
      </c>
      <c r="D160" s="187">
        <v>6</v>
      </c>
      <c r="E160" s="198"/>
      <c r="F160" s="396">
        <f t="shared" si="14"/>
        <v>3</v>
      </c>
      <c r="G160" s="397">
        <f t="shared" si="15"/>
        <v>9</v>
      </c>
      <c r="H160" s="197"/>
      <c r="I160" s="398">
        <f t="shared" si="16"/>
        <v>9</v>
      </c>
      <c r="J160" s="226"/>
      <c r="K160" s="398">
        <f t="shared" si="17"/>
        <v>9</v>
      </c>
      <c r="L160" s="399"/>
      <c r="M160" s="20" t="str">
        <f t="shared" si="13"/>
        <v>Juin</v>
      </c>
    </row>
    <row r="161" spans="1:13" ht="18.75">
      <c r="A161" s="17">
        <v>154</v>
      </c>
      <c r="B161" s="308" t="s">
        <v>3114</v>
      </c>
      <c r="C161" s="309" t="s">
        <v>3115</v>
      </c>
      <c r="D161" s="187">
        <v>3</v>
      </c>
      <c r="E161" s="198"/>
      <c r="F161" s="396">
        <f t="shared" si="14"/>
        <v>1.5</v>
      </c>
      <c r="G161" s="397">
        <f t="shared" si="15"/>
        <v>4.5</v>
      </c>
      <c r="H161" s="197"/>
      <c r="I161" s="398">
        <f t="shared" si="16"/>
        <v>4.5</v>
      </c>
      <c r="J161" s="226"/>
      <c r="K161" s="398">
        <f t="shared" si="17"/>
        <v>4.5</v>
      </c>
      <c r="L161" s="399"/>
      <c r="M161" s="20" t="str">
        <f t="shared" si="13"/>
        <v>Juin</v>
      </c>
    </row>
    <row r="162" spans="1:13" ht="18.75">
      <c r="A162" s="17">
        <v>155</v>
      </c>
      <c r="B162" s="308" t="s">
        <v>3116</v>
      </c>
      <c r="C162" s="309" t="s">
        <v>2064</v>
      </c>
      <c r="D162" s="187">
        <v>3</v>
      </c>
      <c r="E162" s="198"/>
      <c r="F162" s="396">
        <f t="shared" si="14"/>
        <v>1.5</v>
      </c>
      <c r="G162" s="397">
        <f t="shared" si="15"/>
        <v>4.5</v>
      </c>
      <c r="H162" s="197"/>
      <c r="I162" s="398">
        <f t="shared" si="16"/>
        <v>4.5</v>
      </c>
      <c r="J162" s="226"/>
      <c r="K162" s="398">
        <f t="shared" si="17"/>
        <v>4.5</v>
      </c>
      <c r="L162" s="399"/>
      <c r="M162" s="20" t="str">
        <f t="shared" si="13"/>
        <v>Juin</v>
      </c>
    </row>
    <row r="163" spans="1:13" ht="18.75">
      <c r="A163" s="17">
        <v>156</v>
      </c>
      <c r="B163" s="308" t="s">
        <v>3117</v>
      </c>
      <c r="C163" s="309" t="s">
        <v>3118</v>
      </c>
      <c r="D163" s="187">
        <v>5</v>
      </c>
      <c r="E163" s="198"/>
      <c r="F163" s="396">
        <f t="shared" si="14"/>
        <v>2.5</v>
      </c>
      <c r="G163" s="397">
        <f t="shared" si="15"/>
        <v>7.5</v>
      </c>
      <c r="H163" s="197"/>
      <c r="I163" s="398">
        <f t="shared" si="16"/>
        <v>7.5</v>
      </c>
      <c r="J163" s="226"/>
      <c r="K163" s="398">
        <f t="shared" si="17"/>
        <v>7.5</v>
      </c>
      <c r="L163" s="399"/>
      <c r="M163" s="20" t="str">
        <f t="shared" si="13"/>
        <v>Juin</v>
      </c>
    </row>
    <row r="164" spans="1:13" ht="18.75">
      <c r="A164" s="17">
        <v>157</v>
      </c>
      <c r="B164" s="308" t="s">
        <v>3119</v>
      </c>
      <c r="C164" s="309" t="s">
        <v>100</v>
      </c>
      <c r="D164" s="187">
        <v>7</v>
      </c>
      <c r="E164" s="198"/>
      <c r="F164" s="396">
        <f t="shared" si="14"/>
        <v>3.5</v>
      </c>
      <c r="G164" s="397">
        <f t="shared" si="15"/>
        <v>10.5</v>
      </c>
      <c r="H164" s="197"/>
      <c r="I164" s="398">
        <f t="shared" si="16"/>
        <v>10.5</v>
      </c>
      <c r="J164" s="226"/>
      <c r="K164" s="398">
        <f t="shared" si="17"/>
        <v>10.5</v>
      </c>
      <c r="L164" s="399"/>
      <c r="M164" s="20" t="str">
        <f t="shared" si="13"/>
        <v>Juin</v>
      </c>
    </row>
    <row r="165" spans="1:13" ht="18.75">
      <c r="A165" s="17">
        <v>158</v>
      </c>
      <c r="B165" s="308" t="s">
        <v>3120</v>
      </c>
      <c r="C165" s="309" t="s">
        <v>3121</v>
      </c>
      <c r="D165" s="187">
        <v>11</v>
      </c>
      <c r="E165" s="198"/>
      <c r="F165" s="396">
        <f t="shared" si="14"/>
        <v>5.5</v>
      </c>
      <c r="G165" s="397">
        <f t="shared" si="15"/>
        <v>16.5</v>
      </c>
      <c r="H165" s="197"/>
      <c r="I165" s="398">
        <f t="shared" si="16"/>
        <v>16.5</v>
      </c>
      <c r="J165" s="226"/>
      <c r="K165" s="398">
        <f t="shared" si="17"/>
        <v>16.5</v>
      </c>
      <c r="L165" s="399"/>
      <c r="M165" s="20" t="str">
        <f t="shared" si="13"/>
        <v>Juin</v>
      </c>
    </row>
    <row r="166" spans="1:13" ht="18.75">
      <c r="A166" s="17">
        <v>159</v>
      </c>
      <c r="B166" s="308" t="s">
        <v>3122</v>
      </c>
      <c r="C166" s="309" t="s">
        <v>3123</v>
      </c>
      <c r="D166" s="187">
        <v>8</v>
      </c>
      <c r="E166" s="198"/>
      <c r="F166" s="396">
        <f t="shared" si="14"/>
        <v>4</v>
      </c>
      <c r="G166" s="397">
        <f t="shared" si="15"/>
        <v>12</v>
      </c>
      <c r="H166" s="197"/>
      <c r="I166" s="398">
        <f t="shared" si="16"/>
        <v>12</v>
      </c>
      <c r="J166" s="226"/>
      <c r="K166" s="398">
        <f t="shared" si="17"/>
        <v>12</v>
      </c>
      <c r="L166" s="399"/>
      <c r="M166" s="20" t="str">
        <f t="shared" si="13"/>
        <v>Juin</v>
      </c>
    </row>
    <row r="167" spans="1:13" ht="18.75">
      <c r="A167" s="17">
        <v>160</v>
      </c>
      <c r="B167" s="308" t="s">
        <v>3124</v>
      </c>
      <c r="C167" s="309" t="s">
        <v>3125</v>
      </c>
      <c r="D167" s="187">
        <v>9</v>
      </c>
      <c r="E167" s="198"/>
      <c r="F167" s="396">
        <f t="shared" si="14"/>
        <v>4.5</v>
      </c>
      <c r="G167" s="397">
        <f t="shared" si="15"/>
        <v>13.5</v>
      </c>
      <c r="H167" s="197"/>
      <c r="I167" s="398">
        <f t="shared" si="16"/>
        <v>13.5</v>
      </c>
      <c r="J167" s="226"/>
      <c r="K167" s="398">
        <f t="shared" si="17"/>
        <v>13.5</v>
      </c>
      <c r="L167" s="399"/>
      <c r="M167" s="20" t="str">
        <f t="shared" si="13"/>
        <v>Juin</v>
      </c>
    </row>
    <row r="168" spans="1:13" ht="18.75">
      <c r="A168" s="17">
        <v>161</v>
      </c>
      <c r="B168" s="308" t="s">
        <v>2021</v>
      </c>
      <c r="C168" s="309" t="s">
        <v>3126</v>
      </c>
      <c r="D168" s="187">
        <v>4</v>
      </c>
      <c r="E168" s="198"/>
      <c r="F168" s="396">
        <f t="shared" si="14"/>
        <v>2</v>
      </c>
      <c r="G168" s="397">
        <f t="shared" si="15"/>
        <v>6</v>
      </c>
      <c r="H168" s="197"/>
      <c r="I168" s="398">
        <f t="shared" si="16"/>
        <v>6</v>
      </c>
      <c r="J168" s="226"/>
      <c r="K168" s="398">
        <f t="shared" si="17"/>
        <v>6</v>
      </c>
      <c r="L168" s="399"/>
      <c r="M168" s="20" t="str">
        <f t="shared" si="13"/>
        <v>Juin</v>
      </c>
    </row>
    <row r="169" spans="1:13" ht="18.75">
      <c r="A169" s="17">
        <v>162</v>
      </c>
      <c r="B169" s="308" t="s">
        <v>3127</v>
      </c>
      <c r="C169" s="309" t="s">
        <v>3128</v>
      </c>
      <c r="D169" s="187">
        <v>7</v>
      </c>
      <c r="E169" s="198"/>
      <c r="F169" s="396">
        <f t="shared" si="14"/>
        <v>3.5</v>
      </c>
      <c r="G169" s="397">
        <f t="shared" si="15"/>
        <v>10.5</v>
      </c>
      <c r="H169" s="197"/>
      <c r="I169" s="398">
        <f t="shared" si="16"/>
        <v>10.5</v>
      </c>
      <c r="J169" s="226"/>
      <c r="K169" s="398">
        <f t="shared" si="17"/>
        <v>10.5</v>
      </c>
      <c r="L169" s="399"/>
      <c r="M169" s="20" t="str">
        <f t="shared" si="13"/>
        <v>Juin</v>
      </c>
    </row>
    <row r="170" spans="1:13" ht="18.75">
      <c r="A170" s="17">
        <v>163</v>
      </c>
      <c r="B170" s="308" t="s">
        <v>3129</v>
      </c>
      <c r="C170" s="309" t="s">
        <v>1787</v>
      </c>
      <c r="D170" s="187">
        <v>10</v>
      </c>
      <c r="E170" s="198"/>
      <c r="F170" s="396">
        <f t="shared" si="14"/>
        <v>5</v>
      </c>
      <c r="G170" s="397">
        <f t="shared" si="15"/>
        <v>15</v>
      </c>
      <c r="H170" s="197"/>
      <c r="I170" s="398">
        <f t="shared" si="16"/>
        <v>15</v>
      </c>
      <c r="J170" s="226"/>
      <c r="K170" s="398">
        <f t="shared" si="17"/>
        <v>15</v>
      </c>
      <c r="L170" s="399"/>
      <c r="M170" s="20" t="str">
        <f t="shared" si="13"/>
        <v>Juin</v>
      </c>
    </row>
    <row r="171" spans="1:13" ht="18.75">
      <c r="A171" s="17">
        <v>164</v>
      </c>
      <c r="B171" s="334" t="s">
        <v>3130</v>
      </c>
      <c r="C171" s="335" t="s">
        <v>303</v>
      </c>
      <c r="D171" s="187">
        <v>8</v>
      </c>
      <c r="E171" s="198"/>
      <c r="F171" s="396">
        <f t="shared" si="14"/>
        <v>4</v>
      </c>
      <c r="G171" s="397">
        <f t="shared" si="15"/>
        <v>12</v>
      </c>
      <c r="H171" s="197"/>
      <c r="I171" s="398">
        <f t="shared" si="16"/>
        <v>12</v>
      </c>
      <c r="J171" s="226"/>
      <c r="K171" s="398">
        <f t="shared" si="17"/>
        <v>12</v>
      </c>
      <c r="L171" s="399"/>
      <c r="M171" s="20" t="str">
        <f t="shared" si="13"/>
        <v>Juin</v>
      </c>
    </row>
    <row r="172" spans="1:13" ht="18.75">
      <c r="A172" s="17">
        <v>165</v>
      </c>
      <c r="B172" s="308" t="s">
        <v>3131</v>
      </c>
      <c r="C172" s="309" t="s">
        <v>696</v>
      </c>
      <c r="D172" s="187">
        <v>5</v>
      </c>
      <c r="E172" s="198"/>
      <c r="F172" s="396">
        <f t="shared" si="14"/>
        <v>2.5</v>
      </c>
      <c r="G172" s="397">
        <f t="shared" si="15"/>
        <v>7.5</v>
      </c>
      <c r="H172" s="197"/>
      <c r="I172" s="398">
        <f t="shared" si="16"/>
        <v>7.5</v>
      </c>
      <c r="J172" s="226"/>
      <c r="K172" s="398">
        <f t="shared" si="17"/>
        <v>7.5</v>
      </c>
      <c r="L172" s="399"/>
      <c r="M172" s="20" t="str">
        <f t="shared" si="13"/>
        <v>Juin</v>
      </c>
    </row>
    <row r="173" spans="1:13" ht="18.75">
      <c r="A173" s="17">
        <v>166</v>
      </c>
      <c r="B173" s="308" t="s">
        <v>3132</v>
      </c>
      <c r="C173" s="309" t="s">
        <v>1751</v>
      </c>
      <c r="D173" s="187">
        <v>9</v>
      </c>
      <c r="E173" s="198"/>
      <c r="F173" s="396">
        <f t="shared" si="14"/>
        <v>4.5</v>
      </c>
      <c r="G173" s="397">
        <f t="shared" si="15"/>
        <v>13.5</v>
      </c>
      <c r="H173" s="197"/>
      <c r="I173" s="398">
        <f t="shared" si="16"/>
        <v>13.5</v>
      </c>
      <c r="J173" s="226"/>
      <c r="K173" s="398">
        <f t="shared" si="17"/>
        <v>13.5</v>
      </c>
      <c r="L173" s="399"/>
      <c r="M173" s="20" t="str">
        <f t="shared" si="13"/>
        <v>Juin</v>
      </c>
    </row>
    <row r="174" spans="1:13" ht="18.75">
      <c r="A174" s="17">
        <v>167</v>
      </c>
      <c r="B174" s="308" t="s">
        <v>3133</v>
      </c>
      <c r="C174" s="309" t="s">
        <v>2148</v>
      </c>
      <c r="D174" s="187">
        <v>6</v>
      </c>
      <c r="E174" s="198"/>
      <c r="F174" s="396">
        <f t="shared" si="14"/>
        <v>3</v>
      </c>
      <c r="G174" s="397">
        <f t="shared" si="15"/>
        <v>9</v>
      </c>
      <c r="H174" s="197"/>
      <c r="I174" s="398">
        <f t="shared" si="16"/>
        <v>9</v>
      </c>
      <c r="J174" s="226"/>
      <c r="K174" s="398">
        <f t="shared" si="17"/>
        <v>9</v>
      </c>
      <c r="L174" s="399"/>
      <c r="M174" s="20" t="str">
        <f t="shared" si="13"/>
        <v>Juin</v>
      </c>
    </row>
    <row r="175" spans="1:13" ht="18.75">
      <c r="A175" s="17">
        <v>168</v>
      </c>
      <c r="B175" s="308" t="s">
        <v>3134</v>
      </c>
      <c r="C175" s="309" t="s">
        <v>3135</v>
      </c>
      <c r="D175" s="187">
        <v>9</v>
      </c>
      <c r="E175" s="198"/>
      <c r="F175" s="396">
        <f t="shared" si="14"/>
        <v>4.5</v>
      </c>
      <c r="G175" s="397">
        <f t="shared" si="15"/>
        <v>13.5</v>
      </c>
      <c r="H175" s="197"/>
      <c r="I175" s="398">
        <f t="shared" si="16"/>
        <v>13.5</v>
      </c>
      <c r="J175" s="226"/>
      <c r="K175" s="398">
        <f t="shared" si="17"/>
        <v>13.5</v>
      </c>
      <c r="L175" s="399"/>
      <c r="M175" s="20" t="str">
        <f t="shared" si="13"/>
        <v>Juin</v>
      </c>
    </row>
    <row r="176" spans="1:13" ht="18.75">
      <c r="A176" s="17">
        <v>169</v>
      </c>
      <c r="B176" s="308" t="s">
        <v>3136</v>
      </c>
      <c r="C176" s="309" t="s">
        <v>1923</v>
      </c>
      <c r="D176" s="187">
        <v>5</v>
      </c>
      <c r="E176" s="198"/>
      <c r="F176" s="396">
        <f t="shared" si="14"/>
        <v>2.5</v>
      </c>
      <c r="G176" s="397">
        <f t="shared" si="15"/>
        <v>7.5</v>
      </c>
      <c r="H176" s="197"/>
      <c r="I176" s="398">
        <f t="shared" si="16"/>
        <v>7.5</v>
      </c>
      <c r="J176" s="226"/>
      <c r="K176" s="398">
        <f t="shared" si="17"/>
        <v>7.5</v>
      </c>
      <c r="L176" s="399"/>
      <c r="M176" s="20" t="str">
        <f t="shared" si="13"/>
        <v>Juin</v>
      </c>
    </row>
    <row r="177" spans="1:13" ht="18.75">
      <c r="A177" s="17">
        <v>170</v>
      </c>
      <c r="B177" s="308" t="s">
        <v>3136</v>
      </c>
      <c r="C177" s="309" t="s">
        <v>1109</v>
      </c>
      <c r="D177" s="187">
        <v>7</v>
      </c>
      <c r="E177" s="198"/>
      <c r="F177" s="396">
        <f t="shared" si="14"/>
        <v>3.5</v>
      </c>
      <c r="G177" s="397">
        <f t="shared" si="15"/>
        <v>10.5</v>
      </c>
      <c r="H177" s="197"/>
      <c r="I177" s="398">
        <f t="shared" si="16"/>
        <v>10.5</v>
      </c>
      <c r="J177" s="226"/>
      <c r="K177" s="398">
        <f t="shared" si="17"/>
        <v>10.5</v>
      </c>
      <c r="L177" s="399"/>
      <c r="M177" s="20" t="str">
        <f t="shared" si="13"/>
        <v>Juin</v>
      </c>
    </row>
    <row r="178" spans="1:13" ht="18.75">
      <c r="A178" s="17">
        <v>171</v>
      </c>
      <c r="B178" s="308" t="s">
        <v>3137</v>
      </c>
      <c r="C178" s="309" t="s">
        <v>3138</v>
      </c>
      <c r="D178" s="187">
        <v>9</v>
      </c>
      <c r="E178" s="198"/>
      <c r="F178" s="396">
        <f t="shared" si="14"/>
        <v>4.5</v>
      </c>
      <c r="G178" s="397">
        <f t="shared" si="15"/>
        <v>13.5</v>
      </c>
      <c r="H178" s="197"/>
      <c r="I178" s="398">
        <f t="shared" si="16"/>
        <v>13.5</v>
      </c>
      <c r="J178" s="226"/>
      <c r="K178" s="398">
        <f t="shared" si="17"/>
        <v>13.5</v>
      </c>
      <c r="L178" s="399"/>
      <c r="M178" s="20" t="str">
        <f t="shared" si="13"/>
        <v>Juin</v>
      </c>
    </row>
    <row r="179" spans="1:13" ht="18.75">
      <c r="A179" s="17">
        <v>172</v>
      </c>
      <c r="B179" s="308" t="s">
        <v>3139</v>
      </c>
      <c r="C179" s="309" t="s">
        <v>3140</v>
      </c>
      <c r="D179" s="187">
        <v>14</v>
      </c>
      <c r="E179" s="198"/>
      <c r="F179" s="396">
        <f t="shared" si="14"/>
        <v>7</v>
      </c>
      <c r="G179" s="397">
        <f t="shared" si="15"/>
        <v>21</v>
      </c>
      <c r="H179" s="197"/>
      <c r="I179" s="398">
        <f t="shared" si="16"/>
        <v>21</v>
      </c>
      <c r="J179" s="226"/>
      <c r="K179" s="398">
        <f t="shared" si="17"/>
        <v>21</v>
      </c>
      <c r="L179" s="399"/>
      <c r="M179" s="20" t="str">
        <f t="shared" si="13"/>
        <v>Juin</v>
      </c>
    </row>
    <row r="180" spans="1:13" ht="18.75">
      <c r="A180" s="17">
        <v>173</v>
      </c>
      <c r="B180" s="308" t="s">
        <v>3141</v>
      </c>
      <c r="C180" s="309" t="s">
        <v>3142</v>
      </c>
      <c r="D180" s="187">
        <v>13</v>
      </c>
      <c r="E180" s="198"/>
      <c r="F180" s="396">
        <f t="shared" si="14"/>
        <v>6.5</v>
      </c>
      <c r="G180" s="397">
        <f t="shared" si="15"/>
        <v>19.5</v>
      </c>
      <c r="H180" s="197"/>
      <c r="I180" s="398">
        <f t="shared" si="16"/>
        <v>19.5</v>
      </c>
      <c r="J180" s="226"/>
      <c r="K180" s="398">
        <f t="shared" si="17"/>
        <v>19.5</v>
      </c>
      <c r="L180" s="399"/>
      <c r="M180" s="20" t="str">
        <f t="shared" si="13"/>
        <v>Juin</v>
      </c>
    </row>
    <row r="181" spans="1:13" ht="18.75">
      <c r="A181" s="17">
        <v>174</v>
      </c>
      <c r="B181" s="308" t="s">
        <v>3143</v>
      </c>
      <c r="C181" s="309" t="s">
        <v>3144</v>
      </c>
      <c r="D181" s="187">
        <v>8</v>
      </c>
      <c r="E181" s="198"/>
      <c r="F181" s="396">
        <f t="shared" si="14"/>
        <v>4</v>
      </c>
      <c r="G181" s="397">
        <f t="shared" si="15"/>
        <v>12</v>
      </c>
      <c r="H181" s="197"/>
      <c r="I181" s="398">
        <f t="shared" si="16"/>
        <v>12</v>
      </c>
      <c r="J181" s="226"/>
      <c r="K181" s="398">
        <f t="shared" si="17"/>
        <v>12</v>
      </c>
      <c r="L181" s="399"/>
      <c r="M181" s="20" t="str">
        <f t="shared" si="13"/>
        <v>Juin</v>
      </c>
    </row>
    <row r="182" spans="1:13" ht="18.75">
      <c r="A182" s="17">
        <v>175</v>
      </c>
      <c r="B182" s="308" t="s">
        <v>3145</v>
      </c>
      <c r="C182" s="309" t="s">
        <v>3146</v>
      </c>
      <c r="D182" s="187">
        <v>4</v>
      </c>
      <c r="E182" s="198"/>
      <c r="F182" s="396">
        <f t="shared" si="14"/>
        <v>2</v>
      </c>
      <c r="G182" s="397">
        <f t="shared" si="15"/>
        <v>6</v>
      </c>
      <c r="H182" s="197"/>
      <c r="I182" s="398">
        <f t="shared" si="16"/>
        <v>6</v>
      </c>
      <c r="J182" s="226"/>
      <c r="K182" s="398">
        <f t="shared" si="17"/>
        <v>6</v>
      </c>
      <c r="L182" s="399"/>
      <c r="M182" s="20" t="str">
        <f t="shared" si="13"/>
        <v>Juin</v>
      </c>
    </row>
    <row r="183" spans="1:13" ht="18.75">
      <c r="A183" s="17">
        <v>176</v>
      </c>
      <c r="B183" s="308" t="s">
        <v>3147</v>
      </c>
      <c r="C183" s="309" t="s">
        <v>3148</v>
      </c>
      <c r="D183" s="187">
        <v>8</v>
      </c>
      <c r="E183" s="198"/>
      <c r="F183" s="396">
        <f t="shared" si="14"/>
        <v>4</v>
      </c>
      <c r="G183" s="397">
        <f t="shared" si="15"/>
        <v>12</v>
      </c>
      <c r="H183" s="197"/>
      <c r="I183" s="398">
        <f t="shared" si="16"/>
        <v>12</v>
      </c>
      <c r="J183" s="226"/>
      <c r="K183" s="398">
        <f t="shared" si="17"/>
        <v>12</v>
      </c>
      <c r="L183" s="399"/>
      <c r="M183" s="20" t="str">
        <f t="shared" si="13"/>
        <v>Juin</v>
      </c>
    </row>
    <row r="184" spans="1:13" ht="18.75">
      <c r="A184" s="17">
        <v>177</v>
      </c>
      <c r="B184" s="306" t="s">
        <v>3149</v>
      </c>
      <c r="C184" s="307" t="s">
        <v>3150</v>
      </c>
      <c r="D184" s="187">
        <v>3</v>
      </c>
      <c r="E184" s="198"/>
      <c r="F184" s="396">
        <f t="shared" si="14"/>
        <v>1.5</v>
      </c>
      <c r="G184" s="397">
        <f t="shared" si="15"/>
        <v>4.5</v>
      </c>
      <c r="H184" s="197"/>
      <c r="I184" s="398">
        <f t="shared" si="16"/>
        <v>4.5</v>
      </c>
      <c r="J184" s="226"/>
      <c r="K184" s="398">
        <f t="shared" si="17"/>
        <v>4.5</v>
      </c>
      <c r="L184" s="399"/>
      <c r="M184" s="20" t="str">
        <f t="shared" si="13"/>
        <v>Juin</v>
      </c>
    </row>
    <row r="185" spans="1:13" ht="18.75">
      <c r="A185" s="17">
        <v>178</v>
      </c>
      <c r="B185" s="308" t="s">
        <v>3151</v>
      </c>
      <c r="C185" s="309" t="s">
        <v>3033</v>
      </c>
      <c r="D185" s="187">
        <v>6</v>
      </c>
      <c r="E185" s="198"/>
      <c r="F185" s="396">
        <f t="shared" si="14"/>
        <v>3</v>
      </c>
      <c r="G185" s="397">
        <f t="shared" si="15"/>
        <v>9</v>
      </c>
      <c r="H185" s="197"/>
      <c r="I185" s="398">
        <f t="shared" si="16"/>
        <v>9</v>
      </c>
      <c r="J185" s="226"/>
      <c r="K185" s="398">
        <f t="shared" si="17"/>
        <v>9</v>
      </c>
      <c r="L185" s="399"/>
      <c r="M185" s="20" t="str">
        <f t="shared" si="13"/>
        <v>Juin</v>
      </c>
    </row>
    <row r="186" spans="1:13" ht="18.75">
      <c r="A186" s="17">
        <v>179</v>
      </c>
      <c r="B186" s="334" t="s">
        <v>3152</v>
      </c>
      <c r="C186" s="335" t="s">
        <v>3148</v>
      </c>
      <c r="D186" s="187">
        <v>4</v>
      </c>
      <c r="E186" s="198"/>
      <c r="F186" s="396">
        <f t="shared" si="14"/>
        <v>2</v>
      </c>
      <c r="G186" s="397">
        <f t="shared" si="15"/>
        <v>6</v>
      </c>
      <c r="H186" s="197"/>
      <c r="I186" s="398">
        <f t="shared" si="16"/>
        <v>6</v>
      </c>
      <c r="J186" s="226"/>
      <c r="K186" s="398">
        <f t="shared" si="17"/>
        <v>6</v>
      </c>
      <c r="L186" s="399"/>
      <c r="M186" s="20" t="str">
        <f t="shared" si="13"/>
        <v>Juin</v>
      </c>
    </row>
    <row r="187" spans="1:13" ht="18.75">
      <c r="A187" s="17">
        <v>180</v>
      </c>
      <c r="B187" s="308" t="s">
        <v>3153</v>
      </c>
      <c r="C187" s="309" t="s">
        <v>1812</v>
      </c>
      <c r="D187" s="187">
        <v>5</v>
      </c>
      <c r="E187" s="198"/>
      <c r="F187" s="396">
        <f t="shared" si="14"/>
        <v>2.5</v>
      </c>
      <c r="G187" s="397">
        <f t="shared" si="15"/>
        <v>7.5</v>
      </c>
      <c r="H187" s="197"/>
      <c r="I187" s="398">
        <f t="shared" si="16"/>
        <v>7.5</v>
      </c>
      <c r="J187" s="226"/>
      <c r="K187" s="398">
        <f t="shared" si="17"/>
        <v>7.5</v>
      </c>
      <c r="L187" s="399"/>
      <c r="M187" s="20" t="str">
        <f t="shared" si="13"/>
        <v>Juin</v>
      </c>
    </row>
    <row r="188" spans="1:13" ht="18.75">
      <c r="A188" s="17">
        <v>181</v>
      </c>
      <c r="B188" s="308" t="s">
        <v>3154</v>
      </c>
      <c r="C188" s="309" t="s">
        <v>845</v>
      </c>
      <c r="D188" s="187">
        <v>6</v>
      </c>
      <c r="E188" s="198"/>
      <c r="F188" s="396">
        <f t="shared" si="14"/>
        <v>3</v>
      </c>
      <c r="G188" s="397">
        <f t="shared" si="15"/>
        <v>9</v>
      </c>
      <c r="H188" s="197"/>
      <c r="I188" s="398">
        <f t="shared" si="16"/>
        <v>9</v>
      </c>
      <c r="J188" s="226"/>
      <c r="K188" s="398">
        <f t="shared" si="17"/>
        <v>9</v>
      </c>
      <c r="L188" s="399"/>
      <c r="M188" s="20" t="str">
        <f t="shared" si="13"/>
        <v>Juin</v>
      </c>
    </row>
    <row r="189" spans="1:13" ht="18.75">
      <c r="A189" s="17">
        <v>182</v>
      </c>
      <c r="B189" s="308" t="s">
        <v>3155</v>
      </c>
      <c r="C189" s="309" t="s">
        <v>3156</v>
      </c>
      <c r="D189" s="187">
        <v>9</v>
      </c>
      <c r="E189" s="198"/>
      <c r="F189" s="396">
        <f t="shared" si="14"/>
        <v>4.5</v>
      </c>
      <c r="G189" s="397">
        <f t="shared" si="15"/>
        <v>13.5</v>
      </c>
      <c r="H189" s="197"/>
      <c r="I189" s="398">
        <f t="shared" si="16"/>
        <v>13.5</v>
      </c>
      <c r="J189" s="226"/>
      <c r="K189" s="398">
        <f t="shared" si="17"/>
        <v>13.5</v>
      </c>
      <c r="L189" s="399"/>
      <c r="M189" s="20" t="str">
        <f t="shared" si="13"/>
        <v>Juin</v>
      </c>
    </row>
    <row r="190" spans="1:13" ht="18.75">
      <c r="A190" s="17">
        <v>183</v>
      </c>
      <c r="B190" s="308" t="s">
        <v>3157</v>
      </c>
      <c r="C190" s="309" t="s">
        <v>580</v>
      </c>
      <c r="D190" s="187">
        <v>2</v>
      </c>
      <c r="E190" s="198"/>
      <c r="F190" s="396">
        <f t="shared" si="14"/>
        <v>1</v>
      </c>
      <c r="G190" s="397">
        <f t="shared" si="15"/>
        <v>3</v>
      </c>
      <c r="H190" s="197"/>
      <c r="I190" s="398">
        <f t="shared" si="16"/>
        <v>3</v>
      </c>
      <c r="J190" s="226"/>
      <c r="K190" s="398">
        <f t="shared" si="17"/>
        <v>3</v>
      </c>
      <c r="L190" s="399"/>
      <c r="M190" s="20" t="str">
        <f t="shared" si="13"/>
        <v>Juin</v>
      </c>
    </row>
    <row r="191" spans="1:13" ht="18.75">
      <c r="A191" s="17">
        <v>184</v>
      </c>
      <c r="B191" s="306" t="s">
        <v>3158</v>
      </c>
      <c r="C191" s="307" t="s">
        <v>3159</v>
      </c>
      <c r="D191" s="187">
        <v>5</v>
      </c>
      <c r="E191" s="198"/>
      <c r="F191" s="396">
        <f t="shared" si="14"/>
        <v>2.5</v>
      </c>
      <c r="G191" s="397">
        <f t="shared" si="15"/>
        <v>7.5</v>
      </c>
      <c r="H191" s="197"/>
      <c r="I191" s="398">
        <f t="shared" si="16"/>
        <v>7.5</v>
      </c>
      <c r="J191" s="226"/>
      <c r="K191" s="398">
        <f t="shared" si="17"/>
        <v>7.5</v>
      </c>
      <c r="L191" s="399"/>
      <c r="M191" s="20" t="str">
        <f t="shared" si="13"/>
        <v>Juin</v>
      </c>
    </row>
    <row r="192" spans="1:13" ht="18.75">
      <c r="A192" s="17">
        <v>185</v>
      </c>
      <c r="B192" s="308" t="s">
        <v>2062</v>
      </c>
      <c r="C192" s="309" t="s">
        <v>3160</v>
      </c>
      <c r="D192" s="187">
        <v>8</v>
      </c>
      <c r="E192" s="198"/>
      <c r="F192" s="396">
        <f t="shared" si="14"/>
        <v>4</v>
      </c>
      <c r="G192" s="397">
        <f t="shared" si="15"/>
        <v>12</v>
      </c>
      <c r="H192" s="197"/>
      <c r="I192" s="398">
        <f t="shared" si="16"/>
        <v>12</v>
      </c>
      <c r="J192" s="226"/>
      <c r="K192" s="398">
        <f t="shared" si="17"/>
        <v>12</v>
      </c>
      <c r="L192" s="399"/>
      <c r="M192" s="20" t="str">
        <f t="shared" si="13"/>
        <v>Juin</v>
      </c>
    </row>
    <row r="193" spans="1:13" ht="18.75">
      <c r="A193" s="17">
        <v>186</v>
      </c>
      <c r="B193" s="308" t="s">
        <v>2062</v>
      </c>
      <c r="C193" s="309" t="s">
        <v>3161</v>
      </c>
      <c r="D193" s="187">
        <v>6</v>
      </c>
      <c r="E193" s="198"/>
      <c r="F193" s="396">
        <f t="shared" si="14"/>
        <v>3</v>
      </c>
      <c r="G193" s="397">
        <f t="shared" si="15"/>
        <v>9</v>
      </c>
      <c r="H193" s="197"/>
      <c r="I193" s="398">
        <f t="shared" si="16"/>
        <v>9</v>
      </c>
      <c r="J193" s="226"/>
      <c r="K193" s="398">
        <f t="shared" si="17"/>
        <v>9</v>
      </c>
      <c r="L193" s="399"/>
      <c r="M193" s="20" t="str">
        <f t="shared" si="13"/>
        <v>Juin</v>
      </c>
    </row>
    <row r="194" spans="1:13" ht="18.75">
      <c r="A194" s="17">
        <v>187</v>
      </c>
      <c r="B194" s="308" t="s">
        <v>2062</v>
      </c>
      <c r="C194" s="309" t="s">
        <v>3162</v>
      </c>
      <c r="D194" s="187">
        <v>3</v>
      </c>
      <c r="E194" s="198"/>
      <c r="F194" s="396">
        <f t="shared" si="14"/>
        <v>1.5</v>
      </c>
      <c r="G194" s="397">
        <f t="shared" si="15"/>
        <v>4.5</v>
      </c>
      <c r="H194" s="197"/>
      <c r="I194" s="398">
        <f t="shared" si="16"/>
        <v>4.5</v>
      </c>
      <c r="J194" s="226"/>
      <c r="K194" s="398">
        <f t="shared" si="17"/>
        <v>4.5</v>
      </c>
      <c r="L194" s="399"/>
      <c r="M194" s="20" t="str">
        <f t="shared" si="13"/>
        <v>Juin</v>
      </c>
    </row>
    <row r="195" spans="1:13" ht="18.75">
      <c r="A195" s="17">
        <v>188</v>
      </c>
      <c r="B195" s="308" t="s">
        <v>3163</v>
      </c>
      <c r="C195" s="309" t="s">
        <v>580</v>
      </c>
      <c r="D195" s="187">
        <v>7</v>
      </c>
      <c r="E195" s="198"/>
      <c r="F195" s="396">
        <f t="shared" si="14"/>
        <v>3.5</v>
      </c>
      <c r="G195" s="397">
        <f t="shared" si="15"/>
        <v>10.5</v>
      </c>
      <c r="H195" s="197"/>
      <c r="I195" s="398">
        <f t="shared" si="16"/>
        <v>10.5</v>
      </c>
      <c r="J195" s="226"/>
      <c r="K195" s="398">
        <f t="shared" si="17"/>
        <v>10.5</v>
      </c>
      <c r="L195" s="399"/>
      <c r="M195" s="20" t="str">
        <f t="shared" si="13"/>
        <v>Juin</v>
      </c>
    </row>
    <row r="196" spans="1:13" ht="18.75">
      <c r="A196" s="17">
        <v>189</v>
      </c>
      <c r="B196" s="354" t="s">
        <v>3164</v>
      </c>
      <c r="C196" s="355" t="s">
        <v>3165</v>
      </c>
      <c r="D196" s="187">
        <v>5</v>
      </c>
      <c r="E196" s="198"/>
      <c r="F196" s="396">
        <f t="shared" si="14"/>
        <v>2.5</v>
      </c>
      <c r="G196" s="397">
        <f t="shared" si="15"/>
        <v>7.5</v>
      </c>
      <c r="H196" s="197"/>
      <c r="I196" s="398">
        <f t="shared" si="16"/>
        <v>7.5</v>
      </c>
      <c r="J196" s="226"/>
      <c r="K196" s="398">
        <f t="shared" si="17"/>
        <v>7.5</v>
      </c>
      <c r="L196" s="399"/>
      <c r="M196" s="20" t="str">
        <f t="shared" si="13"/>
        <v>Juin</v>
      </c>
    </row>
    <row r="197" spans="1:13" ht="18.75">
      <c r="A197" s="17">
        <v>190</v>
      </c>
      <c r="B197" s="308" t="s">
        <v>3167</v>
      </c>
      <c r="C197" s="309" t="s">
        <v>955</v>
      </c>
      <c r="D197" s="187">
        <v>10</v>
      </c>
      <c r="E197" s="198"/>
      <c r="F197" s="396">
        <f t="shared" si="14"/>
        <v>5</v>
      </c>
      <c r="G197" s="397">
        <f t="shared" si="15"/>
        <v>15</v>
      </c>
      <c r="H197" s="197"/>
      <c r="I197" s="398">
        <f t="shared" si="16"/>
        <v>15</v>
      </c>
      <c r="J197" s="226"/>
      <c r="K197" s="398">
        <f t="shared" si="17"/>
        <v>15</v>
      </c>
      <c r="L197" s="399"/>
      <c r="M197" s="20" t="str">
        <f t="shared" si="13"/>
        <v>Juin</v>
      </c>
    </row>
    <row r="198" spans="1:13" ht="18.75">
      <c r="A198" s="17">
        <v>191</v>
      </c>
      <c r="B198" s="308" t="s">
        <v>3168</v>
      </c>
      <c r="C198" s="309" t="s">
        <v>3169</v>
      </c>
      <c r="D198" s="187">
        <v>6</v>
      </c>
      <c r="E198" s="198"/>
      <c r="F198" s="396">
        <f t="shared" si="14"/>
        <v>3</v>
      </c>
      <c r="G198" s="397">
        <f t="shared" si="15"/>
        <v>9</v>
      </c>
      <c r="H198" s="197"/>
      <c r="I198" s="398">
        <f t="shared" si="16"/>
        <v>9</v>
      </c>
      <c r="J198" s="226"/>
      <c r="K198" s="398">
        <f t="shared" si="17"/>
        <v>9</v>
      </c>
      <c r="L198" s="399"/>
      <c r="M198" s="20" t="str">
        <f t="shared" si="13"/>
        <v>Juin</v>
      </c>
    </row>
    <row r="199" spans="1:13" ht="18.75">
      <c r="A199" s="17">
        <v>192</v>
      </c>
      <c r="B199" s="308" t="s">
        <v>3170</v>
      </c>
      <c r="C199" s="309" t="s">
        <v>3171</v>
      </c>
      <c r="D199" s="187">
        <v>8</v>
      </c>
      <c r="E199" s="198"/>
      <c r="F199" s="396">
        <f t="shared" si="14"/>
        <v>4</v>
      </c>
      <c r="G199" s="397">
        <f t="shared" si="15"/>
        <v>12</v>
      </c>
      <c r="H199" s="197"/>
      <c r="I199" s="398">
        <f t="shared" si="16"/>
        <v>12</v>
      </c>
      <c r="J199" s="226"/>
      <c r="K199" s="398">
        <f t="shared" si="17"/>
        <v>12</v>
      </c>
      <c r="L199" s="399"/>
      <c r="M199" s="20" t="str">
        <f t="shared" si="13"/>
        <v>Juin</v>
      </c>
    </row>
    <row r="200" spans="1:13" ht="18.75">
      <c r="A200" s="17">
        <v>193</v>
      </c>
      <c r="B200" s="308" t="s">
        <v>3172</v>
      </c>
      <c r="C200" s="309" t="s">
        <v>1863</v>
      </c>
      <c r="D200" s="187">
        <v>4</v>
      </c>
      <c r="E200" s="198"/>
      <c r="F200" s="396">
        <f t="shared" si="14"/>
        <v>2</v>
      </c>
      <c r="G200" s="397">
        <f t="shared" si="15"/>
        <v>6</v>
      </c>
      <c r="H200" s="197"/>
      <c r="I200" s="398">
        <f t="shared" si="16"/>
        <v>6</v>
      </c>
      <c r="J200" s="226"/>
      <c r="K200" s="398">
        <f t="shared" si="17"/>
        <v>6</v>
      </c>
      <c r="L200" s="399"/>
      <c r="M200" s="20" t="str">
        <f t="shared" ref="M200:M263" si="18">IF(ISBLANK(J200),IF(ISBLANK(H200),"Juin","Synthèse"),"Rattrapage")</f>
        <v>Juin</v>
      </c>
    </row>
    <row r="201" spans="1:13" ht="18.75">
      <c r="A201" s="17">
        <v>194</v>
      </c>
      <c r="B201" s="308" t="s">
        <v>2076</v>
      </c>
      <c r="C201" s="309" t="s">
        <v>3173</v>
      </c>
      <c r="D201" s="187">
        <v>5</v>
      </c>
      <c r="E201" s="198"/>
      <c r="F201" s="396">
        <f t="shared" ref="F201:F264" si="19">IF(AND(D201=0,E201=0),L201/3,(D201+E201)/2)</f>
        <v>2.5</v>
      </c>
      <c r="G201" s="397">
        <f t="shared" ref="G201:G264" si="20">F201*3</f>
        <v>7.5</v>
      </c>
      <c r="H201" s="197"/>
      <c r="I201" s="398">
        <f t="shared" ref="I201:I264" si="21">MAX(G201,H201*3)</f>
        <v>7.5</v>
      </c>
      <c r="J201" s="226"/>
      <c r="K201" s="398">
        <f t="shared" ref="K201:K264" si="22">MAX(I201,J201*3)</f>
        <v>7.5</v>
      </c>
      <c r="L201" s="399"/>
      <c r="M201" s="20" t="str">
        <f t="shared" si="18"/>
        <v>Juin</v>
      </c>
    </row>
    <row r="202" spans="1:13" ht="18.75">
      <c r="A202" s="17">
        <v>195</v>
      </c>
      <c r="B202" s="308" t="s">
        <v>3174</v>
      </c>
      <c r="C202" s="309" t="s">
        <v>1863</v>
      </c>
      <c r="D202" s="187">
        <v>10</v>
      </c>
      <c r="E202" s="198"/>
      <c r="F202" s="396">
        <f t="shared" si="19"/>
        <v>5</v>
      </c>
      <c r="G202" s="397">
        <f t="shared" si="20"/>
        <v>15</v>
      </c>
      <c r="H202" s="197"/>
      <c r="I202" s="398">
        <f t="shared" si="21"/>
        <v>15</v>
      </c>
      <c r="J202" s="226"/>
      <c r="K202" s="398">
        <f t="shared" si="22"/>
        <v>15</v>
      </c>
      <c r="L202" s="399"/>
      <c r="M202" s="20" t="str">
        <f t="shared" si="18"/>
        <v>Juin</v>
      </c>
    </row>
    <row r="203" spans="1:13" ht="18.75">
      <c r="A203" s="17">
        <v>196</v>
      </c>
      <c r="B203" s="356" t="s">
        <v>3166</v>
      </c>
      <c r="C203" s="357" t="s">
        <v>2511</v>
      </c>
      <c r="D203" s="187">
        <v>11</v>
      </c>
      <c r="E203" s="198"/>
      <c r="F203" s="396">
        <f t="shared" si="19"/>
        <v>5.5</v>
      </c>
      <c r="G203" s="397">
        <f t="shared" si="20"/>
        <v>16.5</v>
      </c>
      <c r="H203" s="197"/>
      <c r="I203" s="398">
        <f t="shared" si="21"/>
        <v>16.5</v>
      </c>
      <c r="J203" s="226"/>
      <c r="K203" s="398">
        <f t="shared" si="22"/>
        <v>16.5</v>
      </c>
      <c r="L203" s="399"/>
      <c r="M203" s="20" t="str">
        <f t="shared" si="18"/>
        <v>Juin</v>
      </c>
    </row>
    <row r="204" spans="1:13" ht="18.75">
      <c r="A204" s="17">
        <v>197</v>
      </c>
      <c r="B204" s="308" t="s">
        <v>3175</v>
      </c>
      <c r="C204" s="309" t="s">
        <v>3176</v>
      </c>
      <c r="D204" s="187">
        <v>4</v>
      </c>
      <c r="E204" s="198"/>
      <c r="F204" s="396">
        <f t="shared" si="19"/>
        <v>2</v>
      </c>
      <c r="G204" s="397">
        <f t="shared" si="20"/>
        <v>6</v>
      </c>
      <c r="H204" s="197"/>
      <c r="I204" s="398">
        <f t="shared" si="21"/>
        <v>6</v>
      </c>
      <c r="J204" s="226"/>
      <c r="K204" s="398">
        <f t="shared" si="22"/>
        <v>6</v>
      </c>
      <c r="L204" s="399"/>
      <c r="M204" s="20" t="str">
        <f t="shared" si="18"/>
        <v>Juin</v>
      </c>
    </row>
    <row r="205" spans="1:13" ht="18.75">
      <c r="A205" s="17">
        <v>198</v>
      </c>
      <c r="B205" s="308" t="s">
        <v>3177</v>
      </c>
      <c r="C205" s="309" t="s">
        <v>2144</v>
      </c>
      <c r="D205" s="187">
        <v>3</v>
      </c>
      <c r="E205" s="198"/>
      <c r="F205" s="396">
        <f t="shared" si="19"/>
        <v>1.5</v>
      </c>
      <c r="G205" s="397">
        <f t="shared" si="20"/>
        <v>4.5</v>
      </c>
      <c r="H205" s="197"/>
      <c r="I205" s="398">
        <f t="shared" si="21"/>
        <v>4.5</v>
      </c>
      <c r="J205" s="226"/>
      <c r="K205" s="398">
        <f t="shared" si="22"/>
        <v>4.5</v>
      </c>
      <c r="L205" s="399"/>
      <c r="M205" s="20" t="str">
        <f t="shared" si="18"/>
        <v>Juin</v>
      </c>
    </row>
    <row r="206" spans="1:13" ht="18.75">
      <c r="A206" s="17">
        <v>199</v>
      </c>
      <c r="B206" s="308" t="s">
        <v>3178</v>
      </c>
      <c r="C206" s="309" t="s">
        <v>3179</v>
      </c>
      <c r="D206" s="187">
        <v>7</v>
      </c>
      <c r="E206" s="198"/>
      <c r="F206" s="396">
        <f t="shared" si="19"/>
        <v>3.5</v>
      </c>
      <c r="G206" s="397">
        <f t="shared" si="20"/>
        <v>10.5</v>
      </c>
      <c r="H206" s="197"/>
      <c r="I206" s="398">
        <f t="shared" si="21"/>
        <v>10.5</v>
      </c>
      <c r="J206" s="226"/>
      <c r="K206" s="398">
        <f t="shared" si="22"/>
        <v>10.5</v>
      </c>
      <c r="L206" s="399"/>
      <c r="M206" s="20" t="str">
        <f t="shared" si="18"/>
        <v>Juin</v>
      </c>
    </row>
    <row r="207" spans="1:13" ht="18.75">
      <c r="A207" s="17">
        <v>200</v>
      </c>
      <c r="B207" s="308" t="s">
        <v>3180</v>
      </c>
      <c r="C207" s="309" t="s">
        <v>3181</v>
      </c>
      <c r="D207" s="187">
        <v>9</v>
      </c>
      <c r="E207" s="198"/>
      <c r="F207" s="396">
        <f t="shared" si="19"/>
        <v>4.5</v>
      </c>
      <c r="G207" s="397">
        <f t="shared" si="20"/>
        <v>13.5</v>
      </c>
      <c r="H207" s="197"/>
      <c r="I207" s="398">
        <f t="shared" si="21"/>
        <v>13.5</v>
      </c>
      <c r="J207" s="226"/>
      <c r="K207" s="398">
        <f t="shared" si="22"/>
        <v>13.5</v>
      </c>
      <c r="L207" s="399"/>
      <c r="M207" s="20" t="str">
        <f t="shared" si="18"/>
        <v>Juin</v>
      </c>
    </row>
    <row r="208" spans="1:13" ht="18.75">
      <c r="A208" s="17">
        <v>201</v>
      </c>
      <c r="B208" s="308" t="s">
        <v>3182</v>
      </c>
      <c r="C208" s="309" t="s">
        <v>3183</v>
      </c>
      <c r="D208" s="187">
        <v>7</v>
      </c>
      <c r="E208" s="198"/>
      <c r="F208" s="396">
        <f t="shared" si="19"/>
        <v>3.5</v>
      </c>
      <c r="G208" s="397">
        <f t="shared" si="20"/>
        <v>10.5</v>
      </c>
      <c r="H208" s="197"/>
      <c r="I208" s="398">
        <f t="shared" si="21"/>
        <v>10.5</v>
      </c>
      <c r="J208" s="226"/>
      <c r="K208" s="398">
        <f t="shared" si="22"/>
        <v>10.5</v>
      </c>
      <c r="L208" s="399"/>
      <c r="M208" s="20" t="str">
        <f t="shared" si="18"/>
        <v>Juin</v>
      </c>
    </row>
    <row r="209" spans="1:13" ht="18.75">
      <c r="A209" s="17">
        <v>202</v>
      </c>
      <c r="B209" s="308" t="s">
        <v>3184</v>
      </c>
      <c r="C209" s="309" t="s">
        <v>3185</v>
      </c>
      <c r="D209" s="187">
        <v>4</v>
      </c>
      <c r="E209" s="198"/>
      <c r="F209" s="396">
        <f t="shared" si="19"/>
        <v>2</v>
      </c>
      <c r="G209" s="397">
        <f t="shared" si="20"/>
        <v>6</v>
      </c>
      <c r="H209" s="197"/>
      <c r="I209" s="398">
        <f t="shared" si="21"/>
        <v>6</v>
      </c>
      <c r="J209" s="226"/>
      <c r="K209" s="398">
        <f t="shared" si="22"/>
        <v>6</v>
      </c>
      <c r="L209" s="399"/>
      <c r="M209" s="20" t="str">
        <f t="shared" si="18"/>
        <v>Juin</v>
      </c>
    </row>
    <row r="210" spans="1:13" ht="18.75">
      <c r="A210" s="17">
        <v>203</v>
      </c>
      <c r="B210" s="308" t="s">
        <v>2096</v>
      </c>
      <c r="C210" s="309" t="s">
        <v>3186</v>
      </c>
      <c r="D210" s="187">
        <v>6</v>
      </c>
      <c r="E210" s="198"/>
      <c r="F210" s="396">
        <f t="shared" si="19"/>
        <v>3</v>
      </c>
      <c r="G210" s="397">
        <f t="shared" si="20"/>
        <v>9</v>
      </c>
      <c r="H210" s="197"/>
      <c r="I210" s="398">
        <f t="shared" si="21"/>
        <v>9</v>
      </c>
      <c r="J210" s="226"/>
      <c r="K210" s="398">
        <f t="shared" si="22"/>
        <v>9</v>
      </c>
      <c r="L210" s="399"/>
      <c r="M210" s="20" t="str">
        <f t="shared" si="18"/>
        <v>Juin</v>
      </c>
    </row>
    <row r="211" spans="1:13" ht="18.75">
      <c r="A211" s="17">
        <v>204</v>
      </c>
      <c r="B211" s="308" t="s">
        <v>3187</v>
      </c>
      <c r="C211" s="309" t="s">
        <v>2115</v>
      </c>
      <c r="D211" s="187">
        <v>4</v>
      </c>
      <c r="E211" s="198"/>
      <c r="F211" s="396">
        <f t="shared" si="19"/>
        <v>2</v>
      </c>
      <c r="G211" s="397">
        <f t="shared" si="20"/>
        <v>6</v>
      </c>
      <c r="H211" s="197"/>
      <c r="I211" s="398">
        <f t="shared" si="21"/>
        <v>6</v>
      </c>
      <c r="J211" s="226"/>
      <c r="K211" s="398">
        <f t="shared" si="22"/>
        <v>6</v>
      </c>
      <c r="L211" s="399"/>
      <c r="M211" s="20" t="str">
        <f t="shared" si="18"/>
        <v>Juin</v>
      </c>
    </row>
    <row r="212" spans="1:13" ht="18.75">
      <c r="A212" s="17">
        <v>205</v>
      </c>
      <c r="B212" s="308" t="s">
        <v>3188</v>
      </c>
      <c r="C212" s="309" t="s">
        <v>640</v>
      </c>
      <c r="D212" s="187">
        <v>11</v>
      </c>
      <c r="E212" s="198"/>
      <c r="F212" s="396">
        <f t="shared" si="19"/>
        <v>5.5</v>
      </c>
      <c r="G212" s="397">
        <f t="shared" si="20"/>
        <v>16.5</v>
      </c>
      <c r="H212" s="197"/>
      <c r="I212" s="398">
        <f t="shared" si="21"/>
        <v>16.5</v>
      </c>
      <c r="J212" s="226"/>
      <c r="K212" s="398">
        <f t="shared" si="22"/>
        <v>16.5</v>
      </c>
      <c r="L212" s="399"/>
      <c r="M212" s="20" t="str">
        <f t="shared" si="18"/>
        <v>Juin</v>
      </c>
    </row>
    <row r="213" spans="1:13" ht="18.75">
      <c r="A213" s="17">
        <v>206</v>
      </c>
      <c r="B213" s="308" t="s">
        <v>3188</v>
      </c>
      <c r="C213" s="309" t="s">
        <v>1999</v>
      </c>
      <c r="D213" s="187">
        <v>10</v>
      </c>
      <c r="E213" s="198"/>
      <c r="F213" s="396">
        <f t="shared" si="19"/>
        <v>5</v>
      </c>
      <c r="G213" s="397">
        <f t="shared" si="20"/>
        <v>15</v>
      </c>
      <c r="H213" s="197"/>
      <c r="I213" s="398">
        <f t="shared" si="21"/>
        <v>15</v>
      </c>
      <c r="J213" s="226"/>
      <c r="K213" s="398">
        <f t="shared" si="22"/>
        <v>15</v>
      </c>
      <c r="L213" s="399"/>
      <c r="M213" s="20" t="str">
        <f t="shared" si="18"/>
        <v>Juin</v>
      </c>
    </row>
    <row r="214" spans="1:13" ht="18.75">
      <c r="A214" s="17">
        <v>207</v>
      </c>
      <c r="B214" s="308" t="s">
        <v>3277</v>
      </c>
      <c r="C214" s="309" t="s">
        <v>3278</v>
      </c>
      <c r="D214" s="187">
        <v>6</v>
      </c>
      <c r="E214" s="198"/>
      <c r="F214" s="396">
        <f t="shared" si="19"/>
        <v>3</v>
      </c>
      <c r="G214" s="397">
        <f t="shared" si="20"/>
        <v>9</v>
      </c>
      <c r="H214" s="197"/>
      <c r="I214" s="398">
        <f t="shared" si="21"/>
        <v>9</v>
      </c>
      <c r="J214" s="226"/>
      <c r="K214" s="398">
        <f t="shared" si="22"/>
        <v>9</v>
      </c>
      <c r="L214" s="399"/>
      <c r="M214" s="20" t="str">
        <f t="shared" si="18"/>
        <v>Juin</v>
      </c>
    </row>
    <row r="215" spans="1:13" ht="18.75">
      <c r="A215" s="17">
        <v>208</v>
      </c>
      <c r="B215" s="308" t="s">
        <v>3189</v>
      </c>
      <c r="C215" s="309" t="s">
        <v>3279</v>
      </c>
      <c r="D215" s="187">
        <v>7</v>
      </c>
      <c r="E215" s="198"/>
      <c r="F215" s="396">
        <f t="shared" si="19"/>
        <v>3.5</v>
      </c>
      <c r="G215" s="397">
        <f t="shared" si="20"/>
        <v>10.5</v>
      </c>
      <c r="H215" s="197"/>
      <c r="I215" s="398">
        <f t="shared" si="21"/>
        <v>10.5</v>
      </c>
      <c r="J215" s="226"/>
      <c r="K215" s="398">
        <f t="shared" si="22"/>
        <v>10.5</v>
      </c>
      <c r="L215" s="399"/>
      <c r="M215" s="20" t="str">
        <f t="shared" si="18"/>
        <v>Juin</v>
      </c>
    </row>
    <row r="216" spans="1:13" ht="18.75">
      <c r="A216" s="17">
        <v>209</v>
      </c>
      <c r="B216" s="308" t="s">
        <v>3190</v>
      </c>
      <c r="C216" s="309" t="s">
        <v>3191</v>
      </c>
      <c r="D216" s="187">
        <v>10</v>
      </c>
      <c r="E216" s="198"/>
      <c r="F216" s="396">
        <f t="shared" si="19"/>
        <v>5</v>
      </c>
      <c r="G216" s="397">
        <f t="shared" si="20"/>
        <v>15</v>
      </c>
      <c r="H216" s="197"/>
      <c r="I216" s="398">
        <f t="shared" si="21"/>
        <v>15</v>
      </c>
      <c r="J216" s="226"/>
      <c r="K216" s="398">
        <f t="shared" si="22"/>
        <v>15</v>
      </c>
      <c r="L216" s="399"/>
      <c r="M216" s="20" t="str">
        <f t="shared" si="18"/>
        <v>Juin</v>
      </c>
    </row>
    <row r="217" spans="1:13" ht="18.75">
      <c r="A217" s="17">
        <v>210</v>
      </c>
      <c r="B217" s="308" t="s">
        <v>3280</v>
      </c>
      <c r="C217" s="309" t="s">
        <v>674</v>
      </c>
      <c r="D217" s="187">
        <v>7</v>
      </c>
      <c r="E217" s="198"/>
      <c r="F217" s="396">
        <f t="shared" si="19"/>
        <v>3.5</v>
      </c>
      <c r="G217" s="397">
        <f t="shared" si="20"/>
        <v>10.5</v>
      </c>
      <c r="H217" s="197"/>
      <c r="I217" s="398">
        <f t="shared" si="21"/>
        <v>10.5</v>
      </c>
      <c r="J217" s="226"/>
      <c r="K217" s="398">
        <f t="shared" si="22"/>
        <v>10.5</v>
      </c>
      <c r="L217" s="399"/>
      <c r="M217" s="20" t="str">
        <f t="shared" si="18"/>
        <v>Juin</v>
      </c>
    </row>
    <row r="218" spans="1:13" ht="18.75">
      <c r="A218" s="17">
        <v>211</v>
      </c>
      <c r="B218" s="308" t="s">
        <v>1565</v>
      </c>
      <c r="C218" s="309" t="s">
        <v>3192</v>
      </c>
      <c r="D218" s="187">
        <v>10</v>
      </c>
      <c r="E218" s="198"/>
      <c r="F218" s="396">
        <f t="shared" si="19"/>
        <v>5</v>
      </c>
      <c r="G218" s="397">
        <f t="shared" si="20"/>
        <v>15</v>
      </c>
      <c r="H218" s="197"/>
      <c r="I218" s="398">
        <f t="shared" si="21"/>
        <v>15</v>
      </c>
      <c r="J218" s="226"/>
      <c r="K218" s="398">
        <f t="shared" si="22"/>
        <v>15</v>
      </c>
      <c r="L218" s="399"/>
      <c r="M218" s="20" t="str">
        <f t="shared" si="18"/>
        <v>Juin</v>
      </c>
    </row>
    <row r="219" spans="1:13" ht="18.75">
      <c r="A219" s="17">
        <v>212</v>
      </c>
      <c r="B219" s="338" t="s">
        <v>3193</v>
      </c>
      <c r="C219" s="339" t="s">
        <v>3194</v>
      </c>
      <c r="D219" s="187">
        <v>11</v>
      </c>
      <c r="E219" s="198"/>
      <c r="F219" s="396">
        <f t="shared" si="19"/>
        <v>5.5</v>
      </c>
      <c r="G219" s="397">
        <f t="shared" si="20"/>
        <v>16.5</v>
      </c>
      <c r="H219" s="197"/>
      <c r="I219" s="398">
        <f t="shared" si="21"/>
        <v>16.5</v>
      </c>
      <c r="J219" s="226"/>
      <c r="K219" s="398">
        <f t="shared" si="22"/>
        <v>16.5</v>
      </c>
      <c r="L219" s="399"/>
      <c r="M219" s="20" t="str">
        <f t="shared" si="18"/>
        <v>Juin</v>
      </c>
    </row>
    <row r="220" spans="1:13" ht="18.75">
      <c r="A220" s="17">
        <v>213</v>
      </c>
      <c r="B220" s="308" t="s">
        <v>3195</v>
      </c>
      <c r="C220" s="309" t="s">
        <v>3196</v>
      </c>
      <c r="D220" s="187">
        <v>5</v>
      </c>
      <c r="E220" s="198"/>
      <c r="F220" s="396">
        <f t="shared" si="19"/>
        <v>2.5</v>
      </c>
      <c r="G220" s="397">
        <f t="shared" si="20"/>
        <v>7.5</v>
      </c>
      <c r="H220" s="197"/>
      <c r="I220" s="398">
        <f t="shared" si="21"/>
        <v>7.5</v>
      </c>
      <c r="J220" s="226"/>
      <c r="K220" s="398">
        <f t="shared" si="22"/>
        <v>7.5</v>
      </c>
      <c r="L220" s="399"/>
      <c r="M220" s="20" t="str">
        <f t="shared" si="18"/>
        <v>Juin</v>
      </c>
    </row>
    <row r="221" spans="1:13" ht="18.75">
      <c r="A221" s="17">
        <v>214</v>
      </c>
      <c r="B221" s="338" t="s">
        <v>3197</v>
      </c>
      <c r="C221" s="339" t="s">
        <v>2115</v>
      </c>
      <c r="D221" s="187">
        <v>5</v>
      </c>
      <c r="E221" s="198"/>
      <c r="F221" s="396">
        <f t="shared" si="19"/>
        <v>2.5</v>
      </c>
      <c r="G221" s="397">
        <f t="shared" si="20"/>
        <v>7.5</v>
      </c>
      <c r="H221" s="197"/>
      <c r="I221" s="398">
        <f t="shared" si="21"/>
        <v>7.5</v>
      </c>
      <c r="J221" s="226"/>
      <c r="K221" s="398">
        <f t="shared" si="22"/>
        <v>7.5</v>
      </c>
      <c r="L221" s="399"/>
      <c r="M221" s="20" t="str">
        <f t="shared" si="18"/>
        <v>Juin</v>
      </c>
    </row>
    <row r="222" spans="1:13" ht="18.75">
      <c r="A222" s="17">
        <v>215</v>
      </c>
      <c r="B222" s="306" t="s">
        <v>1287</v>
      </c>
      <c r="C222" s="307" t="s">
        <v>296</v>
      </c>
      <c r="D222" s="187">
        <v>4</v>
      </c>
      <c r="E222" s="198"/>
      <c r="F222" s="396">
        <f t="shared" si="19"/>
        <v>2</v>
      </c>
      <c r="G222" s="397">
        <f t="shared" si="20"/>
        <v>6</v>
      </c>
      <c r="H222" s="197"/>
      <c r="I222" s="398">
        <f t="shared" si="21"/>
        <v>6</v>
      </c>
      <c r="J222" s="226"/>
      <c r="K222" s="398">
        <f t="shared" si="22"/>
        <v>6</v>
      </c>
      <c r="L222" s="399"/>
      <c r="M222" s="20" t="str">
        <f t="shared" si="18"/>
        <v>Juin</v>
      </c>
    </row>
    <row r="223" spans="1:13" ht="18.75">
      <c r="A223" s="17">
        <v>216</v>
      </c>
      <c r="B223" s="308" t="s">
        <v>3198</v>
      </c>
      <c r="C223" s="309" t="s">
        <v>3199</v>
      </c>
      <c r="D223" s="187">
        <v>5</v>
      </c>
      <c r="E223" s="198"/>
      <c r="F223" s="396">
        <f t="shared" si="19"/>
        <v>2.5</v>
      </c>
      <c r="G223" s="397">
        <f t="shared" si="20"/>
        <v>7.5</v>
      </c>
      <c r="H223" s="197"/>
      <c r="I223" s="398">
        <f t="shared" si="21"/>
        <v>7.5</v>
      </c>
      <c r="J223" s="226"/>
      <c r="K223" s="398">
        <f t="shared" si="22"/>
        <v>7.5</v>
      </c>
      <c r="L223" s="399"/>
      <c r="M223" s="20" t="str">
        <f t="shared" si="18"/>
        <v>Juin</v>
      </c>
    </row>
    <row r="224" spans="1:13" ht="18.75">
      <c r="A224" s="17">
        <v>217</v>
      </c>
      <c r="B224" s="358" t="s">
        <v>3200</v>
      </c>
      <c r="C224" s="359" t="s">
        <v>2148</v>
      </c>
      <c r="D224" s="187">
        <v>6</v>
      </c>
      <c r="E224" s="198"/>
      <c r="F224" s="396">
        <f t="shared" si="19"/>
        <v>3</v>
      </c>
      <c r="G224" s="397">
        <f t="shared" si="20"/>
        <v>9</v>
      </c>
      <c r="H224" s="197"/>
      <c r="I224" s="398">
        <f t="shared" si="21"/>
        <v>9</v>
      </c>
      <c r="J224" s="226"/>
      <c r="K224" s="398">
        <f t="shared" si="22"/>
        <v>9</v>
      </c>
      <c r="L224" s="399"/>
      <c r="M224" s="20" t="str">
        <f t="shared" si="18"/>
        <v>Juin</v>
      </c>
    </row>
    <row r="225" spans="1:13" ht="18.75">
      <c r="A225" s="17">
        <v>218</v>
      </c>
      <c r="B225" s="308" t="s">
        <v>3201</v>
      </c>
      <c r="C225" s="309" t="s">
        <v>1795</v>
      </c>
      <c r="D225" s="187">
        <v>11</v>
      </c>
      <c r="E225" s="198"/>
      <c r="F225" s="396">
        <f t="shared" si="19"/>
        <v>5.5</v>
      </c>
      <c r="G225" s="397">
        <f t="shared" si="20"/>
        <v>16.5</v>
      </c>
      <c r="H225" s="197"/>
      <c r="I225" s="398">
        <f t="shared" si="21"/>
        <v>16.5</v>
      </c>
      <c r="J225" s="226"/>
      <c r="K225" s="398">
        <f t="shared" si="22"/>
        <v>16.5</v>
      </c>
      <c r="L225" s="399"/>
      <c r="M225" s="20" t="str">
        <f t="shared" si="18"/>
        <v>Juin</v>
      </c>
    </row>
    <row r="226" spans="1:13" ht="18.75">
      <c r="A226" s="17">
        <v>219</v>
      </c>
      <c r="B226" s="308" t="s">
        <v>3202</v>
      </c>
      <c r="C226" s="309" t="s">
        <v>3203</v>
      </c>
      <c r="D226" s="187">
        <v>7</v>
      </c>
      <c r="E226" s="198"/>
      <c r="F226" s="396">
        <f t="shared" si="19"/>
        <v>3.5</v>
      </c>
      <c r="G226" s="397">
        <f t="shared" si="20"/>
        <v>10.5</v>
      </c>
      <c r="H226" s="197"/>
      <c r="I226" s="398">
        <f t="shared" si="21"/>
        <v>10.5</v>
      </c>
      <c r="J226" s="226"/>
      <c r="K226" s="398">
        <f t="shared" si="22"/>
        <v>10.5</v>
      </c>
      <c r="L226" s="399"/>
      <c r="M226" s="20" t="str">
        <f t="shared" si="18"/>
        <v>Juin</v>
      </c>
    </row>
    <row r="227" spans="1:13" ht="18.75">
      <c r="A227" s="17">
        <v>220</v>
      </c>
      <c r="B227" s="308" t="s">
        <v>3288</v>
      </c>
      <c r="C227" s="309" t="s">
        <v>3204</v>
      </c>
      <c r="D227" s="187">
        <v>2</v>
      </c>
      <c r="E227" s="198"/>
      <c r="F227" s="396">
        <f t="shared" si="19"/>
        <v>1</v>
      </c>
      <c r="G227" s="397">
        <f t="shared" si="20"/>
        <v>3</v>
      </c>
      <c r="H227" s="197"/>
      <c r="I227" s="398">
        <f t="shared" si="21"/>
        <v>3</v>
      </c>
      <c r="J227" s="226"/>
      <c r="K227" s="398">
        <f t="shared" si="22"/>
        <v>3</v>
      </c>
      <c r="L227" s="399"/>
      <c r="M227" s="20" t="str">
        <f t="shared" si="18"/>
        <v>Juin</v>
      </c>
    </row>
    <row r="228" spans="1:13" ht="18.75">
      <c r="A228" s="17">
        <v>221</v>
      </c>
      <c r="B228" s="308" t="s">
        <v>3205</v>
      </c>
      <c r="C228" s="309" t="s">
        <v>1819</v>
      </c>
      <c r="D228" s="187">
        <v>7</v>
      </c>
      <c r="E228" s="198"/>
      <c r="F228" s="396">
        <f t="shared" si="19"/>
        <v>3.5</v>
      </c>
      <c r="G228" s="397">
        <f t="shared" si="20"/>
        <v>10.5</v>
      </c>
      <c r="H228" s="197"/>
      <c r="I228" s="398">
        <f t="shared" si="21"/>
        <v>10.5</v>
      </c>
      <c r="J228" s="226"/>
      <c r="K228" s="398">
        <f t="shared" si="22"/>
        <v>10.5</v>
      </c>
      <c r="L228" s="399"/>
      <c r="M228" s="20" t="str">
        <f t="shared" si="18"/>
        <v>Juin</v>
      </c>
    </row>
    <row r="229" spans="1:13" ht="18.75">
      <c r="A229" s="17">
        <v>222</v>
      </c>
      <c r="B229" s="308" t="s">
        <v>3289</v>
      </c>
      <c r="C229" s="309" t="s">
        <v>3206</v>
      </c>
      <c r="D229" s="187">
        <v>9</v>
      </c>
      <c r="E229" s="198"/>
      <c r="F229" s="396">
        <f t="shared" si="19"/>
        <v>4.5</v>
      </c>
      <c r="G229" s="397">
        <f t="shared" si="20"/>
        <v>13.5</v>
      </c>
      <c r="H229" s="197"/>
      <c r="I229" s="398">
        <f t="shared" si="21"/>
        <v>13.5</v>
      </c>
      <c r="J229" s="226"/>
      <c r="K229" s="398">
        <f t="shared" si="22"/>
        <v>13.5</v>
      </c>
      <c r="L229" s="399"/>
      <c r="M229" s="20" t="str">
        <f t="shared" si="18"/>
        <v>Juin</v>
      </c>
    </row>
    <row r="230" spans="1:13" ht="18.75">
      <c r="A230" s="17">
        <v>223</v>
      </c>
      <c r="B230" s="308" t="s">
        <v>3207</v>
      </c>
      <c r="C230" s="309" t="s">
        <v>3208</v>
      </c>
      <c r="D230" s="187">
        <v>9</v>
      </c>
      <c r="E230" s="198"/>
      <c r="F230" s="396">
        <f t="shared" si="19"/>
        <v>4.5</v>
      </c>
      <c r="G230" s="397">
        <f t="shared" si="20"/>
        <v>13.5</v>
      </c>
      <c r="H230" s="197"/>
      <c r="I230" s="398">
        <f t="shared" si="21"/>
        <v>13.5</v>
      </c>
      <c r="J230" s="226"/>
      <c r="K230" s="398">
        <f t="shared" si="22"/>
        <v>13.5</v>
      </c>
      <c r="L230" s="399"/>
      <c r="M230" s="20" t="str">
        <f t="shared" si="18"/>
        <v>Juin</v>
      </c>
    </row>
    <row r="231" spans="1:13" ht="18.75">
      <c r="A231" s="17">
        <v>224</v>
      </c>
      <c r="B231" s="360" t="s">
        <v>3301</v>
      </c>
      <c r="C231" s="361" t="s">
        <v>3183</v>
      </c>
      <c r="D231" s="187">
        <v>3</v>
      </c>
      <c r="E231" s="198"/>
      <c r="F231" s="396">
        <f t="shared" si="19"/>
        <v>1.5</v>
      </c>
      <c r="G231" s="397">
        <f t="shared" si="20"/>
        <v>4.5</v>
      </c>
      <c r="H231" s="197"/>
      <c r="I231" s="398">
        <f t="shared" si="21"/>
        <v>4.5</v>
      </c>
      <c r="J231" s="226"/>
      <c r="K231" s="398">
        <f t="shared" si="22"/>
        <v>4.5</v>
      </c>
      <c r="L231" s="399"/>
      <c r="M231" s="20" t="str">
        <f t="shared" si="18"/>
        <v>Juin</v>
      </c>
    </row>
    <row r="232" spans="1:13" ht="18.75">
      <c r="A232" s="17">
        <v>225</v>
      </c>
      <c r="B232" s="308" t="s">
        <v>3209</v>
      </c>
      <c r="C232" s="309" t="s">
        <v>2115</v>
      </c>
      <c r="D232" s="187">
        <v>9</v>
      </c>
      <c r="E232" s="198"/>
      <c r="F232" s="396">
        <f t="shared" si="19"/>
        <v>4.5</v>
      </c>
      <c r="G232" s="397">
        <f t="shared" si="20"/>
        <v>13.5</v>
      </c>
      <c r="H232" s="197"/>
      <c r="I232" s="398">
        <f t="shared" si="21"/>
        <v>13.5</v>
      </c>
      <c r="J232" s="226"/>
      <c r="K232" s="398">
        <f t="shared" si="22"/>
        <v>13.5</v>
      </c>
      <c r="L232" s="399"/>
      <c r="M232" s="20" t="str">
        <f t="shared" si="18"/>
        <v>Juin</v>
      </c>
    </row>
    <row r="233" spans="1:13" ht="18.75">
      <c r="A233" s="17">
        <v>226</v>
      </c>
      <c r="B233" s="308" t="s">
        <v>3210</v>
      </c>
      <c r="C233" s="309" t="s">
        <v>1819</v>
      </c>
      <c r="D233" s="187">
        <v>8</v>
      </c>
      <c r="E233" s="198"/>
      <c r="F233" s="396">
        <f t="shared" si="19"/>
        <v>4</v>
      </c>
      <c r="G233" s="397">
        <f t="shared" si="20"/>
        <v>12</v>
      </c>
      <c r="H233" s="197"/>
      <c r="I233" s="398">
        <f t="shared" si="21"/>
        <v>12</v>
      </c>
      <c r="J233" s="226"/>
      <c r="K233" s="398">
        <f t="shared" si="22"/>
        <v>12</v>
      </c>
      <c r="L233" s="399"/>
      <c r="M233" s="20" t="str">
        <f t="shared" si="18"/>
        <v>Juin</v>
      </c>
    </row>
    <row r="234" spans="1:13" ht="18.75">
      <c r="A234" s="17">
        <v>227</v>
      </c>
      <c r="B234" s="308" t="s">
        <v>3211</v>
      </c>
      <c r="C234" s="309" t="s">
        <v>1100</v>
      </c>
      <c r="D234" s="187">
        <v>9</v>
      </c>
      <c r="E234" s="198"/>
      <c r="F234" s="396">
        <f t="shared" si="19"/>
        <v>4.5</v>
      </c>
      <c r="G234" s="397">
        <f t="shared" si="20"/>
        <v>13.5</v>
      </c>
      <c r="H234" s="197"/>
      <c r="I234" s="398">
        <f t="shared" si="21"/>
        <v>13.5</v>
      </c>
      <c r="J234" s="226"/>
      <c r="K234" s="398">
        <f t="shared" si="22"/>
        <v>13.5</v>
      </c>
      <c r="L234" s="399"/>
      <c r="M234" s="20" t="str">
        <f t="shared" si="18"/>
        <v>Juin</v>
      </c>
    </row>
    <row r="235" spans="1:13" ht="18.75">
      <c r="A235" s="17">
        <v>228</v>
      </c>
      <c r="B235" s="308" t="s">
        <v>3211</v>
      </c>
      <c r="C235" s="309" t="s">
        <v>1321</v>
      </c>
      <c r="D235" s="187">
        <v>14</v>
      </c>
      <c r="E235" s="198"/>
      <c r="F235" s="396">
        <f t="shared" si="19"/>
        <v>7</v>
      </c>
      <c r="G235" s="397">
        <f t="shared" si="20"/>
        <v>21</v>
      </c>
      <c r="H235" s="197"/>
      <c r="I235" s="398">
        <f t="shared" si="21"/>
        <v>21</v>
      </c>
      <c r="J235" s="226"/>
      <c r="K235" s="398">
        <f t="shared" si="22"/>
        <v>21</v>
      </c>
      <c r="L235" s="399"/>
      <c r="M235" s="20" t="str">
        <f t="shared" si="18"/>
        <v>Juin</v>
      </c>
    </row>
    <row r="236" spans="1:13" ht="18.75">
      <c r="A236" s="17">
        <v>229</v>
      </c>
      <c r="B236" s="308" t="s">
        <v>3212</v>
      </c>
      <c r="C236" s="309" t="s">
        <v>3003</v>
      </c>
      <c r="D236" s="187">
        <v>6</v>
      </c>
      <c r="E236" s="198"/>
      <c r="F236" s="396">
        <f t="shared" si="19"/>
        <v>3</v>
      </c>
      <c r="G236" s="397">
        <f t="shared" si="20"/>
        <v>9</v>
      </c>
      <c r="H236" s="197"/>
      <c r="I236" s="398">
        <f t="shared" si="21"/>
        <v>9</v>
      </c>
      <c r="J236" s="226"/>
      <c r="K236" s="398">
        <f t="shared" si="22"/>
        <v>9</v>
      </c>
      <c r="L236" s="399"/>
      <c r="M236" s="20" t="str">
        <f t="shared" si="18"/>
        <v>Juin</v>
      </c>
    </row>
    <row r="237" spans="1:13" ht="18.75">
      <c r="A237" s="17">
        <v>230</v>
      </c>
      <c r="B237" s="308" t="s">
        <v>3213</v>
      </c>
      <c r="C237" s="309" t="s">
        <v>3214</v>
      </c>
      <c r="D237" s="187">
        <v>10</v>
      </c>
      <c r="E237" s="198"/>
      <c r="F237" s="396">
        <f t="shared" si="19"/>
        <v>5</v>
      </c>
      <c r="G237" s="397">
        <f t="shared" si="20"/>
        <v>15</v>
      </c>
      <c r="H237" s="197"/>
      <c r="I237" s="398">
        <f t="shared" si="21"/>
        <v>15</v>
      </c>
      <c r="J237" s="226"/>
      <c r="K237" s="398">
        <f t="shared" si="22"/>
        <v>15</v>
      </c>
      <c r="L237" s="399"/>
      <c r="M237" s="20" t="str">
        <f t="shared" si="18"/>
        <v>Juin</v>
      </c>
    </row>
    <row r="238" spans="1:13" ht="18.75">
      <c r="A238" s="17">
        <v>231</v>
      </c>
      <c r="B238" s="308" t="s">
        <v>3215</v>
      </c>
      <c r="C238" s="309" t="s">
        <v>3216</v>
      </c>
      <c r="D238" s="187">
        <v>12</v>
      </c>
      <c r="E238" s="198"/>
      <c r="F238" s="396">
        <f t="shared" si="19"/>
        <v>6</v>
      </c>
      <c r="G238" s="397">
        <f t="shared" si="20"/>
        <v>18</v>
      </c>
      <c r="H238" s="197"/>
      <c r="I238" s="398">
        <f t="shared" si="21"/>
        <v>18</v>
      </c>
      <c r="J238" s="226"/>
      <c r="K238" s="398">
        <f t="shared" si="22"/>
        <v>18</v>
      </c>
      <c r="L238" s="399"/>
      <c r="M238" s="20" t="str">
        <f t="shared" si="18"/>
        <v>Juin</v>
      </c>
    </row>
    <row r="239" spans="1:13" ht="18.75">
      <c r="A239" s="17">
        <v>232</v>
      </c>
      <c r="B239" s="334" t="s">
        <v>1323</v>
      </c>
      <c r="C239" s="335" t="s">
        <v>1324</v>
      </c>
      <c r="D239" s="187">
        <v>2</v>
      </c>
      <c r="E239" s="198"/>
      <c r="F239" s="396">
        <f t="shared" si="19"/>
        <v>1</v>
      </c>
      <c r="G239" s="397">
        <f t="shared" si="20"/>
        <v>3</v>
      </c>
      <c r="H239" s="197"/>
      <c r="I239" s="398">
        <f t="shared" si="21"/>
        <v>3</v>
      </c>
      <c r="J239" s="226"/>
      <c r="K239" s="398">
        <f t="shared" si="22"/>
        <v>3</v>
      </c>
      <c r="L239" s="399"/>
      <c r="M239" s="20" t="str">
        <f t="shared" si="18"/>
        <v>Juin</v>
      </c>
    </row>
    <row r="240" spans="1:13" ht="18.75">
      <c r="A240" s="17">
        <v>233</v>
      </c>
      <c r="B240" s="308" t="s">
        <v>1696</v>
      </c>
      <c r="C240" s="309" t="s">
        <v>3217</v>
      </c>
      <c r="D240" s="187">
        <v>0</v>
      </c>
      <c r="E240" s="198"/>
      <c r="F240" s="396">
        <f t="shared" si="19"/>
        <v>0</v>
      </c>
      <c r="G240" s="397">
        <f t="shared" si="20"/>
        <v>0</v>
      </c>
      <c r="H240" s="197"/>
      <c r="I240" s="398">
        <f t="shared" si="21"/>
        <v>0</v>
      </c>
      <c r="J240" s="226"/>
      <c r="K240" s="398">
        <f t="shared" si="22"/>
        <v>0</v>
      </c>
      <c r="L240" s="399"/>
      <c r="M240" s="20" t="str">
        <f t="shared" si="18"/>
        <v>Juin</v>
      </c>
    </row>
    <row r="241" spans="1:13" ht="18.75">
      <c r="A241" s="17">
        <v>234</v>
      </c>
      <c r="B241" s="308" t="s">
        <v>3218</v>
      </c>
      <c r="C241" s="309" t="s">
        <v>3219</v>
      </c>
      <c r="D241" s="187">
        <v>9</v>
      </c>
      <c r="E241" s="198"/>
      <c r="F241" s="396">
        <f t="shared" si="19"/>
        <v>4.5</v>
      </c>
      <c r="G241" s="397">
        <f t="shared" si="20"/>
        <v>13.5</v>
      </c>
      <c r="H241" s="197"/>
      <c r="I241" s="398">
        <f t="shared" si="21"/>
        <v>13.5</v>
      </c>
      <c r="J241" s="226"/>
      <c r="K241" s="398">
        <f t="shared" si="22"/>
        <v>13.5</v>
      </c>
      <c r="L241" s="399"/>
      <c r="M241" s="20" t="str">
        <f t="shared" si="18"/>
        <v>Juin</v>
      </c>
    </row>
    <row r="242" spans="1:13" ht="18.75">
      <c r="A242" s="17">
        <v>235</v>
      </c>
      <c r="B242" s="308" t="s">
        <v>3220</v>
      </c>
      <c r="C242" s="309" t="s">
        <v>1900</v>
      </c>
      <c r="D242" s="187">
        <v>10</v>
      </c>
      <c r="E242" s="198"/>
      <c r="F242" s="396">
        <f t="shared" si="19"/>
        <v>5</v>
      </c>
      <c r="G242" s="397">
        <f t="shared" si="20"/>
        <v>15</v>
      </c>
      <c r="H242" s="197"/>
      <c r="I242" s="398">
        <f t="shared" si="21"/>
        <v>15</v>
      </c>
      <c r="J242" s="226"/>
      <c r="K242" s="398">
        <f t="shared" si="22"/>
        <v>15</v>
      </c>
      <c r="L242" s="399"/>
      <c r="M242" s="20" t="str">
        <f t="shared" si="18"/>
        <v>Juin</v>
      </c>
    </row>
    <row r="243" spans="1:13" ht="18.75">
      <c r="A243" s="17">
        <v>236</v>
      </c>
      <c r="B243" s="308" t="s">
        <v>3221</v>
      </c>
      <c r="C243" s="309" t="s">
        <v>3222</v>
      </c>
      <c r="D243" s="187">
        <v>15</v>
      </c>
      <c r="E243" s="198"/>
      <c r="F243" s="396">
        <f t="shared" si="19"/>
        <v>7.5</v>
      </c>
      <c r="G243" s="397">
        <f t="shared" si="20"/>
        <v>22.5</v>
      </c>
      <c r="H243" s="197"/>
      <c r="I243" s="398">
        <f t="shared" si="21"/>
        <v>22.5</v>
      </c>
      <c r="J243" s="226"/>
      <c r="K243" s="398">
        <f t="shared" si="22"/>
        <v>22.5</v>
      </c>
      <c r="L243" s="399"/>
      <c r="M243" s="20" t="str">
        <f t="shared" si="18"/>
        <v>Juin</v>
      </c>
    </row>
    <row r="244" spans="1:13" ht="18.75">
      <c r="A244" s="17">
        <v>237</v>
      </c>
      <c r="B244" s="308" t="s">
        <v>3223</v>
      </c>
      <c r="C244" s="309" t="s">
        <v>422</v>
      </c>
      <c r="D244" s="187">
        <v>6</v>
      </c>
      <c r="E244" s="198"/>
      <c r="F244" s="396">
        <f t="shared" si="19"/>
        <v>3</v>
      </c>
      <c r="G244" s="397">
        <f t="shared" si="20"/>
        <v>9</v>
      </c>
      <c r="H244" s="197"/>
      <c r="I244" s="398">
        <f t="shared" si="21"/>
        <v>9</v>
      </c>
      <c r="J244" s="226"/>
      <c r="K244" s="398">
        <f t="shared" si="22"/>
        <v>9</v>
      </c>
      <c r="L244" s="399"/>
      <c r="M244" s="20" t="str">
        <f t="shared" si="18"/>
        <v>Juin</v>
      </c>
    </row>
    <row r="245" spans="1:13" ht="18.75">
      <c r="A245" s="17">
        <v>238</v>
      </c>
      <c r="B245" s="308" t="s">
        <v>3224</v>
      </c>
      <c r="C245" s="309" t="s">
        <v>3225</v>
      </c>
      <c r="D245" s="187">
        <v>9</v>
      </c>
      <c r="E245" s="198"/>
      <c r="F245" s="396">
        <f t="shared" si="19"/>
        <v>4.5</v>
      </c>
      <c r="G245" s="397">
        <f t="shared" si="20"/>
        <v>13.5</v>
      </c>
      <c r="H245" s="197"/>
      <c r="I245" s="398">
        <f t="shared" si="21"/>
        <v>13.5</v>
      </c>
      <c r="J245" s="226"/>
      <c r="K245" s="398">
        <f t="shared" si="22"/>
        <v>13.5</v>
      </c>
      <c r="L245" s="399"/>
      <c r="M245" s="20" t="str">
        <f t="shared" si="18"/>
        <v>Juin</v>
      </c>
    </row>
    <row r="246" spans="1:13" ht="18.75">
      <c r="A246" s="17">
        <v>239</v>
      </c>
      <c r="B246" s="362" t="s">
        <v>3226</v>
      </c>
      <c r="C246" s="363" t="s">
        <v>3227</v>
      </c>
      <c r="D246" s="187">
        <v>4</v>
      </c>
      <c r="E246" s="198"/>
      <c r="F246" s="396">
        <f t="shared" si="19"/>
        <v>2</v>
      </c>
      <c r="G246" s="397">
        <f t="shared" si="20"/>
        <v>6</v>
      </c>
      <c r="H246" s="197"/>
      <c r="I246" s="398">
        <f t="shared" si="21"/>
        <v>6</v>
      </c>
      <c r="J246" s="226"/>
      <c r="K246" s="398">
        <f t="shared" si="22"/>
        <v>6</v>
      </c>
      <c r="L246" s="399"/>
      <c r="M246" s="20" t="str">
        <f t="shared" si="18"/>
        <v>Juin</v>
      </c>
    </row>
    <row r="247" spans="1:13" ht="18.75">
      <c r="A247" s="17">
        <v>240</v>
      </c>
      <c r="B247" s="308" t="s">
        <v>2140</v>
      </c>
      <c r="C247" s="309" t="s">
        <v>845</v>
      </c>
      <c r="D247" s="187">
        <v>11</v>
      </c>
      <c r="E247" s="198"/>
      <c r="F247" s="396">
        <f t="shared" si="19"/>
        <v>5.5</v>
      </c>
      <c r="G247" s="397">
        <f t="shared" si="20"/>
        <v>16.5</v>
      </c>
      <c r="H247" s="197"/>
      <c r="I247" s="398">
        <f t="shared" si="21"/>
        <v>16.5</v>
      </c>
      <c r="J247" s="226"/>
      <c r="K247" s="398">
        <f t="shared" si="22"/>
        <v>16.5</v>
      </c>
      <c r="L247" s="399"/>
      <c r="M247" s="20" t="str">
        <f t="shared" si="18"/>
        <v>Juin</v>
      </c>
    </row>
    <row r="248" spans="1:13" ht="18.75">
      <c r="A248" s="17">
        <v>241</v>
      </c>
      <c r="B248" s="308" t="s">
        <v>3228</v>
      </c>
      <c r="C248" s="309" t="s">
        <v>333</v>
      </c>
      <c r="D248" s="187">
        <v>10</v>
      </c>
      <c r="E248" s="198"/>
      <c r="F248" s="396">
        <f t="shared" si="19"/>
        <v>5</v>
      </c>
      <c r="G248" s="397">
        <f t="shared" si="20"/>
        <v>15</v>
      </c>
      <c r="H248" s="197"/>
      <c r="I248" s="398">
        <f t="shared" si="21"/>
        <v>15</v>
      </c>
      <c r="J248" s="226"/>
      <c r="K248" s="398">
        <f t="shared" si="22"/>
        <v>15</v>
      </c>
      <c r="L248" s="399"/>
      <c r="M248" s="20" t="str">
        <f t="shared" si="18"/>
        <v>Juin</v>
      </c>
    </row>
    <row r="249" spans="1:13" ht="18.75">
      <c r="A249" s="17">
        <v>242</v>
      </c>
      <c r="B249" s="308" t="s">
        <v>3229</v>
      </c>
      <c r="C249" s="309" t="s">
        <v>3230</v>
      </c>
      <c r="D249" s="187">
        <v>6</v>
      </c>
      <c r="E249" s="198"/>
      <c r="F249" s="396">
        <f t="shared" si="19"/>
        <v>3</v>
      </c>
      <c r="G249" s="397">
        <f t="shared" si="20"/>
        <v>9</v>
      </c>
      <c r="H249" s="197"/>
      <c r="I249" s="398">
        <f t="shared" si="21"/>
        <v>9</v>
      </c>
      <c r="J249" s="226"/>
      <c r="K249" s="398">
        <f t="shared" si="22"/>
        <v>9</v>
      </c>
      <c r="L249" s="399"/>
      <c r="M249" s="20" t="str">
        <f t="shared" si="18"/>
        <v>Juin</v>
      </c>
    </row>
    <row r="250" spans="1:13" ht="18.75">
      <c r="A250" s="17">
        <v>243</v>
      </c>
      <c r="B250" s="308" t="s">
        <v>3231</v>
      </c>
      <c r="C250" s="309" t="s">
        <v>2960</v>
      </c>
      <c r="D250" s="187">
        <v>8</v>
      </c>
      <c r="E250" s="198"/>
      <c r="F250" s="396">
        <f t="shared" si="19"/>
        <v>4</v>
      </c>
      <c r="G250" s="397">
        <f t="shared" si="20"/>
        <v>12</v>
      </c>
      <c r="H250" s="197"/>
      <c r="I250" s="398">
        <f t="shared" si="21"/>
        <v>12</v>
      </c>
      <c r="J250" s="226"/>
      <c r="K250" s="398">
        <f t="shared" si="22"/>
        <v>12</v>
      </c>
      <c r="L250" s="399"/>
      <c r="M250" s="20" t="str">
        <f t="shared" si="18"/>
        <v>Juin</v>
      </c>
    </row>
    <row r="251" spans="1:13" ht="18.75">
      <c r="A251" s="17">
        <v>244</v>
      </c>
      <c r="B251" s="308" t="s">
        <v>3232</v>
      </c>
      <c r="C251" s="309" t="s">
        <v>3233</v>
      </c>
      <c r="D251" s="187">
        <v>8</v>
      </c>
      <c r="E251" s="198"/>
      <c r="F251" s="396">
        <f t="shared" si="19"/>
        <v>4</v>
      </c>
      <c r="G251" s="397">
        <f t="shared" si="20"/>
        <v>12</v>
      </c>
      <c r="H251" s="197"/>
      <c r="I251" s="398">
        <f t="shared" si="21"/>
        <v>12</v>
      </c>
      <c r="J251" s="226"/>
      <c r="K251" s="398">
        <f t="shared" si="22"/>
        <v>12</v>
      </c>
      <c r="L251" s="399"/>
      <c r="M251" s="20" t="str">
        <f t="shared" si="18"/>
        <v>Juin</v>
      </c>
    </row>
    <row r="252" spans="1:13" ht="18.75">
      <c r="A252" s="17">
        <v>245</v>
      </c>
      <c r="B252" s="308" t="s">
        <v>3234</v>
      </c>
      <c r="C252" s="309" t="s">
        <v>887</v>
      </c>
      <c r="D252" s="187">
        <v>4</v>
      </c>
      <c r="E252" s="198"/>
      <c r="F252" s="396">
        <f t="shared" si="19"/>
        <v>2</v>
      </c>
      <c r="G252" s="397">
        <f t="shared" si="20"/>
        <v>6</v>
      </c>
      <c r="H252" s="197"/>
      <c r="I252" s="398">
        <f t="shared" si="21"/>
        <v>6</v>
      </c>
      <c r="J252" s="226"/>
      <c r="K252" s="398">
        <f t="shared" si="22"/>
        <v>6</v>
      </c>
      <c r="L252" s="399"/>
      <c r="M252" s="20" t="str">
        <f t="shared" si="18"/>
        <v>Juin</v>
      </c>
    </row>
    <row r="253" spans="1:13" ht="18.75">
      <c r="A253" s="17">
        <v>246</v>
      </c>
      <c r="B253" s="308" t="s">
        <v>3235</v>
      </c>
      <c r="C253" s="309" t="s">
        <v>2160</v>
      </c>
      <c r="D253" s="187">
        <v>6</v>
      </c>
      <c r="E253" s="198"/>
      <c r="F253" s="396">
        <f t="shared" si="19"/>
        <v>3</v>
      </c>
      <c r="G253" s="397">
        <f t="shared" si="20"/>
        <v>9</v>
      </c>
      <c r="H253" s="197"/>
      <c r="I253" s="398">
        <f t="shared" si="21"/>
        <v>9</v>
      </c>
      <c r="J253" s="226"/>
      <c r="K253" s="398">
        <f t="shared" si="22"/>
        <v>9</v>
      </c>
      <c r="L253" s="399"/>
      <c r="M253" s="20" t="str">
        <f t="shared" si="18"/>
        <v>Juin</v>
      </c>
    </row>
    <row r="254" spans="1:13" ht="18.75">
      <c r="A254" s="17">
        <v>247</v>
      </c>
      <c r="B254" s="308" t="s">
        <v>3236</v>
      </c>
      <c r="C254" s="309" t="s">
        <v>3237</v>
      </c>
      <c r="D254" s="187">
        <v>7</v>
      </c>
      <c r="E254" s="198"/>
      <c r="F254" s="396">
        <f t="shared" si="19"/>
        <v>3.5</v>
      </c>
      <c r="G254" s="397">
        <f t="shared" si="20"/>
        <v>10.5</v>
      </c>
      <c r="H254" s="197"/>
      <c r="I254" s="398">
        <f t="shared" si="21"/>
        <v>10.5</v>
      </c>
      <c r="J254" s="226"/>
      <c r="K254" s="398">
        <f t="shared" si="22"/>
        <v>10.5</v>
      </c>
      <c r="L254" s="399"/>
      <c r="M254" s="20" t="str">
        <f t="shared" si="18"/>
        <v>Juin</v>
      </c>
    </row>
    <row r="255" spans="1:13" ht="18.75">
      <c r="A255" s="17">
        <v>248</v>
      </c>
      <c r="B255" s="308" t="s">
        <v>3238</v>
      </c>
      <c r="C255" s="309" t="s">
        <v>116</v>
      </c>
      <c r="D255" s="187">
        <v>6</v>
      </c>
      <c r="E255" s="198"/>
      <c r="F255" s="396">
        <f t="shared" si="19"/>
        <v>3</v>
      </c>
      <c r="G255" s="397">
        <f t="shared" si="20"/>
        <v>9</v>
      </c>
      <c r="H255" s="197"/>
      <c r="I255" s="398">
        <f t="shared" si="21"/>
        <v>9</v>
      </c>
      <c r="J255" s="226"/>
      <c r="K255" s="398">
        <f t="shared" si="22"/>
        <v>9</v>
      </c>
      <c r="L255" s="399"/>
      <c r="M255" s="20" t="str">
        <f t="shared" si="18"/>
        <v>Juin</v>
      </c>
    </row>
    <row r="256" spans="1:13" ht="18.75">
      <c r="A256" s="17">
        <v>249</v>
      </c>
      <c r="B256" s="308" t="s">
        <v>3239</v>
      </c>
      <c r="C256" s="309" t="s">
        <v>3240</v>
      </c>
      <c r="D256" s="187">
        <v>4</v>
      </c>
      <c r="E256" s="198"/>
      <c r="F256" s="396">
        <f t="shared" si="19"/>
        <v>2</v>
      </c>
      <c r="G256" s="397">
        <f t="shared" si="20"/>
        <v>6</v>
      </c>
      <c r="H256" s="197"/>
      <c r="I256" s="398">
        <f t="shared" si="21"/>
        <v>6</v>
      </c>
      <c r="J256" s="226"/>
      <c r="K256" s="398">
        <f t="shared" si="22"/>
        <v>6</v>
      </c>
      <c r="L256" s="399"/>
      <c r="M256" s="20" t="str">
        <f t="shared" si="18"/>
        <v>Juin</v>
      </c>
    </row>
    <row r="257" spans="1:13" ht="18.75">
      <c r="A257" s="17">
        <v>250</v>
      </c>
      <c r="B257" s="308" t="s">
        <v>3241</v>
      </c>
      <c r="C257" s="309" t="s">
        <v>3242</v>
      </c>
      <c r="D257" s="187">
        <v>6</v>
      </c>
      <c r="E257" s="198"/>
      <c r="F257" s="396">
        <f t="shared" si="19"/>
        <v>3</v>
      </c>
      <c r="G257" s="397">
        <f t="shared" si="20"/>
        <v>9</v>
      </c>
      <c r="H257" s="197"/>
      <c r="I257" s="398">
        <f t="shared" si="21"/>
        <v>9</v>
      </c>
      <c r="J257" s="226"/>
      <c r="K257" s="398">
        <f t="shared" si="22"/>
        <v>9</v>
      </c>
      <c r="L257" s="399"/>
      <c r="M257" s="20" t="str">
        <f t="shared" si="18"/>
        <v>Juin</v>
      </c>
    </row>
    <row r="258" spans="1:13" ht="18.75">
      <c r="A258" s="17">
        <v>251</v>
      </c>
      <c r="B258" s="308" t="s">
        <v>3243</v>
      </c>
      <c r="C258" s="309" t="s">
        <v>363</v>
      </c>
      <c r="D258" s="187">
        <v>11</v>
      </c>
      <c r="E258" s="198"/>
      <c r="F258" s="396">
        <f t="shared" si="19"/>
        <v>5.5</v>
      </c>
      <c r="G258" s="397">
        <f t="shared" si="20"/>
        <v>16.5</v>
      </c>
      <c r="H258" s="197"/>
      <c r="I258" s="398">
        <f t="shared" si="21"/>
        <v>16.5</v>
      </c>
      <c r="J258" s="226"/>
      <c r="K258" s="398">
        <f t="shared" si="22"/>
        <v>16.5</v>
      </c>
      <c r="L258" s="399"/>
      <c r="M258" s="20" t="str">
        <f t="shared" si="18"/>
        <v>Juin</v>
      </c>
    </row>
    <row r="259" spans="1:13" ht="18.75">
      <c r="A259" s="17">
        <v>252</v>
      </c>
      <c r="B259" s="308" t="s">
        <v>3244</v>
      </c>
      <c r="C259" s="309" t="s">
        <v>2077</v>
      </c>
      <c r="D259" s="187">
        <v>11</v>
      </c>
      <c r="E259" s="198"/>
      <c r="F259" s="396">
        <f t="shared" si="19"/>
        <v>5.5</v>
      </c>
      <c r="G259" s="397">
        <f t="shared" si="20"/>
        <v>16.5</v>
      </c>
      <c r="H259" s="197"/>
      <c r="I259" s="398">
        <f t="shared" si="21"/>
        <v>16.5</v>
      </c>
      <c r="J259" s="226"/>
      <c r="K259" s="398">
        <f t="shared" si="22"/>
        <v>16.5</v>
      </c>
      <c r="L259" s="399"/>
      <c r="M259" s="20" t="str">
        <f t="shared" si="18"/>
        <v>Juin</v>
      </c>
    </row>
    <row r="260" spans="1:13" ht="18.75">
      <c r="A260" s="17">
        <v>253</v>
      </c>
      <c r="B260" s="308" t="s">
        <v>3245</v>
      </c>
      <c r="C260" s="309" t="s">
        <v>2066</v>
      </c>
      <c r="D260" s="187">
        <v>3</v>
      </c>
      <c r="E260" s="198"/>
      <c r="F260" s="396">
        <f t="shared" si="19"/>
        <v>1.5</v>
      </c>
      <c r="G260" s="397">
        <f t="shared" si="20"/>
        <v>4.5</v>
      </c>
      <c r="H260" s="197"/>
      <c r="I260" s="398">
        <f t="shared" si="21"/>
        <v>4.5</v>
      </c>
      <c r="J260" s="226"/>
      <c r="K260" s="398">
        <f t="shared" si="22"/>
        <v>4.5</v>
      </c>
      <c r="L260" s="399"/>
      <c r="M260" s="20" t="str">
        <f t="shared" si="18"/>
        <v>Juin</v>
      </c>
    </row>
    <row r="261" spans="1:13" ht="18.75">
      <c r="A261" s="17">
        <v>254</v>
      </c>
      <c r="B261" s="308" t="s">
        <v>3246</v>
      </c>
      <c r="C261" s="309" t="s">
        <v>1900</v>
      </c>
      <c r="D261" s="187">
        <v>8</v>
      </c>
      <c r="E261" s="198"/>
      <c r="F261" s="396">
        <f t="shared" si="19"/>
        <v>4</v>
      </c>
      <c r="G261" s="397">
        <f t="shared" si="20"/>
        <v>12</v>
      </c>
      <c r="H261" s="197"/>
      <c r="I261" s="398">
        <f t="shared" si="21"/>
        <v>12</v>
      </c>
      <c r="J261" s="226"/>
      <c r="K261" s="398">
        <f t="shared" si="22"/>
        <v>12</v>
      </c>
      <c r="L261" s="399"/>
      <c r="M261" s="20" t="str">
        <f t="shared" si="18"/>
        <v>Juin</v>
      </c>
    </row>
    <row r="262" spans="1:13" ht="18.75">
      <c r="A262" s="17">
        <v>255</v>
      </c>
      <c r="B262" s="308" t="s">
        <v>3247</v>
      </c>
      <c r="C262" s="309" t="s">
        <v>2077</v>
      </c>
      <c r="D262" s="187">
        <v>10</v>
      </c>
      <c r="E262" s="198"/>
      <c r="F262" s="396">
        <f t="shared" si="19"/>
        <v>5</v>
      </c>
      <c r="G262" s="397">
        <f t="shared" si="20"/>
        <v>15</v>
      </c>
      <c r="H262" s="197"/>
      <c r="I262" s="398">
        <f t="shared" si="21"/>
        <v>15</v>
      </c>
      <c r="J262" s="226"/>
      <c r="K262" s="398">
        <f t="shared" si="22"/>
        <v>15</v>
      </c>
      <c r="L262" s="399"/>
      <c r="M262" s="20" t="str">
        <f t="shared" si="18"/>
        <v>Juin</v>
      </c>
    </row>
    <row r="263" spans="1:13" ht="18.75">
      <c r="A263" s="17">
        <v>256</v>
      </c>
      <c r="B263" s="308" t="s">
        <v>3248</v>
      </c>
      <c r="C263" s="309" t="s">
        <v>1825</v>
      </c>
      <c r="D263" s="187">
        <v>9</v>
      </c>
      <c r="E263" s="198"/>
      <c r="F263" s="396">
        <f t="shared" si="19"/>
        <v>4.5</v>
      </c>
      <c r="G263" s="397">
        <f t="shared" si="20"/>
        <v>13.5</v>
      </c>
      <c r="H263" s="197"/>
      <c r="I263" s="398">
        <f t="shared" si="21"/>
        <v>13.5</v>
      </c>
      <c r="J263" s="226"/>
      <c r="K263" s="398">
        <f t="shared" si="22"/>
        <v>13.5</v>
      </c>
      <c r="L263" s="399"/>
      <c r="M263" s="20" t="str">
        <f t="shared" si="18"/>
        <v>Juin</v>
      </c>
    </row>
    <row r="264" spans="1:13" ht="18.75">
      <c r="A264" s="17">
        <v>257</v>
      </c>
      <c r="B264" s="308" t="s">
        <v>3249</v>
      </c>
      <c r="C264" s="309" t="s">
        <v>1872</v>
      </c>
      <c r="D264" s="187">
        <v>6</v>
      </c>
      <c r="E264" s="198"/>
      <c r="F264" s="396">
        <f t="shared" si="19"/>
        <v>3</v>
      </c>
      <c r="G264" s="397">
        <f t="shared" si="20"/>
        <v>9</v>
      </c>
      <c r="H264" s="197"/>
      <c r="I264" s="398">
        <f t="shared" si="21"/>
        <v>9</v>
      </c>
      <c r="J264" s="226"/>
      <c r="K264" s="398">
        <f t="shared" si="22"/>
        <v>9</v>
      </c>
      <c r="L264" s="399"/>
      <c r="M264" s="20" t="str">
        <f t="shared" ref="M264:M283" si="23">IF(ISBLANK(J264),IF(ISBLANK(H264),"Juin","Synthèse"),"Rattrapage")</f>
        <v>Juin</v>
      </c>
    </row>
    <row r="265" spans="1:13" ht="18.75">
      <c r="A265" s="17">
        <v>258</v>
      </c>
      <c r="B265" s="308" t="s">
        <v>3250</v>
      </c>
      <c r="C265" s="309" t="s">
        <v>3251</v>
      </c>
      <c r="D265" s="187">
        <v>4</v>
      </c>
      <c r="E265" s="198"/>
      <c r="F265" s="396">
        <f t="shared" ref="F265:F283" si="24">IF(AND(D265=0,E265=0),L265/3,(D265+E265)/2)</f>
        <v>2</v>
      </c>
      <c r="G265" s="397">
        <f t="shared" ref="G265:G283" si="25">F265*3</f>
        <v>6</v>
      </c>
      <c r="H265" s="197"/>
      <c r="I265" s="398">
        <f t="shared" ref="I265:I283" si="26">MAX(G265,H265*3)</f>
        <v>6</v>
      </c>
      <c r="J265" s="226"/>
      <c r="K265" s="398">
        <f t="shared" ref="K265:K283" si="27">MAX(I265,J265*3)</f>
        <v>6</v>
      </c>
      <c r="L265" s="399"/>
      <c r="M265" s="20" t="str">
        <f t="shared" si="23"/>
        <v>Juin</v>
      </c>
    </row>
    <row r="266" spans="1:13" ht="18.75">
      <c r="A266" s="17">
        <v>259</v>
      </c>
      <c r="B266" s="308" t="s">
        <v>3252</v>
      </c>
      <c r="C266" s="309" t="s">
        <v>3253</v>
      </c>
      <c r="D266" s="187">
        <v>13</v>
      </c>
      <c r="E266" s="198"/>
      <c r="F266" s="396">
        <f t="shared" si="24"/>
        <v>6.5</v>
      </c>
      <c r="G266" s="397">
        <f t="shared" si="25"/>
        <v>19.5</v>
      </c>
      <c r="H266" s="197"/>
      <c r="I266" s="398">
        <f t="shared" si="26"/>
        <v>19.5</v>
      </c>
      <c r="J266" s="226"/>
      <c r="K266" s="398">
        <f t="shared" si="27"/>
        <v>19.5</v>
      </c>
      <c r="L266" s="399"/>
      <c r="M266" s="20" t="str">
        <f t="shared" si="23"/>
        <v>Juin</v>
      </c>
    </row>
    <row r="267" spans="1:13" ht="18.75">
      <c r="A267" s="17">
        <v>260</v>
      </c>
      <c r="B267" s="308" t="s">
        <v>3254</v>
      </c>
      <c r="C267" s="309" t="s">
        <v>333</v>
      </c>
      <c r="D267" s="187">
        <v>3</v>
      </c>
      <c r="E267" s="198"/>
      <c r="F267" s="396">
        <f t="shared" si="24"/>
        <v>1.5</v>
      </c>
      <c r="G267" s="397">
        <f t="shared" si="25"/>
        <v>4.5</v>
      </c>
      <c r="H267" s="197"/>
      <c r="I267" s="398">
        <f t="shared" si="26"/>
        <v>4.5</v>
      </c>
      <c r="J267" s="226"/>
      <c r="K267" s="398">
        <f t="shared" si="27"/>
        <v>4.5</v>
      </c>
      <c r="L267" s="399"/>
      <c r="M267" s="20" t="str">
        <f t="shared" si="23"/>
        <v>Juin</v>
      </c>
    </row>
    <row r="268" spans="1:13" ht="18.75">
      <c r="A268" s="17">
        <v>261</v>
      </c>
      <c r="B268" s="308" t="s">
        <v>3255</v>
      </c>
      <c r="C268" s="309" t="s">
        <v>1779</v>
      </c>
      <c r="D268" s="187">
        <v>12</v>
      </c>
      <c r="E268" s="198"/>
      <c r="F268" s="396">
        <f t="shared" si="24"/>
        <v>6</v>
      </c>
      <c r="G268" s="397">
        <f t="shared" si="25"/>
        <v>18</v>
      </c>
      <c r="H268" s="197"/>
      <c r="I268" s="398">
        <f t="shared" si="26"/>
        <v>18</v>
      </c>
      <c r="J268" s="226"/>
      <c r="K268" s="398">
        <f t="shared" si="27"/>
        <v>18</v>
      </c>
      <c r="L268" s="399"/>
      <c r="M268" s="20" t="str">
        <f t="shared" si="23"/>
        <v>Juin</v>
      </c>
    </row>
    <row r="269" spans="1:13" ht="18.75">
      <c r="A269" s="17">
        <v>262</v>
      </c>
      <c r="B269" s="308" t="s">
        <v>3256</v>
      </c>
      <c r="C269" s="309" t="s">
        <v>1863</v>
      </c>
      <c r="D269" s="187">
        <v>3</v>
      </c>
      <c r="E269" s="198"/>
      <c r="F269" s="396">
        <f t="shared" si="24"/>
        <v>1.5</v>
      </c>
      <c r="G269" s="397">
        <f t="shared" si="25"/>
        <v>4.5</v>
      </c>
      <c r="H269" s="197"/>
      <c r="I269" s="398">
        <f t="shared" si="26"/>
        <v>4.5</v>
      </c>
      <c r="J269" s="226"/>
      <c r="K269" s="398">
        <f t="shared" si="27"/>
        <v>4.5</v>
      </c>
      <c r="L269" s="399"/>
      <c r="M269" s="20" t="str">
        <f t="shared" si="23"/>
        <v>Juin</v>
      </c>
    </row>
    <row r="270" spans="1:13" ht="18.75">
      <c r="A270" s="17">
        <v>263</v>
      </c>
      <c r="B270" s="308" t="s">
        <v>3257</v>
      </c>
      <c r="C270" s="309" t="s">
        <v>3258</v>
      </c>
      <c r="D270" s="187">
        <v>9</v>
      </c>
      <c r="E270" s="198"/>
      <c r="F270" s="396">
        <f t="shared" si="24"/>
        <v>4.5</v>
      </c>
      <c r="G270" s="397">
        <f t="shared" si="25"/>
        <v>13.5</v>
      </c>
      <c r="H270" s="197"/>
      <c r="I270" s="398">
        <f t="shared" si="26"/>
        <v>13.5</v>
      </c>
      <c r="J270" s="226"/>
      <c r="K270" s="398">
        <f t="shared" si="27"/>
        <v>13.5</v>
      </c>
      <c r="L270" s="399"/>
      <c r="M270" s="20" t="str">
        <f t="shared" si="23"/>
        <v>Juin</v>
      </c>
    </row>
    <row r="271" spans="1:13" ht="18.75">
      <c r="A271" s="17">
        <v>264</v>
      </c>
      <c r="B271" s="308" t="s">
        <v>3259</v>
      </c>
      <c r="C271" s="309" t="s">
        <v>473</v>
      </c>
      <c r="D271" s="187">
        <v>10</v>
      </c>
      <c r="E271" s="198"/>
      <c r="F271" s="396">
        <f t="shared" si="24"/>
        <v>5</v>
      </c>
      <c r="G271" s="397">
        <f t="shared" si="25"/>
        <v>15</v>
      </c>
      <c r="H271" s="197"/>
      <c r="I271" s="398">
        <f t="shared" si="26"/>
        <v>15</v>
      </c>
      <c r="J271" s="226"/>
      <c r="K271" s="398">
        <f t="shared" si="27"/>
        <v>15</v>
      </c>
      <c r="L271" s="399"/>
      <c r="M271" s="20" t="str">
        <f t="shared" si="23"/>
        <v>Juin</v>
      </c>
    </row>
    <row r="272" spans="1:13" ht="18.75">
      <c r="A272" s="17">
        <v>265</v>
      </c>
      <c r="B272" s="308" t="s">
        <v>3260</v>
      </c>
      <c r="C272" s="309" t="s">
        <v>2130</v>
      </c>
      <c r="D272" s="187">
        <v>3</v>
      </c>
      <c r="E272" s="198"/>
      <c r="F272" s="396">
        <f t="shared" si="24"/>
        <v>1.5</v>
      </c>
      <c r="G272" s="397">
        <f t="shared" si="25"/>
        <v>4.5</v>
      </c>
      <c r="H272" s="197"/>
      <c r="I272" s="398">
        <f t="shared" si="26"/>
        <v>4.5</v>
      </c>
      <c r="J272" s="226"/>
      <c r="K272" s="398">
        <f t="shared" si="27"/>
        <v>4.5</v>
      </c>
      <c r="L272" s="399"/>
      <c r="M272" s="20" t="str">
        <f t="shared" si="23"/>
        <v>Juin</v>
      </c>
    </row>
    <row r="273" spans="1:13" ht="18.75">
      <c r="A273" s="17">
        <v>266</v>
      </c>
      <c r="B273" s="308" t="s">
        <v>3261</v>
      </c>
      <c r="C273" s="309" t="s">
        <v>3262</v>
      </c>
      <c r="D273" s="187">
        <v>8</v>
      </c>
      <c r="E273" s="198"/>
      <c r="F273" s="396">
        <f t="shared" si="24"/>
        <v>4</v>
      </c>
      <c r="G273" s="397">
        <f t="shared" si="25"/>
        <v>12</v>
      </c>
      <c r="H273" s="197"/>
      <c r="I273" s="398">
        <f t="shared" si="26"/>
        <v>12</v>
      </c>
      <c r="J273" s="226"/>
      <c r="K273" s="398">
        <f t="shared" si="27"/>
        <v>12</v>
      </c>
      <c r="L273" s="399"/>
      <c r="M273" s="20" t="str">
        <f t="shared" si="23"/>
        <v>Juin</v>
      </c>
    </row>
    <row r="274" spans="1:13" ht="18.75">
      <c r="A274" s="17">
        <v>267</v>
      </c>
      <c r="B274" s="308" t="s">
        <v>3263</v>
      </c>
      <c r="C274" s="309" t="s">
        <v>3264</v>
      </c>
      <c r="D274" s="187">
        <v>9</v>
      </c>
      <c r="E274" s="198"/>
      <c r="F274" s="396">
        <f t="shared" si="24"/>
        <v>4.5</v>
      </c>
      <c r="G274" s="397">
        <f t="shared" si="25"/>
        <v>13.5</v>
      </c>
      <c r="H274" s="197"/>
      <c r="I274" s="398">
        <f t="shared" si="26"/>
        <v>13.5</v>
      </c>
      <c r="J274" s="226"/>
      <c r="K274" s="398">
        <f t="shared" si="27"/>
        <v>13.5</v>
      </c>
      <c r="L274" s="399"/>
      <c r="M274" s="20" t="str">
        <f t="shared" si="23"/>
        <v>Juin</v>
      </c>
    </row>
    <row r="275" spans="1:13" ht="18.75">
      <c r="A275" s="17">
        <v>268</v>
      </c>
      <c r="B275" s="308" t="s">
        <v>3265</v>
      </c>
      <c r="C275" s="309" t="s">
        <v>3194</v>
      </c>
      <c r="D275" s="187">
        <v>4</v>
      </c>
      <c r="E275" s="198"/>
      <c r="F275" s="396">
        <f t="shared" si="24"/>
        <v>2</v>
      </c>
      <c r="G275" s="397">
        <f t="shared" si="25"/>
        <v>6</v>
      </c>
      <c r="H275" s="197"/>
      <c r="I275" s="398">
        <f t="shared" si="26"/>
        <v>6</v>
      </c>
      <c r="J275" s="226"/>
      <c r="K275" s="398">
        <f t="shared" si="27"/>
        <v>6</v>
      </c>
      <c r="L275" s="399"/>
      <c r="M275" s="20" t="str">
        <f t="shared" si="23"/>
        <v>Juin</v>
      </c>
    </row>
    <row r="276" spans="1:13" ht="18.75">
      <c r="A276" s="17">
        <v>269</v>
      </c>
      <c r="B276" s="308" t="s">
        <v>1719</v>
      </c>
      <c r="C276" s="309" t="s">
        <v>500</v>
      </c>
      <c r="D276" s="187">
        <v>3</v>
      </c>
      <c r="E276" s="198"/>
      <c r="F276" s="396">
        <f t="shared" si="24"/>
        <v>1.5</v>
      </c>
      <c r="G276" s="397">
        <f t="shared" si="25"/>
        <v>4.5</v>
      </c>
      <c r="H276" s="197"/>
      <c r="I276" s="398">
        <f t="shared" si="26"/>
        <v>4.5</v>
      </c>
      <c r="J276" s="226"/>
      <c r="K276" s="398">
        <f t="shared" si="27"/>
        <v>4.5</v>
      </c>
      <c r="L276" s="399"/>
      <c r="M276" s="20" t="str">
        <f t="shared" si="23"/>
        <v>Juin</v>
      </c>
    </row>
    <row r="277" spans="1:13" ht="18.75">
      <c r="A277" s="17">
        <v>270</v>
      </c>
      <c r="B277" s="308" t="s">
        <v>3266</v>
      </c>
      <c r="C277" s="309" t="s">
        <v>3267</v>
      </c>
      <c r="D277" s="187">
        <v>10</v>
      </c>
      <c r="E277" s="198"/>
      <c r="F277" s="396">
        <f t="shared" si="24"/>
        <v>5</v>
      </c>
      <c r="G277" s="397">
        <f t="shared" si="25"/>
        <v>15</v>
      </c>
      <c r="H277" s="197"/>
      <c r="I277" s="398">
        <f t="shared" si="26"/>
        <v>15</v>
      </c>
      <c r="J277" s="226"/>
      <c r="K277" s="398">
        <f t="shared" si="27"/>
        <v>15</v>
      </c>
      <c r="L277" s="399"/>
      <c r="M277" s="20" t="str">
        <f t="shared" si="23"/>
        <v>Juin</v>
      </c>
    </row>
    <row r="278" spans="1:13" ht="18.75">
      <c r="A278" s="17">
        <v>271</v>
      </c>
      <c r="B278" s="308" t="s">
        <v>3268</v>
      </c>
      <c r="C278" s="309" t="s">
        <v>3269</v>
      </c>
      <c r="D278" s="187">
        <v>9</v>
      </c>
      <c r="E278" s="200"/>
      <c r="F278" s="396">
        <f t="shared" si="24"/>
        <v>4.5</v>
      </c>
      <c r="G278" s="397">
        <f t="shared" si="25"/>
        <v>13.5</v>
      </c>
      <c r="H278" s="197"/>
      <c r="I278" s="398">
        <f t="shared" si="26"/>
        <v>13.5</v>
      </c>
      <c r="J278" s="226"/>
      <c r="K278" s="398">
        <f t="shared" si="27"/>
        <v>13.5</v>
      </c>
      <c r="L278" s="399"/>
      <c r="M278" s="20" t="str">
        <f t="shared" si="23"/>
        <v>Juin</v>
      </c>
    </row>
    <row r="279" spans="1:13" ht="18.75">
      <c r="A279" s="17">
        <v>272</v>
      </c>
      <c r="B279" s="364" t="s">
        <v>3302</v>
      </c>
      <c r="C279" s="365" t="s">
        <v>3303</v>
      </c>
      <c r="D279" s="187">
        <v>0</v>
      </c>
      <c r="E279" s="198"/>
      <c r="F279" s="396">
        <f t="shared" si="24"/>
        <v>0</v>
      </c>
      <c r="G279" s="397">
        <f t="shared" si="25"/>
        <v>0</v>
      </c>
      <c r="H279" s="197"/>
      <c r="I279" s="398">
        <f t="shared" si="26"/>
        <v>0</v>
      </c>
      <c r="J279" s="226"/>
      <c r="K279" s="398">
        <f t="shared" si="27"/>
        <v>0</v>
      </c>
      <c r="L279" s="399"/>
      <c r="M279" s="20" t="str">
        <f t="shared" si="23"/>
        <v>Juin</v>
      </c>
    </row>
    <row r="280" spans="1:13" ht="18.75">
      <c r="A280" s="17">
        <v>273</v>
      </c>
      <c r="B280" s="308" t="s">
        <v>2188</v>
      </c>
      <c r="C280" s="309" t="s">
        <v>3270</v>
      </c>
      <c r="D280" s="187">
        <v>6</v>
      </c>
      <c r="E280" s="198"/>
      <c r="F280" s="396">
        <f t="shared" si="24"/>
        <v>3</v>
      </c>
      <c r="G280" s="397">
        <f t="shared" si="25"/>
        <v>9</v>
      </c>
      <c r="H280" s="197"/>
      <c r="I280" s="398">
        <f t="shared" si="26"/>
        <v>9</v>
      </c>
      <c r="J280" s="226"/>
      <c r="K280" s="398">
        <f t="shared" si="27"/>
        <v>9</v>
      </c>
      <c r="L280" s="399"/>
      <c r="M280" s="20" t="str">
        <f t="shared" si="23"/>
        <v>Juin</v>
      </c>
    </row>
    <row r="281" spans="1:13" ht="18.75">
      <c r="A281" s="17">
        <v>274</v>
      </c>
      <c r="B281" s="308" t="s">
        <v>3271</v>
      </c>
      <c r="C281" s="309" t="s">
        <v>1313</v>
      </c>
      <c r="D281" s="187">
        <v>3</v>
      </c>
      <c r="E281" s="198"/>
      <c r="F281" s="396">
        <f t="shared" si="24"/>
        <v>1.5</v>
      </c>
      <c r="G281" s="397">
        <f t="shared" si="25"/>
        <v>4.5</v>
      </c>
      <c r="H281" s="197"/>
      <c r="I281" s="398">
        <f t="shared" si="26"/>
        <v>4.5</v>
      </c>
      <c r="J281" s="226"/>
      <c r="K281" s="398">
        <f t="shared" si="27"/>
        <v>4.5</v>
      </c>
      <c r="L281" s="399"/>
      <c r="M281" s="20" t="str">
        <f t="shared" si="23"/>
        <v>Juin</v>
      </c>
    </row>
    <row r="282" spans="1:13" ht="18.75">
      <c r="A282" s="17">
        <v>275</v>
      </c>
      <c r="B282" s="308" t="s">
        <v>3272</v>
      </c>
      <c r="C282" s="309" t="s">
        <v>3273</v>
      </c>
      <c r="D282" s="187">
        <v>9</v>
      </c>
      <c r="E282" s="198"/>
      <c r="F282" s="396">
        <f t="shared" si="24"/>
        <v>4.5</v>
      </c>
      <c r="G282" s="397">
        <f t="shared" si="25"/>
        <v>13.5</v>
      </c>
      <c r="H282" s="197"/>
      <c r="I282" s="398">
        <f t="shared" si="26"/>
        <v>13.5</v>
      </c>
      <c r="J282" s="226"/>
      <c r="K282" s="398">
        <f t="shared" si="27"/>
        <v>13.5</v>
      </c>
      <c r="L282" s="399"/>
      <c r="M282" s="20" t="str">
        <f t="shared" si="23"/>
        <v>Juin</v>
      </c>
    </row>
    <row r="283" spans="1:13" ht="18.75">
      <c r="A283" s="26">
        <v>276</v>
      </c>
      <c r="B283" s="308" t="s">
        <v>3274</v>
      </c>
      <c r="C283" s="309" t="s">
        <v>3275</v>
      </c>
      <c r="D283" s="187">
        <v>7</v>
      </c>
      <c r="E283" s="198"/>
      <c r="F283" s="396">
        <f t="shared" si="24"/>
        <v>3.5</v>
      </c>
      <c r="G283" s="397">
        <f t="shared" si="25"/>
        <v>10.5</v>
      </c>
      <c r="H283" s="197"/>
      <c r="I283" s="398">
        <f t="shared" si="26"/>
        <v>10.5</v>
      </c>
      <c r="J283" s="226"/>
      <c r="K283" s="398">
        <f t="shared" si="27"/>
        <v>10.5</v>
      </c>
      <c r="L283" s="399"/>
      <c r="M283" s="20" t="str">
        <f t="shared" si="23"/>
        <v>Juin</v>
      </c>
    </row>
    <row r="284" spans="1:13" ht="18.75">
      <c r="A284" s="432"/>
    </row>
  </sheetData>
  <sortState ref="B9:M469">
    <sortCondition ref="B9:B469"/>
    <sortCondition ref="C9:C469"/>
  </sortState>
  <conditionalFormatting sqref="M7:M283">
    <cfRule type="cellIs" dxfId="70" priority="7" operator="equal">
      <formula>"Rattrapage"</formula>
    </cfRule>
    <cfRule type="cellIs" dxfId="69" priority="8" operator="equal">
      <formula>"Synthèse"</formula>
    </cfRule>
    <cfRule type="cellIs" dxfId="68" priority="9" operator="equal">
      <formula>"Juin"</formula>
    </cfRule>
  </conditionalFormatting>
  <dataValidations count="2">
    <dataValidation type="decimal" allowBlank="1" showInputMessage="1" showErrorMessage="1" sqref="L133:L283 L8:L131">
      <formula1>30</formula1>
      <formula2>60</formula2>
    </dataValidation>
    <dataValidation type="decimal" allowBlank="1" showInputMessage="1" showErrorMessage="1" sqref="E8:E283 J8:J283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3"/>
  <sheetViews>
    <sheetView workbookViewId="0">
      <selection activeCell="D8" sqref="D8:D283"/>
    </sheetView>
  </sheetViews>
  <sheetFormatPr baseColWidth="10" defaultRowHeight="15"/>
  <cols>
    <col min="1" max="1" width="6.42578125" style="21" bestFit="1" customWidth="1"/>
    <col min="2" max="2" width="26.85546875" style="21" customWidth="1"/>
    <col min="3" max="3" width="31.85546875" style="21" customWidth="1"/>
    <col min="4" max="4" width="11.5703125" style="21"/>
    <col min="5" max="5" width="7.7109375" style="21" bestFit="1" customWidth="1"/>
    <col min="6" max="6" width="12" style="21" customWidth="1"/>
    <col min="7" max="7" width="10.140625" style="21" customWidth="1"/>
    <col min="8" max="8" width="11.5703125" style="4"/>
    <col min="9" max="11" width="11.5703125" style="21"/>
  </cols>
  <sheetData>
    <row r="1" spans="1:13" ht="21">
      <c r="A1"/>
      <c r="B1" s="1"/>
      <c r="C1" s="23" t="s">
        <v>0</v>
      </c>
      <c r="D1" s="3"/>
      <c r="E1"/>
      <c r="H1" s="21"/>
      <c r="I1"/>
      <c r="J1"/>
      <c r="K1"/>
    </row>
    <row r="2" spans="1:13" ht="21">
      <c r="A2"/>
      <c r="B2" s="1"/>
      <c r="C2" s="23" t="s">
        <v>1</v>
      </c>
      <c r="D2" s="3"/>
      <c r="E2"/>
      <c r="H2" s="21"/>
      <c r="I2"/>
      <c r="J2"/>
      <c r="K2"/>
    </row>
    <row r="3" spans="1:13" ht="21">
      <c r="A3"/>
      <c r="B3" s="1"/>
      <c r="C3" s="23" t="s">
        <v>2930</v>
      </c>
      <c r="D3" s="3"/>
      <c r="E3"/>
      <c r="H3" s="21"/>
      <c r="I3"/>
      <c r="J3"/>
      <c r="K3"/>
    </row>
    <row r="4" spans="1:13" ht="21">
      <c r="A4"/>
      <c r="B4" s="1"/>
      <c r="C4" s="23" t="s">
        <v>2</v>
      </c>
      <c r="D4" s="3"/>
      <c r="E4"/>
      <c r="H4" s="21"/>
      <c r="I4"/>
      <c r="J4"/>
      <c r="K4"/>
    </row>
    <row r="5" spans="1:13" ht="21">
      <c r="A5"/>
      <c r="B5" s="1"/>
      <c r="C5" s="23" t="s">
        <v>18</v>
      </c>
      <c r="D5" s="3"/>
      <c r="E5"/>
      <c r="H5" s="21"/>
      <c r="I5"/>
      <c r="J5"/>
      <c r="K5"/>
    </row>
    <row r="6" spans="1:13" ht="24" thickBot="1">
      <c r="A6"/>
      <c r="B6" s="1" t="s">
        <v>3282</v>
      </c>
      <c r="C6"/>
      <c r="D6" s="1"/>
      <c r="E6" s="23"/>
      <c r="F6" s="5"/>
      <c r="G6" s="5"/>
      <c r="H6"/>
      <c r="I6"/>
      <c r="J6"/>
      <c r="K6"/>
    </row>
    <row r="7" spans="1:13" s="16" customFormat="1" ht="16.5" thickBot="1">
      <c r="A7" s="6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10" t="s">
        <v>10</v>
      </c>
      <c r="G7" s="10" t="s">
        <v>17</v>
      </c>
      <c r="H7" s="11" t="s">
        <v>2196</v>
      </c>
      <c r="I7" s="12" t="s">
        <v>13</v>
      </c>
      <c r="J7" s="13" t="s">
        <v>2202</v>
      </c>
      <c r="K7" s="12" t="s">
        <v>13</v>
      </c>
      <c r="L7" s="14" t="s">
        <v>14</v>
      </c>
      <c r="M7" s="15" t="s">
        <v>15</v>
      </c>
    </row>
    <row r="8" spans="1:13" ht="18.75">
      <c r="A8" s="17">
        <v>1</v>
      </c>
      <c r="B8" s="372" t="s">
        <v>2933</v>
      </c>
      <c r="C8" s="373" t="s">
        <v>2934</v>
      </c>
      <c r="D8" s="196">
        <v>17</v>
      </c>
      <c r="E8" s="196"/>
      <c r="F8" s="396">
        <f>IF(AND(D8=0,E8=0),L8/3,(D8+E8)/2)</f>
        <v>8.5</v>
      </c>
      <c r="G8" s="397">
        <f t="shared" ref="G8" si="0">F8*3</f>
        <v>25.5</v>
      </c>
      <c r="H8" s="424"/>
      <c r="I8" s="398">
        <f t="shared" ref="I8" si="1">MAX(G8,H8*3)</f>
        <v>25.5</v>
      </c>
      <c r="J8" s="194"/>
      <c r="K8" s="398">
        <f t="shared" ref="K8" si="2">MAX(I8,J8*3)</f>
        <v>25.5</v>
      </c>
      <c r="L8" s="399"/>
      <c r="M8" s="20" t="str">
        <f t="shared" ref="M8" si="3">IF(ISBLANK(J8),IF(ISBLANK(H8),"Juin","Synthèse"),"Rattrapage")</f>
        <v>Juin</v>
      </c>
    </row>
    <row r="9" spans="1:13" ht="18.75">
      <c r="A9" s="17">
        <v>2</v>
      </c>
      <c r="B9" s="372" t="s">
        <v>2935</v>
      </c>
      <c r="C9" s="373" t="s">
        <v>2936</v>
      </c>
      <c r="D9" s="187">
        <v>19</v>
      </c>
      <c r="E9" s="187"/>
      <c r="F9" s="396">
        <f t="shared" ref="F9:F72" si="4">IF(AND(D9=0,E9=0),L9/3,(D9+E9)/2)</f>
        <v>9.5</v>
      </c>
      <c r="G9" s="397">
        <f t="shared" ref="G9:G72" si="5">F9*3</f>
        <v>28.5</v>
      </c>
      <c r="H9" s="424"/>
      <c r="I9" s="398">
        <f t="shared" ref="I9:I72" si="6">MAX(G9,H9*3)</f>
        <v>28.5</v>
      </c>
      <c r="J9" s="194"/>
      <c r="K9" s="398">
        <f t="shared" ref="K9:K72" si="7">MAX(I9,J9*3)</f>
        <v>28.5</v>
      </c>
      <c r="L9" s="399"/>
      <c r="M9" s="20" t="str">
        <f t="shared" ref="M9:M72" si="8">IF(ISBLANK(J9),IF(ISBLANK(H9),"Juin","Synthèse"),"Rattrapage")</f>
        <v>Juin</v>
      </c>
    </row>
    <row r="10" spans="1:13" ht="18.75">
      <c r="A10" s="17">
        <v>3</v>
      </c>
      <c r="B10" s="333" t="s">
        <v>2937</v>
      </c>
      <c r="C10" s="366" t="s">
        <v>518</v>
      </c>
      <c r="D10" s="187">
        <v>14</v>
      </c>
      <c r="E10" s="187"/>
      <c r="F10" s="396">
        <f t="shared" si="4"/>
        <v>7</v>
      </c>
      <c r="G10" s="397">
        <f t="shared" si="5"/>
        <v>21</v>
      </c>
      <c r="H10" s="424"/>
      <c r="I10" s="398">
        <f t="shared" si="6"/>
        <v>21</v>
      </c>
      <c r="J10" s="194"/>
      <c r="K10" s="398">
        <f t="shared" si="7"/>
        <v>21</v>
      </c>
      <c r="L10" s="399"/>
      <c r="M10" s="20" t="str">
        <f t="shared" si="8"/>
        <v>Juin</v>
      </c>
    </row>
    <row r="11" spans="1:13" ht="18.75">
      <c r="A11" s="17">
        <v>4</v>
      </c>
      <c r="B11" s="308" t="s">
        <v>2938</v>
      </c>
      <c r="C11" s="366" t="s">
        <v>706</v>
      </c>
      <c r="D11" s="187">
        <v>18</v>
      </c>
      <c r="E11" s="187"/>
      <c r="F11" s="396">
        <f t="shared" si="4"/>
        <v>9</v>
      </c>
      <c r="G11" s="397">
        <f t="shared" si="5"/>
        <v>27</v>
      </c>
      <c r="H11" s="424"/>
      <c r="I11" s="398">
        <f t="shared" si="6"/>
        <v>27</v>
      </c>
      <c r="J11" s="194"/>
      <c r="K11" s="398">
        <f t="shared" si="7"/>
        <v>27</v>
      </c>
      <c r="L11" s="399"/>
      <c r="M11" s="20" t="str">
        <f t="shared" si="8"/>
        <v>Juin</v>
      </c>
    </row>
    <row r="12" spans="1:13" ht="18.75">
      <c r="A12" s="17">
        <v>5</v>
      </c>
      <c r="B12" s="334" t="s">
        <v>1771</v>
      </c>
      <c r="C12" s="335" t="s">
        <v>3292</v>
      </c>
      <c r="D12" s="24">
        <v>5</v>
      </c>
      <c r="E12" s="187"/>
      <c r="F12" s="396">
        <f t="shared" si="4"/>
        <v>2.5</v>
      </c>
      <c r="G12" s="397">
        <f t="shared" si="5"/>
        <v>7.5</v>
      </c>
      <c r="H12" s="424"/>
      <c r="I12" s="398">
        <f t="shared" si="6"/>
        <v>7.5</v>
      </c>
      <c r="J12" s="194"/>
      <c r="K12" s="398">
        <f t="shared" si="7"/>
        <v>7.5</v>
      </c>
      <c r="L12" s="399"/>
      <c r="M12" s="20" t="str">
        <f t="shared" si="8"/>
        <v>Juin</v>
      </c>
    </row>
    <row r="13" spans="1:13" ht="18.75">
      <c r="A13" s="17">
        <v>6</v>
      </c>
      <c r="B13" s="308" t="s">
        <v>2939</v>
      </c>
      <c r="C13" s="309" t="s">
        <v>2940</v>
      </c>
      <c r="D13" s="187">
        <v>9</v>
      </c>
      <c r="E13" s="187"/>
      <c r="F13" s="396">
        <f t="shared" si="4"/>
        <v>4.5</v>
      </c>
      <c r="G13" s="397">
        <f t="shared" si="5"/>
        <v>13.5</v>
      </c>
      <c r="H13" s="424"/>
      <c r="I13" s="398">
        <f t="shared" si="6"/>
        <v>13.5</v>
      </c>
      <c r="J13" s="194"/>
      <c r="K13" s="398">
        <f t="shared" si="7"/>
        <v>13.5</v>
      </c>
      <c r="L13" s="399"/>
      <c r="M13" s="20" t="str">
        <f t="shared" si="8"/>
        <v>Juin</v>
      </c>
    </row>
    <row r="14" spans="1:13" ht="18.75">
      <c r="A14" s="17">
        <v>7</v>
      </c>
      <c r="B14" s="308" t="s">
        <v>2941</v>
      </c>
      <c r="C14" s="309" t="s">
        <v>2942</v>
      </c>
      <c r="D14" s="187">
        <v>16</v>
      </c>
      <c r="E14" s="187"/>
      <c r="F14" s="396">
        <f t="shared" si="4"/>
        <v>8</v>
      </c>
      <c r="G14" s="397">
        <f t="shared" si="5"/>
        <v>24</v>
      </c>
      <c r="H14" s="424"/>
      <c r="I14" s="398">
        <f t="shared" si="6"/>
        <v>24</v>
      </c>
      <c r="J14" s="194"/>
      <c r="K14" s="398">
        <f t="shared" si="7"/>
        <v>24</v>
      </c>
      <c r="L14" s="399"/>
      <c r="M14" s="20" t="str">
        <f t="shared" si="8"/>
        <v>Juin</v>
      </c>
    </row>
    <row r="15" spans="1:13" ht="18.75">
      <c r="A15" s="17">
        <v>8</v>
      </c>
      <c r="B15" s="306" t="s">
        <v>2945</v>
      </c>
      <c r="C15" s="307" t="s">
        <v>492</v>
      </c>
      <c r="D15" s="24">
        <v>13</v>
      </c>
      <c r="E15" s="187"/>
      <c r="F15" s="396">
        <f t="shared" si="4"/>
        <v>6.5</v>
      </c>
      <c r="G15" s="397">
        <f t="shared" si="5"/>
        <v>19.5</v>
      </c>
      <c r="H15" s="424"/>
      <c r="I15" s="398">
        <f t="shared" si="6"/>
        <v>19.5</v>
      </c>
      <c r="J15" s="194"/>
      <c r="K15" s="398">
        <f t="shared" si="7"/>
        <v>19.5</v>
      </c>
      <c r="L15" s="399"/>
      <c r="M15" s="20" t="str">
        <f t="shared" si="8"/>
        <v>Juin</v>
      </c>
    </row>
    <row r="16" spans="1:13" ht="18.75">
      <c r="A16" s="17">
        <v>9</v>
      </c>
      <c r="B16" s="308" t="s">
        <v>2943</v>
      </c>
      <c r="C16" s="309" t="s">
        <v>2944</v>
      </c>
      <c r="D16" s="24">
        <v>9</v>
      </c>
      <c r="E16" s="187"/>
      <c r="F16" s="396">
        <f t="shared" si="4"/>
        <v>4.5</v>
      </c>
      <c r="G16" s="397">
        <f t="shared" si="5"/>
        <v>13.5</v>
      </c>
      <c r="H16" s="424"/>
      <c r="I16" s="398">
        <f t="shared" si="6"/>
        <v>13.5</v>
      </c>
      <c r="J16" s="194"/>
      <c r="K16" s="398">
        <f t="shared" si="7"/>
        <v>13.5</v>
      </c>
      <c r="L16" s="399"/>
      <c r="M16" s="20" t="str">
        <f t="shared" si="8"/>
        <v>Juin</v>
      </c>
    </row>
    <row r="17" spans="1:13" ht="18.75">
      <c r="A17" s="17">
        <v>10</v>
      </c>
      <c r="B17" s="308" t="s">
        <v>182</v>
      </c>
      <c r="C17" s="309" t="s">
        <v>640</v>
      </c>
      <c r="D17" s="187">
        <v>16</v>
      </c>
      <c r="E17" s="187"/>
      <c r="F17" s="396">
        <f t="shared" si="4"/>
        <v>8</v>
      </c>
      <c r="G17" s="397">
        <f t="shared" si="5"/>
        <v>24</v>
      </c>
      <c r="H17" s="424"/>
      <c r="I17" s="398">
        <f t="shared" si="6"/>
        <v>24</v>
      </c>
      <c r="J17" s="194"/>
      <c r="K17" s="398">
        <f t="shared" si="7"/>
        <v>24</v>
      </c>
      <c r="L17" s="399"/>
      <c r="M17" s="20" t="str">
        <f t="shared" si="8"/>
        <v>Juin</v>
      </c>
    </row>
    <row r="18" spans="1:13" ht="18.75">
      <c r="A18" s="17">
        <v>11</v>
      </c>
      <c r="B18" s="308" t="s">
        <v>2946</v>
      </c>
      <c r="C18" s="309" t="s">
        <v>1863</v>
      </c>
      <c r="D18" s="187">
        <v>8</v>
      </c>
      <c r="E18" s="187"/>
      <c r="F18" s="396">
        <f t="shared" si="4"/>
        <v>4</v>
      </c>
      <c r="G18" s="397">
        <f t="shared" si="5"/>
        <v>12</v>
      </c>
      <c r="H18" s="424"/>
      <c r="I18" s="398">
        <f t="shared" si="6"/>
        <v>12</v>
      </c>
      <c r="J18" s="194"/>
      <c r="K18" s="398">
        <f t="shared" si="7"/>
        <v>12</v>
      </c>
      <c r="L18" s="399"/>
      <c r="M18" s="20" t="str">
        <f t="shared" si="8"/>
        <v>Juin</v>
      </c>
    </row>
    <row r="19" spans="1:13" ht="18.75">
      <c r="A19" s="17">
        <v>12</v>
      </c>
      <c r="B19" s="308" t="s">
        <v>1784</v>
      </c>
      <c r="C19" s="309" t="s">
        <v>2947</v>
      </c>
      <c r="D19" s="187">
        <v>10</v>
      </c>
      <c r="E19" s="187"/>
      <c r="F19" s="396">
        <f t="shared" si="4"/>
        <v>5</v>
      </c>
      <c r="G19" s="397">
        <f t="shared" si="5"/>
        <v>15</v>
      </c>
      <c r="H19" s="424"/>
      <c r="I19" s="398">
        <f t="shared" si="6"/>
        <v>15</v>
      </c>
      <c r="J19" s="194"/>
      <c r="K19" s="398">
        <f t="shared" si="7"/>
        <v>15</v>
      </c>
      <c r="L19" s="399"/>
      <c r="M19" s="20" t="str">
        <f t="shared" si="8"/>
        <v>Juin</v>
      </c>
    </row>
    <row r="20" spans="1:13" ht="18.75">
      <c r="A20" s="17">
        <v>13</v>
      </c>
      <c r="B20" s="308" t="s">
        <v>2948</v>
      </c>
      <c r="C20" s="309" t="s">
        <v>2949</v>
      </c>
      <c r="D20" s="24">
        <v>12</v>
      </c>
      <c r="E20" s="187"/>
      <c r="F20" s="396">
        <f t="shared" si="4"/>
        <v>6</v>
      </c>
      <c r="G20" s="397">
        <f t="shared" si="5"/>
        <v>18</v>
      </c>
      <c r="H20" s="424"/>
      <c r="I20" s="398">
        <f t="shared" si="6"/>
        <v>18</v>
      </c>
      <c r="J20" s="194"/>
      <c r="K20" s="398">
        <f t="shared" si="7"/>
        <v>18</v>
      </c>
      <c r="L20" s="399"/>
      <c r="M20" s="20" t="str">
        <f t="shared" si="8"/>
        <v>Juin</v>
      </c>
    </row>
    <row r="21" spans="1:13" ht="18.75">
      <c r="A21" s="17">
        <v>14</v>
      </c>
      <c r="B21" s="308" t="s">
        <v>2950</v>
      </c>
      <c r="C21" s="309" t="s">
        <v>580</v>
      </c>
      <c r="D21" s="24">
        <v>18</v>
      </c>
      <c r="E21" s="187"/>
      <c r="F21" s="396">
        <f t="shared" si="4"/>
        <v>9</v>
      </c>
      <c r="G21" s="397">
        <f t="shared" si="5"/>
        <v>27</v>
      </c>
      <c r="H21" s="424"/>
      <c r="I21" s="398">
        <f t="shared" si="6"/>
        <v>27</v>
      </c>
      <c r="J21" s="194"/>
      <c r="K21" s="398">
        <f t="shared" si="7"/>
        <v>27</v>
      </c>
      <c r="L21" s="399"/>
      <c r="M21" s="20" t="str">
        <f t="shared" si="8"/>
        <v>Juin</v>
      </c>
    </row>
    <row r="22" spans="1:13" ht="18.75">
      <c r="A22" s="17">
        <v>15</v>
      </c>
      <c r="B22" s="308" t="s">
        <v>2951</v>
      </c>
      <c r="C22" s="309" t="s">
        <v>2952</v>
      </c>
      <c r="D22" s="24">
        <v>8</v>
      </c>
      <c r="E22" s="187"/>
      <c r="F22" s="396">
        <f t="shared" si="4"/>
        <v>4</v>
      </c>
      <c r="G22" s="397">
        <f t="shared" si="5"/>
        <v>12</v>
      </c>
      <c r="H22" s="424"/>
      <c r="I22" s="398">
        <f t="shared" si="6"/>
        <v>12</v>
      </c>
      <c r="J22" s="194"/>
      <c r="K22" s="398">
        <f t="shared" si="7"/>
        <v>12</v>
      </c>
      <c r="L22" s="399"/>
      <c r="M22" s="20" t="str">
        <f t="shared" si="8"/>
        <v>Juin</v>
      </c>
    </row>
    <row r="23" spans="1:13" ht="18.75">
      <c r="A23" s="17">
        <v>16</v>
      </c>
      <c r="B23" s="336" t="s">
        <v>2951</v>
      </c>
      <c r="C23" s="337" t="s">
        <v>2953</v>
      </c>
      <c r="D23" s="24">
        <v>8</v>
      </c>
      <c r="E23" s="187"/>
      <c r="F23" s="396">
        <f t="shared" si="4"/>
        <v>4</v>
      </c>
      <c r="G23" s="397">
        <f t="shared" si="5"/>
        <v>12</v>
      </c>
      <c r="H23" s="424"/>
      <c r="I23" s="398">
        <f t="shared" si="6"/>
        <v>12</v>
      </c>
      <c r="J23" s="194"/>
      <c r="K23" s="398">
        <f t="shared" si="7"/>
        <v>12</v>
      </c>
      <c r="L23" s="399"/>
      <c r="M23" s="20" t="str">
        <f t="shared" si="8"/>
        <v>Juin</v>
      </c>
    </row>
    <row r="24" spans="1:13" ht="18.75">
      <c r="A24" s="17">
        <v>17</v>
      </c>
      <c r="B24" s="308" t="s">
        <v>2954</v>
      </c>
      <c r="C24" s="309" t="s">
        <v>2090</v>
      </c>
      <c r="D24" s="187">
        <v>17</v>
      </c>
      <c r="E24" s="187"/>
      <c r="F24" s="396">
        <f t="shared" si="4"/>
        <v>8.5</v>
      </c>
      <c r="G24" s="397">
        <f t="shared" si="5"/>
        <v>25.5</v>
      </c>
      <c r="H24" s="424"/>
      <c r="I24" s="398">
        <f t="shared" si="6"/>
        <v>25.5</v>
      </c>
      <c r="J24" s="194"/>
      <c r="K24" s="398">
        <f t="shared" si="7"/>
        <v>25.5</v>
      </c>
      <c r="L24" s="399"/>
      <c r="M24" s="20" t="str">
        <f t="shared" si="8"/>
        <v>Juin</v>
      </c>
    </row>
    <row r="25" spans="1:13" ht="18.75">
      <c r="A25" s="17">
        <v>18</v>
      </c>
      <c r="B25" s="308" t="s">
        <v>220</v>
      </c>
      <c r="C25" s="309" t="s">
        <v>2955</v>
      </c>
      <c r="D25" s="24">
        <v>13</v>
      </c>
      <c r="E25" s="187"/>
      <c r="F25" s="396">
        <f t="shared" si="4"/>
        <v>6.5</v>
      </c>
      <c r="G25" s="397">
        <f t="shared" si="5"/>
        <v>19.5</v>
      </c>
      <c r="H25" s="424"/>
      <c r="I25" s="398">
        <f t="shared" si="6"/>
        <v>19.5</v>
      </c>
      <c r="J25" s="194"/>
      <c r="K25" s="398">
        <f t="shared" si="7"/>
        <v>19.5</v>
      </c>
      <c r="L25" s="399"/>
      <c r="M25" s="20" t="str">
        <f t="shared" si="8"/>
        <v>Juin</v>
      </c>
    </row>
    <row r="26" spans="1:13" ht="18.75">
      <c r="A26" s="17">
        <v>19</v>
      </c>
      <c r="B26" s="285" t="s">
        <v>2956</v>
      </c>
      <c r="C26" s="284" t="s">
        <v>2957</v>
      </c>
      <c r="D26" s="187">
        <v>18</v>
      </c>
      <c r="E26" s="187"/>
      <c r="F26" s="396">
        <f t="shared" si="4"/>
        <v>9</v>
      </c>
      <c r="G26" s="397">
        <f t="shared" si="5"/>
        <v>27</v>
      </c>
      <c r="H26" s="424"/>
      <c r="I26" s="398">
        <f t="shared" si="6"/>
        <v>27</v>
      </c>
      <c r="J26" s="194"/>
      <c r="K26" s="398">
        <f t="shared" si="7"/>
        <v>27</v>
      </c>
      <c r="L26" s="399"/>
      <c r="M26" s="20" t="str">
        <f t="shared" si="8"/>
        <v>Juin</v>
      </c>
    </row>
    <row r="27" spans="1:13" ht="18.75">
      <c r="A27" s="17">
        <v>20</v>
      </c>
      <c r="B27" s="285" t="s">
        <v>2958</v>
      </c>
      <c r="C27" s="284" t="s">
        <v>1795</v>
      </c>
      <c r="D27" s="187">
        <v>19</v>
      </c>
      <c r="E27" s="187"/>
      <c r="F27" s="396">
        <f t="shared" si="4"/>
        <v>9.5</v>
      </c>
      <c r="G27" s="397">
        <f t="shared" si="5"/>
        <v>28.5</v>
      </c>
      <c r="H27" s="424"/>
      <c r="I27" s="398">
        <f t="shared" si="6"/>
        <v>28.5</v>
      </c>
      <c r="J27" s="194"/>
      <c r="K27" s="398">
        <f t="shared" si="7"/>
        <v>28.5</v>
      </c>
      <c r="L27" s="399"/>
      <c r="M27" s="20" t="str">
        <f t="shared" si="8"/>
        <v>Juin</v>
      </c>
    </row>
    <row r="28" spans="1:13" ht="18.75">
      <c r="A28" s="17">
        <v>21</v>
      </c>
      <c r="B28" s="285" t="s">
        <v>2959</v>
      </c>
      <c r="C28" s="284" t="s">
        <v>2960</v>
      </c>
      <c r="D28" s="187">
        <v>13</v>
      </c>
      <c r="E28" s="187"/>
      <c r="F28" s="396">
        <f t="shared" si="4"/>
        <v>6.5</v>
      </c>
      <c r="G28" s="397">
        <f t="shared" si="5"/>
        <v>19.5</v>
      </c>
      <c r="H28" s="424"/>
      <c r="I28" s="398">
        <f t="shared" si="6"/>
        <v>19.5</v>
      </c>
      <c r="J28" s="194"/>
      <c r="K28" s="398">
        <f t="shared" si="7"/>
        <v>19.5</v>
      </c>
      <c r="L28" s="399"/>
      <c r="M28" s="20" t="str">
        <f t="shared" si="8"/>
        <v>Juin</v>
      </c>
    </row>
    <row r="29" spans="1:13" ht="18.75">
      <c r="A29" s="17">
        <v>22</v>
      </c>
      <c r="B29" s="285" t="s">
        <v>2961</v>
      </c>
      <c r="C29" s="284" t="s">
        <v>1943</v>
      </c>
      <c r="D29" s="187">
        <v>16</v>
      </c>
      <c r="E29" s="187"/>
      <c r="F29" s="396">
        <f t="shared" si="4"/>
        <v>8</v>
      </c>
      <c r="G29" s="397">
        <f t="shared" si="5"/>
        <v>24</v>
      </c>
      <c r="H29" s="424"/>
      <c r="I29" s="398">
        <f t="shared" si="6"/>
        <v>24</v>
      </c>
      <c r="J29" s="194"/>
      <c r="K29" s="398">
        <f t="shared" si="7"/>
        <v>24</v>
      </c>
      <c r="L29" s="399"/>
      <c r="M29" s="20" t="str">
        <f t="shared" si="8"/>
        <v>Juin</v>
      </c>
    </row>
    <row r="30" spans="1:13" ht="18.75">
      <c r="A30" s="17">
        <v>23</v>
      </c>
      <c r="B30" s="285" t="s">
        <v>249</v>
      </c>
      <c r="C30" s="284" t="s">
        <v>2962</v>
      </c>
      <c r="D30" s="187">
        <v>10</v>
      </c>
      <c r="E30" s="187"/>
      <c r="F30" s="396">
        <f t="shared" si="4"/>
        <v>5</v>
      </c>
      <c r="G30" s="397">
        <f t="shared" si="5"/>
        <v>15</v>
      </c>
      <c r="H30" s="424"/>
      <c r="I30" s="398">
        <f t="shared" si="6"/>
        <v>15</v>
      </c>
      <c r="J30" s="194"/>
      <c r="K30" s="398">
        <f t="shared" si="7"/>
        <v>15</v>
      </c>
      <c r="L30" s="399"/>
      <c r="M30" s="20" t="str">
        <f t="shared" si="8"/>
        <v>Juin</v>
      </c>
    </row>
    <row r="31" spans="1:13" ht="18.75">
      <c r="A31" s="17">
        <v>24</v>
      </c>
      <c r="B31" s="285" t="s">
        <v>2963</v>
      </c>
      <c r="C31" s="284" t="s">
        <v>640</v>
      </c>
      <c r="D31" s="187">
        <v>15</v>
      </c>
      <c r="E31" s="186"/>
      <c r="F31" s="396">
        <f t="shared" si="4"/>
        <v>7.5</v>
      </c>
      <c r="G31" s="397">
        <f t="shared" si="5"/>
        <v>22.5</v>
      </c>
      <c r="H31" s="424"/>
      <c r="I31" s="398">
        <f t="shared" si="6"/>
        <v>22.5</v>
      </c>
      <c r="J31" s="194"/>
      <c r="K31" s="398">
        <f t="shared" si="7"/>
        <v>22.5</v>
      </c>
      <c r="L31" s="399"/>
      <c r="M31" s="20" t="str">
        <f t="shared" si="8"/>
        <v>Juin</v>
      </c>
    </row>
    <row r="32" spans="1:13" ht="18.75">
      <c r="A32" s="17">
        <v>25</v>
      </c>
      <c r="B32" s="285" t="s">
        <v>2964</v>
      </c>
      <c r="C32" s="284" t="s">
        <v>2965</v>
      </c>
      <c r="D32" s="187">
        <v>12</v>
      </c>
      <c r="E32" s="187"/>
      <c r="F32" s="396">
        <f t="shared" si="4"/>
        <v>6</v>
      </c>
      <c r="G32" s="397">
        <f t="shared" si="5"/>
        <v>18</v>
      </c>
      <c r="H32" s="424"/>
      <c r="I32" s="398">
        <f t="shared" si="6"/>
        <v>18</v>
      </c>
      <c r="J32" s="194"/>
      <c r="K32" s="398">
        <f t="shared" si="7"/>
        <v>18</v>
      </c>
      <c r="L32" s="399"/>
      <c r="M32" s="20" t="str">
        <f t="shared" si="8"/>
        <v>Juin</v>
      </c>
    </row>
    <row r="33" spans="1:13" ht="18.75">
      <c r="A33" s="17">
        <v>26</v>
      </c>
      <c r="B33" s="285" t="s">
        <v>2966</v>
      </c>
      <c r="C33" s="284" t="s">
        <v>1409</v>
      </c>
      <c r="D33" s="187">
        <v>8</v>
      </c>
      <c r="E33" s="187"/>
      <c r="F33" s="396">
        <f t="shared" si="4"/>
        <v>4</v>
      </c>
      <c r="G33" s="397">
        <f t="shared" si="5"/>
        <v>12</v>
      </c>
      <c r="H33" s="424"/>
      <c r="I33" s="398">
        <f t="shared" si="6"/>
        <v>12</v>
      </c>
      <c r="J33" s="194"/>
      <c r="K33" s="398">
        <f t="shared" si="7"/>
        <v>12</v>
      </c>
      <c r="L33" s="399"/>
      <c r="M33" s="20" t="str">
        <f t="shared" si="8"/>
        <v>Juin</v>
      </c>
    </row>
    <row r="34" spans="1:13" ht="18.75">
      <c r="A34" s="17">
        <v>27</v>
      </c>
      <c r="B34" s="285" t="s">
        <v>2967</v>
      </c>
      <c r="C34" s="284" t="s">
        <v>2968</v>
      </c>
      <c r="D34" s="187">
        <v>19</v>
      </c>
      <c r="E34" s="187"/>
      <c r="F34" s="396">
        <f t="shared" si="4"/>
        <v>9.5</v>
      </c>
      <c r="G34" s="397">
        <f t="shared" si="5"/>
        <v>28.5</v>
      </c>
      <c r="H34" s="424"/>
      <c r="I34" s="398">
        <f t="shared" si="6"/>
        <v>28.5</v>
      </c>
      <c r="J34" s="194"/>
      <c r="K34" s="398">
        <f t="shared" si="7"/>
        <v>28.5</v>
      </c>
      <c r="L34" s="399"/>
      <c r="M34" s="20" t="str">
        <f t="shared" si="8"/>
        <v>Juin</v>
      </c>
    </row>
    <row r="35" spans="1:13" ht="18.75">
      <c r="A35" s="17">
        <v>28</v>
      </c>
      <c r="B35" s="290" t="s">
        <v>307</v>
      </c>
      <c r="C35" s="291" t="s">
        <v>2969</v>
      </c>
      <c r="D35" s="187">
        <v>14</v>
      </c>
      <c r="E35" s="187"/>
      <c r="F35" s="396">
        <f t="shared" si="4"/>
        <v>7</v>
      </c>
      <c r="G35" s="397">
        <f t="shared" si="5"/>
        <v>21</v>
      </c>
      <c r="H35" s="424"/>
      <c r="I35" s="398">
        <f t="shared" si="6"/>
        <v>21</v>
      </c>
      <c r="J35" s="194"/>
      <c r="K35" s="398">
        <f t="shared" si="7"/>
        <v>21</v>
      </c>
      <c r="L35" s="399"/>
      <c r="M35" s="20" t="str">
        <f t="shared" si="8"/>
        <v>Juin</v>
      </c>
    </row>
    <row r="36" spans="1:13" ht="18.75">
      <c r="A36" s="17">
        <v>29</v>
      </c>
      <c r="B36" s="285" t="s">
        <v>3293</v>
      </c>
      <c r="C36" s="284" t="s">
        <v>2047</v>
      </c>
      <c r="D36" s="187">
        <v>19</v>
      </c>
      <c r="E36" s="187"/>
      <c r="F36" s="396">
        <f t="shared" si="4"/>
        <v>9.5</v>
      </c>
      <c r="G36" s="397">
        <f t="shared" si="5"/>
        <v>28.5</v>
      </c>
      <c r="H36" s="424"/>
      <c r="I36" s="398">
        <f t="shared" si="6"/>
        <v>28.5</v>
      </c>
      <c r="J36" s="194"/>
      <c r="K36" s="398">
        <f t="shared" si="7"/>
        <v>28.5</v>
      </c>
      <c r="L36" s="399"/>
      <c r="M36" s="20" t="str">
        <f t="shared" si="8"/>
        <v>Juin</v>
      </c>
    </row>
    <row r="37" spans="1:13" ht="18.75">
      <c r="A37" s="17">
        <v>30</v>
      </c>
      <c r="B37" s="285" t="s">
        <v>2970</v>
      </c>
      <c r="C37" s="284" t="s">
        <v>2971</v>
      </c>
      <c r="D37" s="187">
        <v>15</v>
      </c>
      <c r="E37" s="187"/>
      <c r="F37" s="396">
        <f t="shared" si="4"/>
        <v>7.5</v>
      </c>
      <c r="G37" s="397">
        <f t="shared" si="5"/>
        <v>22.5</v>
      </c>
      <c r="H37" s="424"/>
      <c r="I37" s="398">
        <f t="shared" si="6"/>
        <v>22.5</v>
      </c>
      <c r="J37" s="194"/>
      <c r="K37" s="398">
        <f t="shared" si="7"/>
        <v>22.5</v>
      </c>
      <c r="L37" s="399"/>
      <c r="M37" s="20" t="str">
        <f t="shared" si="8"/>
        <v>Juin</v>
      </c>
    </row>
    <row r="38" spans="1:13" ht="18.75">
      <c r="A38" s="17">
        <v>31</v>
      </c>
      <c r="B38" s="285" t="s">
        <v>347</v>
      </c>
      <c r="C38" s="284" t="s">
        <v>2248</v>
      </c>
      <c r="D38" s="187">
        <v>11</v>
      </c>
      <c r="E38" s="187"/>
      <c r="F38" s="396">
        <f t="shared" si="4"/>
        <v>5.5</v>
      </c>
      <c r="G38" s="397">
        <f t="shared" si="5"/>
        <v>16.5</v>
      </c>
      <c r="H38" s="424"/>
      <c r="I38" s="398">
        <f t="shared" si="6"/>
        <v>16.5</v>
      </c>
      <c r="J38" s="194"/>
      <c r="K38" s="398">
        <f t="shared" si="7"/>
        <v>16.5</v>
      </c>
      <c r="L38" s="399"/>
      <c r="M38" s="20" t="str">
        <f t="shared" si="8"/>
        <v>Juin</v>
      </c>
    </row>
    <row r="39" spans="1:13" ht="18.75">
      <c r="A39" s="17">
        <v>32</v>
      </c>
      <c r="B39" s="285" t="s">
        <v>2972</v>
      </c>
      <c r="C39" s="284" t="s">
        <v>82</v>
      </c>
      <c r="D39" s="187">
        <v>16</v>
      </c>
      <c r="E39" s="187"/>
      <c r="F39" s="396">
        <f t="shared" si="4"/>
        <v>8</v>
      </c>
      <c r="G39" s="397">
        <f t="shared" si="5"/>
        <v>24</v>
      </c>
      <c r="H39" s="424"/>
      <c r="I39" s="398">
        <f t="shared" si="6"/>
        <v>24</v>
      </c>
      <c r="J39" s="194"/>
      <c r="K39" s="398">
        <f t="shared" si="7"/>
        <v>24</v>
      </c>
      <c r="L39" s="399"/>
      <c r="M39" s="20" t="str">
        <f t="shared" si="8"/>
        <v>Juin</v>
      </c>
    </row>
    <row r="40" spans="1:13" ht="18.75">
      <c r="A40" s="17">
        <v>33</v>
      </c>
      <c r="B40" s="285" t="s">
        <v>2973</v>
      </c>
      <c r="C40" s="284" t="s">
        <v>2974</v>
      </c>
      <c r="D40" s="187">
        <v>16</v>
      </c>
      <c r="E40" s="187"/>
      <c r="F40" s="396">
        <f t="shared" si="4"/>
        <v>8</v>
      </c>
      <c r="G40" s="397">
        <f t="shared" si="5"/>
        <v>24</v>
      </c>
      <c r="H40" s="424"/>
      <c r="I40" s="398">
        <f t="shared" si="6"/>
        <v>24</v>
      </c>
      <c r="J40" s="194"/>
      <c r="K40" s="398">
        <f t="shared" si="7"/>
        <v>24</v>
      </c>
      <c r="L40" s="399"/>
      <c r="M40" s="20" t="str">
        <f t="shared" si="8"/>
        <v>Juin</v>
      </c>
    </row>
    <row r="41" spans="1:13" ht="18.75">
      <c r="A41" s="17">
        <v>34</v>
      </c>
      <c r="B41" s="308" t="s">
        <v>2992</v>
      </c>
      <c r="C41" s="309" t="s">
        <v>2028</v>
      </c>
      <c r="D41" s="187">
        <v>9</v>
      </c>
      <c r="E41" s="187"/>
      <c r="F41" s="396">
        <f t="shared" si="4"/>
        <v>4.5</v>
      </c>
      <c r="G41" s="397">
        <f t="shared" si="5"/>
        <v>13.5</v>
      </c>
      <c r="H41" s="424"/>
      <c r="I41" s="398">
        <f t="shared" si="6"/>
        <v>13.5</v>
      </c>
      <c r="J41" s="194"/>
      <c r="K41" s="398">
        <f t="shared" si="7"/>
        <v>13.5</v>
      </c>
      <c r="L41" s="399"/>
      <c r="M41" s="20" t="str">
        <f t="shared" si="8"/>
        <v>Juin</v>
      </c>
    </row>
    <row r="42" spans="1:13" ht="18.75">
      <c r="A42" s="17">
        <v>35</v>
      </c>
      <c r="B42" s="285" t="s">
        <v>2975</v>
      </c>
      <c r="C42" s="284" t="s">
        <v>2976</v>
      </c>
      <c r="D42" s="24">
        <v>16</v>
      </c>
      <c r="E42" s="187"/>
      <c r="F42" s="396">
        <f t="shared" si="4"/>
        <v>8</v>
      </c>
      <c r="G42" s="397">
        <f t="shared" si="5"/>
        <v>24</v>
      </c>
      <c r="H42" s="424"/>
      <c r="I42" s="398">
        <f t="shared" si="6"/>
        <v>24</v>
      </c>
      <c r="J42" s="194"/>
      <c r="K42" s="398">
        <f t="shared" si="7"/>
        <v>24</v>
      </c>
      <c r="L42" s="399"/>
      <c r="M42" s="20" t="str">
        <f t="shared" si="8"/>
        <v>Juin</v>
      </c>
    </row>
    <row r="43" spans="1:13" ht="18.75">
      <c r="A43" s="17">
        <v>36</v>
      </c>
      <c r="B43" s="308" t="s">
        <v>2977</v>
      </c>
      <c r="C43" s="309" t="s">
        <v>2165</v>
      </c>
      <c r="D43" s="187">
        <v>0</v>
      </c>
      <c r="E43" s="187"/>
      <c r="F43" s="396">
        <f t="shared" si="4"/>
        <v>0</v>
      </c>
      <c r="G43" s="397">
        <f t="shared" si="5"/>
        <v>0</v>
      </c>
      <c r="H43" s="424"/>
      <c r="I43" s="398">
        <f t="shared" si="6"/>
        <v>0</v>
      </c>
      <c r="J43" s="194"/>
      <c r="K43" s="398">
        <f t="shared" si="7"/>
        <v>0</v>
      </c>
      <c r="L43" s="399"/>
      <c r="M43" s="20" t="str">
        <f t="shared" si="8"/>
        <v>Juin</v>
      </c>
    </row>
    <row r="44" spans="1:13" ht="18.75">
      <c r="A44" s="17">
        <v>37</v>
      </c>
      <c r="B44" s="308" t="s">
        <v>2978</v>
      </c>
      <c r="C44" s="309" t="s">
        <v>2979</v>
      </c>
      <c r="D44" s="187">
        <v>7</v>
      </c>
      <c r="E44" s="187"/>
      <c r="F44" s="396">
        <f t="shared" si="4"/>
        <v>3.5</v>
      </c>
      <c r="G44" s="397">
        <f t="shared" si="5"/>
        <v>10.5</v>
      </c>
      <c r="H44" s="424"/>
      <c r="I44" s="398">
        <f t="shared" si="6"/>
        <v>10.5</v>
      </c>
      <c r="J44" s="194"/>
      <c r="K44" s="398">
        <f t="shared" si="7"/>
        <v>10.5</v>
      </c>
      <c r="L44" s="399"/>
      <c r="M44" s="20" t="str">
        <f t="shared" si="8"/>
        <v>Juin</v>
      </c>
    </row>
    <row r="45" spans="1:13" ht="18.75">
      <c r="A45" s="17">
        <v>38</v>
      </c>
      <c r="B45" s="308" t="s">
        <v>2980</v>
      </c>
      <c r="C45" s="342" t="s">
        <v>711</v>
      </c>
      <c r="D45" s="24">
        <v>6</v>
      </c>
      <c r="E45" s="187"/>
      <c r="F45" s="396">
        <f t="shared" si="4"/>
        <v>3</v>
      </c>
      <c r="G45" s="397">
        <f t="shared" si="5"/>
        <v>9</v>
      </c>
      <c r="H45" s="424"/>
      <c r="I45" s="398">
        <f t="shared" si="6"/>
        <v>9</v>
      </c>
      <c r="J45" s="194"/>
      <c r="K45" s="398">
        <f t="shared" si="7"/>
        <v>9</v>
      </c>
      <c r="L45" s="399"/>
      <c r="M45" s="20" t="str">
        <f t="shared" si="8"/>
        <v>Juin</v>
      </c>
    </row>
    <row r="46" spans="1:13" ht="18.75">
      <c r="A46" s="17">
        <v>39</v>
      </c>
      <c r="B46" s="333" t="s">
        <v>2981</v>
      </c>
      <c r="C46" s="343" t="s">
        <v>2982</v>
      </c>
      <c r="D46" s="187">
        <v>17</v>
      </c>
      <c r="E46" s="187"/>
      <c r="F46" s="396">
        <f t="shared" si="4"/>
        <v>8.5</v>
      </c>
      <c r="G46" s="397">
        <f t="shared" si="5"/>
        <v>25.5</v>
      </c>
      <c r="H46" s="424"/>
      <c r="I46" s="398">
        <f t="shared" si="6"/>
        <v>25.5</v>
      </c>
      <c r="J46" s="194"/>
      <c r="K46" s="398">
        <f t="shared" si="7"/>
        <v>25.5</v>
      </c>
      <c r="L46" s="399"/>
      <c r="M46" s="20" t="str">
        <f t="shared" si="8"/>
        <v>Juin</v>
      </c>
    </row>
    <row r="47" spans="1:13" ht="18.75">
      <c r="A47" s="17">
        <v>40</v>
      </c>
      <c r="B47" s="308" t="s">
        <v>2983</v>
      </c>
      <c r="C47" s="309" t="s">
        <v>841</v>
      </c>
      <c r="D47" s="187">
        <v>10</v>
      </c>
      <c r="E47" s="187"/>
      <c r="F47" s="396">
        <f t="shared" si="4"/>
        <v>5</v>
      </c>
      <c r="G47" s="397">
        <f t="shared" si="5"/>
        <v>15</v>
      </c>
      <c r="H47" s="424"/>
      <c r="I47" s="398">
        <f t="shared" si="6"/>
        <v>15</v>
      </c>
      <c r="J47" s="194"/>
      <c r="K47" s="398">
        <f t="shared" si="7"/>
        <v>15</v>
      </c>
      <c r="L47" s="399"/>
      <c r="M47" s="20" t="str">
        <f t="shared" si="8"/>
        <v>Juin</v>
      </c>
    </row>
    <row r="48" spans="1:13" ht="18.75">
      <c r="A48" s="17">
        <v>41</v>
      </c>
      <c r="B48" s="308" t="s">
        <v>2984</v>
      </c>
      <c r="C48" s="309" t="s">
        <v>1890</v>
      </c>
      <c r="D48" s="187">
        <v>12</v>
      </c>
      <c r="E48" s="187"/>
      <c r="F48" s="396">
        <f t="shared" si="4"/>
        <v>6</v>
      </c>
      <c r="G48" s="397">
        <f t="shared" si="5"/>
        <v>18</v>
      </c>
      <c r="H48" s="424"/>
      <c r="I48" s="398">
        <f t="shared" si="6"/>
        <v>18</v>
      </c>
      <c r="J48" s="194"/>
      <c r="K48" s="398">
        <f t="shared" si="7"/>
        <v>18</v>
      </c>
      <c r="L48" s="399"/>
      <c r="M48" s="20" t="str">
        <f t="shared" si="8"/>
        <v>Juin</v>
      </c>
    </row>
    <row r="49" spans="1:13" ht="18.75">
      <c r="A49" s="17">
        <v>42</v>
      </c>
      <c r="B49" s="308" t="s">
        <v>2985</v>
      </c>
      <c r="C49" s="309" t="s">
        <v>2986</v>
      </c>
      <c r="D49" s="187">
        <v>10</v>
      </c>
      <c r="E49" s="187"/>
      <c r="F49" s="396">
        <f t="shared" si="4"/>
        <v>5</v>
      </c>
      <c r="G49" s="397">
        <f t="shared" si="5"/>
        <v>15</v>
      </c>
      <c r="H49" s="424"/>
      <c r="I49" s="398">
        <f t="shared" si="6"/>
        <v>15</v>
      </c>
      <c r="J49" s="194"/>
      <c r="K49" s="398">
        <f t="shared" si="7"/>
        <v>15</v>
      </c>
      <c r="L49" s="399"/>
      <c r="M49" s="20" t="str">
        <f t="shared" si="8"/>
        <v>Juin</v>
      </c>
    </row>
    <row r="50" spans="1:13" ht="18.75">
      <c r="A50" s="17">
        <v>43</v>
      </c>
      <c r="B50" s="308" t="s">
        <v>2985</v>
      </c>
      <c r="C50" s="309" t="s">
        <v>2987</v>
      </c>
      <c r="D50" s="187">
        <v>12</v>
      </c>
      <c r="E50" s="187"/>
      <c r="F50" s="396">
        <f t="shared" si="4"/>
        <v>6</v>
      </c>
      <c r="G50" s="397">
        <f t="shared" si="5"/>
        <v>18</v>
      </c>
      <c r="H50" s="424"/>
      <c r="I50" s="398">
        <f t="shared" si="6"/>
        <v>18</v>
      </c>
      <c r="J50" s="194"/>
      <c r="K50" s="398">
        <f t="shared" si="7"/>
        <v>18</v>
      </c>
      <c r="L50" s="399"/>
      <c r="M50" s="20" t="str">
        <f t="shared" si="8"/>
        <v>Juin</v>
      </c>
    </row>
    <row r="51" spans="1:13" ht="18.75">
      <c r="A51" s="17">
        <v>44</v>
      </c>
      <c r="B51" s="308" t="s">
        <v>2988</v>
      </c>
      <c r="C51" s="309" t="s">
        <v>2989</v>
      </c>
      <c r="D51" s="187">
        <v>8</v>
      </c>
      <c r="E51" s="187"/>
      <c r="F51" s="396">
        <f t="shared" si="4"/>
        <v>4</v>
      </c>
      <c r="G51" s="397">
        <f t="shared" si="5"/>
        <v>12</v>
      </c>
      <c r="H51" s="424"/>
      <c r="I51" s="398">
        <f t="shared" si="6"/>
        <v>12</v>
      </c>
      <c r="J51" s="194"/>
      <c r="K51" s="398">
        <f t="shared" si="7"/>
        <v>12</v>
      </c>
      <c r="L51" s="399"/>
      <c r="M51" s="20" t="str">
        <f t="shared" si="8"/>
        <v>Juin</v>
      </c>
    </row>
    <row r="52" spans="1:13" ht="18.75">
      <c r="A52" s="17">
        <v>45</v>
      </c>
      <c r="B52" s="308" t="s">
        <v>2990</v>
      </c>
      <c r="C52" s="309" t="s">
        <v>2991</v>
      </c>
      <c r="D52" s="187">
        <v>12</v>
      </c>
      <c r="E52" s="186"/>
      <c r="F52" s="396">
        <f t="shared" si="4"/>
        <v>6</v>
      </c>
      <c r="G52" s="397">
        <f t="shared" si="5"/>
        <v>18</v>
      </c>
      <c r="H52" s="424"/>
      <c r="I52" s="398">
        <f t="shared" si="6"/>
        <v>18</v>
      </c>
      <c r="J52" s="194"/>
      <c r="K52" s="398">
        <f t="shared" si="7"/>
        <v>18</v>
      </c>
      <c r="L52" s="399"/>
      <c r="M52" s="20" t="str">
        <f t="shared" si="8"/>
        <v>Juin</v>
      </c>
    </row>
    <row r="53" spans="1:13" ht="18.75">
      <c r="A53" s="17">
        <v>46</v>
      </c>
      <c r="B53" s="344" t="s">
        <v>2993</v>
      </c>
      <c r="C53" s="345" t="s">
        <v>2994</v>
      </c>
      <c r="D53" s="187">
        <v>9</v>
      </c>
      <c r="E53" s="187"/>
      <c r="F53" s="396">
        <f t="shared" si="4"/>
        <v>4.5</v>
      </c>
      <c r="G53" s="397">
        <f t="shared" si="5"/>
        <v>13.5</v>
      </c>
      <c r="H53" s="424"/>
      <c r="I53" s="398">
        <f t="shared" si="6"/>
        <v>13.5</v>
      </c>
      <c r="J53" s="194"/>
      <c r="K53" s="398">
        <f t="shared" si="7"/>
        <v>13.5</v>
      </c>
      <c r="L53" s="399"/>
      <c r="M53" s="20" t="str">
        <f t="shared" si="8"/>
        <v>Juin</v>
      </c>
    </row>
    <row r="54" spans="1:13" ht="18.75">
      <c r="A54" s="17">
        <v>47</v>
      </c>
      <c r="B54" s="308" t="s">
        <v>2993</v>
      </c>
      <c r="C54" s="309" t="s">
        <v>2995</v>
      </c>
      <c r="D54" s="187">
        <v>11</v>
      </c>
      <c r="E54" s="187"/>
      <c r="F54" s="396">
        <f t="shared" si="4"/>
        <v>5.5</v>
      </c>
      <c r="G54" s="397">
        <f t="shared" si="5"/>
        <v>16.5</v>
      </c>
      <c r="H54" s="424"/>
      <c r="I54" s="398">
        <f t="shared" si="6"/>
        <v>16.5</v>
      </c>
      <c r="J54" s="194"/>
      <c r="K54" s="398">
        <f t="shared" si="7"/>
        <v>16.5</v>
      </c>
      <c r="L54" s="399"/>
      <c r="M54" s="20" t="str">
        <f t="shared" si="8"/>
        <v>Juin</v>
      </c>
    </row>
    <row r="55" spans="1:13" ht="18.75">
      <c r="A55" s="17">
        <v>48</v>
      </c>
      <c r="B55" s="308" t="s">
        <v>2996</v>
      </c>
      <c r="C55" s="309" t="s">
        <v>2997</v>
      </c>
      <c r="D55" s="187">
        <v>12</v>
      </c>
      <c r="E55" s="187"/>
      <c r="F55" s="396">
        <f t="shared" si="4"/>
        <v>6</v>
      </c>
      <c r="G55" s="397">
        <f t="shared" si="5"/>
        <v>18</v>
      </c>
      <c r="H55" s="424"/>
      <c r="I55" s="398">
        <f t="shared" si="6"/>
        <v>18</v>
      </c>
      <c r="J55" s="194"/>
      <c r="K55" s="398">
        <f t="shared" si="7"/>
        <v>18</v>
      </c>
      <c r="L55" s="399"/>
      <c r="M55" s="20" t="str">
        <f t="shared" si="8"/>
        <v>Juin</v>
      </c>
    </row>
    <row r="56" spans="1:13" ht="18.75">
      <c r="A56" s="17">
        <v>49</v>
      </c>
      <c r="B56" s="346" t="s">
        <v>3294</v>
      </c>
      <c r="C56" s="347" t="s">
        <v>2085</v>
      </c>
      <c r="D56" s="187">
        <v>15</v>
      </c>
      <c r="E56" s="187"/>
      <c r="F56" s="396">
        <f t="shared" si="4"/>
        <v>7.5</v>
      </c>
      <c r="G56" s="397">
        <f t="shared" si="5"/>
        <v>22.5</v>
      </c>
      <c r="H56" s="424"/>
      <c r="I56" s="398">
        <f t="shared" si="6"/>
        <v>22.5</v>
      </c>
      <c r="J56" s="194"/>
      <c r="K56" s="398">
        <f t="shared" si="7"/>
        <v>22.5</v>
      </c>
      <c r="L56" s="399"/>
      <c r="M56" s="20" t="str">
        <f t="shared" si="8"/>
        <v>Juin</v>
      </c>
    </row>
    <row r="57" spans="1:13" ht="18.75">
      <c r="A57" s="17">
        <v>50</v>
      </c>
      <c r="B57" s="308" t="s">
        <v>2998</v>
      </c>
      <c r="C57" s="309" t="s">
        <v>2999</v>
      </c>
      <c r="D57" s="187">
        <v>10</v>
      </c>
      <c r="E57" s="187"/>
      <c r="F57" s="396">
        <f t="shared" si="4"/>
        <v>5</v>
      </c>
      <c r="G57" s="397">
        <f t="shared" si="5"/>
        <v>15</v>
      </c>
      <c r="H57" s="424"/>
      <c r="I57" s="398">
        <f t="shared" si="6"/>
        <v>15</v>
      </c>
      <c r="J57" s="194"/>
      <c r="K57" s="398">
        <f t="shared" si="7"/>
        <v>15</v>
      </c>
      <c r="L57" s="399"/>
      <c r="M57" s="20" t="str">
        <f t="shared" si="8"/>
        <v>Juin</v>
      </c>
    </row>
    <row r="58" spans="1:13" ht="18.75">
      <c r="A58" s="17">
        <v>51</v>
      </c>
      <c r="B58" s="285" t="s">
        <v>3000</v>
      </c>
      <c r="C58" s="284" t="s">
        <v>2038</v>
      </c>
      <c r="D58" s="187">
        <v>10</v>
      </c>
      <c r="E58" s="187"/>
      <c r="F58" s="396">
        <f t="shared" si="4"/>
        <v>5</v>
      </c>
      <c r="G58" s="397">
        <f t="shared" si="5"/>
        <v>15</v>
      </c>
      <c r="H58" s="424"/>
      <c r="I58" s="398">
        <f t="shared" si="6"/>
        <v>15</v>
      </c>
      <c r="J58" s="194"/>
      <c r="K58" s="398">
        <f t="shared" si="7"/>
        <v>15</v>
      </c>
      <c r="L58" s="399"/>
      <c r="M58" s="20" t="str">
        <f t="shared" si="8"/>
        <v>Juin</v>
      </c>
    </row>
    <row r="59" spans="1:13" ht="18.75">
      <c r="A59" s="17">
        <v>52</v>
      </c>
      <c r="B59" s="286" t="s">
        <v>1859</v>
      </c>
      <c r="C59" s="287" t="s">
        <v>3001</v>
      </c>
      <c r="D59" s="187">
        <v>9</v>
      </c>
      <c r="E59" s="187"/>
      <c r="F59" s="396">
        <f t="shared" si="4"/>
        <v>4.5</v>
      </c>
      <c r="G59" s="397">
        <f t="shared" si="5"/>
        <v>13.5</v>
      </c>
      <c r="H59" s="424"/>
      <c r="I59" s="398">
        <f t="shared" si="6"/>
        <v>13.5</v>
      </c>
      <c r="J59" s="194"/>
      <c r="K59" s="398">
        <f t="shared" si="7"/>
        <v>13.5</v>
      </c>
      <c r="L59" s="399"/>
      <c r="M59" s="20" t="str">
        <f t="shared" si="8"/>
        <v>Juin</v>
      </c>
    </row>
    <row r="60" spans="1:13" ht="18.75">
      <c r="A60" s="17">
        <v>53</v>
      </c>
      <c r="B60" s="334" t="s">
        <v>454</v>
      </c>
      <c r="C60" s="335" t="s">
        <v>1863</v>
      </c>
      <c r="D60" s="187">
        <v>3</v>
      </c>
      <c r="E60" s="187"/>
      <c r="F60" s="396">
        <f t="shared" si="4"/>
        <v>1.5</v>
      </c>
      <c r="G60" s="397">
        <f t="shared" si="5"/>
        <v>4.5</v>
      </c>
      <c r="H60" s="424"/>
      <c r="I60" s="398">
        <f t="shared" si="6"/>
        <v>4.5</v>
      </c>
      <c r="J60" s="194"/>
      <c r="K60" s="398">
        <f t="shared" si="7"/>
        <v>4.5</v>
      </c>
      <c r="L60" s="399"/>
      <c r="M60" s="20" t="str">
        <f t="shared" si="8"/>
        <v>Juin</v>
      </c>
    </row>
    <row r="61" spans="1:13" ht="18.75">
      <c r="A61" s="17">
        <v>54</v>
      </c>
      <c r="B61" s="308" t="s">
        <v>3002</v>
      </c>
      <c r="C61" s="309" t="s">
        <v>3003</v>
      </c>
      <c r="D61" s="187">
        <v>10</v>
      </c>
      <c r="E61" s="187"/>
      <c r="F61" s="396">
        <f t="shared" si="4"/>
        <v>5</v>
      </c>
      <c r="G61" s="397">
        <f t="shared" si="5"/>
        <v>15</v>
      </c>
      <c r="H61" s="424"/>
      <c r="I61" s="398">
        <f t="shared" si="6"/>
        <v>15</v>
      </c>
      <c r="J61" s="194"/>
      <c r="K61" s="398">
        <f t="shared" si="7"/>
        <v>15</v>
      </c>
      <c r="L61" s="399"/>
      <c r="M61" s="20" t="str">
        <f t="shared" si="8"/>
        <v>Juin</v>
      </c>
    </row>
    <row r="62" spans="1:13" ht="18.75">
      <c r="A62" s="17">
        <v>55</v>
      </c>
      <c r="B62" s="308" t="s">
        <v>3004</v>
      </c>
      <c r="C62" s="309" t="s">
        <v>3005</v>
      </c>
      <c r="D62" s="187">
        <v>14</v>
      </c>
      <c r="E62" s="187"/>
      <c r="F62" s="396">
        <f t="shared" si="4"/>
        <v>7</v>
      </c>
      <c r="G62" s="397">
        <f t="shared" si="5"/>
        <v>21</v>
      </c>
      <c r="H62" s="424"/>
      <c r="I62" s="398">
        <f t="shared" si="6"/>
        <v>21</v>
      </c>
      <c r="J62" s="194"/>
      <c r="K62" s="398">
        <f t="shared" si="7"/>
        <v>21</v>
      </c>
      <c r="L62" s="399"/>
      <c r="M62" s="20" t="str">
        <f t="shared" si="8"/>
        <v>Juin</v>
      </c>
    </row>
    <row r="63" spans="1:13" ht="18.75">
      <c r="A63" s="17">
        <v>56</v>
      </c>
      <c r="B63" s="308" t="s">
        <v>466</v>
      </c>
      <c r="C63" s="309" t="s">
        <v>296</v>
      </c>
      <c r="D63" s="187">
        <v>9</v>
      </c>
      <c r="E63" s="187"/>
      <c r="F63" s="396">
        <f t="shared" si="4"/>
        <v>4.5</v>
      </c>
      <c r="G63" s="397">
        <f t="shared" si="5"/>
        <v>13.5</v>
      </c>
      <c r="H63" s="424"/>
      <c r="I63" s="398">
        <f t="shared" si="6"/>
        <v>13.5</v>
      </c>
      <c r="J63" s="194"/>
      <c r="K63" s="398">
        <f t="shared" si="7"/>
        <v>13.5</v>
      </c>
      <c r="L63" s="399"/>
      <c r="M63" s="20" t="str">
        <f t="shared" si="8"/>
        <v>Juin</v>
      </c>
    </row>
    <row r="64" spans="1:13" ht="18.75">
      <c r="A64" s="17">
        <v>57</v>
      </c>
      <c r="B64" s="308" t="s">
        <v>3006</v>
      </c>
      <c r="C64" s="309" t="s">
        <v>674</v>
      </c>
      <c r="D64" s="187">
        <v>16</v>
      </c>
      <c r="E64" s="187"/>
      <c r="F64" s="396">
        <f t="shared" si="4"/>
        <v>8</v>
      </c>
      <c r="G64" s="397">
        <f t="shared" si="5"/>
        <v>24</v>
      </c>
      <c r="H64" s="424"/>
      <c r="I64" s="398">
        <f t="shared" si="6"/>
        <v>24</v>
      </c>
      <c r="J64" s="194"/>
      <c r="K64" s="398">
        <f t="shared" si="7"/>
        <v>24</v>
      </c>
      <c r="L64" s="399"/>
      <c r="M64" s="20" t="str">
        <f t="shared" si="8"/>
        <v>Juin</v>
      </c>
    </row>
    <row r="65" spans="1:13" ht="18.75">
      <c r="A65" s="17">
        <v>58</v>
      </c>
      <c r="B65" s="308" t="s">
        <v>1869</v>
      </c>
      <c r="C65" s="309" t="s">
        <v>3007</v>
      </c>
      <c r="D65" s="187">
        <v>7</v>
      </c>
      <c r="E65" s="187"/>
      <c r="F65" s="396">
        <f t="shared" si="4"/>
        <v>3.5</v>
      </c>
      <c r="G65" s="397">
        <f t="shared" si="5"/>
        <v>10.5</v>
      </c>
      <c r="H65" s="424"/>
      <c r="I65" s="398">
        <f t="shared" si="6"/>
        <v>10.5</v>
      </c>
      <c r="J65" s="194"/>
      <c r="K65" s="398">
        <f t="shared" si="7"/>
        <v>10.5</v>
      </c>
      <c r="L65" s="399"/>
      <c r="M65" s="20" t="str">
        <f t="shared" si="8"/>
        <v>Juin</v>
      </c>
    </row>
    <row r="66" spans="1:13" ht="18.75">
      <c r="A66" s="17">
        <v>59</v>
      </c>
      <c r="B66" s="306" t="s">
        <v>475</v>
      </c>
      <c r="C66" s="307" t="s">
        <v>1872</v>
      </c>
      <c r="D66" s="187">
        <v>9</v>
      </c>
      <c r="E66" s="187"/>
      <c r="F66" s="396">
        <f t="shared" si="4"/>
        <v>4.5</v>
      </c>
      <c r="G66" s="397">
        <f t="shared" si="5"/>
        <v>13.5</v>
      </c>
      <c r="H66" s="424"/>
      <c r="I66" s="398">
        <f t="shared" si="6"/>
        <v>13.5</v>
      </c>
      <c r="J66" s="194"/>
      <c r="K66" s="398">
        <f t="shared" si="7"/>
        <v>13.5</v>
      </c>
      <c r="L66" s="399"/>
      <c r="M66" s="20" t="str">
        <f t="shared" si="8"/>
        <v>Juin</v>
      </c>
    </row>
    <row r="67" spans="1:13" ht="18.75">
      <c r="A67" s="17">
        <v>60</v>
      </c>
      <c r="B67" s="308" t="s">
        <v>3008</v>
      </c>
      <c r="C67" s="342" t="s">
        <v>3009</v>
      </c>
      <c r="D67" s="24">
        <v>12</v>
      </c>
      <c r="E67" s="187"/>
      <c r="F67" s="396">
        <f t="shared" si="4"/>
        <v>6</v>
      </c>
      <c r="G67" s="397">
        <f t="shared" si="5"/>
        <v>18</v>
      </c>
      <c r="H67" s="424"/>
      <c r="I67" s="398">
        <f t="shared" si="6"/>
        <v>18</v>
      </c>
      <c r="J67" s="194"/>
      <c r="K67" s="398">
        <f t="shared" si="7"/>
        <v>18</v>
      </c>
      <c r="L67" s="399"/>
      <c r="M67" s="20" t="str">
        <f t="shared" si="8"/>
        <v>Juin</v>
      </c>
    </row>
    <row r="68" spans="1:13" ht="18.75">
      <c r="A68" s="17">
        <v>61</v>
      </c>
      <c r="B68" s="308" t="s">
        <v>3285</v>
      </c>
      <c r="C68" s="309" t="s">
        <v>3010</v>
      </c>
      <c r="D68" s="24">
        <v>10</v>
      </c>
      <c r="E68" s="187"/>
      <c r="F68" s="396">
        <f t="shared" si="4"/>
        <v>5</v>
      </c>
      <c r="G68" s="397">
        <f t="shared" si="5"/>
        <v>15</v>
      </c>
      <c r="H68" s="424"/>
      <c r="I68" s="398">
        <f t="shared" si="6"/>
        <v>15</v>
      </c>
      <c r="J68" s="194"/>
      <c r="K68" s="398">
        <f t="shared" si="7"/>
        <v>15</v>
      </c>
      <c r="L68" s="399"/>
      <c r="M68" s="20" t="str">
        <f t="shared" si="8"/>
        <v>Juin</v>
      </c>
    </row>
    <row r="69" spans="1:13" ht="18.75">
      <c r="A69" s="17">
        <v>62</v>
      </c>
      <c r="B69" s="334" t="s">
        <v>499</v>
      </c>
      <c r="C69" s="335" t="s">
        <v>500</v>
      </c>
      <c r="D69" s="24">
        <v>5</v>
      </c>
      <c r="E69" s="187"/>
      <c r="F69" s="396">
        <f t="shared" si="4"/>
        <v>2.5</v>
      </c>
      <c r="G69" s="397">
        <f t="shared" si="5"/>
        <v>7.5</v>
      </c>
      <c r="H69" s="424"/>
      <c r="I69" s="398">
        <f t="shared" si="6"/>
        <v>7.5</v>
      </c>
      <c r="J69" s="194"/>
      <c r="K69" s="398">
        <f t="shared" si="7"/>
        <v>7.5</v>
      </c>
      <c r="L69" s="399"/>
      <c r="M69" s="20" t="str">
        <f t="shared" si="8"/>
        <v>Juin</v>
      </c>
    </row>
    <row r="70" spans="1:13" ht="18.75">
      <c r="A70" s="17">
        <v>63</v>
      </c>
      <c r="B70" s="308" t="s">
        <v>3011</v>
      </c>
      <c r="C70" s="309" t="s">
        <v>256</v>
      </c>
      <c r="D70" s="24">
        <v>13</v>
      </c>
      <c r="E70" s="187"/>
      <c r="F70" s="396">
        <f t="shared" si="4"/>
        <v>6.5</v>
      </c>
      <c r="G70" s="397">
        <f t="shared" si="5"/>
        <v>19.5</v>
      </c>
      <c r="H70" s="424"/>
      <c r="I70" s="398">
        <f t="shared" si="6"/>
        <v>19.5</v>
      </c>
      <c r="J70" s="194"/>
      <c r="K70" s="398">
        <f t="shared" si="7"/>
        <v>19.5</v>
      </c>
      <c r="L70" s="399"/>
      <c r="M70" s="20" t="str">
        <f t="shared" si="8"/>
        <v>Juin</v>
      </c>
    </row>
    <row r="71" spans="1:13" ht="18.75">
      <c r="A71" s="17">
        <v>64</v>
      </c>
      <c r="B71" s="308" t="s">
        <v>3012</v>
      </c>
      <c r="C71" s="309" t="s">
        <v>3013</v>
      </c>
      <c r="D71" s="24">
        <v>17</v>
      </c>
      <c r="E71" s="186"/>
      <c r="F71" s="396">
        <f t="shared" si="4"/>
        <v>8.5</v>
      </c>
      <c r="G71" s="397">
        <f t="shared" si="5"/>
        <v>25.5</v>
      </c>
      <c r="H71" s="424"/>
      <c r="I71" s="398">
        <f t="shared" si="6"/>
        <v>25.5</v>
      </c>
      <c r="J71" s="194"/>
      <c r="K71" s="398">
        <f t="shared" si="7"/>
        <v>25.5</v>
      </c>
      <c r="L71" s="399"/>
      <c r="M71" s="20" t="str">
        <f t="shared" si="8"/>
        <v>Juin</v>
      </c>
    </row>
    <row r="72" spans="1:13" ht="18.75">
      <c r="A72" s="17">
        <v>65</v>
      </c>
      <c r="B72" s="308" t="s">
        <v>3014</v>
      </c>
      <c r="C72" s="309" t="s">
        <v>3015</v>
      </c>
      <c r="D72" s="24">
        <v>5</v>
      </c>
      <c r="E72" s="186"/>
      <c r="F72" s="396">
        <f t="shared" si="4"/>
        <v>2.5</v>
      </c>
      <c r="G72" s="397">
        <f t="shared" si="5"/>
        <v>7.5</v>
      </c>
      <c r="H72" s="424"/>
      <c r="I72" s="398">
        <f t="shared" si="6"/>
        <v>7.5</v>
      </c>
      <c r="J72" s="194"/>
      <c r="K72" s="398">
        <f t="shared" si="7"/>
        <v>7.5</v>
      </c>
      <c r="L72" s="399"/>
      <c r="M72" s="20" t="str">
        <f t="shared" si="8"/>
        <v>Juin</v>
      </c>
    </row>
    <row r="73" spans="1:13" ht="18.75">
      <c r="A73" s="17">
        <v>66</v>
      </c>
      <c r="B73" s="308" t="s">
        <v>3016</v>
      </c>
      <c r="C73" s="309" t="s">
        <v>1368</v>
      </c>
      <c r="D73" s="24">
        <v>7</v>
      </c>
      <c r="E73" s="187"/>
      <c r="F73" s="396">
        <f t="shared" ref="F73:F136" si="9">IF(AND(D73=0,E73=0),L73/3,(D73+E73)/2)</f>
        <v>3.5</v>
      </c>
      <c r="G73" s="397">
        <f t="shared" ref="G73:G136" si="10">F73*3</f>
        <v>10.5</v>
      </c>
      <c r="H73" s="424"/>
      <c r="I73" s="398">
        <f t="shared" ref="I73:I136" si="11">MAX(G73,H73*3)</f>
        <v>10.5</v>
      </c>
      <c r="J73" s="194"/>
      <c r="K73" s="398">
        <f t="shared" ref="K73:K136" si="12">MAX(I73,J73*3)</f>
        <v>10.5</v>
      </c>
      <c r="L73" s="399"/>
      <c r="M73" s="20" t="str">
        <f t="shared" ref="M73:M136" si="13">IF(ISBLANK(J73),IF(ISBLANK(H73),"Juin","Synthèse"),"Rattrapage")</f>
        <v>Juin</v>
      </c>
    </row>
    <row r="74" spans="1:13" ht="18.75">
      <c r="A74" s="17">
        <v>67</v>
      </c>
      <c r="B74" s="308" t="s">
        <v>3017</v>
      </c>
      <c r="C74" s="309" t="s">
        <v>1211</v>
      </c>
      <c r="D74" s="24">
        <v>15</v>
      </c>
      <c r="E74" s="187"/>
      <c r="F74" s="396">
        <f t="shared" si="9"/>
        <v>7.5</v>
      </c>
      <c r="G74" s="397">
        <f t="shared" si="10"/>
        <v>22.5</v>
      </c>
      <c r="H74" s="424"/>
      <c r="I74" s="398">
        <f t="shared" si="11"/>
        <v>22.5</v>
      </c>
      <c r="J74" s="194"/>
      <c r="K74" s="398">
        <f t="shared" si="12"/>
        <v>22.5</v>
      </c>
      <c r="L74" s="399"/>
      <c r="M74" s="20" t="str">
        <f t="shared" si="13"/>
        <v>Juin</v>
      </c>
    </row>
    <row r="75" spans="1:13" ht="18.75">
      <c r="A75" s="17">
        <v>68</v>
      </c>
      <c r="B75" s="308" t="s">
        <v>3018</v>
      </c>
      <c r="C75" s="309" t="s">
        <v>1935</v>
      </c>
      <c r="D75" s="24">
        <v>6</v>
      </c>
      <c r="E75" s="187"/>
      <c r="F75" s="396">
        <f t="shared" si="9"/>
        <v>3</v>
      </c>
      <c r="G75" s="397">
        <f t="shared" si="10"/>
        <v>9</v>
      </c>
      <c r="H75" s="424"/>
      <c r="I75" s="398">
        <f t="shared" si="11"/>
        <v>9</v>
      </c>
      <c r="J75" s="194"/>
      <c r="K75" s="398">
        <f t="shared" si="12"/>
        <v>9</v>
      </c>
      <c r="L75" s="399"/>
      <c r="M75" s="20" t="str">
        <f t="shared" si="13"/>
        <v>Juin</v>
      </c>
    </row>
    <row r="76" spans="1:13" ht="18.75">
      <c r="A76" s="17">
        <v>69</v>
      </c>
      <c r="B76" s="308" t="s">
        <v>3019</v>
      </c>
      <c r="C76" s="309" t="s">
        <v>2018</v>
      </c>
      <c r="D76" s="24">
        <v>15</v>
      </c>
      <c r="E76" s="187"/>
      <c r="F76" s="396">
        <f t="shared" si="9"/>
        <v>7.5</v>
      </c>
      <c r="G76" s="397">
        <f t="shared" si="10"/>
        <v>22.5</v>
      </c>
      <c r="H76" s="424"/>
      <c r="I76" s="398">
        <f t="shared" si="11"/>
        <v>22.5</v>
      </c>
      <c r="J76" s="194"/>
      <c r="K76" s="398">
        <f t="shared" si="12"/>
        <v>22.5</v>
      </c>
      <c r="L76" s="399"/>
      <c r="M76" s="20" t="str">
        <f t="shared" si="13"/>
        <v>Juin</v>
      </c>
    </row>
    <row r="77" spans="1:13" ht="18.75">
      <c r="A77" s="17">
        <v>70</v>
      </c>
      <c r="B77" s="308" t="s">
        <v>3020</v>
      </c>
      <c r="C77" s="309" t="s">
        <v>3021</v>
      </c>
      <c r="D77" s="24">
        <v>20</v>
      </c>
      <c r="E77" s="187"/>
      <c r="F77" s="396">
        <f t="shared" si="9"/>
        <v>10</v>
      </c>
      <c r="G77" s="397">
        <f t="shared" si="10"/>
        <v>30</v>
      </c>
      <c r="H77" s="424"/>
      <c r="I77" s="398">
        <f t="shared" si="11"/>
        <v>30</v>
      </c>
      <c r="J77" s="194"/>
      <c r="K77" s="398">
        <f t="shared" si="12"/>
        <v>30</v>
      </c>
      <c r="L77" s="399"/>
      <c r="M77" s="20" t="str">
        <f t="shared" si="13"/>
        <v>Juin</v>
      </c>
    </row>
    <row r="78" spans="1:13" ht="18.75">
      <c r="A78" s="17">
        <v>71</v>
      </c>
      <c r="B78" s="334" t="s">
        <v>3286</v>
      </c>
      <c r="C78" s="335" t="s">
        <v>1907</v>
      </c>
      <c r="D78" s="24">
        <v>6</v>
      </c>
      <c r="E78" s="186"/>
      <c r="F78" s="396">
        <f t="shared" si="9"/>
        <v>3</v>
      </c>
      <c r="G78" s="397">
        <f t="shared" si="10"/>
        <v>9</v>
      </c>
      <c r="H78" s="424"/>
      <c r="I78" s="398">
        <f t="shared" si="11"/>
        <v>9</v>
      </c>
      <c r="J78" s="194"/>
      <c r="K78" s="398">
        <f t="shared" si="12"/>
        <v>9</v>
      </c>
      <c r="L78" s="399"/>
      <c r="M78" s="20" t="str">
        <f t="shared" si="13"/>
        <v>Juin</v>
      </c>
    </row>
    <row r="79" spans="1:13" ht="18.75">
      <c r="A79" s="17">
        <v>72</v>
      </c>
      <c r="B79" s="308" t="s">
        <v>3022</v>
      </c>
      <c r="C79" s="309" t="s">
        <v>971</v>
      </c>
      <c r="D79" s="24">
        <v>13</v>
      </c>
      <c r="E79" s="187"/>
      <c r="F79" s="396">
        <f t="shared" si="9"/>
        <v>6.5</v>
      </c>
      <c r="G79" s="397">
        <f t="shared" si="10"/>
        <v>19.5</v>
      </c>
      <c r="H79" s="424"/>
      <c r="I79" s="398">
        <f t="shared" si="11"/>
        <v>19.5</v>
      </c>
      <c r="J79" s="194"/>
      <c r="K79" s="398">
        <f t="shared" si="12"/>
        <v>19.5</v>
      </c>
      <c r="L79" s="399"/>
      <c r="M79" s="20" t="str">
        <f t="shared" si="13"/>
        <v>Juin</v>
      </c>
    </row>
    <row r="80" spans="1:13" ht="18.75">
      <c r="A80" s="17">
        <v>73</v>
      </c>
      <c r="B80" s="308" t="s">
        <v>3023</v>
      </c>
      <c r="C80" s="309" t="s">
        <v>3024</v>
      </c>
      <c r="D80" s="24">
        <v>9</v>
      </c>
      <c r="E80" s="187"/>
      <c r="F80" s="396">
        <f t="shared" si="9"/>
        <v>4.5</v>
      </c>
      <c r="G80" s="397">
        <f t="shared" si="10"/>
        <v>13.5</v>
      </c>
      <c r="H80" s="424"/>
      <c r="I80" s="398">
        <f t="shared" si="11"/>
        <v>13.5</v>
      </c>
      <c r="J80" s="194"/>
      <c r="K80" s="398">
        <f t="shared" si="12"/>
        <v>13.5</v>
      </c>
      <c r="L80" s="399"/>
      <c r="M80" s="20" t="str">
        <f t="shared" si="13"/>
        <v>Juin</v>
      </c>
    </row>
    <row r="81" spans="1:13" ht="18.75">
      <c r="A81" s="17">
        <v>74</v>
      </c>
      <c r="B81" s="308" t="s">
        <v>3025</v>
      </c>
      <c r="C81" s="309" t="s">
        <v>887</v>
      </c>
      <c r="D81" s="24">
        <v>16</v>
      </c>
      <c r="E81" s="187"/>
      <c r="F81" s="396">
        <f t="shared" si="9"/>
        <v>8</v>
      </c>
      <c r="G81" s="397">
        <f t="shared" si="10"/>
        <v>24</v>
      </c>
      <c r="H81" s="424"/>
      <c r="I81" s="398">
        <f t="shared" si="11"/>
        <v>24</v>
      </c>
      <c r="J81" s="194"/>
      <c r="K81" s="398">
        <f t="shared" si="12"/>
        <v>24</v>
      </c>
      <c r="L81" s="399"/>
      <c r="M81" s="20" t="str">
        <f t="shared" si="13"/>
        <v>Juin</v>
      </c>
    </row>
    <row r="82" spans="1:13" ht="18.75">
      <c r="A82" s="17">
        <v>75</v>
      </c>
      <c r="B82" s="308" t="s">
        <v>552</v>
      </c>
      <c r="C82" s="309" t="s">
        <v>2146</v>
      </c>
      <c r="D82" s="24">
        <v>15</v>
      </c>
      <c r="E82" s="187"/>
      <c r="F82" s="396">
        <f t="shared" si="9"/>
        <v>7.5</v>
      </c>
      <c r="G82" s="397">
        <f t="shared" si="10"/>
        <v>22.5</v>
      </c>
      <c r="H82" s="424"/>
      <c r="I82" s="398">
        <f t="shared" si="11"/>
        <v>22.5</v>
      </c>
      <c r="J82" s="194"/>
      <c r="K82" s="398">
        <f t="shared" si="12"/>
        <v>22.5</v>
      </c>
      <c r="L82" s="399"/>
      <c r="M82" s="20" t="str">
        <f t="shared" si="13"/>
        <v>Juin</v>
      </c>
    </row>
    <row r="83" spans="1:13" ht="18.75">
      <c r="A83" s="17">
        <v>76</v>
      </c>
      <c r="B83" s="308" t="s">
        <v>3026</v>
      </c>
      <c r="C83" s="309" t="s">
        <v>2143</v>
      </c>
      <c r="D83" s="24">
        <v>8</v>
      </c>
      <c r="E83" s="187"/>
      <c r="F83" s="396">
        <f t="shared" si="9"/>
        <v>4</v>
      </c>
      <c r="G83" s="397">
        <f t="shared" si="10"/>
        <v>12</v>
      </c>
      <c r="H83" s="424"/>
      <c r="I83" s="398">
        <f t="shared" si="11"/>
        <v>12</v>
      </c>
      <c r="J83" s="194"/>
      <c r="K83" s="398">
        <f t="shared" si="12"/>
        <v>12</v>
      </c>
      <c r="L83" s="399"/>
      <c r="M83" s="20" t="str">
        <f t="shared" si="13"/>
        <v>Juin</v>
      </c>
    </row>
    <row r="84" spans="1:13" ht="18.75">
      <c r="A84" s="17">
        <v>77</v>
      </c>
      <c r="B84" s="308" t="s">
        <v>3027</v>
      </c>
      <c r="C84" s="309" t="s">
        <v>1892</v>
      </c>
      <c r="D84" s="24">
        <v>7</v>
      </c>
      <c r="E84" s="187"/>
      <c r="F84" s="396">
        <f t="shared" si="9"/>
        <v>3.5</v>
      </c>
      <c r="G84" s="397">
        <f t="shared" si="10"/>
        <v>10.5</v>
      </c>
      <c r="H84" s="424"/>
      <c r="I84" s="398">
        <f t="shared" si="11"/>
        <v>10.5</v>
      </c>
      <c r="J84" s="194"/>
      <c r="K84" s="398">
        <f t="shared" si="12"/>
        <v>10.5</v>
      </c>
      <c r="L84" s="399"/>
      <c r="M84" s="20" t="str">
        <f t="shared" si="13"/>
        <v>Juin</v>
      </c>
    </row>
    <row r="85" spans="1:13" ht="18.75">
      <c r="A85" s="17">
        <v>78</v>
      </c>
      <c r="B85" s="308" t="s">
        <v>3028</v>
      </c>
      <c r="C85" s="309" t="s">
        <v>841</v>
      </c>
      <c r="D85" s="24">
        <v>8</v>
      </c>
      <c r="E85" s="187"/>
      <c r="F85" s="396">
        <f t="shared" si="9"/>
        <v>4</v>
      </c>
      <c r="G85" s="397">
        <f t="shared" si="10"/>
        <v>12</v>
      </c>
      <c r="H85" s="424"/>
      <c r="I85" s="398">
        <f t="shared" si="11"/>
        <v>12</v>
      </c>
      <c r="J85" s="194"/>
      <c r="K85" s="398">
        <f t="shared" si="12"/>
        <v>12</v>
      </c>
      <c r="L85" s="399"/>
      <c r="M85" s="20" t="str">
        <f t="shared" si="13"/>
        <v>Juin</v>
      </c>
    </row>
    <row r="86" spans="1:13" ht="18.75">
      <c r="A86" s="17">
        <v>79</v>
      </c>
      <c r="B86" s="308" t="s">
        <v>3029</v>
      </c>
      <c r="C86" s="309" t="s">
        <v>1313</v>
      </c>
      <c r="D86" s="24">
        <v>14</v>
      </c>
      <c r="E86" s="187"/>
      <c r="F86" s="396">
        <f t="shared" si="9"/>
        <v>7</v>
      </c>
      <c r="G86" s="397">
        <f t="shared" si="10"/>
        <v>21</v>
      </c>
      <c r="H86" s="424"/>
      <c r="I86" s="398">
        <f t="shared" si="11"/>
        <v>21</v>
      </c>
      <c r="J86" s="194"/>
      <c r="K86" s="398">
        <f t="shared" si="12"/>
        <v>21</v>
      </c>
      <c r="L86" s="399"/>
      <c r="M86" s="20" t="str">
        <f t="shared" si="13"/>
        <v>Juin</v>
      </c>
    </row>
    <row r="87" spans="1:13" ht="18.75">
      <c r="A87" s="17">
        <v>80</v>
      </c>
      <c r="B87" s="308" t="s">
        <v>3030</v>
      </c>
      <c r="C87" s="309" t="s">
        <v>1211</v>
      </c>
      <c r="D87" s="24">
        <v>10</v>
      </c>
      <c r="E87" s="187"/>
      <c r="F87" s="396">
        <f t="shared" si="9"/>
        <v>5</v>
      </c>
      <c r="G87" s="397">
        <f t="shared" si="10"/>
        <v>15</v>
      </c>
      <c r="H87" s="424"/>
      <c r="I87" s="398">
        <f t="shared" si="11"/>
        <v>15</v>
      </c>
      <c r="J87" s="194"/>
      <c r="K87" s="398">
        <f t="shared" si="12"/>
        <v>15</v>
      </c>
      <c r="L87" s="399"/>
      <c r="M87" s="20" t="str">
        <f t="shared" si="13"/>
        <v>Juin</v>
      </c>
    </row>
    <row r="88" spans="1:13" ht="18.75">
      <c r="A88" s="17">
        <v>81</v>
      </c>
      <c r="B88" s="308" t="s">
        <v>3031</v>
      </c>
      <c r="C88" s="309" t="s">
        <v>2940</v>
      </c>
      <c r="D88" s="24">
        <v>10</v>
      </c>
      <c r="E88" s="187"/>
      <c r="F88" s="396">
        <f t="shared" si="9"/>
        <v>5</v>
      </c>
      <c r="G88" s="397">
        <f t="shared" si="10"/>
        <v>15</v>
      </c>
      <c r="H88" s="424"/>
      <c r="I88" s="398">
        <f t="shared" si="11"/>
        <v>15</v>
      </c>
      <c r="J88" s="194"/>
      <c r="K88" s="398">
        <f t="shared" si="12"/>
        <v>15</v>
      </c>
      <c r="L88" s="399"/>
      <c r="M88" s="20" t="str">
        <f t="shared" si="13"/>
        <v>Juin</v>
      </c>
    </row>
    <row r="89" spans="1:13" ht="18.75">
      <c r="A89" s="17">
        <v>82</v>
      </c>
      <c r="B89" s="308" t="s">
        <v>3032</v>
      </c>
      <c r="C89" s="309" t="s">
        <v>3033</v>
      </c>
      <c r="D89" s="24">
        <v>14</v>
      </c>
      <c r="E89" s="187"/>
      <c r="F89" s="396">
        <f t="shared" si="9"/>
        <v>7</v>
      </c>
      <c r="G89" s="397">
        <f t="shared" si="10"/>
        <v>21</v>
      </c>
      <c r="H89" s="424"/>
      <c r="I89" s="398">
        <f t="shared" si="11"/>
        <v>21</v>
      </c>
      <c r="J89" s="194"/>
      <c r="K89" s="398">
        <f t="shared" si="12"/>
        <v>21</v>
      </c>
      <c r="L89" s="399"/>
      <c r="M89" s="20" t="str">
        <f t="shared" si="13"/>
        <v>Juin</v>
      </c>
    </row>
    <row r="90" spans="1:13" ht="18.75">
      <c r="A90" s="17">
        <v>83</v>
      </c>
      <c r="B90" s="308" t="s">
        <v>3034</v>
      </c>
      <c r="C90" s="309" t="s">
        <v>2115</v>
      </c>
      <c r="D90" s="24">
        <v>7</v>
      </c>
      <c r="E90" s="187"/>
      <c r="F90" s="396">
        <f t="shared" si="9"/>
        <v>3.5</v>
      </c>
      <c r="G90" s="397">
        <f t="shared" si="10"/>
        <v>10.5</v>
      </c>
      <c r="H90" s="424"/>
      <c r="I90" s="398">
        <f t="shared" si="11"/>
        <v>10.5</v>
      </c>
      <c r="J90" s="194"/>
      <c r="K90" s="398">
        <f t="shared" si="12"/>
        <v>10.5</v>
      </c>
      <c r="L90" s="399"/>
      <c r="M90" s="20" t="str">
        <f t="shared" si="13"/>
        <v>Juin</v>
      </c>
    </row>
    <row r="91" spans="1:13" ht="18.75">
      <c r="A91" s="17">
        <v>84</v>
      </c>
      <c r="B91" s="308" t="s">
        <v>3295</v>
      </c>
      <c r="C91" s="309" t="s">
        <v>1972</v>
      </c>
      <c r="D91" s="24">
        <v>7</v>
      </c>
      <c r="E91" s="187"/>
      <c r="F91" s="396">
        <f t="shared" si="9"/>
        <v>3.5</v>
      </c>
      <c r="G91" s="397">
        <f t="shared" si="10"/>
        <v>10.5</v>
      </c>
      <c r="H91" s="424"/>
      <c r="I91" s="398">
        <f t="shared" si="11"/>
        <v>10.5</v>
      </c>
      <c r="J91" s="194"/>
      <c r="K91" s="398">
        <f t="shared" si="12"/>
        <v>10.5</v>
      </c>
      <c r="L91" s="399"/>
      <c r="M91" s="20" t="str">
        <f t="shared" si="13"/>
        <v>Juin</v>
      </c>
    </row>
    <row r="92" spans="1:13" ht="18.75">
      <c r="A92" s="17">
        <v>85</v>
      </c>
      <c r="B92" s="308" t="s">
        <v>3035</v>
      </c>
      <c r="C92" s="309" t="s">
        <v>891</v>
      </c>
      <c r="D92" s="24">
        <v>5</v>
      </c>
      <c r="E92" s="186"/>
      <c r="F92" s="396">
        <f t="shared" si="9"/>
        <v>2.5</v>
      </c>
      <c r="G92" s="397">
        <f t="shared" si="10"/>
        <v>7.5</v>
      </c>
      <c r="H92" s="424"/>
      <c r="I92" s="398">
        <f t="shared" si="11"/>
        <v>7.5</v>
      </c>
      <c r="J92" s="194"/>
      <c r="K92" s="398">
        <f t="shared" si="12"/>
        <v>7.5</v>
      </c>
      <c r="L92" s="399"/>
      <c r="M92" s="20" t="str">
        <f t="shared" si="13"/>
        <v>Juin</v>
      </c>
    </row>
    <row r="93" spans="1:13" ht="18.75">
      <c r="A93" s="17">
        <v>86</v>
      </c>
      <c r="B93" s="308" t="s">
        <v>3036</v>
      </c>
      <c r="C93" s="309" t="s">
        <v>3037</v>
      </c>
      <c r="D93" s="187">
        <v>11</v>
      </c>
      <c r="E93" s="187"/>
      <c r="F93" s="396">
        <f t="shared" si="9"/>
        <v>5.5</v>
      </c>
      <c r="G93" s="397">
        <f t="shared" si="10"/>
        <v>16.5</v>
      </c>
      <c r="H93" s="424"/>
      <c r="I93" s="398">
        <f t="shared" si="11"/>
        <v>16.5</v>
      </c>
      <c r="J93" s="194"/>
      <c r="K93" s="398">
        <f t="shared" si="12"/>
        <v>16.5</v>
      </c>
      <c r="L93" s="399"/>
      <c r="M93" s="20" t="str">
        <f t="shared" si="13"/>
        <v>Juin</v>
      </c>
    </row>
    <row r="94" spans="1:13" ht="18.75">
      <c r="A94" s="17">
        <v>87</v>
      </c>
      <c r="B94" s="308" t="s">
        <v>1919</v>
      </c>
      <c r="C94" s="309" t="s">
        <v>1943</v>
      </c>
      <c r="D94" s="187">
        <v>3</v>
      </c>
      <c r="E94" s="187"/>
      <c r="F94" s="396">
        <f t="shared" si="9"/>
        <v>1.5</v>
      </c>
      <c r="G94" s="397">
        <f t="shared" si="10"/>
        <v>4.5</v>
      </c>
      <c r="H94" s="424"/>
      <c r="I94" s="398">
        <f t="shared" si="11"/>
        <v>4.5</v>
      </c>
      <c r="J94" s="194"/>
      <c r="K94" s="398">
        <f t="shared" si="12"/>
        <v>4.5</v>
      </c>
      <c r="L94" s="399"/>
      <c r="M94" s="20" t="str">
        <f t="shared" si="13"/>
        <v>Juin</v>
      </c>
    </row>
    <row r="95" spans="1:13" ht="18.75">
      <c r="A95" s="17">
        <v>88</v>
      </c>
      <c r="B95" s="308" t="s">
        <v>3038</v>
      </c>
      <c r="C95" s="309" t="s">
        <v>1999</v>
      </c>
      <c r="D95" s="187">
        <v>7</v>
      </c>
      <c r="E95" s="187"/>
      <c r="F95" s="396">
        <f t="shared" si="9"/>
        <v>3.5</v>
      </c>
      <c r="G95" s="397">
        <f t="shared" si="10"/>
        <v>10.5</v>
      </c>
      <c r="H95" s="424"/>
      <c r="I95" s="398">
        <f t="shared" si="11"/>
        <v>10.5</v>
      </c>
      <c r="J95" s="194"/>
      <c r="K95" s="398">
        <f t="shared" si="12"/>
        <v>10.5</v>
      </c>
      <c r="L95" s="399"/>
      <c r="M95" s="20" t="str">
        <f t="shared" si="13"/>
        <v>Juin</v>
      </c>
    </row>
    <row r="96" spans="1:13" ht="18.75">
      <c r="A96" s="17">
        <v>89</v>
      </c>
      <c r="B96" s="308" t="s">
        <v>3039</v>
      </c>
      <c r="C96" s="309" t="s">
        <v>706</v>
      </c>
      <c r="D96" s="187">
        <v>13</v>
      </c>
      <c r="E96" s="187"/>
      <c r="F96" s="396">
        <f t="shared" si="9"/>
        <v>6.5</v>
      </c>
      <c r="G96" s="397">
        <f t="shared" si="10"/>
        <v>19.5</v>
      </c>
      <c r="H96" s="424"/>
      <c r="I96" s="398">
        <f t="shared" si="11"/>
        <v>19.5</v>
      </c>
      <c r="J96" s="194"/>
      <c r="K96" s="398">
        <f t="shared" si="12"/>
        <v>19.5</v>
      </c>
      <c r="L96" s="399"/>
      <c r="M96" s="20" t="str">
        <f t="shared" si="13"/>
        <v>Juin</v>
      </c>
    </row>
    <row r="97" spans="1:13" ht="18.75">
      <c r="A97" s="17">
        <v>90</v>
      </c>
      <c r="B97" s="348" t="s">
        <v>3040</v>
      </c>
      <c r="C97" s="349" t="s">
        <v>1819</v>
      </c>
      <c r="D97" s="187">
        <v>8</v>
      </c>
      <c r="E97" s="187"/>
      <c r="F97" s="396">
        <f t="shared" si="9"/>
        <v>4</v>
      </c>
      <c r="G97" s="397">
        <f t="shared" si="10"/>
        <v>12</v>
      </c>
      <c r="H97" s="424"/>
      <c r="I97" s="398">
        <f t="shared" si="11"/>
        <v>12</v>
      </c>
      <c r="J97" s="194"/>
      <c r="K97" s="398">
        <f t="shared" si="12"/>
        <v>12</v>
      </c>
      <c r="L97" s="399"/>
      <c r="M97" s="20" t="str">
        <f t="shared" si="13"/>
        <v>Juin</v>
      </c>
    </row>
    <row r="98" spans="1:13" ht="18.75">
      <c r="A98" s="17">
        <v>91</v>
      </c>
      <c r="B98" s="306" t="s">
        <v>699</v>
      </c>
      <c r="C98" s="307" t="s">
        <v>1890</v>
      </c>
      <c r="D98" s="187">
        <v>3</v>
      </c>
      <c r="E98" s="187"/>
      <c r="F98" s="396">
        <f t="shared" si="9"/>
        <v>1.5</v>
      </c>
      <c r="G98" s="397">
        <f t="shared" si="10"/>
        <v>4.5</v>
      </c>
      <c r="H98" s="424"/>
      <c r="I98" s="398">
        <f t="shared" si="11"/>
        <v>4.5</v>
      </c>
      <c r="J98" s="194"/>
      <c r="K98" s="398">
        <f t="shared" si="12"/>
        <v>4.5</v>
      </c>
      <c r="L98" s="399"/>
      <c r="M98" s="20" t="str">
        <f t="shared" si="13"/>
        <v>Juin</v>
      </c>
    </row>
    <row r="99" spans="1:13" ht="18.75">
      <c r="A99" s="17">
        <v>92</v>
      </c>
      <c r="B99" s="308" t="s">
        <v>699</v>
      </c>
      <c r="C99" s="309" t="s">
        <v>1900</v>
      </c>
      <c r="D99" s="187">
        <v>16</v>
      </c>
      <c r="E99" s="187"/>
      <c r="F99" s="396">
        <f t="shared" si="9"/>
        <v>8</v>
      </c>
      <c r="G99" s="397">
        <f t="shared" si="10"/>
        <v>24</v>
      </c>
      <c r="H99" s="424"/>
      <c r="I99" s="398">
        <f t="shared" si="11"/>
        <v>24</v>
      </c>
      <c r="J99" s="194"/>
      <c r="K99" s="398">
        <f t="shared" si="12"/>
        <v>24</v>
      </c>
      <c r="L99" s="399"/>
      <c r="M99" s="20" t="str">
        <f t="shared" si="13"/>
        <v>Juin</v>
      </c>
    </row>
    <row r="100" spans="1:13" ht="18.75">
      <c r="A100" s="17">
        <v>93</v>
      </c>
      <c r="B100" s="308" t="s">
        <v>3041</v>
      </c>
      <c r="C100" s="309" t="s">
        <v>1851</v>
      </c>
      <c r="D100" s="187">
        <v>12</v>
      </c>
      <c r="E100" s="186"/>
      <c r="F100" s="396">
        <f t="shared" si="9"/>
        <v>6</v>
      </c>
      <c r="G100" s="397">
        <f t="shared" si="10"/>
        <v>18</v>
      </c>
      <c r="H100" s="424"/>
      <c r="I100" s="398">
        <f t="shared" si="11"/>
        <v>18</v>
      </c>
      <c r="J100" s="194"/>
      <c r="K100" s="398">
        <f t="shared" si="12"/>
        <v>18</v>
      </c>
      <c r="L100" s="399"/>
      <c r="M100" s="20" t="str">
        <f t="shared" si="13"/>
        <v>Juin</v>
      </c>
    </row>
    <row r="101" spans="1:13" ht="18.75">
      <c r="A101" s="17">
        <v>94</v>
      </c>
      <c r="B101" s="308" t="s">
        <v>3287</v>
      </c>
      <c r="C101" s="309" t="s">
        <v>3296</v>
      </c>
      <c r="D101" s="187">
        <v>8</v>
      </c>
      <c r="E101" s="187"/>
      <c r="F101" s="396">
        <f t="shared" si="9"/>
        <v>4</v>
      </c>
      <c r="G101" s="397">
        <f t="shared" si="10"/>
        <v>12</v>
      </c>
      <c r="H101" s="424"/>
      <c r="I101" s="398">
        <f t="shared" si="11"/>
        <v>12</v>
      </c>
      <c r="J101" s="194"/>
      <c r="K101" s="398">
        <f t="shared" si="12"/>
        <v>12</v>
      </c>
      <c r="L101" s="399"/>
      <c r="M101" s="20" t="str">
        <f t="shared" si="13"/>
        <v>Juin</v>
      </c>
    </row>
    <row r="102" spans="1:13" ht="18.75">
      <c r="A102" s="17">
        <v>95</v>
      </c>
      <c r="B102" s="308" t="s">
        <v>3042</v>
      </c>
      <c r="C102" s="309" t="s">
        <v>1907</v>
      </c>
      <c r="D102" s="187">
        <v>16</v>
      </c>
      <c r="E102" s="187"/>
      <c r="F102" s="396">
        <f t="shared" si="9"/>
        <v>8</v>
      </c>
      <c r="G102" s="397">
        <f t="shared" si="10"/>
        <v>24</v>
      </c>
      <c r="H102" s="424"/>
      <c r="I102" s="398">
        <f t="shared" si="11"/>
        <v>24</v>
      </c>
      <c r="J102" s="194"/>
      <c r="K102" s="398">
        <f t="shared" si="12"/>
        <v>24</v>
      </c>
      <c r="L102" s="399"/>
      <c r="M102" s="20" t="str">
        <f t="shared" si="13"/>
        <v>Juin</v>
      </c>
    </row>
    <row r="103" spans="1:13" ht="18.75">
      <c r="A103" s="17">
        <v>96</v>
      </c>
      <c r="B103" s="308" t="s">
        <v>743</v>
      </c>
      <c r="C103" s="309" t="s">
        <v>3043</v>
      </c>
      <c r="D103" s="187">
        <v>16</v>
      </c>
      <c r="E103" s="187"/>
      <c r="F103" s="396">
        <f t="shared" si="9"/>
        <v>8</v>
      </c>
      <c r="G103" s="397">
        <f t="shared" si="10"/>
        <v>24</v>
      </c>
      <c r="H103" s="424"/>
      <c r="I103" s="398">
        <f t="shared" si="11"/>
        <v>24</v>
      </c>
      <c r="J103" s="194"/>
      <c r="K103" s="398">
        <f t="shared" si="12"/>
        <v>24</v>
      </c>
      <c r="L103" s="399"/>
      <c r="M103" s="20" t="str">
        <f t="shared" si="13"/>
        <v>Juin</v>
      </c>
    </row>
    <row r="104" spans="1:13" ht="18.75">
      <c r="A104" s="17">
        <v>97</v>
      </c>
      <c r="B104" s="308" t="s">
        <v>3044</v>
      </c>
      <c r="C104" s="309" t="s">
        <v>3045</v>
      </c>
      <c r="D104" s="187">
        <v>12</v>
      </c>
      <c r="E104" s="187"/>
      <c r="F104" s="396">
        <f t="shared" si="9"/>
        <v>6</v>
      </c>
      <c r="G104" s="397">
        <f t="shared" si="10"/>
        <v>18</v>
      </c>
      <c r="H104" s="424"/>
      <c r="I104" s="398">
        <f t="shared" si="11"/>
        <v>18</v>
      </c>
      <c r="J104" s="194"/>
      <c r="K104" s="398">
        <f t="shared" si="12"/>
        <v>18</v>
      </c>
      <c r="L104" s="399"/>
      <c r="M104" s="20" t="str">
        <f t="shared" si="13"/>
        <v>Juin</v>
      </c>
    </row>
    <row r="105" spans="1:13" ht="18.75">
      <c r="A105" s="17">
        <v>98</v>
      </c>
      <c r="B105" s="308" t="s">
        <v>3046</v>
      </c>
      <c r="C105" s="309" t="s">
        <v>2085</v>
      </c>
      <c r="D105" s="187">
        <v>10</v>
      </c>
      <c r="E105" s="187"/>
      <c r="F105" s="396">
        <f t="shared" si="9"/>
        <v>5</v>
      </c>
      <c r="G105" s="397">
        <f t="shared" si="10"/>
        <v>15</v>
      </c>
      <c r="H105" s="424"/>
      <c r="I105" s="398">
        <f t="shared" si="11"/>
        <v>15</v>
      </c>
      <c r="J105" s="194"/>
      <c r="K105" s="398">
        <f t="shared" si="12"/>
        <v>15</v>
      </c>
      <c r="L105" s="399"/>
      <c r="M105" s="20" t="str">
        <f t="shared" si="13"/>
        <v>Juin</v>
      </c>
    </row>
    <row r="106" spans="1:13" ht="18.75">
      <c r="A106" s="17">
        <v>99</v>
      </c>
      <c r="B106" s="308" t="s">
        <v>3047</v>
      </c>
      <c r="C106" s="309" t="s">
        <v>3048</v>
      </c>
      <c r="D106" s="187">
        <v>13</v>
      </c>
      <c r="E106" s="187"/>
      <c r="F106" s="396">
        <f t="shared" si="9"/>
        <v>6.5</v>
      </c>
      <c r="G106" s="397">
        <f t="shared" si="10"/>
        <v>19.5</v>
      </c>
      <c r="H106" s="424"/>
      <c r="I106" s="398">
        <f t="shared" si="11"/>
        <v>19.5</v>
      </c>
      <c r="J106" s="194"/>
      <c r="K106" s="398">
        <f t="shared" si="12"/>
        <v>19.5</v>
      </c>
      <c r="L106" s="399"/>
      <c r="M106" s="20" t="str">
        <f t="shared" si="13"/>
        <v>Juin</v>
      </c>
    </row>
    <row r="107" spans="1:13" ht="18.75">
      <c r="A107" s="17">
        <v>100</v>
      </c>
      <c r="B107" s="308" t="s">
        <v>1952</v>
      </c>
      <c r="C107" s="309" t="s">
        <v>1863</v>
      </c>
      <c r="D107" s="187">
        <v>7</v>
      </c>
      <c r="E107" s="187"/>
      <c r="F107" s="396">
        <f t="shared" si="9"/>
        <v>3.5</v>
      </c>
      <c r="G107" s="397">
        <f t="shared" si="10"/>
        <v>10.5</v>
      </c>
      <c r="H107" s="424"/>
      <c r="I107" s="398">
        <f t="shared" si="11"/>
        <v>10.5</v>
      </c>
      <c r="J107" s="194"/>
      <c r="K107" s="398">
        <f t="shared" si="12"/>
        <v>10.5</v>
      </c>
      <c r="L107" s="399"/>
      <c r="M107" s="20" t="str">
        <f t="shared" si="13"/>
        <v>Juin</v>
      </c>
    </row>
    <row r="108" spans="1:13" ht="18.75">
      <c r="A108" s="17">
        <v>101</v>
      </c>
      <c r="B108" s="308" t="s">
        <v>3049</v>
      </c>
      <c r="C108" s="309" t="s">
        <v>492</v>
      </c>
      <c r="D108" s="187">
        <v>18</v>
      </c>
      <c r="E108" s="187"/>
      <c r="F108" s="396">
        <f t="shared" si="9"/>
        <v>9</v>
      </c>
      <c r="G108" s="397">
        <f t="shared" si="10"/>
        <v>27</v>
      </c>
      <c r="H108" s="424"/>
      <c r="I108" s="398">
        <f t="shared" si="11"/>
        <v>27</v>
      </c>
      <c r="J108" s="194"/>
      <c r="K108" s="398">
        <f t="shared" si="12"/>
        <v>27</v>
      </c>
      <c r="L108" s="399"/>
      <c r="M108" s="20" t="str">
        <f t="shared" si="13"/>
        <v>Juin</v>
      </c>
    </row>
    <row r="109" spans="1:13" ht="18.75">
      <c r="A109" s="17">
        <v>102</v>
      </c>
      <c r="B109" s="308" t="s">
        <v>3050</v>
      </c>
      <c r="C109" s="309" t="s">
        <v>2148</v>
      </c>
      <c r="D109" s="24">
        <v>10</v>
      </c>
      <c r="E109" s="187"/>
      <c r="F109" s="396">
        <f t="shared" si="9"/>
        <v>5</v>
      </c>
      <c r="G109" s="397">
        <f t="shared" si="10"/>
        <v>15</v>
      </c>
      <c r="H109" s="424"/>
      <c r="I109" s="398">
        <f t="shared" si="11"/>
        <v>15</v>
      </c>
      <c r="J109" s="194"/>
      <c r="K109" s="398">
        <f t="shared" si="12"/>
        <v>15</v>
      </c>
      <c r="L109" s="399"/>
      <c r="M109" s="20" t="str">
        <f t="shared" si="13"/>
        <v>Juin</v>
      </c>
    </row>
    <row r="110" spans="1:13" ht="18.75">
      <c r="A110" s="17">
        <v>103</v>
      </c>
      <c r="B110" s="308" t="s">
        <v>3051</v>
      </c>
      <c r="C110" s="309" t="s">
        <v>3052</v>
      </c>
      <c r="D110" s="24">
        <v>9</v>
      </c>
      <c r="E110" s="187"/>
      <c r="F110" s="396">
        <f t="shared" si="9"/>
        <v>4.5</v>
      </c>
      <c r="G110" s="397">
        <f t="shared" si="10"/>
        <v>13.5</v>
      </c>
      <c r="H110" s="424"/>
      <c r="I110" s="398">
        <f t="shared" si="11"/>
        <v>13.5</v>
      </c>
      <c r="J110" s="194"/>
      <c r="K110" s="398">
        <f t="shared" si="12"/>
        <v>13.5</v>
      </c>
      <c r="L110" s="399"/>
      <c r="M110" s="20" t="str">
        <f t="shared" si="13"/>
        <v>Juin</v>
      </c>
    </row>
    <row r="111" spans="1:13" ht="18.75">
      <c r="A111" s="17">
        <v>104</v>
      </c>
      <c r="B111" s="308" t="s">
        <v>3053</v>
      </c>
      <c r="C111" s="309" t="s">
        <v>1946</v>
      </c>
      <c r="D111" s="24">
        <v>14</v>
      </c>
      <c r="E111" s="187"/>
      <c r="F111" s="396">
        <f t="shared" si="9"/>
        <v>7</v>
      </c>
      <c r="G111" s="397">
        <f t="shared" si="10"/>
        <v>21</v>
      </c>
      <c r="H111" s="424"/>
      <c r="I111" s="398">
        <f t="shared" si="11"/>
        <v>21</v>
      </c>
      <c r="J111" s="194"/>
      <c r="K111" s="398">
        <f t="shared" si="12"/>
        <v>21</v>
      </c>
      <c r="L111" s="399"/>
      <c r="M111" s="20" t="str">
        <f t="shared" si="13"/>
        <v>Juin</v>
      </c>
    </row>
    <row r="112" spans="1:13" ht="18.75">
      <c r="A112" s="17">
        <v>105</v>
      </c>
      <c r="B112" s="308" t="s">
        <v>787</v>
      </c>
      <c r="C112" s="309" t="s">
        <v>3054</v>
      </c>
      <c r="D112" s="24">
        <v>13</v>
      </c>
      <c r="E112" s="187"/>
      <c r="F112" s="396">
        <f t="shared" si="9"/>
        <v>6.5</v>
      </c>
      <c r="G112" s="397">
        <f t="shared" si="10"/>
        <v>19.5</v>
      </c>
      <c r="H112" s="424"/>
      <c r="I112" s="398">
        <f t="shared" si="11"/>
        <v>19.5</v>
      </c>
      <c r="J112" s="194"/>
      <c r="K112" s="398">
        <f t="shared" si="12"/>
        <v>19.5</v>
      </c>
      <c r="L112" s="399"/>
      <c r="M112" s="20" t="str">
        <f t="shared" si="13"/>
        <v>Juin</v>
      </c>
    </row>
    <row r="113" spans="1:13" ht="18.75">
      <c r="A113" s="17">
        <v>106</v>
      </c>
      <c r="B113" s="308" t="s">
        <v>3055</v>
      </c>
      <c r="C113" s="309" t="s">
        <v>1853</v>
      </c>
      <c r="D113" s="24">
        <v>14</v>
      </c>
      <c r="E113" s="187"/>
      <c r="F113" s="396">
        <f t="shared" si="9"/>
        <v>7</v>
      </c>
      <c r="G113" s="397">
        <f t="shared" si="10"/>
        <v>21</v>
      </c>
      <c r="H113" s="424"/>
      <c r="I113" s="398">
        <f t="shared" si="11"/>
        <v>21</v>
      </c>
      <c r="J113" s="194"/>
      <c r="K113" s="398">
        <f t="shared" si="12"/>
        <v>21</v>
      </c>
      <c r="L113" s="399"/>
      <c r="M113" s="20" t="str">
        <f t="shared" si="13"/>
        <v>Juin</v>
      </c>
    </row>
    <row r="114" spans="1:13" ht="18.75">
      <c r="A114" s="17">
        <v>107</v>
      </c>
      <c r="B114" s="308" t="s">
        <v>3056</v>
      </c>
      <c r="C114" s="309" t="s">
        <v>674</v>
      </c>
      <c r="D114" s="24">
        <v>15</v>
      </c>
      <c r="E114" s="187"/>
      <c r="F114" s="396">
        <f t="shared" si="9"/>
        <v>7.5</v>
      </c>
      <c r="G114" s="397">
        <f t="shared" si="10"/>
        <v>22.5</v>
      </c>
      <c r="H114" s="424"/>
      <c r="I114" s="398">
        <f t="shared" si="11"/>
        <v>22.5</v>
      </c>
      <c r="J114" s="194"/>
      <c r="K114" s="398">
        <f t="shared" si="12"/>
        <v>22.5</v>
      </c>
      <c r="L114" s="399"/>
      <c r="M114" s="20" t="str">
        <f t="shared" si="13"/>
        <v>Juin</v>
      </c>
    </row>
    <row r="115" spans="1:13" ht="18.75">
      <c r="A115" s="17">
        <v>108</v>
      </c>
      <c r="B115" s="308" t="s">
        <v>3297</v>
      </c>
      <c r="C115" s="309" t="s">
        <v>3057</v>
      </c>
      <c r="D115" s="24">
        <v>11</v>
      </c>
      <c r="E115" s="187"/>
      <c r="F115" s="396">
        <f t="shared" si="9"/>
        <v>5.5</v>
      </c>
      <c r="G115" s="397">
        <f t="shared" si="10"/>
        <v>16.5</v>
      </c>
      <c r="H115" s="424"/>
      <c r="I115" s="398">
        <f t="shared" si="11"/>
        <v>16.5</v>
      </c>
      <c r="J115" s="194"/>
      <c r="K115" s="398">
        <f t="shared" si="12"/>
        <v>16.5</v>
      </c>
      <c r="L115" s="399"/>
      <c r="M115" s="20" t="str">
        <f t="shared" si="13"/>
        <v>Juin</v>
      </c>
    </row>
    <row r="116" spans="1:13" ht="18.75">
      <c r="A116" s="17">
        <v>109</v>
      </c>
      <c r="B116" s="308" t="s">
        <v>3058</v>
      </c>
      <c r="C116" s="309" t="s">
        <v>3059</v>
      </c>
      <c r="D116" s="24">
        <v>9</v>
      </c>
      <c r="E116" s="187"/>
      <c r="F116" s="396">
        <f t="shared" si="9"/>
        <v>4.5</v>
      </c>
      <c r="G116" s="397">
        <f t="shared" si="10"/>
        <v>13.5</v>
      </c>
      <c r="H116" s="424"/>
      <c r="I116" s="398">
        <f t="shared" si="11"/>
        <v>13.5</v>
      </c>
      <c r="J116" s="194"/>
      <c r="K116" s="398">
        <f t="shared" si="12"/>
        <v>13.5</v>
      </c>
      <c r="L116" s="399"/>
      <c r="M116" s="20" t="str">
        <f t="shared" si="13"/>
        <v>Juin</v>
      </c>
    </row>
    <row r="117" spans="1:13" ht="18.75">
      <c r="A117" s="17">
        <v>110</v>
      </c>
      <c r="B117" s="334" t="s">
        <v>795</v>
      </c>
      <c r="C117" s="335" t="s">
        <v>3060</v>
      </c>
      <c r="D117" s="402">
        <v>0</v>
      </c>
      <c r="E117" s="187"/>
      <c r="F117" s="396">
        <f t="shared" si="9"/>
        <v>0</v>
      </c>
      <c r="G117" s="397">
        <f t="shared" si="10"/>
        <v>0</v>
      </c>
      <c r="H117" s="424"/>
      <c r="I117" s="398">
        <f t="shared" si="11"/>
        <v>0</v>
      </c>
      <c r="J117" s="194"/>
      <c r="K117" s="398">
        <f t="shared" si="12"/>
        <v>0</v>
      </c>
      <c r="L117" s="399"/>
      <c r="M117" s="20" t="str">
        <f t="shared" si="13"/>
        <v>Juin</v>
      </c>
    </row>
    <row r="118" spans="1:13" ht="18.75">
      <c r="A118" s="17">
        <v>111</v>
      </c>
      <c r="B118" s="308" t="s">
        <v>3061</v>
      </c>
      <c r="C118" s="309" t="s">
        <v>3062</v>
      </c>
      <c r="D118" s="24">
        <v>6</v>
      </c>
      <c r="E118" s="187"/>
      <c r="F118" s="396">
        <f t="shared" si="9"/>
        <v>3</v>
      </c>
      <c r="G118" s="397">
        <f t="shared" si="10"/>
        <v>9</v>
      </c>
      <c r="H118" s="424"/>
      <c r="I118" s="398">
        <f t="shared" si="11"/>
        <v>9</v>
      </c>
      <c r="J118" s="194"/>
      <c r="K118" s="398">
        <f t="shared" si="12"/>
        <v>9</v>
      </c>
      <c r="L118" s="399"/>
      <c r="M118" s="20" t="str">
        <f t="shared" si="13"/>
        <v>Juin</v>
      </c>
    </row>
    <row r="119" spans="1:13" ht="18.75">
      <c r="A119" s="17">
        <v>112</v>
      </c>
      <c r="B119" s="308" t="s">
        <v>3063</v>
      </c>
      <c r="C119" s="309" t="s">
        <v>640</v>
      </c>
      <c r="D119" s="187">
        <v>8</v>
      </c>
      <c r="E119" s="187"/>
      <c r="F119" s="396">
        <f t="shared" si="9"/>
        <v>4</v>
      </c>
      <c r="G119" s="397">
        <f t="shared" si="10"/>
        <v>12</v>
      </c>
      <c r="H119" s="424"/>
      <c r="I119" s="398">
        <f t="shared" si="11"/>
        <v>12</v>
      </c>
      <c r="J119" s="194"/>
      <c r="K119" s="398">
        <f t="shared" si="12"/>
        <v>12</v>
      </c>
      <c r="L119" s="399"/>
      <c r="M119" s="20" t="str">
        <f t="shared" si="13"/>
        <v>Juin</v>
      </c>
    </row>
    <row r="120" spans="1:13" ht="18.75">
      <c r="A120" s="17">
        <v>113</v>
      </c>
      <c r="B120" s="308" t="s">
        <v>3064</v>
      </c>
      <c r="C120" s="309" t="s">
        <v>1789</v>
      </c>
      <c r="D120" s="187">
        <v>9</v>
      </c>
      <c r="E120" s="187"/>
      <c r="F120" s="396">
        <f t="shared" si="9"/>
        <v>4.5</v>
      </c>
      <c r="G120" s="397">
        <f t="shared" si="10"/>
        <v>13.5</v>
      </c>
      <c r="H120" s="424"/>
      <c r="I120" s="398">
        <f t="shared" si="11"/>
        <v>13.5</v>
      </c>
      <c r="J120" s="194"/>
      <c r="K120" s="398">
        <f t="shared" si="12"/>
        <v>13.5</v>
      </c>
      <c r="L120" s="399"/>
      <c r="M120" s="20" t="str">
        <f t="shared" si="13"/>
        <v>Juin</v>
      </c>
    </row>
    <row r="121" spans="1:13" ht="18.75">
      <c r="A121" s="17">
        <v>114</v>
      </c>
      <c r="B121" s="306" t="s">
        <v>3065</v>
      </c>
      <c r="C121" s="307" t="s">
        <v>3066</v>
      </c>
      <c r="D121" s="187">
        <v>9</v>
      </c>
      <c r="E121" s="187"/>
      <c r="F121" s="396">
        <f t="shared" si="9"/>
        <v>4.5</v>
      </c>
      <c r="G121" s="397">
        <f t="shared" si="10"/>
        <v>13.5</v>
      </c>
      <c r="H121" s="424"/>
      <c r="I121" s="398">
        <f t="shared" si="11"/>
        <v>13.5</v>
      </c>
      <c r="J121" s="194"/>
      <c r="K121" s="398">
        <f t="shared" si="12"/>
        <v>13.5</v>
      </c>
      <c r="L121" s="399"/>
      <c r="M121" s="20" t="str">
        <f t="shared" si="13"/>
        <v>Juin</v>
      </c>
    </row>
    <row r="122" spans="1:13" ht="18.75">
      <c r="A122" s="17">
        <v>115</v>
      </c>
      <c r="B122" s="308" t="s">
        <v>3067</v>
      </c>
      <c r="C122" s="309" t="s">
        <v>1770</v>
      </c>
      <c r="D122" s="187">
        <v>14</v>
      </c>
      <c r="E122" s="187"/>
      <c r="F122" s="396">
        <f t="shared" si="9"/>
        <v>7</v>
      </c>
      <c r="G122" s="397">
        <f t="shared" si="10"/>
        <v>21</v>
      </c>
      <c r="H122" s="424"/>
      <c r="I122" s="398">
        <f t="shared" si="11"/>
        <v>21</v>
      </c>
      <c r="J122" s="194"/>
      <c r="K122" s="398">
        <f t="shared" si="12"/>
        <v>21</v>
      </c>
      <c r="L122" s="399"/>
      <c r="M122" s="20" t="str">
        <f t="shared" si="13"/>
        <v>Juin</v>
      </c>
    </row>
    <row r="123" spans="1:13" ht="18.75">
      <c r="A123" s="17">
        <v>116</v>
      </c>
      <c r="B123" s="308" t="s">
        <v>1617</v>
      </c>
      <c r="C123" s="309" t="s">
        <v>3068</v>
      </c>
      <c r="D123" s="187">
        <v>12</v>
      </c>
      <c r="E123" s="187"/>
      <c r="F123" s="396">
        <f t="shared" si="9"/>
        <v>6</v>
      </c>
      <c r="G123" s="397">
        <f t="shared" si="10"/>
        <v>18</v>
      </c>
      <c r="H123" s="424"/>
      <c r="I123" s="398">
        <f t="shared" si="11"/>
        <v>18</v>
      </c>
      <c r="J123" s="194"/>
      <c r="K123" s="398">
        <f t="shared" si="12"/>
        <v>18</v>
      </c>
      <c r="L123" s="399"/>
      <c r="M123" s="20" t="str">
        <f t="shared" si="13"/>
        <v>Juin</v>
      </c>
    </row>
    <row r="124" spans="1:13" ht="18.75">
      <c r="A124" s="17">
        <v>117</v>
      </c>
      <c r="B124" s="308" t="s">
        <v>1977</v>
      </c>
      <c r="C124" s="309" t="s">
        <v>3298</v>
      </c>
      <c r="D124" s="187">
        <v>14</v>
      </c>
      <c r="E124" s="187"/>
      <c r="F124" s="396">
        <f t="shared" si="9"/>
        <v>7</v>
      </c>
      <c r="G124" s="397">
        <f t="shared" si="10"/>
        <v>21</v>
      </c>
      <c r="H124" s="424"/>
      <c r="I124" s="398">
        <f t="shared" si="11"/>
        <v>21</v>
      </c>
      <c r="J124" s="194"/>
      <c r="K124" s="398">
        <f t="shared" si="12"/>
        <v>21</v>
      </c>
      <c r="L124" s="399"/>
      <c r="M124" s="20" t="str">
        <f t="shared" si="13"/>
        <v>Juin</v>
      </c>
    </row>
    <row r="125" spans="1:13" ht="18.75">
      <c r="A125" s="17">
        <v>118</v>
      </c>
      <c r="B125" s="308" t="s">
        <v>3069</v>
      </c>
      <c r="C125" s="309" t="s">
        <v>3070</v>
      </c>
      <c r="D125" s="187">
        <v>14</v>
      </c>
      <c r="E125" s="187"/>
      <c r="F125" s="396">
        <f t="shared" si="9"/>
        <v>7</v>
      </c>
      <c r="G125" s="397">
        <f t="shared" si="10"/>
        <v>21</v>
      </c>
      <c r="H125" s="424"/>
      <c r="I125" s="398">
        <f t="shared" si="11"/>
        <v>21</v>
      </c>
      <c r="J125" s="194"/>
      <c r="K125" s="398">
        <f t="shared" si="12"/>
        <v>21</v>
      </c>
      <c r="L125" s="399"/>
      <c r="M125" s="20" t="str">
        <f t="shared" si="13"/>
        <v>Juin</v>
      </c>
    </row>
    <row r="126" spans="1:13" ht="18.75">
      <c r="A126" s="17">
        <v>119</v>
      </c>
      <c r="B126" s="308" t="s">
        <v>3071</v>
      </c>
      <c r="C126" s="309" t="s">
        <v>1935</v>
      </c>
      <c r="D126" s="187">
        <v>9</v>
      </c>
      <c r="E126" s="187"/>
      <c r="F126" s="396">
        <f t="shared" si="9"/>
        <v>4.5</v>
      </c>
      <c r="G126" s="397">
        <f t="shared" si="10"/>
        <v>13.5</v>
      </c>
      <c r="H126" s="424"/>
      <c r="I126" s="398">
        <f t="shared" si="11"/>
        <v>13.5</v>
      </c>
      <c r="J126" s="194"/>
      <c r="K126" s="398">
        <f t="shared" si="12"/>
        <v>13.5</v>
      </c>
      <c r="L126" s="399"/>
      <c r="M126" s="20" t="str">
        <f t="shared" si="13"/>
        <v>Juin</v>
      </c>
    </row>
    <row r="127" spans="1:13" ht="18.75">
      <c r="A127" s="17">
        <v>120</v>
      </c>
      <c r="B127" s="308" t="s">
        <v>3072</v>
      </c>
      <c r="C127" s="309" t="s">
        <v>3073</v>
      </c>
      <c r="D127" s="187">
        <v>20</v>
      </c>
      <c r="E127" s="187"/>
      <c r="F127" s="396">
        <f t="shared" si="9"/>
        <v>10</v>
      </c>
      <c r="G127" s="397">
        <f t="shared" si="10"/>
        <v>30</v>
      </c>
      <c r="H127" s="424"/>
      <c r="I127" s="398">
        <f t="shared" si="11"/>
        <v>30</v>
      </c>
      <c r="J127" s="194"/>
      <c r="K127" s="398">
        <f t="shared" si="12"/>
        <v>30</v>
      </c>
      <c r="L127" s="399"/>
      <c r="M127" s="20" t="str">
        <f t="shared" si="13"/>
        <v>Juin</v>
      </c>
    </row>
    <row r="128" spans="1:13" ht="18.75">
      <c r="A128" s="17">
        <v>121</v>
      </c>
      <c r="B128" s="308" t="s">
        <v>3074</v>
      </c>
      <c r="C128" s="309" t="s">
        <v>3075</v>
      </c>
      <c r="D128" s="187">
        <v>12</v>
      </c>
      <c r="E128" s="187"/>
      <c r="F128" s="396">
        <f t="shared" si="9"/>
        <v>6</v>
      </c>
      <c r="G128" s="397">
        <f t="shared" si="10"/>
        <v>18</v>
      </c>
      <c r="H128" s="424"/>
      <c r="I128" s="398">
        <f t="shared" si="11"/>
        <v>18</v>
      </c>
      <c r="J128" s="194"/>
      <c r="K128" s="398">
        <f t="shared" si="12"/>
        <v>18</v>
      </c>
      <c r="L128" s="399"/>
      <c r="M128" s="20" t="str">
        <f t="shared" si="13"/>
        <v>Juin</v>
      </c>
    </row>
    <row r="129" spans="1:13" ht="18.75">
      <c r="A129" s="17">
        <v>122</v>
      </c>
      <c r="B129" s="308" t="s">
        <v>3076</v>
      </c>
      <c r="C129" s="309" t="s">
        <v>1409</v>
      </c>
      <c r="D129" s="187">
        <v>18</v>
      </c>
      <c r="E129" s="187"/>
      <c r="F129" s="396">
        <f t="shared" si="9"/>
        <v>9</v>
      </c>
      <c r="G129" s="397">
        <f t="shared" si="10"/>
        <v>27</v>
      </c>
      <c r="H129" s="424"/>
      <c r="I129" s="398">
        <f t="shared" si="11"/>
        <v>27</v>
      </c>
      <c r="J129" s="194"/>
      <c r="K129" s="398">
        <f t="shared" si="12"/>
        <v>27</v>
      </c>
      <c r="L129" s="399"/>
      <c r="M129" s="20" t="str">
        <f t="shared" si="13"/>
        <v>Juin</v>
      </c>
    </row>
    <row r="130" spans="1:13" ht="18.75">
      <c r="A130" s="17">
        <v>123</v>
      </c>
      <c r="B130" s="334" t="s">
        <v>854</v>
      </c>
      <c r="C130" s="335" t="s">
        <v>1985</v>
      </c>
      <c r="D130" s="187">
        <v>5</v>
      </c>
      <c r="E130" s="187"/>
      <c r="F130" s="396">
        <f t="shared" si="9"/>
        <v>2.5</v>
      </c>
      <c r="G130" s="397">
        <f t="shared" si="10"/>
        <v>7.5</v>
      </c>
      <c r="H130" s="424"/>
      <c r="I130" s="398">
        <f t="shared" si="11"/>
        <v>7.5</v>
      </c>
      <c r="J130" s="194"/>
      <c r="K130" s="398">
        <f t="shared" si="12"/>
        <v>7.5</v>
      </c>
      <c r="L130" s="399"/>
      <c r="M130" s="20" t="str">
        <f t="shared" si="13"/>
        <v>Juin</v>
      </c>
    </row>
    <row r="131" spans="1:13" ht="18.75">
      <c r="A131" s="17">
        <v>124</v>
      </c>
      <c r="B131" s="308" t="s">
        <v>1986</v>
      </c>
      <c r="C131" s="309" t="s">
        <v>640</v>
      </c>
      <c r="D131" s="187">
        <v>10</v>
      </c>
      <c r="E131" s="187"/>
      <c r="F131" s="396">
        <f t="shared" si="9"/>
        <v>5</v>
      </c>
      <c r="G131" s="397">
        <f t="shared" si="10"/>
        <v>15</v>
      </c>
      <c r="H131" s="424"/>
      <c r="I131" s="398">
        <f t="shared" si="11"/>
        <v>15</v>
      </c>
      <c r="J131" s="194"/>
      <c r="K131" s="398">
        <f t="shared" si="12"/>
        <v>15</v>
      </c>
      <c r="L131" s="399"/>
      <c r="M131" s="20" t="str">
        <f t="shared" si="13"/>
        <v>Juin</v>
      </c>
    </row>
    <row r="132" spans="1:13" ht="18.75">
      <c r="A132" s="17">
        <v>125</v>
      </c>
      <c r="B132" s="308" t="s">
        <v>3077</v>
      </c>
      <c r="C132" s="309" t="s">
        <v>841</v>
      </c>
      <c r="D132" s="187">
        <v>13</v>
      </c>
      <c r="E132" s="187"/>
      <c r="F132" s="396">
        <f t="shared" si="9"/>
        <v>6.5</v>
      </c>
      <c r="G132" s="397">
        <f t="shared" si="10"/>
        <v>19.5</v>
      </c>
      <c r="H132" s="424"/>
      <c r="I132" s="398">
        <f t="shared" si="11"/>
        <v>19.5</v>
      </c>
      <c r="J132" s="194"/>
      <c r="K132" s="398">
        <f t="shared" si="12"/>
        <v>19.5</v>
      </c>
      <c r="L132" s="399"/>
      <c r="M132" s="20" t="str">
        <f t="shared" si="13"/>
        <v>Juin</v>
      </c>
    </row>
    <row r="133" spans="1:13" ht="18.75">
      <c r="A133" s="17">
        <v>126</v>
      </c>
      <c r="B133" s="308" t="s">
        <v>3078</v>
      </c>
      <c r="C133" s="309" t="s">
        <v>841</v>
      </c>
      <c r="D133" s="187">
        <v>15</v>
      </c>
      <c r="E133" s="187"/>
      <c r="F133" s="396">
        <f t="shared" si="9"/>
        <v>7.5</v>
      </c>
      <c r="G133" s="397">
        <f t="shared" si="10"/>
        <v>22.5</v>
      </c>
      <c r="H133" s="424"/>
      <c r="I133" s="398">
        <f t="shared" si="11"/>
        <v>22.5</v>
      </c>
      <c r="J133" s="194"/>
      <c r="K133" s="398">
        <f t="shared" si="12"/>
        <v>22.5</v>
      </c>
      <c r="L133" s="399"/>
      <c r="M133" s="20" t="str">
        <f t="shared" si="13"/>
        <v>Juin</v>
      </c>
    </row>
    <row r="134" spans="1:13" ht="18.75">
      <c r="A134" s="17">
        <v>127</v>
      </c>
      <c r="B134" s="308" t="s">
        <v>3079</v>
      </c>
      <c r="C134" s="309" t="s">
        <v>1409</v>
      </c>
      <c r="D134" s="187">
        <v>10</v>
      </c>
      <c r="E134" s="187"/>
      <c r="F134" s="396">
        <f t="shared" si="9"/>
        <v>5</v>
      </c>
      <c r="G134" s="397">
        <f t="shared" si="10"/>
        <v>15</v>
      </c>
      <c r="H134" s="424"/>
      <c r="I134" s="398">
        <f t="shared" si="11"/>
        <v>15</v>
      </c>
      <c r="J134" s="194"/>
      <c r="K134" s="398">
        <f t="shared" si="12"/>
        <v>15</v>
      </c>
      <c r="L134" s="399"/>
      <c r="M134" s="20" t="str">
        <f t="shared" si="13"/>
        <v>Juin</v>
      </c>
    </row>
    <row r="135" spans="1:13" ht="18.75">
      <c r="A135" s="17">
        <v>128</v>
      </c>
      <c r="B135" s="308" t="s">
        <v>3080</v>
      </c>
      <c r="C135" s="309" t="s">
        <v>1792</v>
      </c>
      <c r="D135" s="187">
        <v>12</v>
      </c>
      <c r="E135" s="187"/>
      <c r="F135" s="396">
        <f t="shared" si="9"/>
        <v>6</v>
      </c>
      <c r="G135" s="397">
        <f t="shared" si="10"/>
        <v>18</v>
      </c>
      <c r="H135" s="424"/>
      <c r="I135" s="398">
        <f t="shared" si="11"/>
        <v>18</v>
      </c>
      <c r="J135" s="194"/>
      <c r="K135" s="398">
        <f t="shared" si="12"/>
        <v>18</v>
      </c>
      <c r="L135" s="399"/>
      <c r="M135" s="20" t="str">
        <f t="shared" si="13"/>
        <v>Juin</v>
      </c>
    </row>
    <row r="136" spans="1:13" ht="18.75">
      <c r="A136" s="17">
        <v>129</v>
      </c>
      <c r="B136" s="308" t="s">
        <v>3081</v>
      </c>
      <c r="C136" s="309" t="s">
        <v>3082</v>
      </c>
      <c r="D136" s="187">
        <v>8</v>
      </c>
      <c r="E136" s="187"/>
      <c r="F136" s="396">
        <f t="shared" si="9"/>
        <v>4</v>
      </c>
      <c r="G136" s="397">
        <f t="shared" si="10"/>
        <v>12</v>
      </c>
      <c r="H136" s="424"/>
      <c r="I136" s="398">
        <f t="shared" si="11"/>
        <v>12</v>
      </c>
      <c r="J136" s="194"/>
      <c r="K136" s="398">
        <f t="shared" si="12"/>
        <v>12</v>
      </c>
      <c r="L136" s="399"/>
      <c r="M136" s="20" t="str">
        <f t="shared" si="13"/>
        <v>Juin</v>
      </c>
    </row>
    <row r="137" spans="1:13" ht="18.75">
      <c r="A137" s="17">
        <v>130</v>
      </c>
      <c r="B137" s="308" t="s">
        <v>3083</v>
      </c>
      <c r="C137" s="309" t="s">
        <v>1825</v>
      </c>
      <c r="D137" s="187">
        <v>14</v>
      </c>
      <c r="E137" s="187"/>
      <c r="F137" s="396">
        <f t="shared" ref="F137:F200" si="14">IF(AND(D137=0,E137=0),L137/3,(D137+E137)/2)</f>
        <v>7</v>
      </c>
      <c r="G137" s="397">
        <f t="shared" ref="G137:G200" si="15">F137*3</f>
        <v>21</v>
      </c>
      <c r="H137" s="424"/>
      <c r="I137" s="398">
        <f t="shared" ref="I137:I200" si="16">MAX(G137,H137*3)</f>
        <v>21</v>
      </c>
      <c r="J137" s="194"/>
      <c r="K137" s="398">
        <f t="shared" ref="K137:K200" si="17">MAX(I137,J137*3)</f>
        <v>21</v>
      </c>
      <c r="L137" s="399"/>
      <c r="M137" s="20" t="str">
        <f t="shared" ref="M137:M200" si="18">IF(ISBLANK(J137),IF(ISBLANK(H137),"Juin","Synthèse"),"Rattrapage")</f>
        <v>Juin</v>
      </c>
    </row>
    <row r="138" spans="1:13" ht="18.75">
      <c r="A138" s="17">
        <v>131</v>
      </c>
      <c r="B138" s="308" t="s">
        <v>3085</v>
      </c>
      <c r="C138" s="309" t="s">
        <v>1795</v>
      </c>
      <c r="D138" s="187">
        <v>9</v>
      </c>
      <c r="E138" s="187"/>
      <c r="F138" s="396">
        <f t="shared" si="14"/>
        <v>4.5</v>
      </c>
      <c r="G138" s="397">
        <f t="shared" si="15"/>
        <v>13.5</v>
      </c>
      <c r="H138" s="424"/>
      <c r="I138" s="398">
        <f t="shared" si="16"/>
        <v>13.5</v>
      </c>
      <c r="J138" s="194"/>
      <c r="K138" s="398">
        <f t="shared" si="17"/>
        <v>13.5</v>
      </c>
      <c r="L138" s="399"/>
      <c r="M138" s="20" t="str">
        <f t="shared" si="18"/>
        <v>Juin</v>
      </c>
    </row>
    <row r="139" spans="1:13" ht="18.75">
      <c r="A139" s="17">
        <v>132</v>
      </c>
      <c r="B139" s="308" t="s">
        <v>3086</v>
      </c>
      <c r="C139" s="309" t="s">
        <v>3087</v>
      </c>
      <c r="D139" s="187">
        <v>18</v>
      </c>
      <c r="E139" s="187"/>
      <c r="F139" s="396">
        <f t="shared" si="14"/>
        <v>9</v>
      </c>
      <c r="G139" s="397">
        <f t="shared" si="15"/>
        <v>27</v>
      </c>
      <c r="H139" s="424"/>
      <c r="I139" s="398">
        <f t="shared" si="16"/>
        <v>27</v>
      </c>
      <c r="J139" s="194"/>
      <c r="K139" s="398">
        <f t="shared" si="17"/>
        <v>27</v>
      </c>
      <c r="L139" s="399"/>
      <c r="M139" s="20" t="str">
        <f t="shared" si="18"/>
        <v>Juin</v>
      </c>
    </row>
    <row r="140" spans="1:13" ht="18.75">
      <c r="A140" s="17">
        <v>133</v>
      </c>
      <c r="B140" s="308" t="s">
        <v>3084</v>
      </c>
      <c r="C140" s="309" t="s">
        <v>891</v>
      </c>
      <c r="D140" s="187">
        <v>8</v>
      </c>
      <c r="E140" s="187"/>
      <c r="F140" s="396">
        <f t="shared" si="14"/>
        <v>4</v>
      </c>
      <c r="G140" s="397">
        <f t="shared" si="15"/>
        <v>12</v>
      </c>
      <c r="H140" s="424"/>
      <c r="I140" s="398">
        <f t="shared" si="16"/>
        <v>12</v>
      </c>
      <c r="J140" s="194"/>
      <c r="K140" s="398">
        <f t="shared" si="17"/>
        <v>12</v>
      </c>
      <c r="L140" s="399"/>
      <c r="M140" s="20" t="str">
        <f t="shared" si="18"/>
        <v>Juin</v>
      </c>
    </row>
    <row r="141" spans="1:13" ht="18.75">
      <c r="A141" s="17">
        <v>134</v>
      </c>
      <c r="B141" s="308" t="s">
        <v>908</v>
      </c>
      <c r="C141" s="309" t="s">
        <v>1907</v>
      </c>
      <c r="D141" s="187">
        <v>14</v>
      </c>
      <c r="E141" s="187"/>
      <c r="F141" s="396">
        <f t="shared" si="14"/>
        <v>7</v>
      </c>
      <c r="G141" s="397">
        <f t="shared" si="15"/>
        <v>21</v>
      </c>
      <c r="H141" s="424"/>
      <c r="I141" s="398">
        <f t="shared" si="16"/>
        <v>21</v>
      </c>
      <c r="J141" s="194"/>
      <c r="K141" s="398">
        <f t="shared" si="17"/>
        <v>21</v>
      </c>
      <c r="L141" s="399"/>
      <c r="M141" s="20" t="str">
        <f t="shared" si="18"/>
        <v>Juin</v>
      </c>
    </row>
    <row r="142" spans="1:13" ht="18.75">
      <c r="A142" s="17">
        <v>135</v>
      </c>
      <c r="B142" s="308" t="s">
        <v>3088</v>
      </c>
      <c r="C142" s="309" t="s">
        <v>3089</v>
      </c>
      <c r="D142" s="187">
        <v>14</v>
      </c>
      <c r="E142" s="187"/>
      <c r="F142" s="396">
        <f t="shared" si="14"/>
        <v>7</v>
      </c>
      <c r="G142" s="397">
        <f t="shared" si="15"/>
        <v>21</v>
      </c>
      <c r="H142" s="424"/>
      <c r="I142" s="398">
        <f t="shared" si="16"/>
        <v>21</v>
      </c>
      <c r="J142" s="194"/>
      <c r="K142" s="398">
        <f t="shared" si="17"/>
        <v>21</v>
      </c>
      <c r="L142" s="399"/>
      <c r="M142" s="20" t="str">
        <f t="shared" si="18"/>
        <v>Juin</v>
      </c>
    </row>
    <row r="143" spans="1:13" ht="18.75">
      <c r="A143" s="17">
        <v>136</v>
      </c>
      <c r="B143" s="308" t="s">
        <v>3291</v>
      </c>
      <c r="C143" s="309" t="s">
        <v>3290</v>
      </c>
      <c r="D143" s="187">
        <v>9</v>
      </c>
      <c r="E143" s="187"/>
      <c r="F143" s="396">
        <f t="shared" si="14"/>
        <v>4.5</v>
      </c>
      <c r="G143" s="397">
        <f t="shared" si="15"/>
        <v>13.5</v>
      </c>
      <c r="H143" s="424"/>
      <c r="I143" s="398">
        <f t="shared" si="16"/>
        <v>13.5</v>
      </c>
      <c r="J143" s="194"/>
      <c r="K143" s="398">
        <f t="shared" si="17"/>
        <v>13.5</v>
      </c>
      <c r="L143" s="399"/>
      <c r="M143" s="20" t="str">
        <f t="shared" si="18"/>
        <v>Juin</v>
      </c>
    </row>
    <row r="144" spans="1:13" ht="18.75">
      <c r="A144" s="17">
        <v>137</v>
      </c>
      <c r="B144" s="308" t="s">
        <v>3090</v>
      </c>
      <c r="C144" s="309" t="s">
        <v>3091</v>
      </c>
      <c r="D144" s="187">
        <v>16</v>
      </c>
      <c r="E144" s="187"/>
      <c r="F144" s="396">
        <f t="shared" si="14"/>
        <v>8</v>
      </c>
      <c r="G144" s="397">
        <f t="shared" si="15"/>
        <v>24</v>
      </c>
      <c r="H144" s="424"/>
      <c r="I144" s="398">
        <f t="shared" si="16"/>
        <v>24</v>
      </c>
      <c r="J144" s="194"/>
      <c r="K144" s="398">
        <f t="shared" si="17"/>
        <v>24</v>
      </c>
      <c r="L144" s="399"/>
      <c r="M144" s="20" t="str">
        <f t="shared" si="18"/>
        <v>Juin</v>
      </c>
    </row>
    <row r="145" spans="1:13" ht="18.75">
      <c r="A145" s="17">
        <v>138</v>
      </c>
      <c r="B145" s="308" t="s">
        <v>3092</v>
      </c>
      <c r="C145" s="309" t="s">
        <v>3093</v>
      </c>
      <c r="D145" s="187">
        <v>8</v>
      </c>
      <c r="E145" s="187"/>
      <c r="F145" s="396">
        <f t="shared" si="14"/>
        <v>4</v>
      </c>
      <c r="G145" s="397">
        <f t="shared" si="15"/>
        <v>12</v>
      </c>
      <c r="H145" s="424"/>
      <c r="I145" s="398">
        <f t="shared" si="16"/>
        <v>12</v>
      </c>
      <c r="J145" s="194"/>
      <c r="K145" s="398">
        <f t="shared" si="17"/>
        <v>12</v>
      </c>
      <c r="L145" s="399"/>
      <c r="M145" s="20" t="str">
        <f t="shared" si="18"/>
        <v>Juin</v>
      </c>
    </row>
    <row r="146" spans="1:13" ht="18.75">
      <c r="A146" s="17">
        <v>139</v>
      </c>
      <c r="B146" s="308" t="s">
        <v>3094</v>
      </c>
      <c r="C146" s="309" t="s">
        <v>3095</v>
      </c>
      <c r="D146" s="187">
        <v>12</v>
      </c>
      <c r="E146" s="187"/>
      <c r="F146" s="396">
        <f t="shared" si="14"/>
        <v>6</v>
      </c>
      <c r="G146" s="397">
        <f t="shared" si="15"/>
        <v>18</v>
      </c>
      <c r="H146" s="424"/>
      <c r="I146" s="398">
        <f t="shared" si="16"/>
        <v>18</v>
      </c>
      <c r="J146" s="194"/>
      <c r="K146" s="398">
        <f t="shared" si="17"/>
        <v>18</v>
      </c>
      <c r="L146" s="399"/>
      <c r="M146" s="20" t="str">
        <f t="shared" si="18"/>
        <v>Juin</v>
      </c>
    </row>
    <row r="147" spans="1:13" ht="18.75">
      <c r="A147" s="17">
        <v>140</v>
      </c>
      <c r="B147" s="308" t="s">
        <v>3096</v>
      </c>
      <c r="C147" s="309" t="s">
        <v>3097</v>
      </c>
      <c r="D147" s="187">
        <v>15</v>
      </c>
      <c r="E147" s="187"/>
      <c r="F147" s="396">
        <f t="shared" si="14"/>
        <v>7.5</v>
      </c>
      <c r="G147" s="397">
        <f t="shared" si="15"/>
        <v>22.5</v>
      </c>
      <c r="H147" s="424"/>
      <c r="I147" s="398">
        <f t="shared" si="16"/>
        <v>22.5</v>
      </c>
      <c r="J147" s="194"/>
      <c r="K147" s="398">
        <f t="shared" si="17"/>
        <v>22.5</v>
      </c>
      <c r="L147" s="399"/>
      <c r="M147" s="20" t="str">
        <f t="shared" si="18"/>
        <v>Juin</v>
      </c>
    </row>
    <row r="148" spans="1:13" ht="18.75">
      <c r="A148" s="17">
        <v>141</v>
      </c>
      <c r="B148" s="308" t="s">
        <v>3098</v>
      </c>
      <c r="C148" s="309" t="s">
        <v>2025</v>
      </c>
      <c r="D148" s="187">
        <v>8</v>
      </c>
      <c r="E148" s="187"/>
      <c r="F148" s="396">
        <f t="shared" si="14"/>
        <v>4</v>
      </c>
      <c r="G148" s="397">
        <f t="shared" si="15"/>
        <v>12</v>
      </c>
      <c r="H148" s="424"/>
      <c r="I148" s="398">
        <f t="shared" si="16"/>
        <v>12</v>
      </c>
      <c r="J148" s="194"/>
      <c r="K148" s="398">
        <f t="shared" si="17"/>
        <v>12</v>
      </c>
      <c r="L148" s="399"/>
      <c r="M148" s="20" t="str">
        <f t="shared" si="18"/>
        <v>Juin</v>
      </c>
    </row>
    <row r="149" spans="1:13" ht="18.75">
      <c r="A149" s="17">
        <v>142</v>
      </c>
      <c r="B149" s="350" t="s">
        <v>3099</v>
      </c>
      <c r="C149" s="351" t="s">
        <v>3100</v>
      </c>
      <c r="D149" s="187">
        <v>8</v>
      </c>
      <c r="E149" s="187"/>
      <c r="F149" s="396">
        <f t="shared" si="14"/>
        <v>4</v>
      </c>
      <c r="G149" s="397">
        <f t="shared" si="15"/>
        <v>12</v>
      </c>
      <c r="H149" s="424"/>
      <c r="I149" s="398">
        <f t="shared" si="16"/>
        <v>12</v>
      </c>
      <c r="J149" s="194"/>
      <c r="K149" s="398">
        <f t="shared" si="17"/>
        <v>12</v>
      </c>
      <c r="L149" s="399"/>
      <c r="M149" s="20" t="str">
        <f t="shared" si="18"/>
        <v>Juin</v>
      </c>
    </row>
    <row r="150" spans="1:13" ht="18.75">
      <c r="A150" s="17">
        <v>143</v>
      </c>
      <c r="B150" s="308" t="s">
        <v>3101</v>
      </c>
      <c r="C150" s="309" t="s">
        <v>3102</v>
      </c>
      <c r="D150" s="187">
        <v>14</v>
      </c>
      <c r="E150" s="187"/>
      <c r="F150" s="396">
        <f t="shared" si="14"/>
        <v>7</v>
      </c>
      <c r="G150" s="397">
        <f t="shared" si="15"/>
        <v>21</v>
      </c>
      <c r="H150" s="424"/>
      <c r="I150" s="398">
        <f t="shared" si="16"/>
        <v>21</v>
      </c>
      <c r="J150" s="194"/>
      <c r="K150" s="398">
        <f t="shared" si="17"/>
        <v>21</v>
      </c>
      <c r="L150" s="399"/>
      <c r="M150" s="20" t="str">
        <f t="shared" si="18"/>
        <v>Juin</v>
      </c>
    </row>
    <row r="151" spans="1:13" ht="18.75">
      <c r="A151" s="17">
        <v>144</v>
      </c>
      <c r="B151" s="308" t="s">
        <v>3103</v>
      </c>
      <c r="C151" s="309" t="s">
        <v>82</v>
      </c>
      <c r="D151" s="24">
        <v>15</v>
      </c>
      <c r="E151" s="187"/>
      <c r="F151" s="396">
        <f t="shared" si="14"/>
        <v>7.5</v>
      </c>
      <c r="G151" s="397">
        <f t="shared" si="15"/>
        <v>22.5</v>
      </c>
      <c r="H151" s="424"/>
      <c r="I151" s="398">
        <f t="shared" si="16"/>
        <v>22.5</v>
      </c>
      <c r="J151" s="194"/>
      <c r="K151" s="398">
        <f t="shared" si="17"/>
        <v>22.5</v>
      </c>
      <c r="L151" s="399"/>
      <c r="M151" s="20" t="str">
        <f t="shared" si="18"/>
        <v>Juin</v>
      </c>
    </row>
    <row r="152" spans="1:13" ht="18.75">
      <c r="A152" s="17">
        <v>145</v>
      </c>
      <c r="B152" s="302" t="s">
        <v>3299</v>
      </c>
      <c r="C152" s="303" t="s">
        <v>3104</v>
      </c>
      <c r="D152" s="24">
        <v>14</v>
      </c>
      <c r="E152" s="187"/>
      <c r="F152" s="396">
        <f t="shared" si="14"/>
        <v>7</v>
      </c>
      <c r="G152" s="397">
        <f t="shared" si="15"/>
        <v>21</v>
      </c>
      <c r="H152" s="424"/>
      <c r="I152" s="398">
        <f t="shared" si="16"/>
        <v>21</v>
      </c>
      <c r="J152" s="194"/>
      <c r="K152" s="398">
        <f t="shared" si="17"/>
        <v>21</v>
      </c>
      <c r="L152" s="399"/>
      <c r="M152" s="20" t="str">
        <f t="shared" si="18"/>
        <v>Juin</v>
      </c>
    </row>
    <row r="153" spans="1:13" ht="18.75">
      <c r="A153" s="17">
        <v>146</v>
      </c>
      <c r="B153" s="308" t="s">
        <v>3105</v>
      </c>
      <c r="C153" s="309" t="s">
        <v>3106</v>
      </c>
      <c r="D153" s="24">
        <v>16</v>
      </c>
      <c r="E153" s="187"/>
      <c r="F153" s="396">
        <f t="shared" si="14"/>
        <v>8</v>
      </c>
      <c r="G153" s="397">
        <f t="shared" si="15"/>
        <v>24</v>
      </c>
      <c r="H153" s="424"/>
      <c r="I153" s="398">
        <f t="shared" si="16"/>
        <v>24</v>
      </c>
      <c r="J153" s="194"/>
      <c r="K153" s="398">
        <f t="shared" si="17"/>
        <v>24</v>
      </c>
      <c r="L153" s="399"/>
      <c r="M153" s="20" t="str">
        <f t="shared" si="18"/>
        <v>Juin</v>
      </c>
    </row>
    <row r="154" spans="1:13" ht="18.75">
      <c r="A154" s="17">
        <v>147</v>
      </c>
      <c r="B154" s="308" t="s">
        <v>3107</v>
      </c>
      <c r="C154" s="309" t="s">
        <v>3108</v>
      </c>
      <c r="D154" s="24">
        <v>13</v>
      </c>
      <c r="E154" s="187"/>
      <c r="F154" s="396">
        <f t="shared" si="14"/>
        <v>6.5</v>
      </c>
      <c r="G154" s="397">
        <f t="shared" si="15"/>
        <v>19.5</v>
      </c>
      <c r="H154" s="424"/>
      <c r="I154" s="398">
        <f t="shared" si="16"/>
        <v>19.5</v>
      </c>
      <c r="J154" s="194"/>
      <c r="K154" s="398">
        <f t="shared" si="17"/>
        <v>19.5</v>
      </c>
      <c r="L154" s="399"/>
      <c r="M154" s="20" t="str">
        <f t="shared" si="18"/>
        <v>Juin</v>
      </c>
    </row>
    <row r="155" spans="1:13" ht="18.75">
      <c r="A155" s="17">
        <v>148</v>
      </c>
      <c r="B155" s="308" t="s">
        <v>3109</v>
      </c>
      <c r="C155" s="309" t="s">
        <v>1692</v>
      </c>
      <c r="D155" s="24">
        <v>14</v>
      </c>
      <c r="E155" s="187"/>
      <c r="F155" s="396">
        <f t="shared" si="14"/>
        <v>7</v>
      </c>
      <c r="G155" s="397">
        <f t="shared" si="15"/>
        <v>21</v>
      </c>
      <c r="H155" s="424"/>
      <c r="I155" s="398">
        <f t="shared" si="16"/>
        <v>21</v>
      </c>
      <c r="J155" s="194"/>
      <c r="K155" s="398">
        <f t="shared" si="17"/>
        <v>21</v>
      </c>
      <c r="L155" s="399"/>
      <c r="M155" s="20" t="str">
        <f t="shared" si="18"/>
        <v>Juin</v>
      </c>
    </row>
    <row r="156" spans="1:13" ht="18.75">
      <c r="A156" s="17">
        <v>149</v>
      </c>
      <c r="B156" s="308" t="s">
        <v>977</v>
      </c>
      <c r="C156" s="309" t="s">
        <v>3110</v>
      </c>
      <c r="D156" s="24">
        <v>9</v>
      </c>
      <c r="E156" s="187"/>
      <c r="F156" s="396">
        <f t="shared" si="14"/>
        <v>4.5</v>
      </c>
      <c r="G156" s="397">
        <f t="shared" si="15"/>
        <v>13.5</v>
      </c>
      <c r="H156" s="424"/>
      <c r="I156" s="398">
        <f t="shared" si="16"/>
        <v>13.5</v>
      </c>
      <c r="J156" s="194"/>
      <c r="K156" s="398">
        <f t="shared" si="17"/>
        <v>13.5</v>
      </c>
      <c r="L156" s="399"/>
      <c r="M156" s="20" t="str">
        <f t="shared" si="18"/>
        <v>Juin</v>
      </c>
    </row>
    <row r="157" spans="1:13" ht="18.75">
      <c r="A157" s="17">
        <v>150</v>
      </c>
      <c r="B157" s="308" t="s">
        <v>3300</v>
      </c>
      <c r="C157" s="309" t="s">
        <v>3111</v>
      </c>
      <c r="D157" s="24">
        <v>16</v>
      </c>
      <c r="E157" s="187"/>
      <c r="F157" s="396">
        <f t="shared" si="14"/>
        <v>8</v>
      </c>
      <c r="G157" s="397">
        <f t="shared" si="15"/>
        <v>24</v>
      </c>
      <c r="H157" s="424"/>
      <c r="I157" s="398">
        <f t="shared" si="16"/>
        <v>24</v>
      </c>
      <c r="J157" s="194"/>
      <c r="K157" s="398">
        <f t="shared" si="17"/>
        <v>24</v>
      </c>
      <c r="L157" s="399"/>
      <c r="M157" s="20" t="str">
        <f t="shared" si="18"/>
        <v>Juin</v>
      </c>
    </row>
    <row r="158" spans="1:13" ht="18.75">
      <c r="A158" s="17">
        <v>151</v>
      </c>
      <c r="B158" s="308" t="s">
        <v>3276</v>
      </c>
      <c r="C158" s="309" t="s">
        <v>1985</v>
      </c>
      <c r="D158" s="24">
        <v>13</v>
      </c>
      <c r="E158" s="187"/>
      <c r="F158" s="396">
        <f t="shared" si="14"/>
        <v>6.5</v>
      </c>
      <c r="G158" s="397">
        <f t="shared" si="15"/>
        <v>19.5</v>
      </c>
      <c r="H158" s="424"/>
      <c r="I158" s="398">
        <f t="shared" si="16"/>
        <v>19.5</v>
      </c>
      <c r="J158" s="194"/>
      <c r="K158" s="398">
        <f t="shared" si="17"/>
        <v>19.5</v>
      </c>
      <c r="L158" s="399"/>
      <c r="M158" s="20" t="str">
        <f t="shared" si="18"/>
        <v>Juin</v>
      </c>
    </row>
    <row r="159" spans="1:13" ht="18.75">
      <c r="A159" s="17">
        <v>152</v>
      </c>
      <c r="B159" s="352" t="s">
        <v>3112</v>
      </c>
      <c r="C159" s="353" t="s">
        <v>2148</v>
      </c>
      <c r="D159" s="24">
        <v>9</v>
      </c>
      <c r="E159" s="187"/>
      <c r="F159" s="396">
        <f t="shared" si="14"/>
        <v>4.5</v>
      </c>
      <c r="G159" s="397">
        <f t="shared" si="15"/>
        <v>13.5</v>
      </c>
      <c r="H159" s="424"/>
      <c r="I159" s="398">
        <f t="shared" si="16"/>
        <v>13.5</v>
      </c>
      <c r="J159" s="194"/>
      <c r="K159" s="398">
        <f t="shared" si="17"/>
        <v>13.5</v>
      </c>
      <c r="L159" s="399"/>
      <c r="M159" s="20" t="str">
        <f t="shared" si="18"/>
        <v>Juin</v>
      </c>
    </row>
    <row r="160" spans="1:13" ht="18.75">
      <c r="A160" s="17">
        <v>153</v>
      </c>
      <c r="B160" s="308" t="s">
        <v>1648</v>
      </c>
      <c r="C160" s="309" t="s">
        <v>3113</v>
      </c>
      <c r="D160" s="24">
        <v>15</v>
      </c>
      <c r="E160" s="187"/>
      <c r="F160" s="396">
        <f t="shared" si="14"/>
        <v>7.5</v>
      </c>
      <c r="G160" s="397">
        <f t="shared" si="15"/>
        <v>22.5</v>
      </c>
      <c r="H160" s="424"/>
      <c r="I160" s="398">
        <f t="shared" si="16"/>
        <v>22.5</v>
      </c>
      <c r="J160" s="194"/>
      <c r="K160" s="398">
        <f t="shared" si="17"/>
        <v>22.5</v>
      </c>
      <c r="L160" s="399"/>
      <c r="M160" s="20" t="str">
        <f t="shared" si="18"/>
        <v>Juin</v>
      </c>
    </row>
    <row r="161" spans="1:13" ht="18.75">
      <c r="A161" s="17">
        <v>154</v>
      </c>
      <c r="B161" s="308" t="s">
        <v>3114</v>
      </c>
      <c r="C161" s="309" t="s">
        <v>3115</v>
      </c>
      <c r="D161" s="24">
        <v>11</v>
      </c>
      <c r="E161" s="187"/>
      <c r="F161" s="396">
        <f t="shared" si="14"/>
        <v>5.5</v>
      </c>
      <c r="G161" s="397">
        <f t="shared" si="15"/>
        <v>16.5</v>
      </c>
      <c r="H161" s="424"/>
      <c r="I161" s="398">
        <f t="shared" si="16"/>
        <v>16.5</v>
      </c>
      <c r="J161" s="194"/>
      <c r="K161" s="398">
        <f t="shared" si="17"/>
        <v>16.5</v>
      </c>
      <c r="L161" s="399"/>
      <c r="M161" s="20" t="str">
        <f t="shared" si="18"/>
        <v>Juin</v>
      </c>
    </row>
    <row r="162" spans="1:13" ht="18.75">
      <c r="A162" s="17">
        <v>155</v>
      </c>
      <c r="B162" s="308" t="s">
        <v>3116</v>
      </c>
      <c r="C162" s="309" t="s">
        <v>2064</v>
      </c>
      <c r="D162" s="24">
        <v>5</v>
      </c>
      <c r="E162" s="187"/>
      <c r="F162" s="396">
        <f t="shared" si="14"/>
        <v>2.5</v>
      </c>
      <c r="G162" s="397">
        <f t="shared" si="15"/>
        <v>7.5</v>
      </c>
      <c r="H162" s="424"/>
      <c r="I162" s="398">
        <f t="shared" si="16"/>
        <v>7.5</v>
      </c>
      <c r="J162" s="194"/>
      <c r="K162" s="398">
        <f t="shared" si="17"/>
        <v>7.5</v>
      </c>
      <c r="L162" s="399"/>
      <c r="M162" s="20" t="str">
        <f t="shared" si="18"/>
        <v>Juin</v>
      </c>
    </row>
    <row r="163" spans="1:13" ht="18.75">
      <c r="A163" s="17">
        <v>156</v>
      </c>
      <c r="B163" s="308" t="s">
        <v>3117</v>
      </c>
      <c r="C163" s="309" t="s">
        <v>3118</v>
      </c>
      <c r="D163" s="187">
        <v>10</v>
      </c>
      <c r="E163" s="187"/>
      <c r="F163" s="396">
        <f t="shared" si="14"/>
        <v>5</v>
      </c>
      <c r="G163" s="397">
        <f t="shared" si="15"/>
        <v>15</v>
      </c>
      <c r="H163" s="424"/>
      <c r="I163" s="398">
        <f t="shared" si="16"/>
        <v>15</v>
      </c>
      <c r="J163" s="194"/>
      <c r="K163" s="398">
        <f t="shared" si="17"/>
        <v>15</v>
      </c>
      <c r="L163" s="399"/>
      <c r="M163" s="20" t="str">
        <f t="shared" si="18"/>
        <v>Juin</v>
      </c>
    </row>
    <row r="164" spans="1:13" ht="18.75">
      <c r="A164" s="17">
        <v>157</v>
      </c>
      <c r="B164" s="308" t="s">
        <v>3119</v>
      </c>
      <c r="C164" s="309" t="s">
        <v>100</v>
      </c>
      <c r="D164" s="187">
        <v>9</v>
      </c>
      <c r="E164" s="187"/>
      <c r="F164" s="396">
        <f t="shared" si="14"/>
        <v>4.5</v>
      </c>
      <c r="G164" s="397">
        <f t="shared" si="15"/>
        <v>13.5</v>
      </c>
      <c r="H164" s="424"/>
      <c r="I164" s="398">
        <f t="shared" si="16"/>
        <v>13.5</v>
      </c>
      <c r="J164" s="194"/>
      <c r="K164" s="398">
        <f t="shared" si="17"/>
        <v>13.5</v>
      </c>
      <c r="L164" s="399"/>
      <c r="M164" s="20" t="str">
        <f t="shared" si="18"/>
        <v>Juin</v>
      </c>
    </row>
    <row r="165" spans="1:13" ht="18.75">
      <c r="A165" s="17">
        <v>158</v>
      </c>
      <c r="B165" s="308" t="s">
        <v>3120</v>
      </c>
      <c r="C165" s="309" t="s">
        <v>3121</v>
      </c>
      <c r="D165" s="187">
        <v>13</v>
      </c>
      <c r="E165" s="187"/>
      <c r="F165" s="396">
        <f t="shared" si="14"/>
        <v>6.5</v>
      </c>
      <c r="G165" s="397">
        <f t="shared" si="15"/>
        <v>19.5</v>
      </c>
      <c r="H165" s="424"/>
      <c r="I165" s="398">
        <f t="shared" si="16"/>
        <v>19.5</v>
      </c>
      <c r="J165" s="194"/>
      <c r="K165" s="398">
        <f t="shared" si="17"/>
        <v>19.5</v>
      </c>
      <c r="L165" s="399"/>
      <c r="M165" s="20" t="str">
        <f t="shared" si="18"/>
        <v>Juin</v>
      </c>
    </row>
    <row r="166" spans="1:13" ht="18.75">
      <c r="A166" s="17">
        <v>159</v>
      </c>
      <c r="B166" s="308" t="s">
        <v>3122</v>
      </c>
      <c r="C166" s="309" t="s">
        <v>3123</v>
      </c>
      <c r="D166" s="187">
        <v>11</v>
      </c>
      <c r="E166" s="187"/>
      <c r="F166" s="396">
        <f t="shared" si="14"/>
        <v>5.5</v>
      </c>
      <c r="G166" s="397">
        <f t="shared" si="15"/>
        <v>16.5</v>
      </c>
      <c r="H166" s="424"/>
      <c r="I166" s="398">
        <f t="shared" si="16"/>
        <v>16.5</v>
      </c>
      <c r="J166" s="194"/>
      <c r="K166" s="398">
        <f t="shared" si="17"/>
        <v>16.5</v>
      </c>
      <c r="L166" s="399"/>
      <c r="M166" s="20" t="str">
        <f t="shared" si="18"/>
        <v>Juin</v>
      </c>
    </row>
    <row r="167" spans="1:13" ht="18.75">
      <c r="A167" s="17">
        <v>160</v>
      </c>
      <c r="B167" s="308" t="s">
        <v>3124</v>
      </c>
      <c r="C167" s="309" t="s">
        <v>3125</v>
      </c>
      <c r="D167" s="187">
        <v>12</v>
      </c>
      <c r="E167" s="187"/>
      <c r="F167" s="396">
        <f t="shared" si="14"/>
        <v>6</v>
      </c>
      <c r="G167" s="397">
        <f t="shared" si="15"/>
        <v>18</v>
      </c>
      <c r="H167" s="424"/>
      <c r="I167" s="398">
        <f t="shared" si="16"/>
        <v>18</v>
      </c>
      <c r="J167" s="194"/>
      <c r="K167" s="398">
        <f t="shared" si="17"/>
        <v>18</v>
      </c>
      <c r="L167" s="399"/>
      <c r="M167" s="20" t="str">
        <f t="shared" si="18"/>
        <v>Juin</v>
      </c>
    </row>
    <row r="168" spans="1:13" ht="18.75">
      <c r="A168" s="17">
        <v>161</v>
      </c>
      <c r="B168" s="308" t="s">
        <v>2021</v>
      </c>
      <c r="C168" s="309" t="s">
        <v>3126</v>
      </c>
      <c r="D168" s="187">
        <v>13</v>
      </c>
      <c r="E168" s="187"/>
      <c r="F168" s="396">
        <f t="shared" si="14"/>
        <v>6.5</v>
      </c>
      <c r="G168" s="397">
        <f t="shared" si="15"/>
        <v>19.5</v>
      </c>
      <c r="H168" s="424"/>
      <c r="I168" s="398">
        <f t="shared" si="16"/>
        <v>19.5</v>
      </c>
      <c r="J168" s="194"/>
      <c r="K168" s="398">
        <f t="shared" si="17"/>
        <v>19.5</v>
      </c>
      <c r="L168" s="399"/>
      <c r="M168" s="20" t="str">
        <f t="shared" si="18"/>
        <v>Juin</v>
      </c>
    </row>
    <row r="169" spans="1:13" ht="18.75">
      <c r="A169" s="17">
        <v>162</v>
      </c>
      <c r="B169" s="308" t="s">
        <v>3127</v>
      </c>
      <c r="C169" s="309" t="s">
        <v>3128</v>
      </c>
      <c r="D169" s="187">
        <v>12</v>
      </c>
      <c r="E169" s="187"/>
      <c r="F169" s="396">
        <f t="shared" si="14"/>
        <v>6</v>
      </c>
      <c r="G169" s="397">
        <f t="shared" si="15"/>
        <v>18</v>
      </c>
      <c r="H169" s="424"/>
      <c r="I169" s="398">
        <f t="shared" si="16"/>
        <v>18</v>
      </c>
      <c r="J169" s="194"/>
      <c r="K169" s="398">
        <f t="shared" si="17"/>
        <v>18</v>
      </c>
      <c r="L169" s="399"/>
      <c r="M169" s="20" t="str">
        <f t="shared" si="18"/>
        <v>Juin</v>
      </c>
    </row>
    <row r="170" spans="1:13" ht="18.75">
      <c r="A170" s="17">
        <v>163</v>
      </c>
      <c r="B170" s="308" t="s">
        <v>3129</v>
      </c>
      <c r="C170" s="309" t="s">
        <v>1787</v>
      </c>
      <c r="D170" s="187">
        <v>7</v>
      </c>
      <c r="E170" s="187"/>
      <c r="F170" s="396">
        <f t="shared" si="14"/>
        <v>3.5</v>
      </c>
      <c r="G170" s="397">
        <f t="shared" si="15"/>
        <v>10.5</v>
      </c>
      <c r="H170" s="424"/>
      <c r="I170" s="398">
        <f t="shared" si="16"/>
        <v>10.5</v>
      </c>
      <c r="J170" s="194"/>
      <c r="K170" s="398">
        <f t="shared" si="17"/>
        <v>10.5</v>
      </c>
      <c r="L170" s="399"/>
      <c r="M170" s="20" t="str">
        <f t="shared" si="18"/>
        <v>Juin</v>
      </c>
    </row>
    <row r="171" spans="1:13" ht="18.75">
      <c r="A171" s="17">
        <v>164</v>
      </c>
      <c r="B171" s="334" t="s">
        <v>3130</v>
      </c>
      <c r="C171" s="335" t="s">
        <v>303</v>
      </c>
      <c r="D171" s="187">
        <v>10</v>
      </c>
      <c r="E171" s="187"/>
      <c r="F171" s="396">
        <f t="shared" si="14"/>
        <v>5</v>
      </c>
      <c r="G171" s="397">
        <f t="shared" si="15"/>
        <v>15</v>
      </c>
      <c r="H171" s="424"/>
      <c r="I171" s="398">
        <f t="shared" si="16"/>
        <v>15</v>
      </c>
      <c r="J171" s="194"/>
      <c r="K171" s="398">
        <f t="shared" si="17"/>
        <v>15</v>
      </c>
      <c r="L171" s="399"/>
      <c r="M171" s="20" t="str">
        <f t="shared" si="18"/>
        <v>Juin</v>
      </c>
    </row>
    <row r="172" spans="1:13" ht="18.75">
      <c r="A172" s="17">
        <v>165</v>
      </c>
      <c r="B172" s="308" t="s">
        <v>3131</v>
      </c>
      <c r="C172" s="309" t="s">
        <v>696</v>
      </c>
      <c r="D172" s="187">
        <v>15</v>
      </c>
      <c r="E172" s="187"/>
      <c r="F172" s="396">
        <f t="shared" si="14"/>
        <v>7.5</v>
      </c>
      <c r="G172" s="397">
        <f t="shared" si="15"/>
        <v>22.5</v>
      </c>
      <c r="H172" s="424"/>
      <c r="I172" s="398">
        <f t="shared" si="16"/>
        <v>22.5</v>
      </c>
      <c r="J172" s="194"/>
      <c r="K172" s="398">
        <f t="shared" si="17"/>
        <v>22.5</v>
      </c>
      <c r="L172" s="399"/>
      <c r="M172" s="20" t="str">
        <f t="shared" si="18"/>
        <v>Juin</v>
      </c>
    </row>
    <row r="173" spans="1:13" ht="18.75">
      <c r="A173" s="17">
        <v>166</v>
      </c>
      <c r="B173" s="308" t="s">
        <v>3132</v>
      </c>
      <c r="C173" s="309" t="s">
        <v>1751</v>
      </c>
      <c r="D173" s="187">
        <v>18</v>
      </c>
      <c r="E173" s="187"/>
      <c r="F173" s="396">
        <f t="shared" si="14"/>
        <v>9</v>
      </c>
      <c r="G173" s="397">
        <f t="shared" si="15"/>
        <v>27</v>
      </c>
      <c r="H173" s="424"/>
      <c r="I173" s="398">
        <f t="shared" si="16"/>
        <v>27</v>
      </c>
      <c r="J173" s="194"/>
      <c r="K173" s="398">
        <f t="shared" si="17"/>
        <v>27</v>
      </c>
      <c r="L173" s="399"/>
      <c r="M173" s="20" t="str">
        <f t="shared" si="18"/>
        <v>Juin</v>
      </c>
    </row>
    <row r="174" spans="1:13" ht="18.75">
      <c r="A174" s="17">
        <v>167</v>
      </c>
      <c r="B174" s="308" t="s">
        <v>3133</v>
      </c>
      <c r="C174" s="309" t="s">
        <v>2148</v>
      </c>
      <c r="D174" s="187">
        <v>5</v>
      </c>
      <c r="E174" s="187"/>
      <c r="F174" s="396">
        <f t="shared" si="14"/>
        <v>2.5</v>
      </c>
      <c r="G174" s="397">
        <f t="shared" si="15"/>
        <v>7.5</v>
      </c>
      <c r="H174" s="424"/>
      <c r="I174" s="398">
        <f t="shared" si="16"/>
        <v>7.5</v>
      </c>
      <c r="J174" s="194"/>
      <c r="K174" s="398">
        <f t="shared" si="17"/>
        <v>7.5</v>
      </c>
      <c r="L174" s="399"/>
      <c r="M174" s="20" t="str">
        <f t="shared" si="18"/>
        <v>Juin</v>
      </c>
    </row>
    <row r="175" spans="1:13" ht="18.75">
      <c r="A175" s="17">
        <v>168</v>
      </c>
      <c r="B175" s="308" t="s">
        <v>3134</v>
      </c>
      <c r="C175" s="309" t="s">
        <v>3135</v>
      </c>
      <c r="D175" s="187">
        <v>17</v>
      </c>
      <c r="E175" s="187"/>
      <c r="F175" s="396">
        <f t="shared" si="14"/>
        <v>8.5</v>
      </c>
      <c r="G175" s="397">
        <f t="shared" si="15"/>
        <v>25.5</v>
      </c>
      <c r="H175" s="424"/>
      <c r="I175" s="398">
        <f t="shared" si="16"/>
        <v>25.5</v>
      </c>
      <c r="J175" s="194"/>
      <c r="K175" s="398">
        <f t="shared" si="17"/>
        <v>25.5</v>
      </c>
      <c r="L175" s="399"/>
      <c r="M175" s="20" t="str">
        <f t="shared" si="18"/>
        <v>Juin</v>
      </c>
    </row>
    <row r="176" spans="1:13" ht="18.75">
      <c r="A176" s="17">
        <v>169</v>
      </c>
      <c r="B176" s="308" t="s">
        <v>3136</v>
      </c>
      <c r="C176" s="309" t="s">
        <v>1923</v>
      </c>
      <c r="D176" s="187">
        <v>14</v>
      </c>
      <c r="E176" s="187"/>
      <c r="F176" s="396">
        <f t="shared" si="14"/>
        <v>7</v>
      </c>
      <c r="G176" s="397">
        <f t="shared" si="15"/>
        <v>21</v>
      </c>
      <c r="H176" s="424"/>
      <c r="I176" s="398">
        <f t="shared" si="16"/>
        <v>21</v>
      </c>
      <c r="J176" s="194"/>
      <c r="K176" s="398">
        <f t="shared" si="17"/>
        <v>21</v>
      </c>
      <c r="L176" s="399"/>
      <c r="M176" s="20" t="str">
        <f t="shared" si="18"/>
        <v>Juin</v>
      </c>
    </row>
    <row r="177" spans="1:13" ht="18.75">
      <c r="A177" s="17">
        <v>170</v>
      </c>
      <c r="B177" s="308" t="s">
        <v>3136</v>
      </c>
      <c r="C177" s="309" t="s">
        <v>1109</v>
      </c>
      <c r="D177" s="187">
        <v>12</v>
      </c>
      <c r="E177" s="187"/>
      <c r="F177" s="396">
        <f t="shared" si="14"/>
        <v>6</v>
      </c>
      <c r="G177" s="397">
        <f t="shared" si="15"/>
        <v>18</v>
      </c>
      <c r="H177" s="424"/>
      <c r="I177" s="398">
        <f t="shared" si="16"/>
        <v>18</v>
      </c>
      <c r="J177" s="194"/>
      <c r="K177" s="398">
        <f t="shared" si="17"/>
        <v>18</v>
      </c>
      <c r="L177" s="399"/>
      <c r="M177" s="20" t="str">
        <f t="shared" si="18"/>
        <v>Juin</v>
      </c>
    </row>
    <row r="178" spans="1:13" ht="18.75">
      <c r="A178" s="17">
        <v>171</v>
      </c>
      <c r="B178" s="308" t="s">
        <v>3137</v>
      </c>
      <c r="C178" s="309" t="s">
        <v>3138</v>
      </c>
      <c r="D178" s="187">
        <v>13</v>
      </c>
      <c r="E178" s="187"/>
      <c r="F178" s="396">
        <f t="shared" si="14"/>
        <v>6.5</v>
      </c>
      <c r="G178" s="397">
        <f t="shared" si="15"/>
        <v>19.5</v>
      </c>
      <c r="H178" s="424"/>
      <c r="I178" s="398">
        <f t="shared" si="16"/>
        <v>19.5</v>
      </c>
      <c r="J178" s="194"/>
      <c r="K178" s="398">
        <f t="shared" si="17"/>
        <v>19.5</v>
      </c>
      <c r="L178" s="399"/>
      <c r="M178" s="20" t="str">
        <f t="shared" si="18"/>
        <v>Juin</v>
      </c>
    </row>
    <row r="179" spans="1:13" ht="18.75">
      <c r="A179" s="17">
        <v>172</v>
      </c>
      <c r="B179" s="308" t="s">
        <v>3139</v>
      </c>
      <c r="C179" s="309" t="s">
        <v>3140</v>
      </c>
      <c r="D179" s="187">
        <v>12</v>
      </c>
      <c r="E179" s="187"/>
      <c r="F179" s="396">
        <f t="shared" si="14"/>
        <v>6</v>
      </c>
      <c r="G179" s="397">
        <f t="shared" si="15"/>
        <v>18</v>
      </c>
      <c r="H179" s="424"/>
      <c r="I179" s="398">
        <f t="shared" si="16"/>
        <v>18</v>
      </c>
      <c r="J179" s="194"/>
      <c r="K179" s="398">
        <f t="shared" si="17"/>
        <v>18</v>
      </c>
      <c r="L179" s="399"/>
      <c r="M179" s="20" t="str">
        <f t="shared" si="18"/>
        <v>Juin</v>
      </c>
    </row>
    <row r="180" spans="1:13" ht="18.75">
      <c r="A180" s="17">
        <v>173</v>
      </c>
      <c r="B180" s="308" t="s">
        <v>3141</v>
      </c>
      <c r="C180" s="309" t="s">
        <v>3142</v>
      </c>
      <c r="D180" s="187">
        <v>18</v>
      </c>
      <c r="E180" s="187"/>
      <c r="F180" s="396">
        <f t="shared" si="14"/>
        <v>9</v>
      </c>
      <c r="G180" s="397">
        <f t="shared" si="15"/>
        <v>27</v>
      </c>
      <c r="H180" s="424"/>
      <c r="I180" s="398">
        <f t="shared" si="16"/>
        <v>27</v>
      </c>
      <c r="J180" s="194"/>
      <c r="K180" s="398">
        <f t="shared" si="17"/>
        <v>27</v>
      </c>
      <c r="L180" s="399"/>
      <c r="M180" s="20" t="str">
        <f t="shared" si="18"/>
        <v>Juin</v>
      </c>
    </row>
    <row r="181" spans="1:13" ht="18.75">
      <c r="A181" s="17">
        <v>174</v>
      </c>
      <c r="B181" s="308" t="s">
        <v>3143</v>
      </c>
      <c r="C181" s="309" t="s">
        <v>3144</v>
      </c>
      <c r="D181" s="187">
        <v>12</v>
      </c>
      <c r="E181" s="187"/>
      <c r="F181" s="396">
        <f t="shared" si="14"/>
        <v>6</v>
      </c>
      <c r="G181" s="397">
        <f t="shared" si="15"/>
        <v>18</v>
      </c>
      <c r="H181" s="424"/>
      <c r="I181" s="398">
        <f t="shared" si="16"/>
        <v>18</v>
      </c>
      <c r="J181" s="194"/>
      <c r="K181" s="398">
        <f t="shared" si="17"/>
        <v>18</v>
      </c>
      <c r="L181" s="399"/>
      <c r="M181" s="20" t="str">
        <f t="shared" si="18"/>
        <v>Juin</v>
      </c>
    </row>
    <row r="182" spans="1:13" ht="18.75">
      <c r="A182" s="17">
        <v>175</v>
      </c>
      <c r="B182" s="308" t="s">
        <v>3145</v>
      </c>
      <c r="C182" s="309" t="s">
        <v>3146</v>
      </c>
      <c r="D182" s="187">
        <v>7</v>
      </c>
      <c r="E182" s="187"/>
      <c r="F182" s="396">
        <f t="shared" si="14"/>
        <v>3.5</v>
      </c>
      <c r="G182" s="397">
        <f t="shared" si="15"/>
        <v>10.5</v>
      </c>
      <c r="H182" s="424"/>
      <c r="I182" s="398">
        <f t="shared" si="16"/>
        <v>10.5</v>
      </c>
      <c r="J182" s="194"/>
      <c r="K182" s="398">
        <f t="shared" si="17"/>
        <v>10.5</v>
      </c>
      <c r="L182" s="399"/>
      <c r="M182" s="20" t="str">
        <f t="shared" si="18"/>
        <v>Juin</v>
      </c>
    </row>
    <row r="183" spans="1:13" ht="18.75">
      <c r="A183" s="17">
        <v>176</v>
      </c>
      <c r="B183" s="308" t="s">
        <v>3147</v>
      </c>
      <c r="C183" s="309" t="s">
        <v>3148</v>
      </c>
      <c r="D183" s="187">
        <v>11</v>
      </c>
      <c r="E183" s="187"/>
      <c r="F183" s="396">
        <f t="shared" si="14"/>
        <v>5.5</v>
      </c>
      <c r="G183" s="397">
        <f t="shared" si="15"/>
        <v>16.5</v>
      </c>
      <c r="H183" s="424"/>
      <c r="I183" s="398">
        <f t="shared" si="16"/>
        <v>16.5</v>
      </c>
      <c r="J183" s="194"/>
      <c r="K183" s="398">
        <f t="shared" si="17"/>
        <v>16.5</v>
      </c>
      <c r="L183" s="399"/>
      <c r="M183" s="20" t="str">
        <f t="shared" si="18"/>
        <v>Juin</v>
      </c>
    </row>
    <row r="184" spans="1:13" ht="18.75">
      <c r="A184" s="17">
        <v>177</v>
      </c>
      <c r="B184" s="306" t="s">
        <v>3149</v>
      </c>
      <c r="C184" s="307" t="s">
        <v>3150</v>
      </c>
      <c r="D184" s="187">
        <v>8</v>
      </c>
      <c r="E184" s="187"/>
      <c r="F184" s="396">
        <f t="shared" si="14"/>
        <v>4</v>
      </c>
      <c r="G184" s="397">
        <f t="shared" si="15"/>
        <v>12</v>
      </c>
      <c r="H184" s="424"/>
      <c r="I184" s="398">
        <f t="shared" si="16"/>
        <v>12</v>
      </c>
      <c r="J184" s="194"/>
      <c r="K184" s="398">
        <f t="shared" si="17"/>
        <v>12</v>
      </c>
      <c r="L184" s="399"/>
      <c r="M184" s="20" t="str">
        <f t="shared" si="18"/>
        <v>Juin</v>
      </c>
    </row>
    <row r="185" spans="1:13" ht="18.75">
      <c r="A185" s="17">
        <v>178</v>
      </c>
      <c r="B185" s="308" t="s">
        <v>3151</v>
      </c>
      <c r="C185" s="309" t="s">
        <v>3033</v>
      </c>
      <c r="D185" s="187">
        <v>17</v>
      </c>
      <c r="E185" s="187"/>
      <c r="F185" s="396">
        <f t="shared" si="14"/>
        <v>8.5</v>
      </c>
      <c r="G185" s="397">
        <f t="shared" si="15"/>
        <v>25.5</v>
      </c>
      <c r="H185" s="424"/>
      <c r="I185" s="398">
        <f t="shared" si="16"/>
        <v>25.5</v>
      </c>
      <c r="J185" s="194"/>
      <c r="K185" s="398">
        <f t="shared" si="17"/>
        <v>25.5</v>
      </c>
      <c r="L185" s="399"/>
      <c r="M185" s="20" t="str">
        <f t="shared" si="18"/>
        <v>Juin</v>
      </c>
    </row>
    <row r="186" spans="1:13" ht="18.75">
      <c r="A186" s="17">
        <v>179</v>
      </c>
      <c r="B186" s="334" t="s">
        <v>3152</v>
      </c>
      <c r="C186" s="335" t="s">
        <v>3148</v>
      </c>
      <c r="D186" s="187">
        <v>8</v>
      </c>
      <c r="E186" s="187"/>
      <c r="F186" s="396">
        <f t="shared" si="14"/>
        <v>4</v>
      </c>
      <c r="G186" s="397">
        <f t="shared" si="15"/>
        <v>12</v>
      </c>
      <c r="H186" s="424"/>
      <c r="I186" s="398">
        <f t="shared" si="16"/>
        <v>12</v>
      </c>
      <c r="J186" s="194"/>
      <c r="K186" s="398">
        <f t="shared" si="17"/>
        <v>12</v>
      </c>
      <c r="L186" s="399"/>
      <c r="M186" s="20" t="str">
        <f t="shared" si="18"/>
        <v>Juin</v>
      </c>
    </row>
    <row r="187" spans="1:13" ht="18.75">
      <c r="A187" s="17">
        <v>180</v>
      </c>
      <c r="B187" s="308" t="s">
        <v>3153</v>
      </c>
      <c r="C187" s="309" t="s">
        <v>1812</v>
      </c>
      <c r="D187" s="187">
        <v>12</v>
      </c>
      <c r="E187" s="187"/>
      <c r="F187" s="396">
        <f t="shared" si="14"/>
        <v>6</v>
      </c>
      <c r="G187" s="397">
        <f t="shared" si="15"/>
        <v>18</v>
      </c>
      <c r="H187" s="424"/>
      <c r="I187" s="398">
        <f t="shared" si="16"/>
        <v>18</v>
      </c>
      <c r="J187" s="194"/>
      <c r="K187" s="398">
        <f t="shared" si="17"/>
        <v>18</v>
      </c>
      <c r="L187" s="399"/>
      <c r="M187" s="20" t="str">
        <f t="shared" si="18"/>
        <v>Juin</v>
      </c>
    </row>
    <row r="188" spans="1:13" ht="18.75">
      <c r="A188" s="17">
        <v>181</v>
      </c>
      <c r="B188" s="308" t="s">
        <v>3154</v>
      </c>
      <c r="C188" s="309" t="s">
        <v>845</v>
      </c>
      <c r="D188" s="187">
        <v>9</v>
      </c>
      <c r="E188" s="187"/>
      <c r="F188" s="396">
        <f t="shared" si="14"/>
        <v>4.5</v>
      </c>
      <c r="G188" s="397">
        <f t="shared" si="15"/>
        <v>13.5</v>
      </c>
      <c r="H188" s="424"/>
      <c r="I188" s="398">
        <f t="shared" si="16"/>
        <v>13.5</v>
      </c>
      <c r="J188" s="194"/>
      <c r="K188" s="398">
        <f t="shared" si="17"/>
        <v>13.5</v>
      </c>
      <c r="L188" s="399"/>
      <c r="M188" s="20" t="str">
        <f t="shared" si="18"/>
        <v>Juin</v>
      </c>
    </row>
    <row r="189" spans="1:13" ht="18.75">
      <c r="A189" s="17">
        <v>182</v>
      </c>
      <c r="B189" s="308" t="s">
        <v>3155</v>
      </c>
      <c r="C189" s="309" t="s">
        <v>3156</v>
      </c>
      <c r="D189" s="187">
        <v>18</v>
      </c>
      <c r="E189" s="187"/>
      <c r="F189" s="396">
        <f t="shared" si="14"/>
        <v>9</v>
      </c>
      <c r="G189" s="397">
        <f t="shared" si="15"/>
        <v>27</v>
      </c>
      <c r="H189" s="424"/>
      <c r="I189" s="398">
        <f t="shared" si="16"/>
        <v>27</v>
      </c>
      <c r="J189" s="194"/>
      <c r="K189" s="398">
        <f t="shared" si="17"/>
        <v>27</v>
      </c>
      <c r="L189" s="399"/>
      <c r="M189" s="20" t="str">
        <f t="shared" si="18"/>
        <v>Juin</v>
      </c>
    </row>
    <row r="190" spans="1:13" ht="18.75">
      <c r="A190" s="17">
        <v>183</v>
      </c>
      <c r="B190" s="308" t="s">
        <v>3157</v>
      </c>
      <c r="C190" s="309" t="s">
        <v>580</v>
      </c>
      <c r="D190" s="24">
        <v>14</v>
      </c>
      <c r="E190" s="187"/>
      <c r="F190" s="396">
        <f t="shared" si="14"/>
        <v>7</v>
      </c>
      <c r="G190" s="397">
        <f t="shared" si="15"/>
        <v>21</v>
      </c>
      <c r="H190" s="424"/>
      <c r="I190" s="398">
        <f t="shared" si="16"/>
        <v>21</v>
      </c>
      <c r="J190" s="194"/>
      <c r="K190" s="398">
        <f t="shared" si="17"/>
        <v>21</v>
      </c>
      <c r="L190" s="399"/>
      <c r="M190" s="20" t="str">
        <f t="shared" si="18"/>
        <v>Juin</v>
      </c>
    </row>
    <row r="191" spans="1:13" ht="18.75">
      <c r="A191" s="17">
        <v>184</v>
      </c>
      <c r="B191" s="306" t="s">
        <v>3158</v>
      </c>
      <c r="C191" s="307" t="s">
        <v>3159</v>
      </c>
      <c r="D191" s="24">
        <v>8</v>
      </c>
      <c r="E191" s="187"/>
      <c r="F191" s="396">
        <f t="shared" si="14"/>
        <v>4</v>
      </c>
      <c r="G191" s="397">
        <f t="shared" si="15"/>
        <v>12</v>
      </c>
      <c r="H191" s="424"/>
      <c r="I191" s="398">
        <f t="shared" si="16"/>
        <v>12</v>
      </c>
      <c r="J191" s="194"/>
      <c r="K191" s="398">
        <f t="shared" si="17"/>
        <v>12</v>
      </c>
      <c r="L191" s="399"/>
      <c r="M191" s="20" t="str">
        <f t="shared" si="18"/>
        <v>Juin</v>
      </c>
    </row>
    <row r="192" spans="1:13" ht="18.75">
      <c r="A192" s="17">
        <v>185</v>
      </c>
      <c r="B192" s="308" t="s">
        <v>2062</v>
      </c>
      <c r="C192" s="309" t="s">
        <v>3160</v>
      </c>
      <c r="D192" s="24">
        <v>15</v>
      </c>
      <c r="E192" s="187"/>
      <c r="F192" s="396">
        <f t="shared" si="14"/>
        <v>7.5</v>
      </c>
      <c r="G192" s="397">
        <f t="shared" si="15"/>
        <v>22.5</v>
      </c>
      <c r="H192" s="424"/>
      <c r="I192" s="398">
        <f t="shared" si="16"/>
        <v>22.5</v>
      </c>
      <c r="J192" s="194"/>
      <c r="K192" s="398">
        <f t="shared" si="17"/>
        <v>22.5</v>
      </c>
      <c r="L192" s="399"/>
      <c r="M192" s="20" t="str">
        <f t="shared" si="18"/>
        <v>Juin</v>
      </c>
    </row>
    <row r="193" spans="1:13" ht="18.75">
      <c r="A193" s="17">
        <v>186</v>
      </c>
      <c r="B193" s="308" t="s">
        <v>2062</v>
      </c>
      <c r="C193" s="309" t="s">
        <v>3161</v>
      </c>
      <c r="D193" s="24">
        <v>8</v>
      </c>
      <c r="E193" s="187"/>
      <c r="F193" s="396">
        <f t="shared" si="14"/>
        <v>4</v>
      </c>
      <c r="G193" s="397">
        <f t="shared" si="15"/>
        <v>12</v>
      </c>
      <c r="H193" s="424"/>
      <c r="I193" s="398">
        <f t="shared" si="16"/>
        <v>12</v>
      </c>
      <c r="J193" s="194"/>
      <c r="K193" s="398">
        <f t="shared" si="17"/>
        <v>12</v>
      </c>
      <c r="L193" s="399"/>
      <c r="M193" s="20" t="str">
        <f t="shared" si="18"/>
        <v>Juin</v>
      </c>
    </row>
    <row r="194" spans="1:13" ht="18.75">
      <c r="A194" s="17">
        <v>187</v>
      </c>
      <c r="B194" s="308" t="s">
        <v>2062</v>
      </c>
      <c r="C194" s="309" t="s">
        <v>3162</v>
      </c>
      <c r="D194" s="402">
        <v>0</v>
      </c>
      <c r="E194" s="187"/>
      <c r="F194" s="396">
        <f t="shared" si="14"/>
        <v>0</v>
      </c>
      <c r="G194" s="397">
        <f t="shared" si="15"/>
        <v>0</v>
      </c>
      <c r="H194" s="424"/>
      <c r="I194" s="398">
        <f t="shared" si="16"/>
        <v>0</v>
      </c>
      <c r="J194" s="194"/>
      <c r="K194" s="398">
        <f t="shared" si="17"/>
        <v>0</v>
      </c>
      <c r="L194" s="399"/>
      <c r="M194" s="20" t="str">
        <f t="shared" si="18"/>
        <v>Juin</v>
      </c>
    </row>
    <row r="195" spans="1:13" ht="18.75">
      <c r="A195" s="17">
        <v>188</v>
      </c>
      <c r="B195" s="308" t="s">
        <v>3163</v>
      </c>
      <c r="C195" s="309" t="s">
        <v>580</v>
      </c>
      <c r="D195" s="24">
        <v>13</v>
      </c>
      <c r="E195" s="187"/>
      <c r="F195" s="396">
        <f t="shared" si="14"/>
        <v>6.5</v>
      </c>
      <c r="G195" s="397">
        <f t="shared" si="15"/>
        <v>19.5</v>
      </c>
      <c r="H195" s="424"/>
      <c r="I195" s="398">
        <f t="shared" si="16"/>
        <v>19.5</v>
      </c>
      <c r="J195" s="194"/>
      <c r="K195" s="398">
        <f t="shared" si="17"/>
        <v>19.5</v>
      </c>
      <c r="L195" s="399"/>
      <c r="M195" s="20" t="str">
        <f t="shared" si="18"/>
        <v>Juin</v>
      </c>
    </row>
    <row r="196" spans="1:13" ht="18.75">
      <c r="A196" s="17">
        <v>189</v>
      </c>
      <c r="B196" s="354" t="s">
        <v>3164</v>
      </c>
      <c r="C196" s="355" t="s">
        <v>3165</v>
      </c>
      <c r="D196" s="24">
        <v>10</v>
      </c>
      <c r="E196" s="187"/>
      <c r="F196" s="396">
        <f t="shared" si="14"/>
        <v>5</v>
      </c>
      <c r="G196" s="397">
        <f t="shared" si="15"/>
        <v>15</v>
      </c>
      <c r="H196" s="424"/>
      <c r="I196" s="398">
        <f t="shared" si="16"/>
        <v>15</v>
      </c>
      <c r="J196" s="194"/>
      <c r="K196" s="398">
        <f t="shared" si="17"/>
        <v>15</v>
      </c>
      <c r="L196" s="399"/>
      <c r="M196" s="20" t="str">
        <f t="shared" si="18"/>
        <v>Juin</v>
      </c>
    </row>
    <row r="197" spans="1:13" ht="18.75">
      <c r="A197" s="17">
        <v>190</v>
      </c>
      <c r="B197" s="308" t="s">
        <v>3167</v>
      </c>
      <c r="C197" s="309" t="s">
        <v>955</v>
      </c>
      <c r="D197" s="24">
        <v>12</v>
      </c>
      <c r="E197" s="187"/>
      <c r="F197" s="396">
        <f t="shared" si="14"/>
        <v>6</v>
      </c>
      <c r="G197" s="397">
        <f t="shared" si="15"/>
        <v>18</v>
      </c>
      <c r="H197" s="424"/>
      <c r="I197" s="398">
        <f t="shared" si="16"/>
        <v>18</v>
      </c>
      <c r="J197" s="194"/>
      <c r="K197" s="398">
        <f t="shared" si="17"/>
        <v>18</v>
      </c>
      <c r="L197" s="399"/>
      <c r="M197" s="20" t="str">
        <f t="shared" si="18"/>
        <v>Juin</v>
      </c>
    </row>
    <row r="198" spans="1:13" ht="18.75">
      <c r="A198" s="17">
        <v>191</v>
      </c>
      <c r="B198" s="308" t="s">
        <v>3168</v>
      </c>
      <c r="C198" s="309" t="s">
        <v>3169</v>
      </c>
      <c r="D198" s="24">
        <v>9</v>
      </c>
      <c r="E198" s="187"/>
      <c r="F198" s="396">
        <f t="shared" si="14"/>
        <v>4.5</v>
      </c>
      <c r="G198" s="397">
        <f t="shared" si="15"/>
        <v>13.5</v>
      </c>
      <c r="H198" s="424"/>
      <c r="I198" s="398">
        <f t="shared" si="16"/>
        <v>13.5</v>
      </c>
      <c r="J198" s="194"/>
      <c r="K198" s="398">
        <f t="shared" si="17"/>
        <v>13.5</v>
      </c>
      <c r="L198" s="399"/>
      <c r="M198" s="20" t="str">
        <f t="shared" si="18"/>
        <v>Juin</v>
      </c>
    </row>
    <row r="199" spans="1:13" ht="18.75">
      <c r="A199" s="17">
        <v>192</v>
      </c>
      <c r="B199" s="308" t="s">
        <v>3170</v>
      </c>
      <c r="C199" s="309" t="s">
        <v>3171</v>
      </c>
      <c r="D199" s="187">
        <v>8</v>
      </c>
      <c r="E199" s="187"/>
      <c r="F199" s="396">
        <f t="shared" si="14"/>
        <v>4</v>
      </c>
      <c r="G199" s="397">
        <f t="shared" si="15"/>
        <v>12</v>
      </c>
      <c r="H199" s="424"/>
      <c r="I199" s="398">
        <f t="shared" si="16"/>
        <v>12</v>
      </c>
      <c r="J199" s="194"/>
      <c r="K199" s="398">
        <f t="shared" si="17"/>
        <v>12</v>
      </c>
      <c r="L199" s="399"/>
      <c r="M199" s="20" t="str">
        <f t="shared" si="18"/>
        <v>Juin</v>
      </c>
    </row>
    <row r="200" spans="1:13" ht="18.75">
      <c r="A200" s="17">
        <v>193</v>
      </c>
      <c r="B200" s="308" t="s">
        <v>3172</v>
      </c>
      <c r="C200" s="309" t="s">
        <v>1863</v>
      </c>
      <c r="D200" s="187">
        <v>12</v>
      </c>
      <c r="E200" s="187"/>
      <c r="F200" s="396">
        <f t="shared" si="14"/>
        <v>6</v>
      </c>
      <c r="G200" s="397">
        <f t="shared" si="15"/>
        <v>18</v>
      </c>
      <c r="H200" s="424"/>
      <c r="I200" s="398">
        <f t="shared" si="16"/>
        <v>18</v>
      </c>
      <c r="J200" s="194"/>
      <c r="K200" s="398">
        <f t="shared" si="17"/>
        <v>18</v>
      </c>
      <c r="L200" s="399"/>
      <c r="M200" s="20" t="str">
        <f t="shared" si="18"/>
        <v>Juin</v>
      </c>
    </row>
    <row r="201" spans="1:13" ht="18.75">
      <c r="A201" s="17">
        <v>194</v>
      </c>
      <c r="B201" s="308" t="s">
        <v>2076</v>
      </c>
      <c r="C201" s="309" t="s">
        <v>3173</v>
      </c>
      <c r="D201" s="187">
        <v>7</v>
      </c>
      <c r="E201" s="187"/>
      <c r="F201" s="396">
        <f t="shared" ref="F201:F264" si="19">IF(AND(D201=0,E201=0),L201/3,(D201+E201)/2)</f>
        <v>3.5</v>
      </c>
      <c r="G201" s="397">
        <f t="shared" ref="G201:G264" si="20">F201*3</f>
        <v>10.5</v>
      </c>
      <c r="H201" s="424"/>
      <c r="I201" s="398">
        <f t="shared" ref="I201:I264" si="21">MAX(G201,H201*3)</f>
        <v>10.5</v>
      </c>
      <c r="J201" s="194"/>
      <c r="K201" s="398">
        <f t="shared" ref="K201:K264" si="22">MAX(I201,J201*3)</f>
        <v>10.5</v>
      </c>
      <c r="L201" s="399"/>
      <c r="M201" s="20" t="str">
        <f t="shared" ref="M201:M264" si="23">IF(ISBLANK(J201),IF(ISBLANK(H201),"Juin","Synthèse"),"Rattrapage")</f>
        <v>Juin</v>
      </c>
    </row>
    <row r="202" spans="1:13" ht="18.75">
      <c r="A202" s="17">
        <v>195</v>
      </c>
      <c r="B202" s="308" t="s">
        <v>3174</v>
      </c>
      <c r="C202" s="309" t="s">
        <v>1863</v>
      </c>
      <c r="D202" s="187">
        <v>13</v>
      </c>
      <c r="E202" s="187"/>
      <c r="F202" s="396">
        <f t="shared" si="19"/>
        <v>6.5</v>
      </c>
      <c r="G202" s="397">
        <f t="shared" si="20"/>
        <v>19.5</v>
      </c>
      <c r="H202" s="424"/>
      <c r="I202" s="398">
        <f t="shared" si="21"/>
        <v>19.5</v>
      </c>
      <c r="J202" s="194"/>
      <c r="K202" s="398">
        <f t="shared" si="22"/>
        <v>19.5</v>
      </c>
      <c r="L202" s="399"/>
      <c r="M202" s="20" t="str">
        <f t="shared" si="23"/>
        <v>Juin</v>
      </c>
    </row>
    <row r="203" spans="1:13" ht="18.75">
      <c r="A203" s="17">
        <v>196</v>
      </c>
      <c r="B203" s="356" t="s">
        <v>3166</v>
      </c>
      <c r="C203" s="357" t="s">
        <v>2511</v>
      </c>
      <c r="D203" s="187">
        <v>20</v>
      </c>
      <c r="E203" s="187"/>
      <c r="F203" s="396">
        <f t="shared" si="19"/>
        <v>10</v>
      </c>
      <c r="G203" s="397">
        <f t="shared" si="20"/>
        <v>30</v>
      </c>
      <c r="H203" s="424"/>
      <c r="I203" s="398">
        <f t="shared" si="21"/>
        <v>30</v>
      </c>
      <c r="J203" s="194"/>
      <c r="K203" s="398">
        <f t="shared" si="22"/>
        <v>30</v>
      </c>
      <c r="L203" s="399"/>
      <c r="M203" s="20" t="str">
        <f t="shared" si="23"/>
        <v>Juin</v>
      </c>
    </row>
    <row r="204" spans="1:13" ht="18.75">
      <c r="A204" s="17">
        <v>197</v>
      </c>
      <c r="B204" s="308" t="s">
        <v>3175</v>
      </c>
      <c r="C204" s="309" t="s">
        <v>3176</v>
      </c>
      <c r="D204" s="24">
        <v>11</v>
      </c>
      <c r="E204" s="187"/>
      <c r="F204" s="396">
        <f t="shared" si="19"/>
        <v>5.5</v>
      </c>
      <c r="G204" s="397">
        <f t="shared" si="20"/>
        <v>16.5</v>
      </c>
      <c r="H204" s="424"/>
      <c r="I204" s="398">
        <f t="shared" si="21"/>
        <v>16.5</v>
      </c>
      <c r="J204" s="194"/>
      <c r="K204" s="398">
        <f t="shared" si="22"/>
        <v>16.5</v>
      </c>
      <c r="L204" s="399"/>
      <c r="M204" s="20" t="str">
        <f t="shared" si="23"/>
        <v>Juin</v>
      </c>
    </row>
    <row r="205" spans="1:13" ht="18.75">
      <c r="A205" s="17">
        <v>198</v>
      </c>
      <c r="B205" s="308" t="s">
        <v>3177</v>
      </c>
      <c r="C205" s="309" t="s">
        <v>2144</v>
      </c>
      <c r="D205" s="187">
        <v>10</v>
      </c>
      <c r="E205" s="187"/>
      <c r="F205" s="396">
        <f t="shared" si="19"/>
        <v>5</v>
      </c>
      <c r="G205" s="397">
        <f t="shared" si="20"/>
        <v>15</v>
      </c>
      <c r="H205" s="424"/>
      <c r="I205" s="398">
        <f t="shared" si="21"/>
        <v>15</v>
      </c>
      <c r="J205" s="194"/>
      <c r="K205" s="398">
        <f t="shared" si="22"/>
        <v>15</v>
      </c>
      <c r="L205" s="399"/>
      <c r="M205" s="20" t="str">
        <f t="shared" si="23"/>
        <v>Juin</v>
      </c>
    </row>
    <row r="206" spans="1:13" ht="18.75">
      <c r="A206" s="17">
        <v>199</v>
      </c>
      <c r="B206" s="308" t="s">
        <v>3178</v>
      </c>
      <c r="C206" s="309" t="s">
        <v>3179</v>
      </c>
      <c r="D206" s="187">
        <v>17</v>
      </c>
      <c r="E206" s="187"/>
      <c r="F206" s="396">
        <f t="shared" si="19"/>
        <v>8.5</v>
      </c>
      <c r="G206" s="397">
        <f t="shared" si="20"/>
        <v>25.5</v>
      </c>
      <c r="H206" s="424"/>
      <c r="I206" s="398">
        <f t="shared" si="21"/>
        <v>25.5</v>
      </c>
      <c r="J206" s="194"/>
      <c r="K206" s="398">
        <f t="shared" si="22"/>
        <v>25.5</v>
      </c>
      <c r="L206" s="399"/>
      <c r="M206" s="20" t="str">
        <f t="shared" si="23"/>
        <v>Juin</v>
      </c>
    </row>
    <row r="207" spans="1:13" ht="18.75">
      <c r="A207" s="17">
        <v>200</v>
      </c>
      <c r="B207" s="308" t="s">
        <v>3180</v>
      </c>
      <c r="C207" s="309" t="s">
        <v>3181</v>
      </c>
      <c r="D207" s="187">
        <v>14</v>
      </c>
      <c r="E207" s="187"/>
      <c r="F207" s="396">
        <f t="shared" si="19"/>
        <v>7</v>
      </c>
      <c r="G207" s="397">
        <f t="shared" si="20"/>
        <v>21</v>
      </c>
      <c r="H207" s="424"/>
      <c r="I207" s="398">
        <f t="shared" si="21"/>
        <v>21</v>
      </c>
      <c r="J207" s="194"/>
      <c r="K207" s="398">
        <f t="shared" si="22"/>
        <v>21</v>
      </c>
      <c r="L207" s="399"/>
      <c r="M207" s="20" t="str">
        <f t="shared" si="23"/>
        <v>Juin</v>
      </c>
    </row>
    <row r="208" spans="1:13" ht="18.75">
      <c r="A208" s="17">
        <v>201</v>
      </c>
      <c r="B208" s="308" t="s">
        <v>3182</v>
      </c>
      <c r="C208" s="309" t="s">
        <v>3183</v>
      </c>
      <c r="D208" s="187">
        <v>12</v>
      </c>
      <c r="E208" s="187"/>
      <c r="F208" s="396">
        <f t="shared" si="19"/>
        <v>6</v>
      </c>
      <c r="G208" s="397">
        <f t="shared" si="20"/>
        <v>18</v>
      </c>
      <c r="H208" s="424"/>
      <c r="I208" s="398">
        <f t="shared" si="21"/>
        <v>18</v>
      </c>
      <c r="J208" s="194"/>
      <c r="K208" s="398">
        <f t="shared" si="22"/>
        <v>18</v>
      </c>
      <c r="L208" s="399"/>
      <c r="M208" s="20" t="str">
        <f t="shared" si="23"/>
        <v>Juin</v>
      </c>
    </row>
    <row r="209" spans="1:13" ht="18.75">
      <c r="A209" s="17">
        <v>202</v>
      </c>
      <c r="B209" s="308" t="s">
        <v>3184</v>
      </c>
      <c r="C209" s="309" t="s">
        <v>3185</v>
      </c>
      <c r="D209" s="187">
        <v>10</v>
      </c>
      <c r="E209" s="187"/>
      <c r="F209" s="396">
        <f t="shared" si="19"/>
        <v>5</v>
      </c>
      <c r="G209" s="397">
        <f t="shared" si="20"/>
        <v>15</v>
      </c>
      <c r="H209" s="424"/>
      <c r="I209" s="398">
        <f t="shared" si="21"/>
        <v>15</v>
      </c>
      <c r="J209" s="194"/>
      <c r="K209" s="398">
        <f t="shared" si="22"/>
        <v>15</v>
      </c>
      <c r="L209" s="399"/>
      <c r="M209" s="20" t="str">
        <f t="shared" si="23"/>
        <v>Juin</v>
      </c>
    </row>
    <row r="210" spans="1:13" ht="18.75">
      <c r="A210" s="17">
        <v>203</v>
      </c>
      <c r="B210" s="308" t="s">
        <v>2096</v>
      </c>
      <c r="C210" s="309" t="s">
        <v>3186</v>
      </c>
      <c r="D210" s="187">
        <v>10</v>
      </c>
      <c r="E210" s="187"/>
      <c r="F210" s="396">
        <f t="shared" si="19"/>
        <v>5</v>
      </c>
      <c r="G210" s="397">
        <f t="shared" si="20"/>
        <v>15</v>
      </c>
      <c r="H210" s="424"/>
      <c r="I210" s="398">
        <f t="shared" si="21"/>
        <v>15</v>
      </c>
      <c r="J210" s="194"/>
      <c r="K210" s="398">
        <f t="shared" si="22"/>
        <v>15</v>
      </c>
      <c r="L210" s="399"/>
      <c r="M210" s="20" t="str">
        <f t="shared" si="23"/>
        <v>Juin</v>
      </c>
    </row>
    <row r="211" spans="1:13" ht="18.75">
      <c r="A211" s="17">
        <v>204</v>
      </c>
      <c r="B211" s="308" t="s">
        <v>3187</v>
      </c>
      <c r="C211" s="309" t="s">
        <v>2115</v>
      </c>
      <c r="D211" s="187">
        <v>10</v>
      </c>
      <c r="E211" s="187"/>
      <c r="F211" s="396">
        <f t="shared" si="19"/>
        <v>5</v>
      </c>
      <c r="G211" s="397">
        <f t="shared" si="20"/>
        <v>15</v>
      </c>
      <c r="H211" s="424"/>
      <c r="I211" s="398">
        <f t="shared" si="21"/>
        <v>15</v>
      </c>
      <c r="J211" s="194"/>
      <c r="K211" s="398">
        <f t="shared" si="22"/>
        <v>15</v>
      </c>
      <c r="L211" s="399"/>
      <c r="M211" s="20" t="str">
        <f t="shared" si="23"/>
        <v>Juin</v>
      </c>
    </row>
    <row r="212" spans="1:13" ht="18.75">
      <c r="A212" s="17">
        <v>205</v>
      </c>
      <c r="B212" s="308" t="s">
        <v>3188</v>
      </c>
      <c r="C212" s="309" t="s">
        <v>640</v>
      </c>
      <c r="D212" s="187">
        <v>15</v>
      </c>
      <c r="E212" s="187"/>
      <c r="F212" s="396">
        <f t="shared" si="19"/>
        <v>7.5</v>
      </c>
      <c r="G212" s="397">
        <f t="shared" si="20"/>
        <v>22.5</v>
      </c>
      <c r="H212" s="424"/>
      <c r="I212" s="398">
        <f t="shared" si="21"/>
        <v>22.5</v>
      </c>
      <c r="J212" s="194"/>
      <c r="K212" s="398">
        <f t="shared" si="22"/>
        <v>22.5</v>
      </c>
      <c r="L212" s="399"/>
      <c r="M212" s="20" t="str">
        <f t="shared" si="23"/>
        <v>Juin</v>
      </c>
    </row>
    <row r="213" spans="1:13" ht="18.75">
      <c r="A213" s="17">
        <v>206</v>
      </c>
      <c r="B213" s="308" t="s">
        <v>3188</v>
      </c>
      <c r="C213" s="309" t="s">
        <v>1999</v>
      </c>
      <c r="D213" s="187">
        <v>20</v>
      </c>
      <c r="E213" s="187"/>
      <c r="F213" s="396">
        <f t="shared" si="19"/>
        <v>10</v>
      </c>
      <c r="G213" s="397">
        <f t="shared" si="20"/>
        <v>30</v>
      </c>
      <c r="H213" s="424"/>
      <c r="I213" s="398">
        <f t="shared" si="21"/>
        <v>30</v>
      </c>
      <c r="J213" s="194"/>
      <c r="K213" s="398">
        <f t="shared" si="22"/>
        <v>30</v>
      </c>
      <c r="L213" s="399"/>
      <c r="M213" s="20" t="str">
        <f t="shared" si="23"/>
        <v>Juin</v>
      </c>
    </row>
    <row r="214" spans="1:13" ht="18.75">
      <c r="A214" s="17">
        <v>207</v>
      </c>
      <c r="B214" s="308" t="s">
        <v>3277</v>
      </c>
      <c r="C214" s="309" t="s">
        <v>3278</v>
      </c>
      <c r="D214" s="187">
        <v>8</v>
      </c>
      <c r="E214" s="187"/>
      <c r="F214" s="396">
        <f t="shared" si="19"/>
        <v>4</v>
      </c>
      <c r="G214" s="397">
        <f t="shared" si="20"/>
        <v>12</v>
      </c>
      <c r="H214" s="424"/>
      <c r="I214" s="398">
        <f t="shared" si="21"/>
        <v>12</v>
      </c>
      <c r="J214" s="194"/>
      <c r="K214" s="398">
        <f t="shared" si="22"/>
        <v>12</v>
      </c>
      <c r="L214" s="399"/>
      <c r="M214" s="20" t="str">
        <f t="shared" si="23"/>
        <v>Juin</v>
      </c>
    </row>
    <row r="215" spans="1:13" ht="18.75">
      <c r="A215" s="17">
        <v>208</v>
      </c>
      <c r="B215" s="308" t="s">
        <v>3189</v>
      </c>
      <c r="C215" s="309" t="s">
        <v>3279</v>
      </c>
      <c r="D215" s="187">
        <v>16</v>
      </c>
      <c r="E215" s="187"/>
      <c r="F215" s="396">
        <f t="shared" si="19"/>
        <v>8</v>
      </c>
      <c r="G215" s="397">
        <f t="shared" si="20"/>
        <v>24</v>
      </c>
      <c r="H215" s="424"/>
      <c r="I215" s="398">
        <f t="shared" si="21"/>
        <v>24</v>
      </c>
      <c r="J215" s="194"/>
      <c r="K215" s="398">
        <f t="shared" si="22"/>
        <v>24</v>
      </c>
      <c r="L215" s="399"/>
      <c r="M215" s="20" t="str">
        <f t="shared" si="23"/>
        <v>Juin</v>
      </c>
    </row>
    <row r="216" spans="1:13" ht="18.75">
      <c r="A216" s="17">
        <v>209</v>
      </c>
      <c r="B216" s="308" t="s">
        <v>3190</v>
      </c>
      <c r="C216" s="309" t="s">
        <v>3191</v>
      </c>
      <c r="D216" s="187">
        <v>17</v>
      </c>
      <c r="E216" s="187"/>
      <c r="F216" s="396">
        <f t="shared" si="19"/>
        <v>8.5</v>
      </c>
      <c r="G216" s="397">
        <f t="shared" si="20"/>
        <v>25.5</v>
      </c>
      <c r="H216" s="424"/>
      <c r="I216" s="398">
        <f t="shared" si="21"/>
        <v>25.5</v>
      </c>
      <c r="J216" s="194"/>
      <c r="K216" s="398">
        <f t="shared" si="22"/>
        <v>25.5</v>
      </c>
      <c r="L216" s="399"/>
      <c r="M216" s="20" t="str">
        <f t="shared" si="23"/>
        <v>Juin</v>
      </c>
    </row>
    <row r="217" spans="1:13" ht="18.75">
      <c r="A217" s="17">
        <v>210</v>
      </c>
      <c r="B217" s="308" t="s">
        <v>3280</v>
      </c>
      <c r="C217" s="309" t="s">
        <v>674</v>
      </c>
      <c r="D217" s="187">
        <v>12</v>
      </c>
      <c r="E217" s="187"/>
      <c r="F217" s="396">
        <f t="shared" si="19"/>
        <v>6</v>
      </c>
      <c r="G217" s="397">
        <f t="shared" si="20"/>
        <v>18</v>
      </c>
      <c r="H217" s="424"/>
      <c r="I217" s="398">
        <f t="shared" si="21"/>
        <v>18</v>
      </c>
      <c r="J217" s="194"/>
      <c r="K217" s="398">
        <f t="shared" si="22"/>
        <v>18</v>
      </c>
      <c r="L217" s="399"/>
      <c r="M217" s="20" t="str">
        <f t="shared" si="23"/>
        <v>Juin</v>
      </c>
    </row>
    <row r="218" spans="1:13" ht="18.75">
      <c r="A218" s="17">
        <v>211</v>
      </c>
      <c r="B218" s="308" t="s">
        <v>1565</v>
      </c>
      <c r="C218" s="309" t="s">
        <v>3192</v>
      </c>
      <c r="D218" s="187">
        <v>12</v>
      </c>
      <c r="E218" s="187"/>
      <c r="F218" s="396">
        <f t="shared" si="19"/>
        <v>6</v>
      </c>
      <c r="G218" s="397">
        <f t="shared" si="20"/>
        <v>18</v>
      </c>
      <c r="H218" s="424"/>
      <c r="I218" s="398">
        <f t="shared" si="21"/>
        <v>18</v>
      </c>
      <c r="J218" s="194"/>
      <c r="K218" s="398">
        <f t="shared" si="22"/>
        <v>18</v>
      </c>
      <c r="L218" s="399"/>
      <c r="M218" s="20" t="str">
        <f t="shared" si="23"/>
        <v>Juin</v>
      </c>
    </row>
    <row r="219" spans="1:13" ht="18.75">
      <c r="A219" s="17">
        <v>212</v>
      </c>
      <c r="B219" s="338" t="s">
        <v>3193</v>
      </c>
      <c r="C219" s="339" t="s">
        <v>3194</v>
      </c>
      <c r="D219" s="187">
        <v>11</v>
      </c>
      <c r="E219" s="187"/>
      <c r="F219" s="396">
        <f t="shared" si="19"/>
        <v>5.5</v>
      </c>
      <c r="G219" s="397">
        <f t="shared" si="20"/>
        <v>16.5</v>
      </c>
      <c r="H219" s="424"/>
      <c r="I219" s="398">
        <f t="shared" si="21"/>
        <v>16.5</v>
      </c>
      <c r="J219" s="194"/>
      <c r="K219" s="398">
        <f t="shared" si="22"/>
        <v>16.5</v>
      </c>
      <c r="L219" s="399"/>
      <c r="M219" s="20" t="str">
        <f t="shared" si="23"/>
        <v>Juin</v>
      </c>
    </row>
    <row r="220" spans="1:13" ht="18.75">
      <c r="A220" s="17">
        <v>213</v>
      </c>
      <c r="B220" s="308" t="s">
        <v>3195</v>
      </c>
      <c r="C220" s="309" t="s">
        <v>3196</v>
      </c>
      <c r="D220" s="187">
        <v>13</v>
      </c>
      <c r="E220" s="187"/>
      <c r="F220" s="396">
        <f t="shared" si="19"/>
        <v>6.5</v>
      </c>
      <c r="G220" s="397">
        <f t="shared" si="20"/>
        <v>19.5</v>
      </c>
      <c r="H220" s="424"/>
      <c r="I220" s="398">
        <f t="shared" si="21"/>
        <v>19.5</v>
      </c>
      <c r="J220" s="194"/>
      <c r="K220" s="398">
        <f t="shared" si="22"/>
        <v>19.5</v>
      </c>
      <c r="L220" s="399"/>
      <c r="M220" s="20" t="str">
        <f t="shared" si="23"/>
        <v>Juin</v>
      </c>
    </row>
    <row r="221" spans="1:13" ht="18.75">
      <c r="A221" s="17">
        <v>214</v>
      </c>
      <c r="B221" s="338" t="s">
        <v>3197</v>
      </c>
      <c r="C221" s="339" t="s">
        <v>2115</v>
      </c>
      <c r="D221" s="187">
        <v>14</v>
      </c>
      <c r="E221" s="187"/>
      <c r="F221" s="396">
        <f t="shared" si="19"/>
        <v>7</v>
      </c>
      <c r="G221" s="397">
        <f t="shared" si="20"/>
        <v>21</v>
      </c>
      <c r="H221" s="424"/>
      <c r="I221" s="398">
        <f t="shared" si="21"/>
        <v>21</v>
      </c>
      <c r="J221" s="194"/>
      <c r="K221" s="398">
        <f t="shared" si="22"/>
        <v>21</v>
      </c>
      <c r="L221" s="399"/>
      <c r="M221" s="20" t="str">
        <f t="shared" si="23"/>
        <v>Juin</v>
      </c>
    </row>
    <row r="222" spans="1:13" ht="18.75">
      <c r="A222" s="17">
        <v>215</v>
      </c>
      <c r="B222" s="306" t="s">
        <v>1287</v>
      </c>
      <c r="C222" s="307" t="s">
        <v>296</v>
      </c>
      <c r="D222" s="187">
        <v>7</v>
      </c>
      <c r="E222" s="187"/>
      <c r="F222" s="396">
        <f t="shared" si="19"/>
        <v>3.5</v>
      </c>
      <c r="G222" s="397">
        <f t="shared" si="20"/>
        <v>10.5</v>
      </c>
      <c r="H222" s="424"/>
      <c r="I222" s="398">
        <f t="shared" si="21"/>
        <v>10.5</v>
      </c>
      <c r="J222" s="194"/>
      <c r="K222" s="398">
        <f t="shared" si="22"/>
        <v>10.5</v>
      </c>
      <c r="L222" s="399"/>
      <c r="M222" s="20" t="str">
        <f t="shared" si="23"/>
        <v>Juin</v>
      </c>
    </row>
    <row r="223" spans="1:13" ht="18.75">
      <c r="A223" s="17">
        <v>216</v>
      </c>
      <c r="B223" s="308" t="s">
        <v>3198</v>
      </c>
      <c r="C223" s="309" t="s">
        <v>3199</v>
      </c>
      <c r="D223" s="187">
        <v>14</v>
      </c>
      <c r="E223" s="187"/>
      <c r="F223" s="396">
        <f t="shared" si="19"/>
        <v>7</v>
      </c>
      <c r="G223" s="397">
        <f t="shared" si="20"/>
        <v>21</v>
      </c>
      <c r="H223" s="424"/>
      <c r="I223" s="398">
        <f t="shared" si="21"/>
        <v>21</v>
      </c>
      <c r="J223" s="194"/>
      <c r="K223" s="398">
        <f t="shared" si="22"/>
        <v>21</v>
      </c>
      <c r="L223" s="399"/>
      <c r="M223" s="20" t="str">
        <f t="shared" si="23"/>
        <v>Juin</v>
      </c>
    </row>
    <row r="224" spans="1:13" ht="18.75">
      <c r="A224" s="17">
        <v>217</v>
      </c>
      <c r="B224" s="358" t="s">
        <v>3200</v>
      </c>
      <c r="C224" s="359" t="s">
        <v>2148</v>
      </c>
      <c r="D224" s="24">
        <v>11</v>
      </c>
      <c r="E224" s="187"/>
      <c r="F224" s="396">
        <f t="shared" si="19"/>
        <v>5.5</v>
      </c>
      <c r="G224" s="397">
        <f t="shared" si="20"/>
        <v>16.5</v>
      </c>
      <c r="H224" s="424"/>
      <c r="I224" s="398">
        <f t="shared" si="21"/>
        <v>16.5</v>
      </c>
      <c r="J224" s="194"/>
      <c r="K224" s="398">
        <f t="shared" si="22"/>
        <v>16.5</v>
      </c>
      <c r="L224" s="399"/>
      <c r="M224" s="20" t="str">
        <f t="shared" si="23"/>
        <v>Juin</v>
      </c>
    </row>
    <row r="225" spans="1:13" ht="18.75">
      <c r="A225" s="17">
        <v>218</v>
      </c>
      <c r="B225" s="308" t="s">
        <v>3201</v>
      </c>
      <c r="C225" s="309" t="s">
        <v>1795</v>
      </c>
      <c r="D225" s="187">
        <v>16</v>
      </c>
      <c r="E225" s="187"/>
      <c r="F225" s="396">
        <f t="shared" si="19"/>
        <v>8</v>
      </c>
      <c r="G225" s="397">
        <f t="shared" si="20"/>
        <v>24</v>
      </c>
      <c r="H225" s="424"/>
      <c r="I225" s="398">
        <f t="shared" si="21"/>
        <v>24</v>
      </c>
      <c r="J225" s="194"/>
      <c r="K225" s="398">
        <f t="shared" si="22"/>
        <v>24</v>
      </c>
      <c r="L225" s="399"/>
      <c r="M225" s="20" t="str">
        <f t="shared" si="23"/>
        <v>Juin</v>
      </c>
    </row>
    <row r="226" spans="1:13" ht="18.75">
      <c r="A226" s="17">
        <v>219</v>
      </c>
      <c r="B226" s="308" t="s">
        <v>3202</v>
      </c>
      <c r="C226" s="309" t="s">
        <v>3203</v>
      </c>
      <c r="D226" s="187">
        <v>13</v>
      </c>
      <c r="E226" s="187"/>
      <c r="F226" s="396">
        <f t="shared" si="19"/>
        <v>6.5</v>
      </c>
      <c r="G226" s="397">
        <f t="shared" si="20"/>
        <v>19.5</v>
      </c>
      <c r="H226" s="424"/>
      <c r="I226" s="398">
        <f t="shared" si="21"/>
        <v>19.5</v>
      </c>
      <c r="J226" s="194"/>
      <c r="K226" s="398">
        <f t="shared" si="22"/>
        <v>19.5</v>
      </c>
      <c r="L226" s="399"/>
      <c r="M226" s="20" t="str">
        <f t="shared" si="23"/>
        <v>Juin</v>
      </c>
    </row>
    <row r="227" spans="1:13" ht="18.75">
      <c r="A227" s="17">
        <v>220</v>
      </c>
      <c r="B227" s="308" t="s">
        <v>3288</v>
      </c>
      <c r="C227" s="309" t="s">
        <v>3204</v>
      </c>
      <c r="D227" s="187">
        <v>8</v>
      </c>
      <c r="E227" s="187"/>
      <c r="F227" s="396">
        <f t="shared" si="19"/>
        <v>4</v>
      </c>
      <c r="G227" s="397">
        <f t="shared" si="20"/>
        <v>12</v>
      </c>
      <c r="H227" s="424"/>
      <c r="I227" s="398">
        <f t="shared" si="21"/>
        <v>12</v>
      </c>
      <c r="J227" s="194"/>
      <c r="K227" s="398">
        <f t="shared" si="22"/>
        <v>12</v>
      </c>
      <c r="L227" s="399"/>
      <c r="M227" s="20" t="str">
        <f t="shared" si="23"/>
        <v>Juin</v>
      </c>
    </row>
    <row r="228" spans="1:13" ht="18.75">
      <c r="A228" s="17">
        <v>221</v>
      </c>
      <c r="B228" s="308" t="s">
        <v>3205</v>
      </c>
      <c r="C228" s="309" t="s">
        <v>1819</v>
      </c>
      <c r="D228" s="187">
        <v>11</v>
      </c>
      <c r="E228" s="187"/>
      <c r="F228" s="396">
        <f t="shared" si="19"/>
        <v>5.5</v>
      </c>
      <c r="G228" s="397">
        <f t="shared" si="20"/>
        <v>16.5</v>
      </c>
      <c r="H228" s="424"/>
      <c r="I228" s="398">
        <f t="shared" si="21"/>
        <v>16.5</v>
      </c>
      <c r="J228" s="194"/>
      <c r="K228" s="398">
        <f t="shared" si="22"/>
        <v>16.5</v>
      </c>
      <c r="L228" s="399"/>
      <c r="M228" s="20" t="str">
        <f t="shared" si="23"/>
        <v>Juin</v>
      </c>
    </row>
    <row r="229" spans="1:13" ht="18.75">
      <c r="A229" s="17">
        <v>222</v>
      </c>
      <c r="B229" s="308" t="s">
        <v>3289</v>
      </c>
      <c r="C229" s="309" t="s">
        <v>3206</v>
      </c>
      <c r="D229" s="187">
        <v>12</v>
      </c>
      <c r="E229" s="187"/>
      <c r="F229" s="396">
        <f t="shared" si="19"/>
        <v>6</v>
      </c>
      <c r="G229" s="397">
        <f t="shared" si="20"/>
        <v>18</v>
      </c>
      <c r="H229" s="424"/>
      <c r="I229" s="398">
        <f t="shared" si="21"/>
        <v>18</v>
      </c>
      <c r="J229" s="194"/>
      <c r="K229" s="398">
        <f t="shared" si="22"/>
        <v>18</v>
      </c>
      <c r="L229" s="399"/>
      <c r="M229" s="20" t="str">
        <f t="shared" si="23"/>
        <v>Juin</v>
      </c>
    </row>
    <row r="230" spans="1:13" ht="18.75">
      <c r="A230" s="17">
        <v>223</v>
      </c>
      <c r="B230" s="308" t="s">
        <v>3207</v>
      </c>
      <c r="C230" s="309" t="s">
        <v>3208</v>
      </c>
      <c r="D230" s="187">
        <v>8</v>
      </c>
      <c r="E230" s="187"/>
      <c r="F230" s="396">
        <f t="shared" si="19"/>
        <v>4</v>
      </c>
      <c r="G230" s="397">
        <f t="shared" si="20"/>
        <v>12</v>
      </c>
      <c r="H230" s="424"/>
      <c r="I230" s="398">
        <f t="shared" si="21"/>
        <v>12</v>
      </c>
      <c r="J230" s="194"/>
      <c r="K230" s="398">
        <f t="shared" si="22"/>
        <v>12</v>
      </c>
      <c r="L230" s="399"/>
      <c r="M230" s="20" t="str">
        <f t="shared" si="23"/>
        <v>Juin</v>
      </c>
    </row>
    <row r="231" spans="1:13" ht="18.75">
      <c r="A231" s="17">
        <v>224</v>
      </c>
      <c r="B231" s="360" t="s">
        <v>3301</v>
      </c>
      <c r="C231" s="361" t="s">
        <v>3183</v>
      </c>
      <c r="D231" s="187">
        <v>11</v>
      </c>
      <c r="E231" s="187"/>
      <c r="F231" s="396">
        <f t="shared" si="19"/>
        <v>5.5</v>
      </c>
      <c r="G231" s="397">
        <f t="shared" si="20"/>
        <v>16.5</v>
      </c>
      <c r="H231" s="424"/>
      <c r="I231" s="398">
        <f t="shared" si="21"/>
        <v>16.5</v>
      </c>
      <c r="J231" s="194"/>
      <c r="K231" s="398">
        <f t="shared" si="22"/>
        <v>16.5</v>
      </c>
      <c r="L231" s="399"/>
      <c r="M231" s="20" t="str">
        <f t="shared" si="23"/>
        <v>Juin</v>
      </c>
    </row>
    <row r="232" spans="1:13" ht="18.75">
      <c r="A232" s="17">
        <v>225</v>
      </c>
      <c r="B232" s="308" t="s">
        <v>3209</v>
      </c>
      <c r="C232" s="309" t="s">
        <v>2115</v>
      </c>
      <c r="D232" s="187">
        <v>16</v>
      </c>
      <c r="E232" s="187"/>
      <c r="F232" s="396">
        <f t="shared" si="19"/>
        <v>8</v>
      </c>
      <c r="G232" s="397">
        <f t="shared" si="20"/>
        <v>24</v>
      </c>
      <c r="H232" s="424"/>
      <c r="I232" s="398">
        <f t="shared" si="21"/>
        <v>24</v>
      </c>
      <c r="J232" s="194"/>
      <c r="K232" s="398">
        <f t="shared" si="22"/>
        <v>24</v>
      </c>
      <c r="L232" s="399"/>
      <c r="M232" s="20" t="str">
        <f t="shared" si="23"/>
        <v>Juin</v>
      </c>
    </row>
    <row r="233" spans="1:13" ht="18.75">
      <c r="A233" s="17">
        <v>226</v>
      </c>
      <c r="B233" s="308" t="s">
        <v>3210</v>
      </c>
      <c r="C233" s="309" t="s">
        <v>1819</v>
      </c>
      <c r="D233" s="187">
        <v>12</v>
      </c>
      <c r="E233" s="187"/>
      <c r="F233" s="396">
        <f t="shared" si="19"/>
        <v>6</v>
      </c>
      <c r="G233" s="397">
        <f t="shared" si="20"/>
        <v>18</v>
      </c>
      <c r="H233" s="424"/>
      <c r="I233" s="398">
        <f t="shared" si="21"/>
        <v>18</v>
      </c>
      <c r="J233" s="194"/>
      <c r="K233" s="398">
        <f t="shared" si="22"/>
        <v>18</v>
      </c>
      <c r="L233" s="399"/>
      <c r="M233" s="20" t="str">
        <f t="shared" si="23"/>
        <v>Juin</v>
      </c>
    </row>
    <row r="234" spans="1:13" ht="18.75">
      <c r="A234" s="17">
        <v>227</v>
      </c>
      <c r="B234" s="308" t="s">
        <v>3211</v>
      </c>
      <c r="C234" s="309" t="s">
        <v>1100</v>
      </c>
      <c r="D234" s="187">
        <v>15</v>
      </c>
      <c r="E234" s="187"/>
      <c r="F234" s="396">
        <f t="shared" si="19"/>
        <v>7.5</v>
      </c>
      <c r="G234" s="397">
        <f t="shared" si="20"/>
        <v>22.5</v>
      </c>
      <c r="H234" s="424"/>
      <c r="I234" s="398">
        <f t="shared" si="21"/>
        <v>22.5</v>
      </c>
      <c r="J234" s="194"/>
      <c r="K234" s="398">
        <f t="shared" si="22"/>
        <v>22.5</v>
      </c>
      <c r="L234" s="399"/>
      <c r="M234" s="20" t="str">
        <f t="shared" si="23"/>
        <v>Juin</v>
      </c>
    </row>
    <row r="235" spans="1:13" ht="18.75">
      <c r="A235" s="17">
        <v>228</v>
      </c>
      <c r="B235" s="308" t="s">
        <v>3211</v>
      </c>
      <c r="C235" s="309" t="s">
        <v>1321</v>
      </c>
      <c r="D235" s="187">
        <v>19</v>
      </c>
      <c r="E235" s="186"/>
      <c r="F235" s="396">
        <f t="shared" si="19"/>
        <v>9.5</v>
      </c>
      <c r="G235" s="397">
        <f t="shared" si="20"/>
        <v>28.5</v>
      </c>
      <c r="H235" s="424"/>
      <c r="I235" s="398">
        <f t="shared" si="21"/>
        <v>28.5</v>
      </c>
      <c r="J235" s="194"/>
      <c r="K235" s="398">
        <f t="shared" si="22"/>
        <v>28.5</v>
      </c>
      <c r="L235" s="399"/>
      <c r="M235" s="20" t="str">
        <f t="shared" si="23"/>
        <v>Juin</v>
      </c>
    </row>
    <row r="236" spans="1:13" ht="18.75">
      <c r="A236" s="17">
        <v>229</v>
      </c>
      <c r="B236" s="308" t="s">
        <v>3212</v>
      </c>
      <c r="C236" s="309" t="s">
        <v>3003</v>
      </c>
      <c r="D236" s="187">
        <v>16</v>
      </c>
      <c r="E236" s="187"/>
      <c r="F236" s="396">
        <f t="shared" si="19"/>
        <v>8</v>
      </c>
      <c r="G236" s="397">
        <f t="shared" si="20"/>
        <v>24</v>
      </c>
      <c r="H236" s="424"/>
      <c r="I236" s="398">
        <f t="shared" si="21"/>
        <v>24</v>
      </c>
      <c r="J236" s="194"/>
      <c r="K236" s="398">
        <f t="shared" si="22"/>
        <v>24</v>
      </c>
      <c r="L236" s="399"/>
      <c r="M236" s="20" t="str">
        <f t="shared" si="23"/>
        <v>Juin</v>
      </c>
    </row>
    <row r="237" spans="1:13" ht="18.75">
      <c r="A237" s="17">
        <v>230</v>
      </c>
      <c r="B237" s="308" t="s">
        <v>3213</v>
      </c>
      <c r="C237" s="309" t="s">
        <v>3214</v>
      </c>
      <c r="D237" s="187">
        <v>17</v>
      </c>
      <c r="E237" s="187"/>
      <c r="F237" s="396">
        <f t="shared" si="19"/>
        <v>8.5</v>
      </c>
      <c r="G237" s="397">
        <f t="shared" si="20"/>
        <v>25.5</v>
      </c>
      <c r="H237" s="424"/>
      <c r="I237" s="398">
        <f t="shared" si="21"/>
        <v>25.5</v>
      </c>
      <c r="J237" s="194"/>
      <c r="K237" s="398">
        <f t="shared" si="22"/>
        <v>25.5</v>
      </c>
      <c r="L237" s="399"/>
      <c r="M237" s="20" t="str">
        <f t="shared" si="23"/>
        <v>Juin</v>
      </c>
    </row>
    <row r="238" spans="1:13" ht="18.75">
      <c r="A238" s="17">
        <v>231</v>
      </c>
      <c r="B238" s="308" t="s">
        <v>3215</v>
      </c>
      <c r="C238" s="309" t="s">
        <v>3216</v>
      </c>
      <c r="D238" s="187">
        <v>12</v>
      </c>
      <c r="E238" s="187"/>
      <c r="F238" s="396">
        <f t="shared" si="19"/>
        <v>6</v>
      </c>
      <c r="G238" s="397">
        <f t="shared" si="20"/>
        <v>18</v>
      </c>
      <c r="H238" s="424"/>
      <c r="I238" s="398">
        <f t="shared" si="21"/>
        <v>18</v>
      </c>
      <c r="J238" s="194"/>
      <c r="K238" s="398">
        <f t="shared" si="22"/>
        <v>18</v>
      </c>
      <c r="L238" s="399"/>
      <c r="M238" s="20" t="str">
        <f t="shared" si="23"/>
        <v>Juin</v>
      </c>
    </row>
    <row r="239" spans="1:13" ht="18.75">
      <c r="A239" s="17">
        <v>232</v>
      </c>
      <c r="B239" s="334" t="s">
        <v>1323</v>
      </c>
      <c r="C239" s="335" t="s">
        <v>1324</v>
      </c>
      <c r="D239" s="187">
        <v>11</v>
      </c>
      <c r="E239" s="187"/>
      <c r="F239" s="396">
        <f t="shared" si="19"/>
        <v>5.5</v>
      </c>
      <c r="G239" s="397">
        <f t="shared" si="20"/>
        <v>16.5</v>
      </c>
      <c r="H239" s="424"/>
      <c r="I239" s="398">
        <f t="shared" si="21"/>
        <v>16.5</v>
      </c>
      <c r="J239" s="194"/>
      <c r="K239" s="398">
        <f t="shared" si="22"/>
        <v>16.5</v>
      </c>
      <c r="L239" s="399"/>
      <c r="M239" s="20" t="str">
        <f t="shared" si="23"/>
        <v>Juin</v>
      </c>
    </row>
    <row r="240" spans="1:13" ht="18.75">
      <c r="A240" s="17">
        <v>233</v>
      </c>
      <c r="B240" s="308" t="s">
        <v>1696</v>
      </c>
      <c r="C240" s="309" t="s">
        <v>3217</v>
      </c>
      <c r="D240" s="435">
        <v>0</v>
      </c>
      <c r="E240" s="187"/>
      <c r="F240" s="396">
        <f t="shared" si="19"/>
        <v>0</v>
      </c>
      <c r="G240" s="397">
        <f t="shared" si="20"/>
        <v>0</v>
      </c>
      <c r="H240" s="424"/>
      <c r="I240" s="398">
        <f t="shared" si="21"/>
        <v>0</v>
      </c>
      <c r="J240" s="194"/>
      <c r="K240" s="398">
        <f t="shared" si="22"/>
        <v>0</v>
      </c>
      <c r="L240" s="399"/>
      <c r="M240" s="20" t="str">
        <f t="shared" si="23"/>
        <v>Juin</v>
      </c>
    </row>
    <row r="241" spans="1:13" ht="18.75">
      <c r="A241" s="17">
        <v>234</v>
      </c>
      <c r="B241" s="308" t="s">
        <v>3218</v>
      </c>
      <c r="C241" s="309" t="s">
        <v>3219</v>
      </c>
      <c r="D241" s="187">
        <v>14</v>
      </c>
      <c r="E241" s="186"/>
      <c r="F241" s="396">
        <f t="shared" si="19"/>
        <v>7</v>
      </c>
      <c r="G241" s="397">
        <f t="shared" si="20"/>
        <v>21</v>
      </c>
      <c r="H241" s="424"/>
      <c r="I241" s="398">
        <f t="shared" si="21"/>
        <v>21</v>
      </c>
      <c r="J241" s="194"/>
      <c r="K241" s="398">
        <f t="shared" si="22"/>
        <v>21</v>
      </c>
      <c r="L241" s="399"/>
      <c r="M241" s="20" t="str">
        <f t="shared" si="23"/>
        <v>Juin</v>
      </c>
    </row>
    <row r="242" spans="1:13" ht="18.75">
      <c r="A242" s="17">
        <v>235</v>
      </c>
      <c r="B242" s="308" t="s">
        <v>3220</v>
      </c>
      <c r="C242" s="309" t="s">
        <v>1900</v>
      </c>
      <c r="D242" s="187">
        <v>17</v>
      </c>
      <c r="E242" s="187"/>
      <c r="F242" s="396">
        <f t="shared" si="19"/>
        <v>8.5</v>
      </c>
      <c r="G242" s="397">
        <f t="shared" si="20"/>
        <v>25.5</v>
      </c>
      <c r="H242" s="424"/>
      <c r="I242" s="398">
        <f t="shared" si="21"/>
        <v>25.5</v>
      </c>
      <c r="J242" s="194"/>
      <c r="K242" s="398">
        <f t="shared" si="22"/>
        <v>25.5</v>
      </c>
      <c r="L242" s="399"/>
      <c r="M242" s="20" t="str">
        <f t="shared" si="23"/>
        <v>Juin</v>
      </c>
    </row>
    <row r="243" spans="1:13" ht="18.75">
      <c r="A243" s="17">
        <v>236</v>
      </c>
      <c r="B243" s="308" t="s">
        <v>3221</v>
      </c>
      <c r="C243" s="309" t="s">
        <v>3222</v>
      </c>
      <c r="D243" s="187">
        <v>20</v>
      </c>
      <c r="E243" s="187"/>
      <c r="F243" s="396">
        <f t="shared" si="19"/>
        <v>10</v>
      </c>
      <c r="G243" s="397">
        <f t="shared" si="20"/>
        <v>30</v>
      </c>
      <c r="H243" s="424"/>
      <c r="I243" s="398">
        <f t="shared" si="21"/>
        <v>30</v>
      </c>
      <c r="J243" s="194"/>
      <c r="K243" s="398">
        <f t="shared" si="22"/>
        <v>30</v>
      </c>
      <c r="L243" s="399"/>
      <c r="M243" s="20" t="str">
        <f t="shared" si="23"/>
        <v>Juin</v>
      </c>
    </row>
    <row r="244" spans="1:13" ht="18.75">
      <c r="A244" s="17">
        <v>237</v>
      </c>
      <c r="B244" s="308" t="s">
        <v>3223</v>
      </c>
      <c r="C244" s="309" t="s">
        <v>422</v>
      </c>
      <c r="D244" s="187">
        <v>17</v>
      </c>
      <c r="E244" s="186"/>
      <c r="F244" s="396">
        <f t="shared" si="19"/>
        <v>8.5</v>
      </c>
      <c r="G244" s="397">
        <f t="shared" si="20"/>
        <v>25.5</v>
      </c>
      <c r="H244" s="424"/>
      <c r="I244" s="398">
        <f t="shared" si="21"/>
        <v>25.5</v>
      </c>
      <c r="J244" s="194"/>
      <c r="K244" s="398">
        <f t="shared" si="22"/>
        <v>25.5</v>
      </c>
      <c r="L244" s="399"/>
      <c r="M244" s="20" t="str">
        <f t="shared" si="23"/>
        <v>Juin</v>
      </c>
    </row>
    <row r="245" spans="1:13" ht="18.75">
      <c r="A245" s="17">
        <v>238</v>
      </c>
      <c r="B245" s="308" t="s">
        <v>3224</v>
      </c>
      <c r="C245" s="309" t="s">
        <v>3225</v>
      </c>
      <c r="D245" s="187">
        <v>18</v>
      </c>
      <c r="E245" s="187"/>
      <c r="F245" s="396">
        <f t="shared" si="19"/>
        <v>9</v>
      </c>
      <c r="G245" s="397">
        <f t="shared" si="20"/>
        <v>27</v>
      </c>
      <c r="H245" s="424"/>
      <c r="I245" s="398">
        <f t="shared" si="21"/>
        <v>27</v>
      </c>
      <c r="J245" s="194"/>
      <c r="K245" s="398">
        <f t="shared" si="22"/>
        <v>27</v>
      </c>
      <c r="L245" s="399"/>
      <c r="M245" s="20" t="str">
        <f t="shared" si="23"/>
        <v>Juin</v>
      </c>
    </row>
    <row r="246" spans="1:13" ht="18.75">
      <c r="A246" s="17">
        <v>239</v>
      </c>
      <c r="B246" s="362" t="s">
        <v>3226</v>
      </c>
      <c r="C246" s="363" t="s">
        <v>3227</v>
      </c>
      <c r="D246" s="24">
        <v>11</v>
      </c>
      <c r="E246" s="187"/>
      <c r="F246" s="396">
        <f t="shared" si="19"/>
        <v>5.5</v>
      </c>
      <c r="G246" s="397">
        <f t="shared" si="20"/>
        <v>16.5</v>
      </c>
      <c r="H246" s="424"/>
      <c r="I246" s="398">
        <f t="shared" si="21"/>
        <v>16.5</v>
      </c>
      <c r="J246" s="194"/>
      <c r="K246" s="398">
        <f t="shared" si="22"/>
        <v>16.5</v>
      </c>
      <c r="L246" s="399"/>
      <c r="M246" s="20" t="str">
        <f t="shared" si="23"/>
        <v>Juin</v>
      </c>
    </row>
    <row r="247" spans="1:13" ht="18.75">
      <c r="A247" s="17">
        <v>240</v>
      </c>
      <c r="B247" s="308" t="s">
        <v>2140</v>
      </c>
      <c r="C247" s="309" t="s">
        <v>845</v>
      </c>
      <c r="D247" s="24">
        <v>16</v>
      </c>
      <c r="E247" s="187"/>
      <c r="F247" s="396">
        <f t="shared" si="19"/>
        <v>8</v>
      </c>
      <c r="G247" s="397">
        <f t="shared" si="20"/>
        <v>24</v>
      </c>
      <c r="H247" s="424"/>
      <c r="I247" s="398">
        <f t="shared" si="21"/>
        <v>24</v>
      </c>
      <c r="J247" s="194"/>
      <c r="K247" s="398">
        <f t="shared" si="22"/>
        <v>24</v>
      </c>
      <c r="L247" s="399"/>
      <c r="M247" s="20" t="str">
        <f t="shared" si="23"/>
        <v>Juin</v>
      </c>
    </row>
    <row r="248" spans="1:13" ht="18.75">
      <c r="A248" s="17">
        <v>241</v>
      </c>
      <c r="B248" s="308" t="s">
        <v>3228</v>
      </c>
      <c r="C248" s="309" t="s">
        <v>333</v>
      </c>
      <c r="D248" s="24">
        <v>10</v>
      </c>
      <c r="E248" s="187"/>
      <c r="F248" s="396">
        <f t="shared" si="19"/>
        <v>5</v>
      </c>
      <c r="G248" s="397">
        <f t="shared" si="20"/>
        <v>15</v>
      </c>
      <c r="H248" s="424"/>
      <c r="I248" s="398">
        <f t="shared" si="21"/>
        <v>15</v>
      </c>
      <c r="J248" s="194"/>
      <c r="K248" s="398">
        <f t="shared" si="22"/>
        <v>15</v>
      </c>
      <c r="L248" s="399"/>
      <c r="M248" s="20" t="str">
        <f t="shared" si="23"/>
        <v>Juin</v>
      </c>
    </row>
    <row r="249" spans="1:13" ht="18.75">
      <c r="A249" s="17">
        <v>242</v>
      </c>
      <c r="B249" s="308" t="s">
        <v>3229</v>
      </c>
      <c r="C249" s="309" t="s">
        <v>3230</v>
      </c>
      <c r="D249" s="24">
        <v>17</v>
      </c>
      <c r="E249" s="187"/>
      <c r="F249" s="396">
        <f t="shared" si="19"/>
        <v>8.5</v>
      </c>
      <c r="G249" s="397">
        <f t="shared" si="20"/>
        <v>25.5</v>
      </c>
      <c r="H249" s="424"/>
      <c r="I249" s="398">
        <f t="shared" si="21"/>
        <v>25.5</v>
      </c>
      <c r="J249" s="194"/>
      <c r="K249" s="398">
        <f t="shared" si="22"/>
        <v>25.5</v>
      </c>
      <c r="L249" s="399"/>
      <c r="M249" s="20" t="str">
        <f t="shared" si="23"/>
        <v>Juin</v>
      </c>
    </row>
    <row r="250" spans="1:13" ht="18.75">
      <c r="A250" s="17">
        <v>243</v>
      </c>
      <c r="B250" s="308" t="s">
        <v>3231</v>
      </c>
      <c r="C250" s="309" t="s">
        <v>2960</v>
      </c>
      <c r="D250" s="24">
        <v>10</v>
      </c>
      <c r="E250" s="187"/>
      <c r="F250" s="396">
        <f t="shared" si="19"/>
        <v>5</v>
      </c>
      <c r="G250" s="397">
        <f t="shared" si="20"/>
        <v>15</v>
      </c>
      <c r="H250" s="424"/>
      <c r="I250" s="398">
        <f t="shared" si="21"/>
        <v>15</v>
      </c>
      <c r="J250" s="194"/>
      <c r="K250" s="398">
        <f t="shared" si="22"/>
        <v>15</v>
      </c>
      <c r="L250" s="399"/>
      <c r="M250" s="20" t="str">
        <f t="shared" si="23"/>
        <v>Juin</v>
      </c>
    </row>
    <row r="251" spans="1:13" ht="18.75">
      <c r="A251" s="17">
        <v>244</v>
      </c>
      <c r="B251" s="308" t="s">
        <v>3232</v>
      </c>
      <c r="C251" s="309" t="s">
        <v>3233</v>
      </c>
      <c r="D251" s="24">
        <v>10</v>
      </c>
      <c r="E251" s="187"/>
      <c r="F251" s="396">
        <f t="shared" si="19"/>
        <v>5</v>
      </c>
      <c r="G251" s="397">
        <f t="shared" si="20"/>
        <v>15</v>
      </c>
      <c r="H251" s="424"/>
      <c r="I251" s="398">
        <f t="shared" si="21"/>
        <v>15</v>
      </c>
      <c r="J251" s="194"/>
      <c r="K251" s="398">
        <f t="shared" si="22"/>
        <v>15</v>
      </c>
      <c r="L251" s="399"/>
      <c r="M251" s="20" t="str">
        <f t="shared" si="23"/>
        <v>Juin</v>
      </c>
    </row>
    <row r="252" spans="1:13" ht="18.75">
      <c r="A252" s="17">
        <v>245</v>
      </c>
      <c r="B252" s="308" t="s">
        <v>3234</v>
      </c>
      <c r="C252" s="309" t="s">
        <v>887</v>
      </c>
      <c r="D252" s="24">
        <v>11</v>
      </c>
      <c r="E252" s="187"/>
      <c r="F252" s="396">
        <f t="shared" si="19"/>
        <v>5.5</v>
      </c>
      <c r="G252" s="397">
        <f t="shared" si="20"/>
        <v>16.5</v>
      </c>
      <c r="H252" s="424"/>
      <c r="I252" s="398">
        <f t="shared" si="21"/>
        <v>16.5</v>
      </c>
      <c r="J252" s="194"/>
      <c r="K252" s="398">
        <f t="shared" si="22"/>
        <v>16.5</v>
      </c>
      <c r="L252" s="399"/>
      <c r="M252" s="20" t="str">
        <f t="shared" si="23"/>
        <v>Juin</v>
      </c>
    </row>
    <row r="253" spans="1:13" ht="18.75">
      <c r="A253" s="17">
        <v>246</v>
      </c>
      <c r="B253" s="308" t="s">
        <v>3235</v>
      </c>
      <c r="C253" s="309" t="s">
        <v>2160</v>
      </c>
      <c r="D253" s="24">
        <v>15</v>
      </c>
      <c r="E253" s="187"/>
      <c r="F253" s="396">
        <f t="shared" si="19"/>
        <v>7.5</v>
      </c>
      <c r="G253" s="397">
        <f t="shared" si="20"/>
        <v>22.5</v>
      </c>
      <c r="H253" s="424"/>
      <c r="I253" s="398">
        <f t="shared" si="21"/>
        <v>22.5</v>
      </c>
      <c r="J253" s="194"/>
      <c r="K253" s="398">
        <f t="shared" si="22"/>
        <v>22.5</v>
      </c>
      <c r="L253" s="399"/>
      <c r="M253" s="20" t="str">
        <f t="shared" si="23"/>
        <v>Juin</v>
      </c>
    </row>
    <row r="254" spans="1:13" ht="18.75">
      <c r="A254" s="17">
        <v>247</v>
      </c>
      <c r="B254" s="308" t="s">
        <v>3236</v>
      </c>
      <c r="C254" s="309" t="s">
        <v>3237</v>
      </c>
      <c r="D254" s="187">
        <v>13</v>
      </c>
      <c r="E254" s="187"/>
      <c r="F254" s="396">
        <f t="shared" si="19"/>
        <v>6.5</v>
      </c>
      <c r="G254" s="397">
        <f t="shared" si="20"/>
        <v>19.5</v>
      </c>
      <c r="H254" s="424"/>
      <c r="I254" s="398">
        <f t="shared" si="21"/>
        <v>19.5</v>
      </c>
      <c r="J254" s="194"/>
      <c r="K254" s="398">
        <f t="shared" si="22"/>
        <v>19.5</v>
      </c>
      <c r="L254" s="399"/>
      <c r="M254" s="20" t="str">
        <f t="shared" si="23"/>
        <v>Juin</v>
      </c>
    </row>
    <row r="255" spans="1:13" ht="18.75">
      <c r="A255" s="17">
        <v>248</v>
      </c>
      <c r="B255" s="308" t="s">
        <v>3238</v>
      </c>
      <c r="C255" s="309" t="s">
        <v>116</v>
      </c>
      <c r="D255" s="187">
        <v>15</v>
      </c>
      <c r="E255" s="187"/>
      <c r="F255" s="396">
        <f t="shared" si="19"/>
        <v>7.5</v>
      </c>
      <c r="G255" s="397">
        <f t="shared" si="20"/>
        <v>22.5</v>
      </c>
      <c r="H255" s="424"/>
      <c r="I255" s="398">
        <f t="shared" si="21"/>
        <v>22.5</v>
      </c>
      <c r="J255" s="194"/>
      <c r="K255" s="398">
        <f t="shared" si="22"/>
        <v>22.5</v>
      </c>
      <c r="L255" s="399"/>
      <c r="M255" s="20" t="str">
        <f t="shared" si="23"/>
        <v>Juin</v>
      </c>
    </row>
    <row r="256" spans="1:13" ht="18.75">
      <c r="A256" s="17">
        <v>249</v>
      </c>
      <c r="B256" s="308" t="s">
        <v>3239</v>
      </c>
      <c r="C256" s="309" t="s">
        <v>3240</v>
      </c>
      <c r="D256" s="187">
        <v>8</v>
      </c>
      <c r="E256" s="187"/>
      <c r="F256" s="396">
        <f t="shared" si="19"/>
        <v>4</v>
      </c>
      <c r="G256" s="397">
        <f t="shared" si="20"/>
        <v>12</v>
      </c>
      <c r="H256" s="424"/>
      <c r="I256" s="398">
        <f t="shared" si="21"/>
        <v>12</v>
      </c>
      <c r="J256" s="194"/>
      <c r="K256" s="398">
        <f t="shared" si="22"/>
        <v>12</v>
      </c>
      <c r="L256" s="399"/>
      <c r="M256" s="20" t="str">
        <f t="shared" si="23"/>
        <v>Juin</v>
      </c>
    </row>
    <row r="257" spans="1:13" ht="18.75">
      <c r="A257" s="17">
        <v>250</v>
      </c>
      <c r="B257" s="308" t="s">
        <v>3241</v>
      </c>
      <c r="C257" s="309" t="s">
        <v>3242</v>
      </c>
      <c r="D257" s="187">
        <v>6</v>
      </c>
      <c r="E257" s="187"/>
      <c r="F257" s="396">
        <f t="shared" si="19"/>
        <v>3</v>
      </c>
      <c r="G257" s="397">
        <f t="shared" si="20"/>
        <v>9</v>
      </c>
      <c r="H257" s="424"/>
      <c r="I257" s="398">
        <f t="shared" si="21"/>
        <v>9</v>
      </c>
      <c r="J257" s="194"/>
      <c r="K257" s="398">
        <f t="shared" si="22"/>
        <v>9</v>
      </c>
      <c r="L257" s="399"/>
      <c r="M257" s="20" t="str">
        <f t="shared" si="23"/>
        <v>Juin</v>
      </c>
    </row>
    <row r="258" spans="1:13" ht="18.75">
      <c r="A258" s="17">
        <v>251</v>
      </c>
      <c r="B258" s="308" t="s">
        <v>3243</v>
      </c>
      <c r="C258" s="309" t="s">
        <v>363</v>
      </c>
      <c r="D258" s="187">
        <v>18</v>
      </c>
      <c r="E258" s="187"/>
      <c r="F258" s="396">
        <f t="shared" si="19"/>
        <v>9</v>
      </c>
      <c r="G258" s="397">
        <f t="shared" si="20"/>
        <v>27</v>
      </c>
      <c r="H258" s="424"/>
      <c r="I258" s="398">
        <f t="shared" si="21"/>
        <v>27</v>
      </c>
      <c r="J258" s="194"/>
      <c r="K258" s="398">
        <f t="shared" si="22"/>
        <v>27</v>
      </c>
      <c r="L258" s="399"/>
      <c r="M258" s="20" t="str">
        <f t="shared" si="23"/>
        <v>Juin</v>
      </c>
    </row>
    <row r="259" spans="1:13" ht="18.75">
      <c r="A259" s="17">
        <v>252</v>
      </c>
      <c r="B259" s="308" t="s">
        <v>3244</v>
      </c>
      <c r="C259" s="309" t="s">
        <v>2077</v>
      </c>
      <c r="D259" s="187">
        <v>16</v>
      </c>
      <c r="E259" s="187"/>
      <c r="F259" s="396">
        <f t="shared" si="19"/>
        <v>8</v>
      </c>
      <c r="G259" s="397">
        <f t="shared" si="20"/>
        <v>24</v>
      </c>
      <c r="H259" s="424"/>
      <c r="I259" s="398">
        <f t="shared" si="21"/>
        <v>24</v>
      </c>
      <c r="J259" s="194"/>
      <c r="K259" s="398">
        <f t="shared" si="22"/>
        <v>24</v>
      </c>
      <c r="L259" s="399"/>
      <c r="M259" s="20" t="str">
        <f t="shared" si="23"/>
        <v>Juin</v>
      </c>
    </row>
    <row r="260" spans="1:13" ht="18.75">
      <c r="A260" s="17">
        <v>253</v>
      </c>
      <c r="B260" s="308" t="s">
        <v>3245</v>
      </c>
      <c r="C260" s="309" t="s">
        <v>2066</v>
      </c>
      <c r="D260" s="187">
        <v>10</v>
      </c>
      <c r="E260" s="187"/>
      <c r="F260" s="396">
        <f t="shared" si="19"/>
        <v>5</v>
      </c>
      <c r="G260" s="397">
        <f t="shared" si="20"/>
        <v>15</v>
      </c>
      <c r="H260" s="424"/>
      <c r="I260" s="398">
        <f t="shared" si="21"/>
        <v>15</v>
      </c>
      <c r="J260" s="194"/>
      <c r="K260" s="398">
        <f t="shared" si="22"/>
        <v>15</v>
      </c>
      <c r="L260" s="399"/>
      <c r="M260" s="20" t="str">
        <f t="shared" si="23"/>
        <v>Juin</v>
      </c>
    </row>
    <row r="261" spans="1:13" ht="18.75">
      <c r="A261" s="17">
        <v>254</v>
      </c>
      <c r="B261" s="308" t="s">
        <v>3246</v>
      </c>
      <c r="C261" s="309" t="s">
        <v>1900</v>
      </c>
      <c r="D261" s="187">
        <v>14</v>
      </c>
      <c r="E261" s="187"/>
      <c r="F261" s="396">
        <f t="shared" si="19"/>
        <v>7</v>
      </c>
      <c r="G261" s="397">
        <f t="shared" si="20"/>
        <v>21</v>
      </c>
      <c r="H261" s="424"/>
      <c r="I261" s="398">
        <f t="shared" si="21"/>
        <v>21</v>
      </c>
      <c r="J261" s="194"/>
      <c r="K261" s="398">
        <f t="shared" si="22"/>
        <v>21</v>
      </c>
      <c r="L261" s="399"/>
      <c r="M261" s="20" t="str">
        <f t="shared" si="23"/>
        <v>Juin</v>
      </c>
    </row>
    <row r="262" spans="1:13" ht="18.75">
      <c r="A262" s="17">
        <v>255</v>
      </c>
      <c r="B262" s="308" t="s">
        <v>3247</v>
      </c>
      <c r="C262" s="309" t="s">
        <v>2077</v>
      </c>
      <c r="D262" s="187">
        <v>9</v>
      </c>
      <c r="E262" s="187"/>
      <c r="F262" s="396">
        <f t="shared" si="19"/>
        <v>4.5</v>
      </c>
      <c r="G262" s="397">
        <f t="shared" si="20"/>
        <v>13.5</v>
      </c>
      <c r="H262" s="424"/>
      <c r="I262" s="398">
        <f t="shared" si="21"/>
        <v>13.5</v>
      </c>
      <c r="J262" s="194"/>
      <c r="K262" s="398">
        <f t="shared" si="22"/>
        <v>13.5</v>
      </c>
      <c r="L262" s="399"/>
      <c r="M262" s="20" t="str">
        <f t="shared" si="23"/>
        <v>Juin</v>
      </c>
    </row>
    <row r="263" spans="1:13" ht="18.75">
      <c r="A263" s="17">
        <v>256</v>
      </c>
      <c r="B263" s="308" t="s">
        <v>3248</v>
      </c>
      <c r="C263" s="309" t="s">
        <v>1825</v>
      </c>
      <c r="D263" s="187">
        <v>13</v>
      </c>
      <c r="E263" s="187"/>
      <c r="F263" s="396">
        <f t="shared" si="19"/>
        <v>6.5</v>
      </c>
      <c r="G263" s="397">
        <f t="shared" si="20"/>
        <v>19.5</v>
      </c>
      <c r="H263" s="424"/>
      <c r="I263" s="398">
        <f t="shared" si="21"/>
        <v>19.5</v>
      </c>
      <c r="J263" s="194"/>
      <c r="K263" s="398">
        <f t="shared" si="22"/>
        <v>19.5</v>
      </c>
      <c r="L263" s="399"/>
      <c r="M263" s="20" t="str">
        <f t="shared" si="23"/>
        <v>Juin</v>
      </c>
    </row>
    <row r="264" spans="1:13" ht="18.75">
      <c r="A264" s="17">
        <v>257</v>
      </c>
      <c r="B264" s="308" t="s">
        <v>3249</v>
      </c>
      <c r="C264" s="309" t="s">
        <v>1872</v>
      </c>
      <c r="D264" s="187">
        <v>18</v>
      </c>
      <c r="E264" s="187"/>
      <c r="F264" s="396">
        <f t="shared" si="19"/>
        <v>9</v>
      </c>
      <c r="G264" s="397">
        <f t="shared" si="20"/>
        <v>27</v>
      </c>
      <c r="H264" s="424"/>
      <c r="I264" s="398">
        <f t="shared" si="21"/>
        <v>27</v>
      </c>
      <c r="J264" s="194"/>
      <c r="K264" s="398">
        <f t="shared" si="22"/>
        <v>27</v>
      </c>
      <c r="L264" s="399"/>
      <c r="M264" s="20" t="str">
        <f t="shared" si="23"/>
        <v>Juin</v>
      </c>
    </row>
    <row r="265" spans="1:13" ht="18.75">
      <c r="A265" s="17">
        <v>258</v>
      </c>
      <c r="B265" s="308" t="s">
        <v>3250</v>
      </c>
      <c r="C265" s="309" t="s">
        <v>3251</v>
      </c>
      <c r="D265" s="187">
        <v>10</v>
      </c>
      <c r="E265" s="187"/>
      <c r="F265" s="396">
        <f t="shared" ref="F265:F283" si="24">IF(AND(D265=0,E265=0),L265/3,(D265+E265)/2)</f>
        <v>5</v>
      </c>
      <c r="G265" s="397">
        <f t="shared" ref="G265:G283" si="25">F265*3</f>
        <v>15</v>
      </c>
      <c r="H265" s="424"/>
      <c r="I265" s="398">
        <f t="shared" ref="I265:I283" si="26">MAX(G265,H265*3)</f>
        <v>15</v>
      </c>
      <c r="J265" s="194"/>
      <c r="K265" s="398">
        <f t="shared" ref="K265:K283" si="27">MAX(I265,J265*3)</f>
        <v>15</v>
      </c>
      <c r="L265" s="399"/>
      <c r="M265" s="20" t="str">
        <f t="shared" ref="M265:M283" si="28">IF(ISBLANK(J265),IF(ISBLANK(H265),"Juin","Synthèse"),"Rattrapage")</f>
        <v>Juin</v>
      </c>
    </row>
    <row r="266" spans="1:13" ht="18.75">
      <c r="A266" s="17">
        <v>259</v>
      </c>
      <c r="B266" s="308" t="s">
        <v>3252</v>
      </c>
      <c r="C266" s="309" t="s">
        <v>3253</v>
      </c>
      <c r="D266" s="187">
        <v>16</v>
      </c>
      <c r="E266" s="187"/>
      <c r="F266" s="396">
        <f t="shared" si="24"/>
        <v>8</v>
      </c>
      <c r="G266" s="397">
        <f t="shared" si="25"/>
        <v>24</v>
      </c>
      <c r="H266" s="424"/>
      <c r="I266" s="398">
        <f t="shared" si="26"/>
        <v>24</v>
      </c>
      <c r="J266" s="194"/>
      <c r="K266" s="398">
        <f t="shared" si="27"/>
        <v>24</v>
      </c>
      <c r="L266" s="399"/>
      <c r="M266" s="20" t="str">
        <f t="shared" si="28"/>
        <v>Juin</v>
      </c>
    </row>
    <row r="267" spans="1:13" ht="18.75">
      <c r="A267" s="17">
        <v>260</v>
      </c>
      <c r="B267" s="308" t="s">
        <v>3254</v>
      </c>
      <c r="C267" s="309" t="s">
        <v>333</v>
      </c>
      <c r="D267" s="187">
        <v>16</v>
      </c>
      <c r="E267" s="187"/>
      <c r="F267" s="396">
        <f t="shared" si="24"/>
        <v>8</v>
      </c>
      <c r="G267" s="397">
        <f t="shared" si="25"/>
        <v>24</v>
      </c>
      <c r="H267" s="424"/>
      <c r="I267" s="398">
        <f t="shared" si="26"/>
        <v>24</v>
      </c>
      <c r="J267" s="194"/>
      <c r="K267" s="398">
        <f t="shared" si="27"/>
        <v>24</v>
      </c>
      <c r="L267" s="399"/>
      <c r="M267" s="20" t="str">
        <f t="shared" si="28"/>
        <v>Juin</v>
      </c>
    </row>
    <row r="268" spans="1:13" ht="18.75">
      <c r="A268" s="17">
        <v>261</v>
      </c>
      <c r="B268" s="308" t="s">
        <v>3255</v>
      </c>
      <c r="C268" s="309" t="s">
        <v>1779</v>
      </c>
      <c r="D268" s="187">
        <v>17</v>
      </c>
      <c r="E268" s="187"/>
      <c r="F268" s="396">
        <f t="shared" si="24"/>
        <v>8.5</v>
      </c>
      <c r="G268" s="397">
        <f t="shared" si="25"/>
        <v>25.5</v>
      </c>
      <c r="H268" s="424"/>
      <c r="I268" s="398">
        <f t="shared" si="26"/>
        <v>25.5</v>
      </c>
      <c r="J268" s="194"/>
      <c r="K268" s="398">
        <f t="shared" si="27"/>
        <v>25.5</v>
      </c>
      <c r="L268" s="399"/>
      <c r="M268" s="20" t="str">
        <f t="shared" si="28"/>
        <v>Juin</v>
      </c>
    </row>
    <row r="269" spans="1:13" ht="18.75">
      <c r="A269" s="17">
        <v>262</v>
      </c>
      <c r="B269" s="308" t="s">
        <v>3256</v>
      </c>
      <c r="C269" s="309" t="s">
        <v>1863</v>
      </c>
      <c r="D269" s="402">
        <v>0</v>
      </c>
      <c r="E269" s="187"/>
      <c r="F269" s="396">
        <f t="shared" si="24"/>
        <v>0</v>
      </c>
      <c r="G269" s="397">
        <f t="shared" si="25"/>
        <v>0</v>
      </c>
      <c r="H269" s="424"/>
      <c r="I269" s="398">
        <f t="shared" si="26"/>
        <v>0</v>
      </c>
      <c r="J269" s="194"/>
      <c r="K269" s="398">
        <f t="shared" si="27"/>
        <v>0</v>
      </c>
      <c r="L269" s="399"/>
      <c r="M269" s="20" t="str">
        <f t="shared" si="28"/>
        <v>Juin</v>
      </c>
    </row>
    <row r="270" spans="1:13" ht="18.75">
      <c r="A270" s="17">
        <v>263</v>
      </c>
      <c r="B270" s="308" t="s">
        <v>3257</v>
      </c>
      <c r="C270" s="309" t="s">
        <v>3258</v>
      </c>
      <c r="D270" s="187">
        <v>12</v>
      </c>
      <c r="E270" s="187"/>
      <c r="F270" s="396">
        <f t="shared" si="24"/>
        <v>6</v>
      </c>
      <c r="G270" s="397">
        <f t="shared" si="25"/>
        <v>18</v>
      </c>
      <c r="H270" s="424"/>
      <c r="I270" s="398">
        <f t="shared" si="26"/>
        <v>18</v>
      </c>
      <c r="J270" s="194"/>
      <c r="K270" s="398">
        <f t="shared" si="27"/>
        <v>18</v>
      </c>
      <c r="L270" s="399"/>
      <c r="M270" s="20" t="str">
        <f t="shared" si="28"/>
        <v>Juin</v>
      </c>
    </row>
    <row r="271" spans="1:13" ht="18.75">
      <c r="A271" s="17">
        <v>264</v>
      </c>
      <c r="B271" s="308" t="s">
        <v>3259</v>
      </c>
      <c r="C271" s="309" t="s">
        <v>473</v>
      </c>
      <c r="D271" s="187">
        <v>10</v>
      </c>
      <c r="E271" s="187"/>
      <c r="F271" s="396">
        <f t="shared" si="24"/>
        <v>5</v>
      </c>
      <c r="G271" s="397">
        <f t="shared" si="25"/>
        <v>15</v>
      </c>
      <c r="H271" s="424"/>
      <c r="I271" s="398">
        <f t="shared" si="26"/>
        <v>15</v>
      </c>
      <c r="J271" s="194"/>
      <c r="K271" s="398">
        <f t="shared" si="27"/>
        <v>15</v>
      </c>
      <c r="L271" s="399"/>
      <c r="M271" s="20" t="str">
        <f t="shared" si="28"/>
        <v>Juin</v>
      </c>
    </row>
    <row r="272" spans="1:13" ht="18.75">
      <c r="A272" s="17">
        <v>265</v>
      </c>
      <c r="B272" s="308" t="s">
        <v>3260</v>
      </c>
      <c r="C272" s="309" t="s">
        <v>2130</v>
      </c>
      <c r="D272" s="187">
        <v>12</v>
      </c>
      <c r="E272" s="187"/>
      <c r="F272" s="396">
        <f t="shared" si="24"/>
        <v>6</v>
      </c>
      <c r="G272" s="397">
        <f t="shared" si="25"/>
        <v>18</v>
      </c>
      <c r="H272" s="424"/>
      <c r="I272" s="398">
        <f t="shared" si="26"/>
        <v>18</v>
      </c>
      <c r="J272" s="194"/>
      <c r="K272" s="398">
        <f t="shared" si="27"/>
        <v>18</v>
      </c>
      <c r="L272" s="399"/>
      <c r="M272" s="20" t="str">
        <f t="shared" si="28"/>
        <v>Juin</v>
      </c>
    </row>
    <row r="273" spans="1:13" ht="18.75">
      <c r="A273" s="17">
        <v>266</v>
      </c>
      <c r="B273" s="308" t="s">
        <v>3261</v>
      </c>
      <c r="C273" s="309" t="s">
        <v>3262</v>
      </c>
      <c r="D273" s="187">
        <v>17</v>
      </c>
      <c r="E273" s="187"/>
      <c r="F273" s="396">
        <f t="shared" si="24"/>
        <v>8.5</v>
      </c>
      <c r="G273" s="397">
        <f t="shared" si="25"/>
        <v>25.5</v>
      </c>
      <c r="H273" s="424"/>
      <c r="I273" s="398">
        <f t="shared" si="26"/>
        <v>25.5</v>
      </c>
      <c r="J273" s="194"/>
      <c r="K273" s="398">
        <f t="shared" si="27"/>
        <v>25.5</v>
      </c>
      <c r="L273" s="399"/>
      <c r="M273" s="20" t="str">
        <f t="shared" si="28"/>
        <v>Juin</v>
      </c>
    </row>
    <row r="274" spans="1:13" ht="18.75">
      <c r="A274" s="17">
        <v>267</v>
      </c>
      <c r="B274" s="308" t="s">
        <v>3263</v>
      </c>
      <c r="C274" s="309" t="s">
        <v>3264</v>
      </c>
      <c r="D274" s="187">
        <v>10</v>
      </c>
      <c r="E274" s="187"/>
      <c r="F274" s="396">
        <f t="shared" si="24"/>
        <v>5</v>
      </c>
      <c r="G274" s="397">
        <f t="shared" si="25"/>
        <v>15</v>
      </c>
      <c r="H274" s="424"/>
      <c r="I274" s="398">
        <f t="shared" si="26"/>
        <v>15</v>
      </c>
      <c r="J274" s="194"/>
      <c r="K274" s="398">
        <f t="shared" si="27"/>
        <v>15</v>
      </c>
      <c r="L274" s="399"/>
      <c r="M274" s="20" t="str">
        <f t="shared" si="28"/>
        <v>Juin</v>
      </c>
    </row>
    <row r="275" spans="1:13" ht="18.75">
      <c r="A275" s="17">
        <v>268</v>
      </c>
      <c r="B275" s="308" t="s">
        <v>3265</v>
      </c>
      <c r="C275" s="309" t="s">
        <v>3194</v>
      </c>
      <c r="D275" s="187">
        <v>14</v>
      </c>
      <c r="E275" s="187"/>
      <c r="F275" s="396">
        <f t="shared" si="24"/>
        <v>7</v>
      </c>
      <c r="G275" s="397">
        <f t="shared" si="25"/>
        <v>21</v>
      </c>
      <c r="H275" s="424"/>
      <c r="I275" s="398">
        <f t="shared" si="26"/>
        <v>21</v>
      </c>
      <c r="J275" s="194"/>
      <c r="K275" s="398">
        <f t="shared" si="27"/>
        <v>21</v>
      </c>
      <c r="L275" s="399"/>
      <c r="M275" s="20" t="str">
        <f t="shared" si="28"/>
        <v>Juin</v>
      </c>
    </row>
    <row r="276" spans="1:13" ht="18.75">
      <c r="A276" s="17">
        <v>269</v>
      </c>
      <c r="B276" s="308" t="s">
        <v>1719</v>
      </c>
      <c r="C276" s="309" t="s">
        <v>500</v>
      </c>
      <c r="D276" s="24">
        <v>8</v>
      </c>
      <c r="E276" s="187"/>
      <c r="F276" s="396">
        <f t="shared" si="24"/>
        <v>4</v>
      </c>
      <c r="G276" s="397">
        <f t="shared" si="25"/>
        <v>12</v>
      </c>
      <c r="H276" s="424"/>
      <c r="I276" s="398">
        <f t="shared" si="26"/>
        <v>12</v>
      </c>
      <c r="J276" s="194"/>
      <c r="K276" s="398">
        <f t="shared" si="27"/>
        <v>12</v>
      </c>
      <c r="L276" s="399"/>
      <c r="M276" s="20" t="str">
        <f t="shared" si="28"/>
        <v>Juin</v>
      </c>
    </row>
    <row r="277" spans="1:13" ht="18.75">
      <c r="A277" s="17">
        <v>270</v>
      </c>
      <c r="B277" s="308" t="s">
        <v>3266</v>
      </c>
      <c r="C277" s="309" t="s">
        <v>3267</v>
      </c>
      <c r="D277" s="24">
        <v>17</v>
      </c>
      <c r="E277" s="187"/>
      <c r="F277" s="396">
        <f t="shared" si="24"/>
        <v>8.5</v>
      </c>
      <c r="G277" s="397">
        <f t="shared" si="25"/>
        <v>25.5</v>
      </c>
      <c r="H277" s="424"/>
      <c r="I277" s="398">
        <f t="shared" si="26"/>
        <v>25.5</v>
      </c>
      <c r="J277" s="194"/>
      <c r="K277" s="398">
        <f t="shared" si="27"/>
        <v>25.5</v>
      </c>
      <c r="L277" s="399"/>
      <c r="M277" s="20" t="str">
        <f t="shared" si="28"/>
        <v>Juin</v>
      </c>
    </row>
    <row r="278" spans="1:13" ht="18.75">
      <c r="A278" s="17">
        <v>271</v>
      </c>
      <c r="B278" s="308" t="s">
        <v>3268</v>
      </c>
      <c r="C278" s="309" t="s">
        <v>3269</v>
      </c>
      <c r="D278" s="424">
        <v>18</v>
      </c>
      <c r="E278" s="187"/>
      <c r="F278" s="396">
        <f t="shared" si="24"/>
        <v>9</v>
      </c>
      <c r="G278" s="397">
        <f t="shared" si="25"/>
        <v>27</v>
      </c>
      <c r="H278" s="424"/>
      <c r="I278" s="398">
        <f t="shared" si="26"/>
        <v>27</v>
      </c>
      <c r="J278" s="194"/>
      <c r="K278" s="398">
        <f t="shared" si="27"/>
        <v>27</v>
      </c>
      <c r="L278" s="399"/>
      <c r="M278" s="20" t="str">
        <f t="shared" si="28"/>
        <v>Juin</v>
      </c>
    </row>
    <row r="279" spans="1:13" ht="18.75">
      <c r="A279" s="17">
        <v>272</v>
      </c>
      <c r="B279" s="364" t="s">
        <v>3302</v>
      </c>
      <c r="C279" s="365" t="s">
        <v>3303</v>
      </c>
      <c r="D279" s="424">
        <v>11</v>
      </c>
      <c r="E279" s="187"/>
      <c r="F279" s="396">
        <f t="shared" si="24"/>
        <v>5.5</v>
      </c>
      <c r="G279" s="397">
        <f t="shared" si="25"/>
        <v>16.5</v>
      </c>
      <c r="H279" s="424"/>
      <c r="I279" s="398">
        <f t="shared" si="26"/>
        <v>16.5</v>
      </c>
      <c r="J279" s="194"/>
      <c r="K279" s="398">
        <f t="shared" si="27"/>
        <v>16.5</v>
      </c>
      <c r="L279" s="399"/>
      <c r="M279" s="20" t="str">
        <f t="shared" si="28"/>
        <v>Juin</v>
      </c>
    </row>
    <row r="280" spans="1:13" ht="18.75">
      <c r="A280" s="17">
        <v>273</v>
      </c>
      <c r="B280" s="308" t="s">
        <v>2188</v>
      </c>
      <c r="C280" s="309" t="s">
        <v>3270</v>
      </c>
      <c r="D280" s="424">
        <v>7</v>
      </c>
      <c r="E280" s="187"/>
      <c r="F280" s="396">
        <f t="shared" si="24"/>
        <v>3.5</v>
      </c>
      <c r="G280" s="397">
        <f t="shared" si="25"/>
        <v>10.5</v>
      </c>
      <c r="H280" s="424"/>
      <c r="I280" s="398">
        <f t="shared" si="26"/>
        <v>10.5</v>
      </c>
      <c r="J280" s="194"/>
      <c r="K280" s="398">
        <f t="shared" si="27"/>
        <v>10.5</v>
      </c>
      <c r="L280" s="399"/>
      <c r="M280" s="20" t="str">
        <f t="shared" si="28"/>
        <v>Juin</v>
      </c>
    </row>
    <row r="281" spans="1:13" ht="18.75">
      <c r="A281" s="17">
        <v>274</v>
      </c>
      <c r="B281" s="308" t="s">
        <v>3271</v>
      </c>
      <c r="C281" s="309" t="s">
        <v>1313</v>
      </c>
      <c r="D281" s="424">
        <v>9</v>
      </c>
      <c r="E281" s="187"/>
      <c r="F281" s="396">
        <f t="shared" si="24"/>
        <v>4.5</v>
      </c>
      <c r="G281" s="397">
        <f t="shared" si="25"/>
        <v>13.5</v>
      </c>
      <c r="H281" s="424"/>
      <c r="I281" s="398">
        <f t="shared" si="26"/>
        <v>13.5</v>
      </c>
      <c r="J281" s="194"/>
      <c r="K281" s="398">
        <f t="shared" si="27"/>
        <v>13.5</v>
      </c>
      <c r="L281" s="399"/>
      <c r="M281" s="20" t="str">
        <f t="shared" si="28"/>
        <v>Juin</v>
      </c>
    </row>
    <row r="282" spans="1:13" ht="18.75">
      <c r="A282" s="17">
        <v>275</v>
      </c>
      <c r="B282" s="308" t="s">
        <v>3272</v>
      </c>
      <c r="C282" s="309" t="s">
        <v>3273</v>
      </c>
      <c r="D282" s="424">
        <v>14</v>
      </c>
      <c r="E282" s="187"/>
      <c r="F282" s="396">
        <f t="shared" si="24"/>
        <v>7</v>
      </c>
      <c r="G282" s="397">
        <f t="shared" si="25"/>
        <v>21</v>
      </c>
      <c r="H282" s="424"/>
      <c r="I282" s="398">
        <f t="shared" si="26"/>
        <v>21</v>
      </c>
      <c r="J282" s="194"/>
      <c r="K282" s="398">
        <f t="shared" si="27"/>
        <v>21</v>
      </c>
      <c r="L282" s="399"/>
      <c r="M282" s="20" t="str">
        <f t="shared" si="28"/>
        <v>Juin</v>
      </c>
    </row>
    <row r="283" spans="1:13" ht="18.75">
      <c r="A283" s="17">
        <v>276</v>
      </c>
      <c r="B283" s="308" t="s">
        <v>3274</v>
      </c>
      <c r="C283" s="309" t="s">
        <v>3275</v>
      </c>
      <c r="D283" s="424">
        <v>16</v>
      </c>
      <c r="E283" s="187"/>
      <c r="F283" s="396">
        <f t="shared" si="24"/>
        <v>8</v>
      </c>
      <c r="G283" s="397">
        <f t="shared" si="25"/>
        <v>24</v>
      </c>
      <c r="H283" s="424"/>
      <c r="I283" s="398">
        <f t="shared" si="26"/>
        <v>24</v>
      </c>
      <c r="J283" s="194"/>
      <c r="K283" s="398">
        <f t="shared" si="27"/>
        <v>24</v>
      </c>
      <c r="L283" s="399"/>
      <c r="M283" s="20" t="str">
        <f t="shared" si="28"/>
        <v>Juin</v>
      </c>
    </row>
  </sheetData>
  <sortState ref="B9:M469">
    <sortCondition ref="B9:B469"/>
    <sortCondition ref="C9:C469"/>
  </sortState>
  <conditionalFormatting sqref="M7:M283">
    <cfRule type="cellIs" dxfId="67" priority="10" operator="equal">
      <formula>"Rattrapage"</formula>
    </cfRule>
    <cfRule type="cellIs" dxfId="66" priority="11" operator="equal">
      <formula>"Synthèse"</formula>
    </cfRule>
    <cfRule type="cellIs" dxfId="65" priority="12" operator="equal">
      <formula>"Juin"</formula>
    </cfRule>
  </conditionalFormatting>
  <dataValidations disablePrompts="1" count="2">
    <dataValidation type="decimal" allowBlank="1" showInputMessage="1" showErrorMessage="1" sqref="J8:J283">
      <formula1>0</formula1>
      <formula2>20</formula2>
    </dataValidation>
    <dataValidation type="decimal" allowBlank="1" showInputMessage="1" showErrorMessage="1" sqref="L8:L283">
      <formula1>30</formula1>
      <formula2>60</formula2>
    </dataValidation>
  </dataValidations>
  <pageMargins left="0.70866141732283472" right="0.70866141732283472" top="0.34" bottom="0.31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3"/>
  <sheetViews>
    <sheetView topLeftCell="B1" workbookViewId="0">
      <selection activeCell="D8" sqref="D8:D283"/>
    </sheetView>
  </sheetViews>
  <sheetFormatPr baseColWidth="10" defaultRowHeight="15"/>
  <cols>
    <col min="1" max="1" width="6.42578125" style="21" bestFit="1" customWidth="1"/>
    <col min="2" max="2" width="24" style="21" customWidth="1"/>
    <col min="3" max="3" width="33.5703125" style="21" customWidth="1"/>
    <col min="4" max="7" width="11.5703125" style="21"/>
    <col min="8" max="8" width="11.5703125" style="4"/>
    <col min="9" max="11" width="11.5703125" style="21"/>
  </cols>
  <sheetData>
    <row r="1" spans="1:13" ht="21">
      <c r="A1"/>
      <c r="B1"/>
      <c r="C1"/>
      <c r="D1" s="1"/>
      <c r="E1" s="23" t="s">
        <v>1</v>
      </c>
      <c r="F1" s="3"/>
      <c r="G1"/>
      <c r="H1"/>
      <c r="I1"/>
      <c r="J1"/>
      <c r="K1"/>
    </row>
    <row r="2" spans="1:13" ht="21">
      <c r="A2"/>
      <c r="B2"/>
      <c r="C2"/>
      <c r="D2" s="1"/>
      <c r="E2" s="23" t="s">
        <v>2930</v>
      </c>
      <c r="F2" s="3"/>
      <c r="G2"/>
      <c r="H2"/>
      <c r="I2"/>
      <c r="J2"/>
      <c r="K2"/>
    </row>
    <row r="3" spans="1:13" ht="21">
      <c r="A3"/>
      <c r="B3"/>
      <c r="C3"/>
      <c r="D3" s="1"/>
      <c r="E3" s="23" t="s">
        <v>2</v>
      </c>
      <c r="F3" s="3"/>
      <c r="H3"/>
      <c r="I3"/>
      <c r="J3"/>
      <c r="K3"/>
    </row>
    <row r="4" spans="1:13" ht="21">
      <c r="A4"/>
      <c r="B4"/>
      <c r="C4"/>
      <c r="D4" s="1"/>
      <c r="E4" s="23" t="s">
        <v>19</v>
      </c>
      <c r="F4" s="3"/>
      <c r="H4"/>
      <c r="I4"/>
      <c r="J4"/>
      <c r="K4"/>
    </row>
    <row r="5" spans="1:13" ht="23.25">
      <c r="A5"/>
      <c r="B5"/>
      <c r="C5"/>
      <c r="D5" s="1"/>
      <c r="E5" s="23"/>
      <c r="F5" s="5"/>
      <c r="H5"/>
      <c r="I5"/>
      <c r="J5"/>
      <c r="K5"/>
    </row>
    <row r="6" spans="1:13" ht="24" thickBot="1">
      <c r="A6"/>
      <c r="B6" s="1" t="s">
        <v>3281</v>
      </c>
      <c r="C6"/>
      <c r="D6" s="1"/>
      <c r="E6" s="23"/>
      <c r="F6" s="5"/>
      <c r="G6"/>
      <c r="H6"/>
      <c r="I6"/>
      <c r="J6"/>
      <c r="K6"/>
    </row>
    <row r="7" spans="1:13" s="16" customFormat="1" ht="16.5" thickBot="1">
      <c r="A7" s="6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10" t="s">
        <v>10</v>
      </c>
      <c r="G7" s="10" t="s">
        <v>11</v>
      </c>
      <c r="H7" s="11" t="s">
        <v>2196</v>
      </c>
      <c r="I7" s="12" t="s">
        <v>13</v>
      </c>
      <c r="J7" s="13" t="s">
        <v>2203</v>
      </c>
      <c r="K7" s="12" t="s">
        <v>13</v>
      </c>
      <c r="L7" s="14" t="s">
        <v>14</v>
      </c>
      <c r="M7" s="15" t="s">
        <v>15</v>
      </c>
    </row>
    <row r="8" spans="1:13" ht="18.75">
      <c r="A8" s="17">
        <v>1</v>
      </c>
      <c r="B8" s="372" t="s">
        <v>2933</v>
      </c>
      <c r="C8" s="373" t="s">
        <v>2934</v>
      </c>
      <c r="D8" s="204">
        <v>13</v>
      </c>
      <c r="E8" s="24"/>
      <c r="F8" s="396">
        <f>IF(AND(D8=0,E8=0),L8/3,(D8+E8)/2)</f>
        <v>6.5</v>
      </c>
      <c r="G8" s="397">
        <f t="shared" ref="G8" si="0">F8*3</f>
        <v>19.5</v>
      </c>
      <c r="H8" s="24"/>
      <c r="I8" s="422">
        <f t="shared" ref="I8" si="1">MAX(G8,H8*3)</f>
        <v>19.5</v>
      </c>
      <c r="J8" s="24"/>
      <c r="K8" s="422">
        <f t="shared" ref="K8" si="2">MAX(I8,J8*3)</f>
        <v>19.5</v>
      </c>
      <c r="L8" s="423"/>
      <c r="M8" s="20" t="str">
        <f t="shared" ref="M8" si="3">IF(ISBLANK(J8),IF(ISBLANK(H8),"Juin","Synthèse"),"Rattrapage")</f>
        <v>Juin</v>
      </c>
    </row>
    <row r="9" spans="1:13" ht="18.75">
      <c r="A9" s="17">
        <v>2</v>
      </c>
      <c r="B9" s="372" t="s">
        <v>2935</v>
      </c>
      <c r="C9" s="373" t="s">
        <v>2936</v>
      </c>
      <c r="D9" s="204">
        <v>6</v>
      </c>
      <c r="E9" s="24"/>
      <c r="F9" s="396">
        <f t="shared" ref="F9:F72" si="4">IF(AND(D9=0,E9=0),L9/3,(D9+E9)/2)</f>
        <v>3</v>
      </c>
      <c r="G9" s="397">
        <f t="shared" ref="G9:G72" si="5">F9*3</f>
        <v>9</v>
      </c>
      <c r="H9" s="24"/>
      <c r="I9" s="422">
        <f t="shared" ref="I9:I72" si="6">MAX(G9,H9*3)</f>
        <v>9</v>
      </c>
      <c r="J9" s="24"/>
      <c r="K9" s="422">
        <f t="shared" ref="K9:K72" si="7">MAX(I9,J9*3)</f>
        <v>9</v>
      </c>
      <c r="L9" s="423"/>
      <c r="M9" s="20" t="str">
        <f t="shared" ref="M9:M72" si="8">IF(ISBLANK(J9),IF(ISBLANK(H9),"Juin","Synthèse"),"Rattrapage")</f>
        <v>Juin</v>
      </c>
    </row>
    <row r="10" spans="1:13" ht="18.75">
      <c r="A10" s="17">
        <v>3</v>
      </c>
      <c r="B10" s="333" t="s">
        <v>2937</v>
      </c>
      <c r="C10" s="366" t="s">
        <v>518</v>
      </c>
      <c r="D10" s="204">
        <v>6</v>
      </c>
      <c r="E10" s="24"/>
      <c r="F10" s="396">
        <f t="shared" si="4"/>
        <v>3</v>
      </c>
      <c r="G10" s="397">
        <f t="shared" si="5"/>
        <v>9</v>
      </c>
      <c r="H10" s="24"/>
      <c r="I10" s="422">
        <f t="shared" si="6"/>
        <v>9</v>
      </c>
      <c r="J10" s="24"/>
      <c r="K10" s="422">
        <f t="shared" si="7"/>
        <v>9</v>
      </c>
      <c r="L10" s="423"/>
      <c r="M10" s="20" t="str">
        <f t="shared" si="8"/>
        <v>Juin</v>
      </c>
    </row>
    <row r="11" spans="1:13" ht="18.75">
      <c r="A11" s="17">
        <v>4</v>
      </c>
      <c r="B11" s="308" t="s">
        <v>2938</v>
      </c>
      <c r="C11" s="366" t="s">
        <v>706</v>
      </c>
      <c r="D11" s="204">
        <v>5</v>
      </c>
      <c r="E11" s="24"/>
      <c r="F11" s="396">
        <f t="shared" si="4"/>
        <v>2.5</v>
      </c>
      <c r="G11" s="397">
        <f t="shared" si="5"/>
        <v>7.5</v>
      </c>
      <c r="H11" s="24"/>
      <c r="I11" s="422">
        <f t="shared" si="6"/>
        <v>7.5</v>
      </c>
      <c r="J11" s="24"/>
      <c r="K11" s="422">
        <f t="shared" si="7"/>
        <v>7.5</v>
      </c>
      <c r="L11" s="423"/>
      <c r="M11" s="20" t="str">
        <f t="shared" si="8"/>
        <v>Juin</v>
      </c>
    </row>
    <row r="12" spans="1:13" ht="18.75">
      <c r="A12" s="17">
        <v>5</v>
      </c>
      <c r="B12" s="334" t="s">
        <v>1771</v>
      </c>
      <c r="C12" s="335" t="s">
        <v>3292</v>
      </c>
      <c r="D12" s="204">
        <v>1</v>
      </c>
      <c r="E12" s="24"/>
      <c r="F12" s="396">
        <f t="shared" si="4"/>
        <v>0.5</v>
      </c>
      <c r="G12" s="397">
        <f t="shared" si="5"/>
        <v>1.5</v>
      </c>
      <c r="H12" s="24"/>
      <c r="I12" s="422">
        <f t="shared" si="6"/>
        <v>1.5</v>
      </c>
      <c r="J12" s="24"/>
      <c r="K12" s="422">
        <f t="shared" si="7"/>
        <v>1.5</v>
      </c>
      <c r="L12" s="423"/>
      <c r="M12" s="20" t="str">
        <f t="shared" si="8"/>
        <v>Juin</v>
      </c>
    </row>
    <row r="13" spans="1:13" ht="18.75">
      <c r="A13" s="17">
        <v>6</v>
      </c>
      <c r="B13" s="308" t="s">
        <v>2939</v>
      </c>
      <c r="C13" s="309" t="s">
        <v>2940</v>
      </c>
      <c r="D13" s="204">
        <v>4</v>
      </c>
      <c r="E13" s="186"/>
      <c r="F13" s="396">
        <f t="shared" si="4"/>
        <v>2</v>
      </c>
      <c r="G13" s="397">
        <f t="shared" si="5"/>
        <v>6</v>
      </c>
      <c r="H13" s="24"/>
      <c r="I13" s="422">
        <f t="shared" si="6"/>
        <v>6</v>
      </c>
      <c r="J13" s="24"/>
      <c r="K13" s="422">
        <f t="shared" si="7"/>
        <v>6</v>
      </c>
      <c r="L13" s="423"/>
      <c r="M13" s="20" t="str">
        <f t="shared" si="8"/>
        <v>Juin</v>
      </c>
    </row>
    <row r="14" spans="1:13" ht="18.75">
      <c r="A14" s="17">
        <v>7</v>
      </c>
      <c r="B14" s="308" t="s">
        <v>2941</v>
      </c>
      <c r="C14" s="309" t="s">
        <v>2942</v>
      </c>
      <c r="D14" s="204">
        <v>5</v>
      </c>
      <c r="E14" s="24"/>
      <c r="F14" s="396">
        <f t="shared" si="4"/>
        <v>2.5</v>
      </c>
      <c r="G14" s="397">
        <f t="shared" si="5"/>
        <v>7.5</v>
      </c>
      <c r="H14" s="24"/>
      <c r="I14" s="422">
        <f t="shared" si="6"/>
        <v>7.5</v>
      </c>
      <c r="J14" s="24"/>
      <c r="K14" s="422">
        <f t="shared" si="7"/>
        <v>7.5</v>
      </c>
      <c r="L14" s="423"/>
      <c r="M14" s="20" t="str">
        <f t="shared" si="8"/>
        <v>Juin</v>
      </c>
    </row>
    <row r="15" spans="1:13" ht="18.75">
      <c r="A15" s="17">
        <v>8</v>
      </c>
      <c r="B15" s="306" t="s">
        <v>2945</v>
      </c>
      <c r="C15" s="307" t="s">
        <v>492</v>
      </c>
      <c r="D15" s="204">
        <v>3</v>
      </c>
      <c r="E15" s="24"/>
      <c r="F15" s="396">
        <f t="shared" si="4"/>
        <v>1.5</v>
      </c>
      <c r="G15" s="397">
        <f t="shared" si="5"/>
        <v>4.5</v>
      </c>
      <c r="H15" s="24"/>
      <c r="I15" s="422">
        <f t="shared" si="6"/>
        <v>4.5</v>
      </c>
      <c r="J15" s="24"/>
      <c r="K15" s="422">
        <f t="shared" si="7"/>
        <v>4.5</v>
      </c>
      <c r="L15" s="423"/>
      <c r="M15" s="20" t="str">
        <f t="shared" si="8"/>
        <v>Juin</v>
      </c>
    </row>
    <row r="16" spans="1:13" ht="18.75">
      <c r="A16" s="17">
        <v>9</v>
      </c>
      <c r="B16" s="308" t="s">
        <v>2943</v>
      </c>
      <c r="C16" s="309" t="s">
        <v>2944</v>
      </c>
      <c r="D16" s="204">
        <v>3</v>
      </c>
      <c r="E16" s="24"/>
      <c r="F16" s="396">
        <f t="shared" si="4"/>
        <v>1.5</v>
      </c>
      <c r="G16" s="397">
        <f t="shared" si="5"/>
        <v>4.5</v>
      </c>
      <c r="H16" s="24"/>
      <c r="I16" s="422">
        <f t="shared" si="6"/>
        <v>4.5</v>
      </c>
      <c r="J16" s="24"/>
      <c r="K16" s="422">
        <f t="shared" si="7"/>
        <v>4.5</v>
      </c>
      <c r="L16" s="423"/>
      <c r="M16" s="20" t="str">
        <f t="shared" si="8"/>
        <v>Juin</v>
      </c>
    </row>
    <row r="17" spans="1:13" ht="18.75">
      <c r="A17" s="17">
        <v>10</v>
      </c>
      <c r="B17" s="308" t="s">
        <v>182</v>
      </c>
      <c r="C17" s="309" t="s">
        <v>640</v>
      </c>
      <c r="D17" s="204">
        <v>9</v>
      </c>
      <c r="E17" s="24"/>
      <c r="F17" s="396">
        <f t="shared" si="4"/>
        <v>4.5</v>
      </c>
      <c r="G17" s="397">
        <f t="shared" si="5"/>
        <v>13.5</v>
      </c>
      <c r="H17" s="24"/>
      <c r="I17" s="422">
        <f t="shared" si="6"/>
        <v>13.5</v>
      </c>
      <c r="J17" s="24"/>
      <c r="K17" s="422">
        <f t="shared" si="7"/>
        <v>13.5</v>
      </c>
      <c r="L17" s="423"/>
      <c r="M17" s="20" t="str">
        <f t="shared" si="8"/>
        <v>Juin</v>
      </c>
    </row>
    <row r="18" spans="1:13" ht="18.75">
      <c r="A18" s="17">
        <v>11</v>
      </c>
      <c r="B18" s="308" t="s">
        <v>2946</v>
      </c>
      <c r="C18" s="309" t="s">
        <v>1863</v>
      </c>
      <c r="D18" s="204">
        <v>1</v>
      </c>
      <c r="E18" s="24"/>
      <c r="F18" s="396">
        <f t="shared" si="4"/>
        <v>0.5</v>
      </c>
      <c r="G18" s="397">
        <f t="shared" si="5"/>
        <v>1.5</v>
      </c>
      <c r="H18" s="24"/>
      <c r="I18" s="422">
        <f t="shared" si="6"/>
        <v>1.5</v>
      </c>
      <c r="J18" s="24"/>
      <c r="K18" s="422">
        <f t="shared" si="7"/>
        <v>1.5</v>
      </c>
      <c r="L18" s="423"/>
      <c r="M18" s="20" t="str">
        <f t="shared" si="8"/>
        <v>Juin</v>
      </c>
    </row>
    <row r="19" spans="1:13" ht="18.75">
      <c r="A19" s="17">
        <v>12</v>
      </c>
      <c r="B19" s="308" t="s">
        <v>1784</v>
      </c>
      <c r="C19" s="309" t="s">
        <v>2947</v>
      </c>
      <c r="D19" s="204">
        <v>3</v>
      </c>
      <c r="E19" s="24"/>
      <c r="F19" s="396">
        <f t="shared" si="4"/>
        <v>1.5</v>
      </c>
      <c r="G19" s="397">
        <f t="shared" si="5"/>
        <v>4.5</v>
      </c>
      <c r="H19" s="24"/>
      <c r="I19" s="422">
        <f t="shared" si="6"/>
        <v>4.5</v>
      </c>
      <c r="J19" s="24"/>
      <c r="K19" s="422">
        <f t="shared" si="7"/>
        <v>4.5</v>
      </c>
      <c r="L19" s="423"/>
      <c r="M19" s="20" t="str">
        <f t="shared" si="8"/>
        <v>Juin</v>
      </c>
    </row>
    <row r="20" spans="1:13" ht="18.75">
      <c r="A20" s="17">
        <v>13</v>
      </c>
      <c r="B20" s="308" t="s">
        <v>2948</v>
      </c>
      <c r="C20" s="309" t="s">
        <v>2949</v>
      </c>
      <c r="D20" s="204">
        <v>6</v>
      </c>
      <c r="E20" s="24"/>
      <c r="F20" s="396">
        <f t="shared" si="4"/>
        <v>3</v>
      </c>
      <c r="G20" s="397">
        <f t="shared" si="5"/>
        <v>9</v>
      </c>
      <c r="H20" s="24"/>
      <c r="I20" s="422">
        <f t="shared" si="6"/>
        <v>9</v>
      </c>
      <c r="J20" s="24"/>
      <c r="K20" s="422">
        <f t="shared" si="7"/>
        <v>9</v>
      </c>
      <c r="L20" s="423"/>
      <c r="M20" s="20" t="str">
        <f t="shared" si="8"/>
        <v>Juin</v>
      </c>
    </row>
    <row r="21" spans="1:13" ht="18.75">
      <c r="A21" s="17">
        <v>14</v>
      </c>
      <c r="B21" s="308" t="s">
        <v>2950</v>
      </c>
      <c r="C21" s="309" t="s">
        <v>580</v>
      </c>
      <c r="D21" s="204">
        <v>12</v>
      </c>
      <c r="E21" s="24"/>
      <c r="F21" s="396">
        <f t="shared" si="4"/>
        <v>6</v>
      </c>
      <c r="G21" s="397">
        <f t="shared" si="5"/>
        <v>18</v>
      </c>
      <c r="H21" s="24"/>
      <c r="I21" s="422">
        <f t="shared" si="6"/>
        <v>18</v>
      </c>
      <c r="J21" s="24"/>
      <c r="K21" s="422">
        <f t="shared" si="7"/>
        <v>18</v>
      </c>
      <c r="L21" s="423"/>
      <c r="M21" s="20" t="str">
        <f t="shared" si="8"/>
        <v>Juin</v>
      </c>
    </row>
    <row r="22" spans="1:13" ht="18.75">
      <c r="A22" s="17">
        <v>15</v>
      </c>
      <c r="B22" s="308" t="s">
        <v>2951</v>
      </c>
      <c r="C22" s="309" t="s">
        <v>2952</v>
      </c>
      <c r="D22" s="204">
        <v>4</v>
      </c>
      <c r="E22" s="24"/>
      <c r="F22" s="396">
        <f t="shared" si="4"/>
        <v>2</v>
      </c>
      <c r="G22" s="397">
        <f t="shared" si="5"/>
        <v>6</v>
      </c>
      <c r="H22" s="24"/>
      <c r="I22" s="422">
        <f t="shared" si="6"/>
        <v>6</v>
      </c>
      <c r="J22" s="24"/>
      <c r="K22" s="422">
        <f t="shared" si="7"/>
        <v>6</v>
      </c>
      <c r="L22" s="423"/>
      <c r="M22" s="20" t="str">
        <f t="shared" si="8"/>
        <v>Juin</v>
      </c>
    </row>
    <row r="23" spans="1:13" ht="18.75">
      <c r="A23" s="17">
        <v>16</v>
      </c>
      <c r="B23" s="336" t="s">
        <v>2951</v>
      </c>
      <c r="C23" s="337" t="s">
        <v>2953</v>
      </c>
      <c r="D23" s="204">
        <v>4</v>
      </c>
      <c r="E23" s="24"/>
      <c r="F23" s="396">
        <f t="shared" si="4"/>
        <v>2</v>
      </c>
      <c r="G23" s="397">
        <f t="shared" si="5"/>
        <v>6</v>
      </c>
      <c r="H23" s="24"/>
      <c r="I23" s="422">
        <f t="shared" si="6"/>
        <v>6</v>
      </c>
      <c r="J23" s="24"/>
      <c r="K23" s="422">
        <f t="shared" si="7"/>
        <v>6</v>
      </c>
      <c r="L23" s="423"/>
      <c r="M23" s="20" t="str">
        <f t="shared" si="8"/>
        <v>Juin</v>
      </c>
    </row>
    <row r="24" spans="1:13" ht="18.75">
      <c r="A24" s="17">
        <v>17</v>
      </c>
      <c r="B24" s="308" t="s">
        <v>2954</v>
      </c>
      <c r="C24" s="309" t="s">
        <v>2090</v>
      </c>
      <c r="D24" s="204">
        <v>5</v>
      </c>
      <c r="E24" s="24"/>
      <c r="F24" s="396">
        <f t="shared" si="4"/>
        <v>2.5</v>
      </c>
      <c r="G24" s="397">
        <f t="shared" si="5"/>
        <v>7.5</v>
      </c>
      <c r="H24" s="24"/>
      <c r="I24" s="422">
        <f t="shared" si="6"/>
        <v>7.5</v>
      </c>
      <c r="J24" s="24"/>
      <c r="K24" s="422">
        <f t="shared" si="7"/>
        <v>7.5</v>
      </c>
      <c r="L24" s="423"/>
      <c r="M24" s="20" t="str">
        <f t="shared" si="8"/>
        <v>Juin</v>
      </c>
    </row>
    <row r="25" spans="1:13" ht="18.75">
      <c r="A25" s="17">
        <v>18</v>
      </c>
      <c r="B25" s="308" t="s">
        <v>220</v>
      </c>
      <c r="C25" s="309" t="s">
        <v>2955</v>
      </c>
      <c r="D25" s="204">
        <v>5</v>
      </c>
      <c r="E25" s="24"/>
      <c r="F25" s="396">
        <f t="shared" si="4"/>
        <v>2.5</v>
      </c>
      <c r="G25" s="397">
        <f t="shared" si="5"/>
        <v>7.5</v>
      </c>
      <c r="H25" s="24"/>
      <c r="I25" s="422">
        <f t="shared" si="6"/>
        <v>7.5</v>
      </c>
      <c r="J25" s="24"/>
      <c r="K25" s="422">
        <f t="shared" si="7"/>
        <v>7.5</v>
      </c>
      <c r="L25" s="423"/>
      <c r="M25" s="20" t="str">
        <f t="shared" si="8"/>
        <v>Juin</v>
      </c>
    </row>
    <row r="26" spans="1:13" ht="18.75">
      <c r="A26" s="17">
        <v>19</v>
      </c>
      <c r="B26" s="285" t="s">
        <v>2956</v>
      </c>
      <c r="C26" s="284" t="s">
        <v>2957</v>
      </c>
      <c r="D26" s="204">
        <v>7</v>
      </c>
      <c r="E26" s="24"/>
      <c r="F26" s="396">
        <f t="shared" si="4"/>
        <v>3.5</v>
      </c>
      <c r="G26" s="397">
        <f t="shared" si="5"/>
        <v>10.5</v>
      </c>
      <c r="H26" s="24"/>
      <c r="I26" s="422">
        <f t="shared" si="6"/>
        <v>10.5</v>
      </c>
      <c r="J26" s="24"/>
      <c r="K26" s="422">
        <f t="shared" si="7"/>
        <v>10.5</v>
      </c>
      <c r="L26" s="423"/>
      <c r="M26" s="20" t="str">
        <f t="shared" si="8"/>
        <v>Juin</v>
      </c>
    </row>
    <row r="27" spans="1:13" ht="18.75">
      <c r="A27" s="17">
        <v>20</v>
      </c>
      <c r="B27" s="285" t="s">
        <v>2958</v>
      </c>
      <c r="C27" s="284" t="s">
        <v>1795</v>
      </c>
      <c r="D27" s="204">
        <v>8</v>
      </c>
      <c r="E27" s="186"/>
      <c r="F27" s="396">
        <f t="shared" si="4"/>
        <v>4</v>
      </c>
      <c r="G27" s="397">
        <f t="shared" si="5"/>
        <v>12</v>
      </c>
      <c r="H27" s="24"/>
      <c r="I27" s="422">
        <f t="shared" si="6"/>
        <v>12</v>
      </c>
      <c r="J27" s="24"/>
      <c r="K27" s="422">
        <f t="shared" si="7"/>
        <v>12</v>
      </c>
      <c r="L27" s="423"/>
      <c r="M27" s="20" t="str">
        <f t="shared" si="8"/>
        <v>Juin</v>
      </c>
    </row>
    <row r="28" spans="1:13" ht="18.75">
      <c r="A28" s="17">
        <v>21</v>
      </c>
      <c r="B28" s="285" t="s">
        <v>2959</v>
      </c>
      <c r="C28" s="284" t="s">
        <v>2960</v>
      </c>
      <c r="D28" s="204">
        <v>4</v>
      </c>
      <c r="E28" s="24"/>
      <c r="F28" s="396">
        <f t="shared" si="4"/>
        <v>2</v>
      </c>
      <c r="G28" s="397">
        <f t="shared" si="5"/>
        <v>6</v>
      </c>
      <c r="H28" s="24"/>
      <c r="I28" s="422">
        <f t="shared" si="6"/>
        <v>6</v>
      </c>
      <c r="J28" s="24"/>
      <c r="K28" s="422">
        <f t="shared" si="7"/>
        <v>6</v>
      </c>
      <c r="L28" s="423"/>
      <c r="M28" s="20" t="str">
        <f t="shared" si="8"/>
        <v>Juin</v>
      </c>
    </row>
    <row r="29" spans="1:13" ht="18.75">
      <c r="A29" s="17">
        <v>22</v>
      </c>
      <c r="B29" s="285" t="s">
        <v>2961</v>
      </c>
      <c r="C29" s="284" t="s">
        <v>1943</v>
      </c>
      <c r="D29" s="204">
        <v>7</v>
      </c>
      <c r="E29" s="24"/>
      <c r="F29" s="396">
        <f t="shared" si="4"/>
        <v>3.5</v>
      </c>
      <c r="G29" s="397">
        <f t="shared" si="5"/>
        <v>10.5</v>
      </c>
      <c r="H29" s="24"/>
      <c r="I29" s="422">
        <f t="shared" si="6"/>
        <v>10.5</v>
      </c>
      <c r="J29" s="24"/>
      <c r="K29" s="422">
        <f t="shared" si="7"/>
        <v>10.5</v>
      </c>
      <c r="L29" s="423"/>
      <c r="M29" s="20" t="str">
        <f t="shared" si="8"/>
        <v>Juin</v>
      </c>
    </row>
    <row r="30" spans="1:13" ht="18.75">
      <c r="A30" s="17">
        <v>23</v>
      </c>
      <c r="B30" s="285" t="s">
        <v>249</v>
      </c>
      <c r="C30" s="284" t="s">
        <v>2962</v>
      </c>
      <c r="D30" s="204">
        <v>8</v>
      </c>
      <c r="E30" s="24"/>
      <c r="F30" s="396">
        <f t="shared" si="4"/>
        <v>4</v>
      </c>
      <c r="G30" s="397">
        <f t="shared" si="5"/>
        <v>12</v>
      </c>
      <c r="H30" s="24"/>
      <c r="I30" s="422">
        <f t="shared" si="6"/>
        <v>12</v>
      </c>
      <c r="J30" s="24"/>
      <c r="K30" s="422">
        <f t="shared" si="7"/>
        <v>12</v>
      </c>
      <c r="L30" s="423"/>
      <c r="M30" s="20" t="str">
        <f t="shared" si="8"/>
        <v>Juin</v>
      </c>
    </row>
    <row r="31" spans="1:13" ht="18.75">
      <c r="A31" s="17">
        <v>24</v>
      </c>
      <c r="B31" s="285" t="s">
        <v>2963</v>
      </c>
      <c r="C31" s="284" t="s">
        <v>640</v>
      </c>
      <c r="D31" s="204">
        <v>13</v>
      </c>
      <c r="E31" s="186"/>
      <c r="F31" s="396">
        <f t="shared" si="4"/>
        <v>6.5</v>
      </c>
      <c r="G31" s="397">
        <f t="shared" si="5"/>
        <v>19.5</v>
      </c>
      <c r="H31" s="24"/>
      <c r="I31" s="422">
        <f t="shared" si="6"/>
        <v>19.5</v>
      </c>
      <c r="J31" s="24"/>
      <c r="K31" s="422">
        <f t="shared" si="7"/>
        <v>19.5</v>
      </c>
      <c r="L31" s="423"/>
      <c r="M31" s="20" t="str">
        <f t="shared" si="8"/>
        <v>Juin</v>
      </c>
    </row>
    <row r="32" spans="1:13" ht="18.75">
      <c r="A32" s="17">
        <v>25</v>
      </c>
      <c r="B32" s="285" t="s">
        <v>2964</v>
      </c>
      <c r="C32" s="284" t="s">
        <v>2965</v>
      </c>
      <c r="D32" s="204">
        <v>6</v>
      </c>
      <c r="E32" s="24"/>
      <c r="F32" s="396">
        <f t="shared" si="4"/>
        <v>3</v>
      </c>
      <c r="G32" s="397">
        <f t="shared" si="5"/>
        <v>9</v>
      </c>
      <c r="H32" s="24"/>
      <c r="I32" s="422">
        <f t="shared" si="6"/>
        <v>9</v>
      </c>
      <c r="J32" s="24"/>
      <c r="K32" s="422">
        <f t="shared" si="7"/>
        <v>9</v>
      </c>
      <c r="L32" s="423"/>
      <c r="M32" s="20" t="str">
        <f t="shared" si="8"/>
        <v>Juin</v>
      </c>
    </row>
    <row r="33" spans="1:13" ht="18.75">
      <c r="A33" s="17">
        <v>26</v>
      </c>
      <c r="B33" s="285" t="s">
        <v>2966</v>
      </c>
      <c r="C33" s="284" t="s">
        <v>1409</v>
      </c>
      <c r="D33" s="204">
        <v>5</v>
      </c>
      <c r="E33" s="24"/>
      <c r="F33" s="396">
        <f t="shared" si="4"/>
        <v>2.5</v>
      </c>
      <c r="G33" s="397">
        <f t="shared" si="5"/>
        <v>7.5</v>
      </c>
      <c r="H33" s="24"/>
      <c r="I33" s="422">
        <f t="shared" si="6"/>
        <v>7.5</v>
      </c>
      <c r="J33" s="24"/>
      <c r="K33" s="422">
        <f t="shared" si="7"/>
        <v>7.5</v>
      </c>
      <c r="L33" s="423"/>
      <c r="M33" s="20" t="str">
        <f t="shared" si="8"/>
        <v>Juin</v>
      </c>
    </row>
    <row r="34" spans="1:13" ht="18.75">
      <c r="A34" s="17">
        <v>27</v>
      </c>
      <c r="B34" s="285" t="s">
        <v>2967</v>
      </c>
      <c r="C34" s="284" t="s">
        <v>2968</v>
      </c>
      <c r="D34" s="204">
        <v>16</v>
      </c>
      <c r="E34" s="24"/>
      <c r="F34" s="396">
        <f t="shared" si="4"/>
        <v>8</v>
      </c>
      <c r="G34" s="397">
        <f t="shared" si="5"/>
        <v>24</v>
      </c>
      <c r="H34" s="24"/>
      <c r="I34" s="422">
        <f t="shared" si="6"/>
        <v>24</v>
      </c>
      <c r="J34" s="24"/>
      <c r="K34" s="422">
        <f t="shared" si="7"/>
        <v>24</v>
      </c>
      <c r="L34" s="423"/>
      <c r="M34" s="20" t="str">
        <f t="shared" si="8"/>
        <v>Juin</v>
      </c>
    </row>
    <row r="35" spans="1:13" ht="18.75">
      <c r="A35" s="17">
        <v>28</v>
      </c>
      <c r="B35" s="290" t="s">
        <v>307</v>
      </c>
      <c r="C35" s="291" t="s">
        <v>2969</v>
      </c>
      <c r="D35" s="204">
        <v>2</v>
      </c>
      <c r="E35" s="24"/>
      <c r="F35" s="396">
        <f t="shared" si="4"/>
        <v>1</v>
      </c>
      <c r="G35" s="397">
        <f t="shared" si="5"/>
        <v>3</v>
      </c>
      <c r="H35" s="24"/>
      <c r="I35" s="422">
        <f t="shared" si="6"/>
        <v>3</v>
      </c>
      <c r="J35" s="24"/>
      <c r="K35" s="422">
        <f t="shared" si="7"/>
        <v>3</v>
      </c>
      <c r="L35" s="423"/>
      <c r="M35" s="20" t="str">
        <f t="shared" si="8"/>
        <v>Juin</v>
      </c>
    </row>
    <row r="36" spans="1:13" ht="18.75">
      <c r="A36" s="17">
        <v>29</v>
      </c>
      <c r="B36" s="285" t="s">
        <v>3293</v>
      </c>
      <c r="C36" s="284" t="s">
        <v>2047</v>
      </c>
      <c r="D36" s="204">
        <v>16</v>
      </c>
      <c r="E36" s="24"/>
      <c r="F36" s="396">
        <f t="shared" si="4"/>
        <v>8</v>
      </c>
      <c r="G36" s="397">
        <f t="shared" si="5"/>
        <v>24</v>
      </c>
      <c r="H36" s="24"/>
      <c r="I36" s="422">
        <f t="shared" si="6"/>
        <v>24</v>
      </c>
      <c r="J36" s="24"/>
      <c r="K36" s="422">
        <f t="shared" si="7"/>
        <v>24</v>
      </c>
      <c r="L36" s="423"/>
      <c r="M36" s="20" t="str">
        <f t="shared" si="8"/>
        <v>Juin</v>
      </c>
    </row>
    <row r="37" spans="1:13" ht="18.75">
      <c r="A37" s="17">
        <v>30</v>
      </c>
      <c r="B37" s="285" t="s">
        <v>2970</v>
      </c>
      <c r="C37" s="284" t="s">
        <v>2971</v>
      </c>
      <c r="D37" s="204">
        <v>12</v>
      </c>
      <c r="E37" s="24"/>
      <c r="F37" s="396">
        <f t="shared" si="4"/>
        <v>6</v>
      </c>
      <c r="G37" s="397">
        <f t="shared" si="5"/>
        <v>18</v>
      </c>
      <c r="H37" s="24"/>
      <c r="I37" s="422">
        <f t="shared" si="6"/>
        <v>18</v>
      </c>
      <c r="J37" s="24"/>
      <c r="K37" s="422">
        <f t="shared" si="7"/>
        <v>18</v>
      </c>
      <c r="L37" s="423"/>
      <c r="M37" s="20" t="str">
        <f t="shared" si="8"/>
        <v>Juin</v>
      </c>
    </row>
    <row r="38" spans="1:13" ht="18.75">
      <c r="A38" s="17">
        <v>31</v>
      </c>
      <c r="B38" s="285" t="s">
        <v>347</v>
      </c>
      <c r="C38" s="284" t="s">
        <v>2248</v>
      </c>
      <c r="D38" s="204">
        <v>8</v>
      </c>
      <c r="E38" s="24"/>
      <c r="F38" s="396">
        <f t="shared" si="4"/>
        <v>4</v>
      </c>
      <c r="G38" s="397">
        <f t="shared" si="5"/>
        <v>12</v>
      </c>
      <c r="H38" s="24"/>
      <c r="I38" s="422">
        <f t="shared" si="6"/>
        <v>12</v>
      </c>
      <c r="J38" s="24"/>
      <c r="K38" s="422">
        <f t="shared" si="7"/>
        <v>12</v>
      </c>
      <c r="L38" s="423"/>
      <c r="M38" s="20" t="str">
        <f t="shared" si="8"/>
        <v>Juin</v>
      </c>
    </row>
    <row r="39" spans="1:13" ht="18.75">
      <c r="A39" s="17">
        <v>32</v>
      </c>
      <c r="B39" s="285" t="s">
        <v>2972</v>
      </c>
      <c r="C39" s="284" t="s">
        <v>82</v>
      </c>
      <c r="D39" s="204">
        <v>12</v>
      </c>
      <c r="E39" s="186"/>
      <c r="F39" s="396">
        <f t="shared" si="4"/>
        <v>6</v>
      </c>
      <c r="G39" s="397">
        <f t="shared" si="5"/>
        <v>18</v>
      </c>
      <c r="H39" s="24"/>
      <c r="I39" s="422">
        <f t="shared" si="6"/>
        <v>18</v>
      </c>
      <c r="J39" s="24"/>
      <c r="K39" s="422">
        <f t="shared" si="7"/>
        <v>18</v>
      </c>
      <c r="L39" s="423"/>
      <c r="M39" s="20" t="str">
        <f t="shared" si="8"/>
        <v>Juin</v>
      </c>
    </row>
    <row r="40" spans="1:13" ht="18.75">
      <c r="A40" s="17">
        <v>33</v>
      </c>
      <c r="B40" s="285" t="s">
        <v>2973</v>
      </c>
      <c r="C40" s="284" t="s">
        <v>2974</v>
      </c>
      <c r="D40" s="204">
        <v>10</v>
      </c>
      <c r="E40" s="24"/>
      <c r="F40" s="396">
        <f t="shared" si="4"/>
        <v>5</v>
      </c>
      <c r="G40" s="397">
        <f t="shared" si="5"/>
        <v>15</v>
      </c>
      <c r="H40" s="24"/>
      <c r="I40" s="422">
        <f t="shared" si="6"/>
        <v>15</v>
      </c>
      <c r="J40" s="24"/>
      <c r="K40" s="422">
        <f t="shared" si="7"/>
        <v>15</v>
      </c>
      <c r="L40" s="423"/>
      <c r="M40" s="20" t="str">
        <f t="shared" si="8"/>
        <v>Juin</v>
      </c>
    </row>
    <row r="41" spans="1:13" ht="18.75">
      <c r="A41" s="17">
        <v>34</v>
      </c>
      <c r="B41" s="308" t="s">
        <v>2992</v>
      </c>
      <c r="C41" s="309" t="s">
        <v>2028</v>
      </c>
      <c r="D41" s="204">
        <v>6</v>
      </c>
      <c r="E41" s="24"/>
      <c r="F41" s="396">
        <f t="shared" si="4"/>
        <v>3</v>
      </c>
      <c r="G41" s="397">
        <f t="shared" si="5"/>
        <v>9</v>
      </c>
      <c r="H41" s="24"/>
      <c r="I41" s="422">
        <f t="shared" si="6"/>
        <v>9</v>
      </c>
      <c r="J41" s="24"/>
      <c r="K41" s="422">
        <f t="shared" si="7"/>
        <v>9</v>
      </c>
      <c r="L41" s="423"/>
      <c r="M41" s="20" t="str">
        <f t="shared" si="8"/>
        <v>Juin</v>
      </c>
    </row>
    <row r="42" spans="1:13" ht="18.75">
      <c r="A42" s="17">
        <v>35</v>
      </c>
      <c r="B42" s="285" t="s">
        <v>2975</v>
      </c>
      <c r="C42" s="284" t="s">
        <v>2976</v>
      </c>
      <c r="D42" s="204">
        <v>13</v>
      </c>
      <c r="E42" s="24"/>
      <c r="F42" s="396">
        <f t="shared" si="4"/>
        <v>6.5</v>
      </c>
      <c r="G42" s="397">
        <f t="shared" si="5"/>
        <v>19.5</v>
      </c>
      <c r="H42" s="24"/>
      <c r="I42" s="422">
        <f t="shared" si="6"/>
        <v>19.5</v>
      </c>
      <c r="J42" s="24"/>
      <c r="K42" s="422">
        <f t="shared" si="7"/>
        <v>19.5</v>
      </c>
      <c r="L42" s="423"/>
      <c r="M42" s="20" t="str">
        <f t="shared" si="8"/>
        <v>Juin</v>
      </c>
    </row>
    <row r="43" spans="1:13" ht="18.75">
      <c r="A43" s="17">
        <v>36</v>
      </c>
      <c r="B43" s="308" t="s">
        <v>2977</v>
      </c>
      <c r="C43" s="309" t="s">
        <v>2165</v>
      </c>
      <c r="D43" s="204">
        <v>5</v>
      </c>
      <c r="E43" s="24"/>
      <c r="F43" s="396">
        <f t="shared" si="4"/>
        <v>2.5</v>
      </c>
      <c r="G43" s="397">
        <f t="shared" si="5"/>
        <v>7.5</v>
      </c>
      <c r="H43" s="24"/>
      <c r="I43" s="422">
        <f t="shared" si="6"/>
        <v>7.5</v>
      </c>
      <c r="J43" s="24"/>
      <c r="K43" s="422">
        <f t="shared" si="7"/>
        <v>7.5</v>
      </c>
      <c r="L43" s="423"/>
      <c r="M43" s="20" t="str">
        <f t="shared" si="8"/>
        <v>Juin</v>
      </c>
    </row>
    <row r="44" spans="1:13" ht="18.75">
      <c r="A44" s="17">
        <v>37</v>
      </c>
      <c r="B44" s="308" t="s">
        <v>2978</v>
      </c>
      <c r="C44" s="309" t="s">
        <v>2979</v>
      </c>
      <c r="D44" s="204">
        <v>3</v>
      </c>
      <c r="E44" s="24"/>
      <c r="F44" s="396">
        <f t="shared" si="4"/>
        <v>1.5</v>
      </c>
      <c r="G44" s="397">
        <f t="shared" si="5"/>
        <v>4.5</v>
      </c>
      <c r="H44" s="24"/>
      <c r="I44" s="422">
        <f t="shared" si="6"/>
        <v>4.5</v>
      </c>
      <c r="J44" s="24"/>
      <c r="K44" s="422">
        <f t="shared" si="7"/>
        <v>4.5</v>
      </c>
      <c r="L44" s="423"/>
      <c r="M44" s="20" t="str">
        <f t="shared" si="8"/>
        <v>Juin</v>
      </c>
    </row>
    <row r="45" spans="1:13" ht="18.75">
      <c r="A45" s="17">
        <v>38</v>
      </c>
      <c r="B45" s="308" t="s">
        <v>2980</v>
      </c>
      <c r="C45" s="342" t="s">
        <v>711</v>
      </c>
      <c r="D45" s="204">
        <v>4</v>
      </c>
      <c r="E45" s="24"/>
      <c r="F45" s="396">
        <f t="shared" si="4"/>
        <v>2</v>
      </c>
      <c r="G45" s="397">
        <f t="shared" si="5"/>
        <v>6</v>
      </c>
      <c r="H45" s="24"/>
      <c r="I45" s="422">
        <f t="shared" si="6"/>
        <v>6</v>
      </c>
      <c r="J45" s="24"/>
      <c r="K45" s="422">
        <f t="shared" si="7"/>
        <v>6</v>
      </c>
      <c r="L45" s="423"/>
      <c r="M45" s="20" t="str">
        <f t="shared" si="8"/>
        <v>Juin</v>
      </c>
    </row>
    <row r="46" spans="1:13" ht="18.75">
      <c r="A46" s="17">
        <v>39</v>
      </c>
      <c r="B46" s="333" t="s">
        <v>2981</v>
      </c>
      <c r="C46" s="343" t="s">
        <v>2982</v>
      </c>
      <c r="D46" s="204">
        <v>5</v>
      </c>
      <c r="E46" s="24"/>
      <c r="F46" s="396">
        <f t="shared" si="4"/>
        <v>2.5</v>
      </c>
      <c r="G46" s="397">
        <f t="shared" si="5"/>
        <v>7.5</v>
      </c>
      <c r="H46" s="24"/>
      <c r="I46" s="422">
        <f t="shared" si="6"/>
        <v>7.5</v>
      </c>
      <c r="J46" s="24"/>
      <c r="K46" s="422">
        <f t="shared" si="7"/>
        <v>7.5</v>
      </c>
      <c r="L46" s="423"/>
      <c r="M46" s="20" t="str">
        <f t="shared" si="8"/>
        <v>Juin</v>
      </c>
    </row>
    <row r="47" spans="1:13" ht="18.75">
      <c r="A47" s="17">
        <v>40</v>
      </c>
      <c r="B47" s="308" t="s">
        <v>2983</v>
      </c>
      <c r="C47" s="309" t="s">
        <v>841</v>
      </c>
      <c r="D47" s="204">
        <v>12</v>
      </c>
      <c r="E47" s="24"/>
      <c r="F47" s="396">
        <f t="shared" si="4"/>
        <v>6</v>
      </c>
      <c r="G47" s="397">
        <f t="shared" si="5"/>
        <v>18</v>
      </c>
      <c r="H47" s="24"/>
      <c r="I47" s="422">
        <f t="shared" si="6"/>
        <v>18</v>
      </c>
      <c r="J47" s="24"/>
      <c r="K47" s="422">
        <f t="shared" si="7"/>
        <v>18</v>
      </c>
      <c r="L47" s="423"/>
      <c r="M47" s="20" t="str">
        <f t="shared" si="8"/>
        <v>Juin</v>
      </c>
    </row>
    <row r="48" spans="1:13" ht="18.75">
      <c r="A48" s="17">
        <v>41</v>
      </c>
      <c r="B48" s="308" t="s">
        <v>2984</v>
      </c>
      <c r="C48" s="309" t="s">
        <v>1890</v>
      </c>
      <c r="D48" s="204">
        <v>6</v>
      </c>
      <c r="E48" s="24"/>
      <c r="F48" s="396">
        <f t="shared" si="4"/>
        <v>3</v>
      </c>
      <c r="G48" s="397">
        <f t="shared" si="5"/>
        <v>9</v>
      </c>
      <c r="H48" s="24"/>
      <c r="I48" s="422">
        <f t="shared" si="6"/>
        <v>9</v>
      </c>
      <c r="J48" s="24"/>
      <c r="K48" s="422">
        <f t="shared" si="7"/>
        <v>9</v>
      </c>
      <c r="L48" s="423"/>
      <c r="M48" s="20" t="str">
        <f t="shared" si="8"/>
        <v>Juin</v>
      </c>
    </row>
    <row r="49" spans="1:13" ht="18.75">
      <c r="A49" s="17">
        <v>42</v>
      </c>
      <c r="B49" s="308" t="s">
        <v>2985</v>
      </c>
      <c r="C49" s="309" t="s">
        <v>2986</v>
      </c>
      <c r="D49" s="204">
        <v>3</v>
      </c>
      <c r="E49" s="24"/>
      <c r="F49" s="396">
        <f t="shared" si="4"/>
        <v>1.5</v>
      </c>
      <c r="G49" s="397">
        <f t="shared" si="5"/>
        <v>4.5</v>
      </c>
      <c r="H49" s="24"/>
      <c r="I49" s="422">
        <f t="shared" si="6"/>
        <v>4.5</v>
      </c>
      <c r="J49" s="24"/>
      <c r="K49" s="422">
        <f t="shared" si="7"/>
        <v>4.5</v>
      </c>
      <c r="L49" s="423"/>
      <c r="M49" s="20" t="str">
        <f t="shared" si="8"/>
        <v>Juin</v>
      </c>
    </row>
    <row r="50" spans="1:13" ht="18.75">
      <c r="A50" s="17">
        <v>43</v>
      </c>
      <c r="B50" s="308" t="s">
        <v>2985</v>
      </c>
      <c r="C50" s="309" t="s">
        <v>2987</v>
      </c>
      <c r="D50" s="204">
        <v>3</v>
      </c>
      <c r="E50" s="24"/>
      <c r="F50" s="396">
        <f t="shared" si="4"/>
        <v>1.5</v>
      </c>
      <c r="G50" s="397">
        <f t="shared" si="5"/>
        <v>4.5</v>
      </c>
      <c r="H50" s="24"/>
      <c r="I50" s="422">
        <f t="shared" si="6"/>
        <v>4.5</v>
      </c>
      <c r="J50" s="24"/>
      <c r="K50" s="422">
        <f t="shared" si="7"/>
        <v>4.5</v>
      </c>
      <c r="L50" s="423"/>
      <c r="M50" s="20" t="str">
        <f t="shared" si="8"/>
        <v>Juin</v>
      </c>
    </row>
    <row r="51" spans="1:13" ht="18.75">
      <c r="A51" s="17">
        <v>44</v>
      </c>
      <c r="B51" s="308" t="s">
        <v>2988</v>
      </c>
      <c r="C51" s="309" t="s">
        <v>2989</v>
      </c>
      <c r="D51" s="204">
        <v>6</v>
      </c>
      <c r="E51" s="24"/>
      <c r="F51" s="396">
        <f t="shared" si="4"/>
        <v>3</v>
      </c>
      <c r="G51" s="397">
        <f t="shared" si="5"/>
        <v>9</v>
      </c>
      <c r="H51" s="24"/>
      <c r="I51" s="422">
        <f t="shared" si="6"/>
        <v>9</v>
      </c>
      <c r="J51" s="24"/>
      <c r="K51" s="422">
        <f t="shared" si="7"/>
        <v>9</v>
      </c>
      <c r="L51" s="423"/>
      <c r="M51" s="20" t="str">
        <f t="shared" si="8"/>
        <v>Juin</v>
      </c>
    </row>
    <row r="52" spans="1:13" ht="18.75">
      <c r="A52" s="17">
        <v>45</v>
      </c>
      <c r="B52" s="308" t="s">
        <v>2990</v>
      </c>
      <c r="C52" s="309" t="s">
        <v>2991</v>
      </c>
      <c r="D52" s="204">
        <v>3</v>
      </c>
      <c r="E52" s="24"/>
      <c r="F52" s="396">
        <f t="shared" si="4"/>
        <v>1.5</v>
      </c>
      <c r="G52" s="397">
        <f t="shared" si="5"/>
        <v>4.5</v>
      </c>
      <c r="H52" s="24"/>
      <c r="I52" s="422">
        <f t="shared" si="6"/>
        <v>4.5</v>
      </c>
      <c r="J52" s="24"/>
      <c r="K52" s="422">
        <f t="shared" si="7"/>
        <v>4.5</v>
      </c>
      <c r="L52" s="423"/>
      <c r="M52" s="20" t="str">
        <f t="shared" si="8"/>
        <v>Juin</v>
      </c>
    </row>
    <row r="53" spans="1:13" ht="18.75">
      <c r="A53" s="17">
        <v>46</v>
      </c>
      <c r="B53" s="344" t="s">
        <v>2993</v>
      </c>
      <c r="C53" s="345" t="s">
        <v>2994</v>
      </c>
      <c r="D53" s="204">
        <v>5</v>
      </c>
      <c r="E53" s="24"/>
      <c r="F53" s="396">
        <f t="shared" si="4"/>
        <v>2.5</v>
      </c>
      <c r="G53" s="397">
        <f t="shared" si="5"/>
        <v>7.5</v>
      </c>
      <c r="H53" s="24"/>
      <c r="I53" s="422">
        <f t="shared" si="6"/>
        <v>7.5</v>
      </c>
      <c r="J53" s="24"/>
      <c r="K53" s="422">
        <f t="shared" si="7"/>
        <v>7.5</v>
      </c>
      <c r="L53" s="423"/>
      <c r="M53" s="20" t="str">
        <f t="shared" si="8"/>
        <v>Juin</v>
      </c>
    </row>
    <row r="54" spans="1:13" ht="18.75">
      <c r="A54" s="17">
        <v>47</v>
      </c>
      <c r="B54" s="308" t="s">
        <v>2993</v>
      </c>
      <c r="C54" s="309" t="s">
        <v>2995</v>
      </c>
      <c r="D54" s="204">
        <v>5</v>
      </c>
      <c r="E54" s="186"/>
      <c r="F54" s="396">
        <f t="shared" si="4"/>
        <v>2.5</v>
      </c>
      <c r="G54" s="397">
        <f t="shared" si="5"/>
        <v>7.5</v>
      </c>
      <c r="H54" s="24"/>
      <c r="I54" s="422">
        <f t="shared" si="6"/>
        <v>7.5</v>
      </c>
      <c r="J54" s="24"/>
      <c r="K54" s="422">
        <f t="shared" si="7"/>
        <v>7.5</v>
      </c>
      <c r="L54" s="423"/>
      <c r="M54" s="20" t="str">
        <f t="shared" si="8"/>
        <v>Juin</v>
      </c>
    </row>
    <row r="55" spans="1:13" ht="18.75">
      <c r="A55" s="17">
        <v>48</v>
      </c>
      <c r="B55" s="308" t="s">
        <v>2996</v>
      </c>
      <c r="C55" s="309" t="s">
        <v>2997</v>
      </c>
      <c r="D55" s="204">
        <v>3</v>
      </c>
      <c r="E55" s="24"/>
      <c r="F55" s="396">
        <f t="shared" si="4"/>
        <v>1.5</v>
      </c>
      <c r="G55" s="397">
        <f t="shared" si="5"/>
        <v>4.5</v>
      </c>
      <c r="H55" s="24"/>
      <c r="I55" s="422">
        <f t="shared" si="6"/>
        <v>4.5</v>
      </c>
      <c r="J55" s="24"/>
      <c r="K55" s="422">
        <f t="shared" si="7"/>
        <v>4.5</v>
      </c>
      <c r="L55" s="423"/>
      <c r="M55" s="20" t="str">
        <f t="shared" si="8"/>
        <v>Juin</v>
      </c>
    </row>
    <row r="56" spans="1:13" ht="18.75">
      <c r="A56" s="17">
        <v>49</v>
      </c>
      <c r="B56" s="346" t="s">
        <v>3294</v>
      </c>
      <c r="C56" s="347" t="s">
        <v>2085</v>
      </c>
      <c r="D56" s="204">
        <v>3</v>
      </c>
      <c r="E56" s="24"/>
      <c r="F56" s="396">
        <f t="shared" si="4"/>
        <v>1.5</v>
      </c>
      <c r="G56" s="397">
        <f t="shared" si="5"/>
        <v>4.5</v>
      </c>
      <c r="H56" s="24"/>
      <c r="I56" s="422">
        <f t="shared" si="6"/>
        <v>4.5</v>
      </c>
      <c r="J56" s="24"/>
      <c r="K56" s="422">
        <f t="shared" si="7"/>
        <v>4.5</v>
      </c>
      <c r="L56" s="423"/>
      <c r="M56" s="20" t="str">
        <f t="shared" si="8"/>
        <v>Juin</v>
      </c>
    </row>
    <row r="57" spans="1:13" ht="18.75">
      <c r="A57" s="17">
        <v>50</v>
      </c>
      <c r="B57" s="308" t="s">
        <v>2998</v>
      </c>
      <c r="C57" s="309" t="s">
        <v>2999</v>
      </c>
      <c r="D57" s="204">
        <v>5</v>
      </c>
      <c r="E57" s="24"/>
      <c r="F57" s="396">
        <f t="shared" si="4"/>
        <v>2.5</v>
      </c>
      <c r="G57" s="397">
        <f t="shared" si="5"/>
        <v>7.5</v>
      </c>
      <c r="H57" s="24"/>
      <c r="I57" s="422">
        <f t="shared" si="6"/>
        <v>7.5</v>
      </c>
      <c r="J57" s="24"/>
      <c r="K57" s="422">
        <f t="shared" si="7"/>
        <v>7.5</v>
      </c>
      <c r="L57" s="423"/>
      <c r="M57" s="20" t="str">
        <f t="shared" si="8"/>
        <v>Juin</v>
      </c>
    </row>
    <row r="58" spans="1:13" ht="18.75">
      <c r="A58" s="17">
        <v>51</v>
      </c>
      <c r="B58" s="285" t="s">
        <v>3000</v>
      </c>
      <c r="C58" s="284" t="s">
        <v>2038</v>
      </c>
      <c r="D58" s="204">
        <v>5</v>
      </c>
      <c r="E58" s="24"/>
      <c r="F58" s="396">
        <f t="shared" si="4"/>
        <v>2.5</v>
      </c>
      <c r="G58" s="397">
        <f t="shared" si="5"/>
        <v>7.5</v>
      </c>
      <c r="H58" s="24"/>
      <c r="I58" s="422">
        <f t="shared" si="6"/>
        <v>7.5</v>
      </c>
      <c r="J58" s="24"/>
      <c r="K58" s="422">
        <f t="shared" si="7"/>
        <v>7.5</v>
      </c>
      <c r="L58" s="423"/>
      <c r="M58" s="20" t="str">
        <f t="shared" si="8"/>
        <v>Juin</v>
      </c>
    </row>
    <row r="59" spans="1:13" ht="18.75">
      <c r="A59" s="17">
        <v>52</v>
      </c>
      <c r="B59" s="286" t="s">
        <v>1859</v>
      </c>
      <c r="C59" s="287" t="s">
        <v>3001</v>
      </c>
      <c r="D59" s="204">
        <v>1</v>
      </c>
      <c r="E59" s="24"/>
      <c r="F59" s="396">
        <f t="shared" si="4"/>
        <v>0.5</v>
      </c>
      <c r="G59" s="397">
        <f t="shared" si="5"/>
        <v>1.5</v>
      </c>
      <c r="H59" s="24"/>
      <c r="I59" s="422">
        <f t="shared" si="6"/>
        <v>1.5</v>
      </c>
      <c r="J59" s="24"/>
      <c r="K59" s="422">
        <f t="shared" si="7"/>
        <v>1.5</v>
      </c>
      <c r="L59" s="423"/>
      <c r="M59" s="20" t="str">
        <f t="shared" si="8"/>
        <v>Juin</v>
      </c>
    </row>
    <row r="60" spans="1:13" ht="18.75">
      <c r="A60" s="17">
        <v>53</v>
      </c>
      <c r="B60" s="334" t="s">
        <v>454</v>
      </c>
      <c r="C60" s="335" t="s">
        <v>1863</v>
      </c>
      <c r="D60" s="204">
        <v>1</v>
      </c>
      <c r="E60" s="24"/>
      <c r="F60" s="396">
        <f t="shared" si="4"/>
        <v>0.5</v>
      </c>
      <c r="G60" s="397">
        <f t="shared" si="5"/>
        <v>1.5</v>
      </c>
      <c r="H60" s="24"/>
      <c r="I60" s="422">
        <f t="shared" si="6"/>
        <v>1.5</v>
      </c>
      <c r="J60" s="24"/>
      <c r="K60" s="422">
        <f t="shared" si="7"/>
        <v>1.5</v>
      </c>
      <c r="L60" s="423"/>
      <c r="M60" s="20" t="str">
        <f t="shared" si="8"/>
        <v>Juin</v>
      </c>
    </row>
    <row r="61" spans="1:13" ht="18.75">
      <c r="A61" s="17">
        <v>54</v>
      </c>
      <c r="B61" s="308" t="s">
        <v>3002</v>
      </c>
      <c r="C61" s="309" t="s">
        <v>3003</v>
      </c>
      <c r="D61" s="204">
        <v>5</v>
      </c>
      <c r="E61" s="24"/>
      <c r="F61" s="396">
        <f t="shared" si="4"/>
        <v>2.5</v>
      </c>
      <c r="G61" s="397">
        <f t="shared" si="5"/>
        <v>7.5</v>
      </c>
      <c r="H61" s="24"/>
      <c r="I61" s="422">
        <f t="shared" si="6"/>
        <v>7.5</v>
      </c>
      <c r="J61" s="24"/>
      <c r="K61" s="422">
        <f t="shared" si="7"/>
        <v>7.5</v>
      </c>
      <c r="L61" s="423"/>
      <c r="M61" s="20" t="str">
        <f t="shared" si="8"/>
        <v>Juin</v>
      </c>
    </row>
    <row r="62" spans="1:13" ht="18.75">
      <c r="A62" s="17">
        <v>55</v>
      </c>
      <c r="B62" s="308" t="s">
        <v>3004</v>
      </c>
      <c r="C62" s="309" t="s">
        <v>3005</v>
      </c>
      <c r="D62" s="204">
        <v>4</v>
      </c>
      <c r="E62" s="24"/>
      <c r="F62" s="396">
        <f t="shared" si="4"/>
        <v>2</v>
      </c>
      <c r="G62" s="397">
        <f t="shared" si="5"/>
        <v>6</v>
      </c>
      <c r="H62" s="24"/>
      <c r="I62" s="422">
        <f t="shared" si="6"/>
        <v>6</v>
      </c>
      <c r="J62" s="24"/>
      <c r="K62" s="422">
        <f t="shared" si="7"/>
        <v>6</v>
      </c>
      <c r="L62" s="423"/>
      <c r="M62" s="20" t="str">
        <f t="shared" si="8"/>
        <v>Juin</v>
      </c>
    </row>
    <row r="63" spans="1:13" ht="18.75">
      <c r="A63" s="17">
        <v>56</v>
      </c>
      <c r="B63" s="308" t="s">
        <v>466</v>
      </c>
      <c r="C63" s="309" t="s">
        <v>296</v>
      </c>
      <c r="D63" s="204">
        <v>2</v>
      </c>
      <c r="E63" s="24"/>
      <c r="F63" s="396">
        <f t="shared" si="4"/>
        <v>1</v>
      </c>
      <c r="G63" s="397">
        <f t="shared" si="5"/>
        <v>3</v>
      </c>
      <c r="H63" s="24"/>
      <c r="I63" s="422">
        <f t="shared" si="6"/>
        <v>3</v>
      </c>
      <c r="J63" s="24"/>
      <c r="K63" s="422">
        <f t="shared" si="7"/>
        <v>3</v>
      </c>
      <c r="L63" s="423"/>
      <c r="M63" s="20" t="str">
        <f t="shared" si="8"/>
        <v>Juin</v>
      </c>
    </row>
    <row r="64" spans="1:13" ht="18.75">
      <c r="A64" s="17">
        <v>57</v>
      </c>
      <c r="B64" s="308" t="s">
        <v>3006</v>
      </c>
      <c r="C64" s="309" t="s">
        <v>674</v>
      </c>
      <c r="D64" s="204">
        <v>4</v>
      </c>
      <c r="E64" s="24"/>
      <c r="F64" s="396">
        <f t="shared" si="4"/>
        <v>2</v>
      </c>
      <c r="G64" s="397">
        <f t="shared" si="5"/>
        <v>6</v>
      </c>
      <c r="H64" s="24"/>
      <c r="I64" s="422">
        <f t="shared" si="6"/>
        <v>6</v>
      </c>
      <c r="J64" s="24"/>
      <c r="K64" s="422">
        <f t="shared" si="7"/>
        <v>6</v>
      </c>
      <c r="L64" s="423"/>
      <c r="M64" s="20" t="str">
        <f t="shared" si="8"/>
        <v>Juin</v>
      </c>
    </row>
    <row r="65" spans="1:13" ht="18.75">
      <c r="A65" s="17">
        <v>58</v>
      </c>
      <c r="B65" s="308" t="s">
        <v>1869</v>
      </c>
      <c r="C65" s="309" t="s">
        <v>3007</v>
      </c>
      <c r="D65" s="204">
        <v>5</v>
      </c>
      <c r="E65" s="24"/>
      <c r="F65" s="396">
        <f t="shared" si="4"/>
        <v>2.5</v>
      </c>
      <c r="G65" s="397">
        <f t="shared" si="5"/>
        <v>7.5</v>
      </c>
      <c r="H65" s="24"/>
      <c r="I65" s="422">
        <f t="shared" si="6"/>
        <v>7.5</v>
      </c>
      <c r="J65" s="24"/>
      <c r="K65" s="422">
        <f t="shared" si="7"/>
        <v>7.5</v>
      </c>
      <c r="L65" s="423"/>
      <c r="M65" s="20" t="str">
        <f t="shared" si="8"/>
        <v>Juin</v>
      </c>
    </row>
    <row r="66" spans="1:13" ht="18.75">
      <c r="A66" s="17">
        <v>59</v>
      </c>
      <c r="B66" s="306" t="s">
        <v>475</v>
      </c>
      <c r="C66" s="307" t="s">
        <v>1872</v>
      </c>
      <c r="D66" s="204">
        <v>1</v>
      </c>
      <c r="E66" s="24"/>
      <c r="F66" s="396">
        <f t="shared" si="4"/>
        <v>0.5</v>
      </c>
      <c r="G66" s="397">
        <f t="shared" si="5"/>
        <v>1.5</v>
      </c>
      <c r="H66" s="24"/>
      <c r="I66" s="422">
        <f t="shared" si="6"/>
        <v>1.5</v>
      </c>
      <c r="J66" s="24"/>
      <c r="K66" s="422">
        <f t="shared" si="7"/>
        <v>1.5</v>
      </c>
      <c r="L66" s="423"/>
      <c r="M66" s="20" t="str">
        <f t="shared" si="8"/>
        <v>Juin</v>
      </c>
    </row>
    <row r="67" spans="1:13" ht="18.75">
      <c r="A67" s="17">
        <v>60</v>
      </c>
      <c r="B67" s="308" t="s">
        <v>3008</v>
      </c>
      <c r="C67" s="342" t="s">
        <v>3009</v>
      </c>
      <c r="D67" s="204">
        <v>10</v>
      </c>
      <c r="E67" s="24"/>
      <c r="F67" s="396">
        <f t="shared" si="4"/>
        <v>5</v>
      </c>
      <c r="G67" s="397">
        <f t="shared" si="5"/>
        <v>15</v>
      </c>
      <c r="H67" s="24"/>
      <c r="I67" s="422">
        <f t="shared" si="6"/>
        <v>15</v>
      </c>
      <c r="J67" s="24"/>
      <c r="K67" s="422">
        <f t="shared" si="7"/>
        <v>15</v>
      </c>
      <c r="L67" s="423"/>
      <c r="M67" s="20" t="str">
        <f t="shared" si="8"/>
        <v>Juin</v>
      </c>
    </row>
    <row r="68" spans="1:13" ht="18.75">
      <c r="A68" s="17">
        <v>61</v>
      </c>
      <c r="B68" s="308" t="s">
        <v>3285</v>
      </c>
      <c r="C68" s="309" t="s">
        <v>3010</v>
      </c>
      <c r="D68" s="204">
        <v>3</v>
      </c>
      <c r="E68" s="24"/>
      <c r="F68" s="396">
        <f t="shared" si="4"/>
        <v>1.5</v>
      </c>
      <c r="G68" s="397">
        <f t="shared" si="5"/>
        <v>4.5</v>
      </c>
      <c r="H68" s="24"/>
      <c r="I68" s="422">
        <f t="shared" si="6"/>
        <v>4.5</v>
      </c>
      <c r="J68" s="24"/>
      <c r="K68" s="422">
        <f t="shared" si="7"/>
        <v>4.5</v>
      </c>
      <c r="L68" s="423"/>
      <c r="M68" s="20" t="str">
        <f t="shared" si="8"/>
        <v>Juin</v>
      </c>
    </row>
    <row r="69" spans="1:13" ht="18.75">
      <c r="A69" s="17">
        <v>62</v>
      </c>
      <c r="B69" s="334" t="s">
        <v>499</v>
      </c>
      <c r="C69" s="335" t="s">
        <v>500</v>
      </c>
      <c r="D69" s="204">
        <v>3</v>
      </c>
      <c r="E69" s="24"/>
      <c r="F69" s="396">
        <f t="shared" si="4"/>
        <v>1.5</v>
      </c>
      <c r="G69" s="397">
        <f t="shared" si="5"/>
        <v>4.5</v>
      </c>
      <c r="H69" s="24"/>
      <c r="I69" s="422">
        <f t="shared" si="6"/>
        <v>4.5</v>
      </c>
      <c r="J69" s="24"/>
      <c r="K69" s="422">
        <f t="shared" si="7"/>
        <v>4.5</v>
      </c>
      <c r="L69" s="423"/>
      <c r="M69" s="20" t="str">
        <f t="shared" si="8"/>
        <v>Juin</v>
      </c>
    </row>
    <row r="70" spans="1:13" ht="18.75">
      <c r="A70" s="17">
        <v>63</v>
      </c>
      <c r="B70" s="308" t="s">
        <v>3011</v>
      </c>
      <c r="C70" s="309" t="s">
        <v>256</v>
      </c>
      <c r="D70" s="204">
        <v>5</v>
      </c>
      <c r="E70" s="24"/>
      <c r="F70" s="396">
        <f t="shared" si="4"/>
        <v>2.5</v>
      </c>
      <c r="G70" s="397">
        <f t="shared" si="5"/>
        <v>7.5</v>
      </c>
      <c r="H70" s="24"/>
      <c r="I70" s="422">
        <f t="shared" si="6"/>
        <v>7.5</v>
      </c>
      <c r="J70" s="24"/>
      <c r="K70" s="422">
        <f t="shared" si="7"/>
        <v>7.5</v>
      </c>
      <c r="L70" s="423"/>
      <c r="M70" s="20" t="str">
        <f t="shared" si="8"/>
        <v>Juin</v>
      </c>
    </row>
    <row r="71" spans="1:13" ht="18.75">
      <c r="A71" s="17">
        <v>64</v>
      </c>
      <c r="B71" s="308" t="s">
        <v>3012</v>
      </c>
      <c r="C71" s="309" t="s">
        <v>3013</v>
      </c>
      <c r="D71" s="204">
        <v>8</v>
      </c>
      <c r="E71" s="24"/>
      <c r="F71" s="396">
        <f t="shared" si="4"/>
        <v>4</v>
      </c>
      <c r="G71" s="397">
        <f t="shared" si="5"/>
        <v>12</v>
      </c>
      <c r="H71" s="24"/>
      <c r="I71" s="422">
        <f t="shared" si="6"/>
        <v>12</v>
      </c>
      <c r="J71" s="24"/>
      <c r="K71" s="422">
        <f t="shared" si="7"/>
        <v>12</v>
      </c>
      <c r="L71" s="423"/>
      <c r="M71" s="20" t="str">
        <f t="shared" si="8"/>
        <v>Juin</v>
      </c>
    </row>
    <row r="72" spans="1:13" ht="18.75">
      <c r="A72" s="17">
        <v>65</v>
      </c>
      <c r="B72" s="308" t="s">
        <v>3014</v>
      </c>
      <c r="C72" s="309" t="s">
        <v>3015</v>
      </c>
      <c r="D72" s="204">
        <v>3</v>
      </c>
      <c r="E72" s="24"/>
      <c r="F72" s="396">
        <f t="shared" si="4"/>
        <v>1.5</v>
      </c>
      <c r="G72" s="397">
        <f t="shared" si="5"/>
        <v>4.5</v>
      </c>
      <c r="H72" s="24"/>
      <c r="I72" s="422">
        <f t="shared" si="6"/>
        <v>4.5</v>
      </c>
      <c r="J72" s="24"/>
      <c r="K72" s="422">
        <f t="shared" si="7"/>
        <v>4.5</v>
      </c>
      <c r="L72" s="423"/>
      <c r="M72" s="20" t="str">
        <f t="shared" si="8"/>
        <v>Juin</v>
      </c>
    </row>
    <row r="73" spans="1:13" ht="18.75">
      <c r="A73" s="17">
        <v>66</v>
      </c>
      <c r="B73" s="308" t="s">
        <v>3016</v>
      </c>
      <c r="C73" s="309" t="s">
        <v>1368</v>
      </c>
      <c r="D73" s="204">
        <v>5</v>
      </c>
      <c r="E73" s="24"/>
      <c r="F73" s="396">
        <f t="shared" ref="F73:F136" si="9">IF(AND(D73=0,E73=0),L73/3,(D73+E73)/2)</f>
        <v>2.5</v>
      </c>
      <c r="G73" s="397">
        <f t="shared" ref="G73:G136" si="10">F73*3</f>
        <v>7.5</v>
      </c>
      <c r="H73" s="24"/>
      <c r="I73" s="422">
        <f t="shared" ref="I73:I136" si="11">MAX(G73,H73*3)</f>
        <v>7.5</v>
      </c>
      <c r="J73" s="24"/>
      <c r="K73" s="422">
        <f t="shared" ref="K73:K136" si="12">MAX(I73,J73*3)</f>
        <v>7.5</v>
      </c>
      <c r="L73" s="423"/>
      <c r="M73" s="20" t="str">
        <f t="shared" ref="M73:M136" si="13">IF(ISBLANK(J73),IF(ISBLANK(H73),"Juin","Synthèse"),"Rattrapage")</f>
        <v>Juin</v>
      </c>
    </row>
    <row r="74" spans="1:13" ht="18.75">
      <c r="A74" s="17">
        <v>67</v>
      </c>
      <c r="B74" s="308" t="s">
        <v>3017</v>
      </c>
      <c r="C74" s="309" t="s">
        <v>1211</v>
      </c>
      <c r="D74" s="204">
        <v>6</v>
      </c>
      <c r="E74" s="24"/>
      <c r="F74" s="396">
        <f t="shared" si="9"/>
        <v>3</v>
      </c>
      <c r="G74" s="397">
        <f t="shared" si="10"/>
        <v>9</v>
      </c>
      <c r="H74" s="24"/>
      <c r="I74" s="422">
        <f t="shared" si="11"/>
        <v>9</v>
      </c>
      <c r="J74" s="24"/>
      <c r="K74" s="422">
        <f t="shared" si="12"/>
        <v>9</v>
      </c>
      <c r="L74" s="423"/>
      <c r="M74" s="20" t="str">
        <f t="shared" si="13"/>
        <v>Juin</v>
      </c>
    </row>
    <row r="75" spans="1:13" ht="18.75">
      <c r="A75" s="17">
        <v>68</v>
      </c>
      <c r="B75" s="308" t="s">
        <v>3018</v>
      </c>
      <c r="C75" s="309" t="s">
        <v>1935</v>
      </c>
      <c r="D75" s="204">
        <v>1</v>
      </c>
      <c r="E75" s="24"/>
      <c r="F75" s="396">
        <f t="shared" si="9"/>
        <v>0.5</v>
      </c>
      <c r="G75" s="397">
        <f t="shared" si="10"/>
        <v>1.5</v>
      </c>
      <c r="H75" s="24"/>
      <c r="I75" s="422">
        <f t="shared" si="11"/>
        <v>1.5</v>
      </c>
      <c r="J75" s="24"/>
      <c r="K75" s="422">
        <f t="shared" si="12"/>
        <v>1.5</v>
      </c>
      <c r="L75" s="423"/>
      <c r="M75" s="20" t="str">
        <f t="shared" si="13"/>
        <v>Juin</v>
      </c>
    </row>
    <row r="76" spans="1:13" ht="18.75">
      <c r="A76" s="17">
        <v>69</v>
      </c>
      <c r="B76" s="308" t="s">
        <v>3019</v>
      </c>
      <c r="C76" s="309" t="s">
        <v>2018</v>
      </c>
      <c r="D76" s="204">
        <v>6</v>
      </c>
      <c r="E76" s="24"/>
      <c r="F76" s="396">
        <f t="shared" si="9"/>
        <v>3</v>
      </c>
      <c r="G76" s="397">
        <f t="shared" si="10"/>
        <v>9</v>
      </c>
      <c r="H76" s="24"/>
      <c r="I76" s="422">
        <f t="shared" si="11"/>
        <v>9</v>
      </c>
      <c r="J76" s="24"/>
      <c r="K76" s="422">
        <f t="shared" si="12"/>
        <v>9</v>
      </c>
      <c r="L76" s="423"/>
      <c r="M76" s="20" t="str">
        <f t="shared" si="13"/>
        <v>Juin</v>
      </c>
    </row>
    <row r="77" spans="1:13" ht="18.75">
      <c r="A77" s="17">
        <v>70</v>
      </c>
      <c r="B77" s="308" t="s">
        <v>3020</v>
      </c>
      <c r="C77" s="309" t="s">
        <v>3021</v>
      </c>
      <c r="D77" s="204">
        <v>12</v>
      </c>
      <c r="E77" s="24"/>
      <c r="F77" s="396">
        <f t="shared" si="9"/>
        <v>6</v>
      </c>
      <c r="G77" s="397">
        <f t="shared" si="10"/>
        <v>18</v>
      </c>
      <c r="H77" s="24"/>
      <c r="I77" s="422">
        <f t="shared" si="11"/>
        <v>18</v>
      </c>
      <c r="J77" s="24"/>
      <c r="K77" s="422">
        <f t="shared" si="12"/>
        <v>18</v>
      </c>
      <c r="L77" s="423"/>
      <c r="M77" s="20" t="str">
        <f t="shared" si="13"/>
        <v>Juin</v>
      </c>
    </row>
    <row r="78" spans="1:13" ht="18.75">
      <c r="A78" s="17">
        <v>71</v>
      </c>
      <c r="B78" s="334" t="s">
        <v>3286</v>
      </c>
      <c r="C78" s="335" t="s">
        <v>1907</v>
      </c>
      <c r="D78" s="204">
        <v>2</v>
      </c>
      <c r="E78" s="24"/>
      <c r="F78" s="396">
        <f t="shared" si="9"/>
        <v>1</v>
      </c>
      <c r="G78" s="397">
        <f t="shared" si="10"/>
        <v>3</v>
      </c>
      <c r="H78" s="24"/>
      <c r="I78" s="422">
        <f t="shared" si="11"/>
        <v>3</v>
      </c>
      <c r="J78" s="24"/>
      <c r="K78" s="422">
        <f t="shared" si="12"/>
        <v>3</v>
      </c>
      <c r="L78" s="423"/>
      <c r="M78" s="20" t="str">
        <f t="shared" si="13"/>
        <v>Juin</v>
      </c>
    </row>
    <row r="79" spans="1:13" ht="18.75">
      <c r="A79" s="17">
        <v>72</v>
      </c>
      <c r="B79" s="308" t="s">
        <v>3022</v>
      </c>
      <c r="C79" s="309" t="s">
        <v>971</v>
      </c>
      <c r="D79" s="204">
        <v>12</v>
      </c>
      <c r="E79" s="24"/>
      <c r="F79" s="396">
        <f t="shared" si="9"/>
        <v>6</v>
      </c>
      <c r="G79" s="397">
        <f t="shared" si="10"/>
        <v>18</v>
      </c>
      <c r="H79" s="24"/>
      <c r="I79" s="422">
        <f t="shared" si="11"/>
        <v>18</v>
      </c>
      <c r="J79" s="24"/>
      <c r="K79" s="422">
        <f t="shared" si="12"/>
        <v>18</v>
      </c>
      <c r="L79" s="423"/>
      <c r="M79" s="20" t="str">
        <f t="shared" si="13"/>
        <v>Juin</v>
      </c>
    </row>
    <row r="80" spans="1:13" ht="18.75">
      <c r="A80" s="17">
        <v>73</v>
      </c>
      <c r="B80" s="308" t="s">
        <v>3023</v>
      </c>
      <c r="C80" s="309" t="s">
        <v>3024</v>
      </c>
      <c r="D80" s="204">
        <v>7</v>
      </c>
      <c r="E80" s="24"/>
      <c r="F80" s="396">
        <f t="shared" si="9"/>
        <v>3.5</v>
      </c>
      <c r="G80" s="397">
        <f t="shared" si="10"/>
        <v>10.5</v>
      </c>
      <c r="H80" s="24"/>
      <c r="I80" s="422">
        <f t="shared" si="11"/>
        <v>10.5</v>
      </c>
      <c r="J80" s="24"/>
      <c r="K80" s="422">
        <f t="shared" si="12"/>
        <v>10.5</v>
      </c>
      <c r="L80" s="423"/>
      <c r="M80" s="20" t="str">
        <f t="shared" si="13"/>
        <v>Juin</v>
      </c>
    </row>
    <row r="81" spans="1:13" ht="18.75">
      <c r="A81" s="17">
        <v>74</v>
      </c>
      <c r="B81" s="308" t="s">
        <v>3025</v>
      </c>
      <c r="C81" s="309" t="s">
        <v>887</v>
      </c>
      <c r="D81" s="204">
        <v>8</v>
      </c>
      <c r="E81" s="24"/>
      <c r="F81" s="396">
        <f t="shared" si="9"/>
        <v>4</v>
      </c>
      <c r="G81" s="397">
        <f t="shared" si="10"/>
        <v>12</v>
      </c>
      <c r="H81" s="24"/>
      <c r="I81" s="422">
        <f t="shared" si="11"/>
        <v>12</v>
      </c>
      <c r="J81" s="24"/>
      <c r="K81" s="422">
        <f t="shared" si="12"/>
        <v>12</v>
      </c>
      <c r="L81" s="423"/>
      <c r="M81" s="20" t="str">
        <f t="shared" si="13"/>
        <v>Juin</v>
      </c>
    </row>
    <row r="82" spans="1:13" ht="18.75">
      <c r="A82" s="17">
        <v>75</v>
      </c>
      <c r="B82" s="308" t="s">
        <v>552</v>
      </c>
      <c r="C82" s="309" t="s">
        <v>2146</v>
      </c>
      <c r="D82" s="204">
        <v>13</v>
      </c>
      <c r="E82" s="24"/>
      <c r="F82" s="396">
        <f t="shared" si="9"/>
        <v>6.5</v>
      </c>
      <c r="G82" s="397">
        <f t="shared" si="10"/>
        <v>19.5</v>
      </c>
      <c r="H82" s="24"/>
      <c r="I82" s="422">
        <f t="shared" si="11"/>
        <v>19.5</v>
      </c>
      <c r="J82" s="24"/>
      <c r="K82" s="422">
        <f t="shared" si="12"/>
        <v>19.5</v>
      </c>
      <c r="L82" s="423"/>
      <c r="M82" s="20" t="str">
        <f t="shared" si="13"/>
        <v>Juin</v>
      </c>
    </row>
    <row r="83" spans="1:13" ht="18.75">
      <c r="A83" s="17">
        <v>76</v>
      </c>
      <c r="B83" s="308" t="s">
        <v>3026</v>
      </c>
      <c r="C83" s="309" t="s">
        <v>2143</v>
      </c>
      <c r="D83" s="204">
        <v>1</v>
      </c>
      <c r="E83" s="24"/>
      <c r="F83" s="396">
        <f t="shared" si="9"/>
        <v>0.5</v>
      </c>
      <c r="G83" s="397">
        <f t="shared" si="10"/>
        <v>1.5</v>
      </c>
      <c r="H83" s="24"/>
      <c r="I83" s="422">
        <f t="shared" si="11"/>
        <v>1.5</v>
      </c>
      <c r="J83" s="24"/>
      <c r="K83" s="422">
        <f t="shared" si="12"/>
        <v>1.5</v>
      </c>
      <c r="L83" s="423"/>
      <c r="M83" s="20" t="str">
        <f t="shared" si="13"/>
        <v>Juin</v>
      </c>
    </row>
    <row r="84" spans="1:13" ht="18.75">
      <c r="A84" s="17">
        <v>77</v>
      </c>
      <c r="B84" s="308" t="s">
        <v>3027</v>
      </c>
      <c r="C84" s="309" t="s">
        <v>1892</v>
      </c>
      <c r="D84" s="204">
        <v>2</v>
      </c>
      <c r="E84" s="24"/>
      <c r="F84" s="396">
        <f t="shared" si="9"/>
        <v>1</v>
      </c>
      <c r="G84" s="397">
        <f t="shared" si="10"/>
        <v>3</v>
      </c>
      <c r="H84" s="24"/>
      <c r="I84" s="422">
        <f t="shared" si="11"/>
        <v>3</v>
      </c>
      <c r="J84" s="24"/>
      <c r="K84" s="422">
        <f t="shared" si="12"/>
        <v>3</v>
      </c>
      <c r="L84" s="423"/>
      <c r="M84" s="20" t="str">
        <f t="shared" si="13"/>
        <v>Juin</v>
      </c>
    </row>
    <row r="85" spans="1:13" ht="18.75">
      <c r="A85" s="17">
        <v>78</v>
      </c>
      <c r="B85" s="308" t="s">
        <v>3028</v>
      </c>
      <c r="C85" s="309" t="s">
        <v>841</v>
      </c>
      <c r="D85" s="204">
        <v>5</v>
      </c>
      <c r="E85" s="24"/>
      <c r="F85" s="396">
        <f t="shared" si="9"/>
        <v>2.5</v>
      </c>
      <c r="G85" s="397">
        <f t="shared" si="10"/>
        <v>7.5</v>
      </c>
      <c r="H85" s="24"/>
      <c r="I85" s="422">
        <f t="shared" si="11"/>
        <v>7.5</v>
      </c>
      <c r="J85" s="24"/>
      <c r="K85" s="422">
        <f t="shared" si="12"/>
        <v>7.5</v>
      </c>
      <c r="L85" s="423"/>
      <c r="M85" s="20" t="str">
        <f t="shared" si="13"/>
        <v>Juin</v>
      </c>
    </row>
    <row r="86" spans="1:13" ht="18.75">
      <c r="A86" s="17">
        <v>79</v>
      </c>
      <c r="B86" s="308" t="s">
        <v>3029</v>
      </c>
      <c r="C86" s="309" t="s">
        <v>1313</v>
      </c>
      <c r="D86" s="204">
        <v>4</v>
      </c>
      <c r="E86" s="24"/>
      <c r="F86" s="396">
        <f t="shared" si="9"/>
        <v>2</v>
      </c>
      <c r="G86" s="397">
        <f t="shared" si="10"/>
        <v>6</v>
      </c>
      <c r="H86" s="24"/>
      <c r="I86" s="422">
        <f t="shared" si="11"/>
        <v>6</v>
      </c>
      <c r="J86" s="24"/>
      <c r="K86" s="422">
        <f t="shared" si="12"/>
        <v>6</v>
      </c>
      <c r="L86" s="423"/>
      <c r="M86" s="20" t="str">
        <f t="shared" si="13"/>
        <v>Juin</v>
      </c>
    </row>
    <row r="87" spans="1:13" ht="18.75">
      <c r="A87" s="17">
        <v>80</v>
      </c>
      <c r="B87" s="308" t="s">
        <v>3030</v>
      </c>
      <c r="C87" s="309" t="s">
        <v>1211</v>
      </c>
      <c r="D87" s="204">
        <v>2</v>
      </c>
      <c r="E87" s="24"/>
      <c r="F87" s="396">
        <f t="shared" si="9"/>
        <v>1</v>
      </c>
      <c r="G87" s="397">
        <f t="shared" si="10"/>
        <v>3</v>
      </c>
      <c r="H87" s="24"/>
      <c r="I87" s="422">
        <f t="shared" si="11"/>
        <v>3</v>
      </c>
      <c r="J87" s="24"/>
      <c r="K87" s="422">
        <f t="shared" si="12"/>
        <v>3</v>
      </c>
      <c r="L87" s="423"/>
      <c r="M87" s="20" t="str">
        <f t="shared" si="13"/>
        <v>Juin</v>
      </c>
    </row>
    <row r="88" spans="1:13" ht="18.75">
      <c r="A88" s="17">
        <v>81</v>
      </c>
      <c r="B88" s="308" t="s">
        <v>3031</v>
      </c>
      <c r="C88" s="309" t="s">
        <v>2940</v>
      </c>
      <c r="D88" s="204">
        <v>5</v>
      </c>
      <c r="E88" s="24"/>
      <c r="F88" s="396">
        <f t="shared" si="9"/>
        <v>2.5</v>
      </c>
      <c r="G88" s="397">
        <f t="shared" si="10"/>
        <v>7.5</v>
      </c>
      <c r="H88" s="24"/>
      <c r="I88" s="422">
        <f t="shared" si="11"/>
        <v>7.5</v>
      </c>
      <c r="J88" s="24"/>
      <c r="K88" s="422">
        <f t="shared" si="12"/>
        <v>7.5</v>
      </c>
      <c r="L88" s="423"/>
      <c r="M88" s="20" t="str">
        <f t="shared" si="13"/>
        <v>Juin</v>
      </c>
    </row>
    <row r="89" spans="1:13" ht="18.75">
      <c r="A89" s="17">
        <v>82</v>
      </c>
      <c r="B89" s="308" t="s">
        <v>3032</v>
      </c>
      <c r="C89" s="309" t="s">
        <v>3033</v>
      </c>
      <c r="D89" s="204">
        <v>8</v>
      </c>
      <c r="E89" s="24"/>
      <c r="F89" s="396">
        <f t="shared" si="9"/>
        <v>4</v>
      </c>
      <c r="G89" s="397">
        <f t="shared" si="10"/>
        <v>12</v>
      </c>
      <c r="H89" s="24"/>
      <c r="I89" s="422">
        <f t="shared" si="11"/>
        <v>12</v>
      </c>
      <c r="J89" s="24"/>
      <c r="K89" s="422">
        <f t="shared" si="12"/>
        <v>12</v>
      </c>
      <c r="L89" s="423"/>
      <c r="M89" s="20" t="str">
        <f t="shared" si="13"/>
        <v>Juin</v>
      </c>
    </row>
    <row r="90" spans="1:13" ht="18.75">
      <c r="A90" s="17">
        <v>83</v>
      </c>
      <c r="B90" s="308" t="s">
        <v>3034</v>
      </c>
      <c r="C90" s="309" t="s">
        <v>2115</v>
      </c>
      <c r="D90" s="204">
        <v>1</v>
      </c>
      <c r="E90" s="24"/>
      <c r="F90" s="396">
        <f t="shared" si="9"/>
        <v>0.5</v>
      </c>
      <c r="G90" s="397">
        <f t="shared" si="10"/>
        <v>1.5</v>
      </c>
      <c r="H90" s="24"/>
      <c r="I90" s="422">
        <f t="shared" si="11"/>
        <v>1.5</v>
      </c>
      <c r="J90" s="24"/>
      <c r="K90" s="422">
        <f t="shared" si="12"/>
        <v>1.5</v>
      </c>
      <c r="L90" s="423"/>
      <c r="M90" s="20" t="str">
        <f t="shared" si="13"/>
        <v>Juin</v>
      </c>
    </row>
    <row r="91" spans="1:13" ht="18.75">
      <c r="A91" s="17">
        <v>84</v>
      </c>
      <c r="B91" s="308" t="s">
        <v>3295</v>
      </c>
      <c r="C91" s="309" t="s">
        <v>1972</v>
      </c>
      <c r="D91" s="204">
        <v>7</v>
      </c>
      <c r="E91" s="186"/>
      <c r="F91" s="396">
        <f t="shared" si="9"/>
        <v>3.5</v>
      </c>
      <c r="G91" s="397">
        <f t="shared" si="10"/>
        <v>10.5</v>
      </c>
      <c r="H91" s="24"/>
      <c r="I91" s="422">
        <f t="shared" si="11"/>
        <v>10.5</v>
      </c>
      <c r="J91" s="24"/>
      <c r="K91" s="422">
        <f t="shared" si="12"/>
        <v>10.5</v>
      </c>
      <c r="L91" s="423"/>
      <c r="M91" s="20" t="str">
        <f t="shared" si="13"/>
        <v>Juin</v>
      </c>
    </row>
    <row r="92" spans="1:13" ht="18.75">
      <c r="A92" s="17">
        <v>85</v>
      </c>
      <c r="B92" s="308" t="s">
        <v>3035</v>
      </c>
      <c r="C92" s="309" t="s">
        <v>891</v>
      </c>
      <c r="D92" s="204">
        <v>16</v>
      </c>
      <c r="E92" s="24"/>
      <c r="F92" s="396">
        <f t="shared" si="9"/>
        <v>8</v>
      </c>
      <c r="G92" s="397">
        <f t="shared" si="10"/>
        <v>24</v>
      </c>
      <c r="H92" s="24"/>
      <c r="I92" s="422">
        <f t="shared" si="11"/>
        <v>24</v>
      </c>
      <c r="J92" s="24"/>
      <c r="K92" s="422">
        <f t="shared" si="12"/>
        <v>24</v>
      </c>
      <c r="L92" s="423"/>
      <c r="M92" s="20" t="str">
        <f t="shared" si="13"/>
        <v>Juin</v>
      </c>
    </row>
    <row r="93" spans="1:13" ht="18.75">
      <c r="A93" s="17">
        <v>86</v>
      </c>
      <c r="B93" s="308" t="s">
        <v>3036</v>
      </c>
      <c r="C93" s="309" t="s">
        <v>3037</v>
      </c>
      <c r="D93" s="204">
        <v>4</v>
      </c>
      <c r="E93" s="24"/>
      <c r="F93" s="396">
        <f t="shared" si="9"/>
        <v>2</v>
      </c>
      <c r="G93" s="397">
        <f t="shared" si="10"/>
        <v>6</v>
      </c>
      <c r="H93" s="24"/>
      <c r="I93" s="422">
        <f t="shared" si="11"/>
        <v>6</v>
      </c>
      <c r="J93" s="24"/>
      <c r="K93" s="422">
        <f t="shared" si="12"/>
        <v>6</v>
      </c>
      <c r="L93" s="423"/>
      <c r="M93" s="20" t="str">
        <f t="shared" si="13"/>
        <v>Juin</v>
      </c>
    </row>
    <row r="94" spans="1:13" ht="18.75">
      <c r="A94" s="17">
        <v>87</v>
      </c>
      <c r="B94" s="308" t="s">
        <v>1919</v>
      </c>
      <c r="C94" s="309" t="s">
        <v>1943</v>
      </c>
      <c r="D94" s="204">
        <v>2</v>
      </c>
      <c r="E94" s="24"/>
      <c r="F94" s="396">
        <f t="shared" si="9"/>
        <v>1</v>
      </c>
      <c r="G94" s="397">
        <f t="shared" si="10"/>
        <v>3</v>
      </c>
      <c r="H94" s="24"/>
      <c r="I94" s="422">
        <f t="shared" si="11"/>
        <v>3</v>
      </c>
      <c r="J94" s="24"/>
      <c r="K94" s="422">
        <f t="shared" si="12"/>
        <v>3</v>
      </c>
      <c r="L94" s="423"/>
      <c r="M94" s="20" t="str">
        <f t="shared" si="13"/>
        <v>Juin</v>
      </c>
    </row>
    <row r="95" spans="1:13" ht="18.75">
      <c r="A95" s="17">
        <v>88</v>
      </c>
      <c r="B95" s="308" t="s">
        <v>3038</v>
      </c>
      <c r="C95" s="309" t="s">
        <v>1999</v>
      </c>
      <c r="D95" s="204">
        <v>6</v>
      </c>
      <c r="E95" s="24"/>
      <c r="F95" s="396">
        <f t="shared" si="9"/>
        <v>3</v>
      </c>
      <c r="G95" s="397">
        <f t="shared" si="10"/>
        <v>9</v>
      </c>
      <c r="H95" s="24"/>
      <c r="I95" s="422">
        <f t="shared" si="11"/>
        <v>9</v>
      </c>
      <c r="J95" s="24"/>
      <c r="K95" s="422">
        <f t="shared" si="12"/>
        <v>9</v>
      </c>
      <c r="L95" s="423"/>
      <c r="M95" s="20" t="str">
        <f t="shared" si="13"/>
        <v>Juin</v>
      </c>
    </row>
    <row r="96" spans="1:13" ht="18.75">
      <c r="A96" s="17">
        <v>89</v>
      </c>
      <c r="B96" s="308" t="s">
        <v>3039</v>
      </c>
      <c r="C96" s="309" t="s">
        <v>706</v>
      </c>
      <c r="D96" s="204">
        <v>11</v>
      </c>
      <c r="E96" s="24"/>
      <c r="F96" s="396">
        <f t="shared" si="9"/>
        <v>5.5</v>
      </c>
      <c r="G96" s="397">
        <f t="shared" si="10"/>
        <v>16.5</v>
      </c>
      <c r="H96" s="24"/>
      <c r="I96" s="422">
        <f t="shared" si="11"/>
        <v>16.5</v>
      </c>
      <c r="J96" s="24"/>
      <c r="K96" s="422">
        <f t="shared" si="12"/>
        <v>16.5</v>
      </c>
      <c r="L96" s="423"/>
      <c r="M96" s="20" t="str">
        <f t="shared" si="13"/>
        <v>Juin</v>
      </c>
    </row>
    <row r="97" spans="1:13" ht="18.75">
      <c r="A97" s="17">
        <v>90</v>
      </c>
      <c r="B97" s="348" t="s">
        <v>3040</v>
      </c>
      <c r="C97" s="349" t="s">
        <v>1819</v>
      </c>
      <c r="D97" s="204">
        <v>6</v>
      </c>
      <c r="E97" s="24"/>
      <c r="F97" s="396">
        <f t="shared" si="9"/>
        <v>3</v>
      </c>
      <c r="G97" s="397">
        <f t="shared" si="10"/>
        <v>9</v>
      </c>
      <c r="H97" s="24"/>
      <c r="I97" s="422">
        <f t="shared" si="11"/>
        <v>9</v>
      </c>
      <c r="J97" s="24"/>
      <c r="K97" s="422">
        <f t="shared" si="12"/>
        <v>9</v>
      </c>
      <c r="L97" s="423"/>
      <c r="M97" s="20" t="str">
        <f t="shared" si="13"/>
        <v>Juin</v>
      </c>
    </row>
    <row r="98" spans="1:13" ht="18.75">
      <c r="A98" s="17">
        <v>91</v>
      </c>
      <c r="B98" s="306" t="s">
        <v>699</v>
      </c>
      <c r="C98" s="307" t="s">
        <v>1890</v>
      </c>
      <c r="D98" s="204">
        <v>2</v>
      </c>
      <c r="E98" s="24"/>
      <c r="F98" s="396">
        <f t="shared" si="9"/>
        <v>1</v>
      </c>
      <c r="G98" s="397">
        <f t="shared" si="10"/>
        <v>3</v>
      </c>
      <c r="H98" s="24"/>
      <c r="I98" s="422">
        <f t="shared" si="11"/>
        <v>3</v>
      </c>
      <c r="J98" s="24"/>
      <c r="K98" s="422">
        <f t="shared" si="12"/>
        <v>3</v>
      </c>
      <c r="L98" s="423"/>
      <c r="M98" s="20" t="str">
        <f t="shared" si="13"/>
        <v>Juin</v>
      </c>
    </row>
    <row r="99" spans="1:13" ht="18.75">
      <c r="A99" s="17">
        <v>92</v>
      </c>
      <c r="B99" s="308" t="s">
        <v>699</v>
      </c>
      <c r="C99" s="309" t="s">
        <v>1900</v>
      </c>
      <c r="D99" s="204">
        <v>10</v>
      </c>
      <c r="E99" s="24"/>
      <c r="F99" s="396">
        <f t="shared" si="9"/>
        <v>5</v>
      </c>
      <c r="G99" s="397">
        <f t="shared" si="10"/>
        <v>15</v>
      </c>
      <c r="H99" s="24"/>
      <c r="I99" s="422">
        <f t="shared" si="11"/>
        <v>15</v>
      </c>
      <c r="J99" s="24"/>
      <c r="K99" s="422">
        <f t="shared" si="12"/>
        <v>15</v>
      </c>
      <c r="L99" s="423"/>
      <c r="M99" s="20" t="str">
        <f t="shared" si="13"/>
        <v>Juin</v>
      </c>
    </row>
    <row r="100" spans="1:13" ht="18.75">
      <c r="A100" s="17">
        <v>93</v>
      </c>
      <c r="B100" s="308" t="s">
        <v>3041</v>
      </c>
      <c r="C100" s="309" t="s">
        <v>1851</v>
      </c>
      <c r="D100" s="204">
        <v>6</v>
      </c>
      <c r="E100" s="24"/>
      <c r="F100" s="396">
        <f t="shared" si="9"/>
        <v>3</v>
      </c>
      <c r="G100" s="397">
        <f t="shared" si="10"/>
        <v>9</v>
      </c>
      <c r="H100" s="24"/>
      <c r="I100" s="422">
        <f t="shared" si="11"/>
        <v>9</v>
      </c>
      <c r="J100" s="24"/>
      <c r="K100" s="422">
        <f t="shared" si="12"/>
        <v>9</v>
      </c>
      <c r="L100" s="423"/>
      <c r="M100" s="20" t="str">
        <f t="shared" si="13"/>
        <v>Juin</v>
      </c>
    </row>
    <row r="101" spans="1:13" ht="18.75">
      <c r="A101" s="17">
        <v>94</v>
      </c>
      <c r="B101" s="308" t="s">
        <v>3287</v>
      </c>
      <c r="C101" s="309" t="s">
        <v>3296</v>
      </c>
      <c r="D101" s="204">
        <v>4</v>
      </c>
      <c r="E101" s="24"/>
      <c r="F101" s="396">
        <f t="shared" si="9"/>
        <v>2</v>
      </c>
      <c r="G101" s="397">
        <f t="shared" si="10"/>
        <v>6</v>
      </c>
      <c r="H101" s="24"/>
      <c r="I101" s="422">
        <f t="shared" si="11"/>
        <v>6</v>
      </c>
      <c r="J101" s="24"/>
      <c r="K101" s="422">
        <f t="shared" si="12"/>
        <v>6</v>
      </c>
      <c r="L101" s="423"/>
      <c r="M101" s="20" t="str">
        <f t="shared" si="13"/>
        <v>Juin</v>
      </c>
    </row>
    <row r="102" spans="1:13" ht="18.75">
      <c r="A102" s="17">
        <v>95</v>
      </c>
      <c r="B102" s="308" t="s">
        <v>3042</v>
      </c>
      <c r="C102" s="309" t="s">
        <v>1907</v>
      </c>
      <c r="D102" s="204">
        <v>5</v>
      </c>
      <c r="E102" s="24"/>
      <c r="F102" s="396">
        <f t="shared" si="9"/>
        <v>2.5</v>
      </c>
      <c r="G102" s="397">
        <f t="shared" si="10"/>
        <v>7.5</v>
      </c>
      <c r="H102" s="24"/>
      <c r="I102" s="422">
        <f t="shared" si="11"/>
        <v>7.5</v>
      </c>
      <c r="J102" s="24"/>
      <c r="K102" s="422">
        <f t="shared" si="12"/>
        <v>7.5</v>
      </c>
      <c r="L102" s="423"/>
      <c r="M102" s="20" t="str">
        <f t="shared" si="13"/>
        <v>Juin</v>
      </c>
    </row>
    <row r="103" spans="1:13" ht="18.75">
      <c r="A103" s="17">
        <v>96</v>
      </c>
      <c r="B103" s="308" t="s">
        <v>743</v>
      </c>
      <c r="C103" s="309" t="s">
        <v>3043</v>
      </c>
      <c r="D103" s="204">
        <v>8</v>
      </c>
      <c r="E103" s="24"/>
      <c r="F103" s="396">
        <f t="shared" si="9"/>
        <v>4</v>
      </c>
      <c r="G103" s="397">
        <f t="shared" si="10"/>
        <v>12</v>
      </c>
      <c r="H103" s="24"/>
      <c r="I103" s="422">
        <f t="shared" si="11"/>
        <v>12</v>
      </c>
      <c r="J103" s="24"/>
      <c r="K103" s="422">
        <f t="shared" si="12"/>
        <v>12</v>
      </c>
      <c r="L103" s="423"/>
      <c r="M103" s="20" t="str">
        <f t="shared" si="13"/>
        <v>Juin</v>
      </c>
    </row>
    <row r="104" spans="1:13" ht="18.75">
      <c r="A104" s="17">
        <v>97</v>
      </c>
      <c r="B104" s="308" t="s">
        <v>3044</v>
      </c>
      <c r="C104" s="309" t="s">
        <v>3045</v>
      </c>
      <c r="D104" s="204">
        <v>1</v>
      </c>
      <c r="E104" s="24"/>
      <c r="F104" s="396">
        <f t="shared" si="9"/>
        <v>0.5</v>
      </c>
      <c r="G104" s="397">
        <f t="shared" si="10"/>
        <v>1.5</v>
      </c>
      <c r="H104" s="24"/>
      <c r="I104" s="422">
        <f t="shared" si="11"/>
        <v>1.5</v>
      </c>
      <c r="J104" s="24"/>
      <c r="K104" s="422">
        <f t="shared" si="12"/>
        <v>1.5</v>
      </c>
      <c r="L104" s="423"/>
      <c r="M104" s="20" t="str">
        <f t="shared" si="13"/>
        <v>Juin</v>
      </c>
    </row>
    <row r="105" spans="1:13" ht="18.75">
      <c r="A105" s="17">
        <v>98</v>
      </c>
      <c r="B105" s="308" t="s">
        <v>3046</v>
      </c>
      <c r="C105" s="309" t="s">
        <v>2085</v>
      </c>
      <c r="D105" s="204">
        <v>3</v>
      </c>
      <c r="E105" s="24"/>
      <c r="F105" s="396">
        <f t="shared" si="9"/>
        <v>1.5</v>
      </c>
      <c r="G105" s="397">
        <f t="shared" si="10"/>
        <v>4.5</v>
      </c>
      <c r="H105" s="24"/>
      <c r="I105" s="422">
        <f t="shared" si="11"/>
        <v>4.5</v>
      </c>
      <c r="J105" s="24"/>
      <c r="K105" s="422">
        <f t="shared" si="12"/>
        <v>4.5</v>
      </c>
      <c r="L105" s="423"/>
      <c r="M105" s="20" t="str">
        <f t="shared" si="13"/>
        <v>Juin</v>
      </c>
    </row>
    <row r="106" spans="1:13" ht="18.75">
      <c r="A106" s="17">
        <v>99</v>
      </c>
      <c r="B106" s="308" t="s">
        <v>3047</v>
      </c>
      <c r="C106" s="309" t="s">
        <v>3048</v>
      </c>
      <c r="D106" s="204">
        <v>8</v>
      </c>
      <c r="E106" s="24"/>
      <c r="F106" s="396">
        <f t="shared" si="9"/>
        <v>4</v>
      </c>
      <c r="G106" s="397">
        <f t="shared" si="10"/>
        <v>12</v>
      </c>
      <c r="H106" s="24"/>
      <c r="I106" s="422">
        <f t="shared" si="11"/>
        <v>12</v>
      </c>
      <c r="J106" s="24"/>
      <c r="K106" s="422">
        <f t="shared" si="12"/>
        <v>12</v>
      </c>
      <c r="L106" s="423"/>
      <c r="M106" s="20" t="str">
        <f t="shared" si="13"/>
        <v>Juin</v>
      </c>
    </row>
    <row r="107" spans="1:13" ht="18.75">
      <c r="A107" s="17">
        <v>100</v>
      </c>
      <c r="B107" s="308" t="s">
        <v>1952</v>
      </c>
      <c r="C107" s="309" t="s">
        <v>1863</v>
      </c>
      <c r="D107" s="204">
        <v>3</v>
      </c>
      <c r="E107" s="24"/>
      <c r="F107" s="396">
        <f t="shared" si="9"/>
        <v>1.5</v>
      </c>
      <c r="G107" s="397">
        <f t="shared" si="10"/>
        <v>4.5</v>
      </c>
      <c r="H107" s="24"/>
      <c r="I107" s="422">
        <f t="shared" si="11"/>
        <v>4.5</v>
      </c>
      <c r="J107" s="24"/>
      <c r="K107" s="422">
        <f t="shared" si="12"/>
        <v>4.5</v>
      </c>
      <c r="L107" s="423"/>
      <c r="M107" s="20" t="str">
        <f t="shared" si="13"/>
        <v>Juin</v>
      </c>
    </row>
    <row r="108" spans="1:13" ht="18.75">
      <c r="A108" s="17">
        <v>101</v>
      </c>
      <c r="B108" s="308" t="s">
        <v>3049</v>
      </c>
      <c r="C108" s="309" t="s">
        <v>492</v>
      </c>
      <c r="D108" s="204">
        <v>7</v>
      </c>
      <c r="E108" s="24"/>
      <c r="F108" s="396">
        <f t="shared" si="9"/>
        <v>3.5</v>
      </c>
      <c r="G108" s="397">
        <f t="shared" si="10"/>
        <v>10.5</v>
      </c>
      <c r="H108" s="24"/>
      <c r="I108" s="422">
        <f t="shared" si="11"/>
        <v>10.5</v>
      </c>
      <c r="J108" s="24"/>
      <c r="K108" s="422">
        <f t="shared" si="12"/>
        <v>10.5</v>
      </c>
      <c r="L108" s="423"/>
      <c r="M108" s="20" t="str">
        <f t="shared" si="13"/>
        <v>Juin</v>
      </c>
    </row>
    <row r="109" spans="1:13" ht="18.75">
      <c r="A109" s="17">
        <v>102</v>
      </c>
      <c r="B109" s="308" t="s">
        <v>3050</v>
      </c>
      <c r="C109" s="309" t="s">
        <v>2148</v>
      </c>
      <c r="D109" s="204">
        <v>5</v>
      </c>
      <c r="E109" s="24"/>
      <c r="F109" s="396">
        <f t="shared" si="9"/>
        <v>2.5</v>
      </c>
      <c r="G109" s="397">
        <f t="shared" si="10"/>
        <v>7.5</v>
      </c>
      <c r="H109" s="24"/>
      <c r="I109" s="422">
        <f t="shared" si="11"/>
        <v>7.5</v>
      </c>
      <c r="J109" s="24"/>
      <c r="K109" s="422">
        <f t="shared" si="12"/>
        <v>7.5</v>
      </c>
      <c r="L109" s="423"/>
      <c r="M109" s="20" t="str">
        <f t="shared" si="13"/>
        <v>Juin</v>
      </c>
    </row>
    <row r="110" spans="1:13" ht="18.75">
      <c r="A110" s="17">
        <v>103</v>
      </c>
      <c r="B110" s="308" t="s">
        <v>3051</v>
      </c>
      <c r="C110" s="309" t="s">
        <v>3052</v>
      </c>
      <c r="D110" s="204">
        <v>6</v>
      </c>
      <c r="E110" s="24"/>
      <c r="F110" s="396">
        <f t="shared" si="9"/>
        <v>3</v>
      </c>
      <c r="G110" s="397">
        <f t="shared" si="10"/>
        <v>9</v>
      </c>
      <c r="H110" s="24"/>
      <c r="I110" s="422">
        <f t="shared" si="11"/>
        <v>9</v>
      </c>
      <c r="J110" s="24"/>
      <c r="K110" s="422">
        <f t="shared" si="12"/>
        <v>9</v>
      </c>
      <c r="L110" s="423"/>
      <c r="M110" s="20" t="str">
        <f t="shared" si="13"/>
        <v>Juin</v>
      </c>
    </row>
    <row r="111" spans="1:13" ht="18.75">
      <c r="A111" s="17">
        <v>104</v>
      </c>
      <c r="B111" s="308" t="s">
        <v>3053</v>
      </c>
      <c r="C111" s="309" t="s">
        <v>1946</v>
      </c>
      <c r="D111" s="204">
        <v>6</v>
      </c>
      <c r="E111" s="24"/>
      <c r="F111" s="396">
        <f t="shared" si="9"/>
        <v>3</v>
      </c>
      <c r="G111" s="397">
        <f t="shared" si="10"/>
        <v>9</v>
      </c>
      <c r="H111" s="24"/>
      <c r="I111" s="422">
        <f t="shared" si="11"/>
        <v>9</v>
      </c>
      <c r="J111" s="24"/>
      <c r="K111" s="422">
        <f t="shared" si="12"/>
        <v>9</v>
      </c>
      <c r="L111" s="423"/>
      <c r="M111" s="20" t="str">
        <f t="shared" si="13"/>
        <v>Juin</v>
      </c>
    </row>
    <row r="112" spans="1:13" ht="18.75">
      <c r="A112" s="17">
        <v>105</v>
      </c>
      <c r="B112" s="308" t="s">
        <v>787</v>
      </c>
      <c r="C112" s="309" t="s">
        <v>3054</v>
      </c>
      <c r="D112" s="204">
        <v>5</v>
      </c>
      <c r="E112" s="24"/>
      <c r="F112" s="396">
        <f t="shared" si="9"/>
        <v>2.5</v>
      </c>
      <c r="G112" s="397">
        <f t="shared" si="10"/>
        <v>7.5</v>
      </c>
      <c r="H112" s="24"/>
      <c r="I112" s="422">
        <f t="shared" si="11"/>
        <v>7.5</v>
      </c>
      <c r="J112" s="24"/>
      <c r="K112" s="422">
        <f t="shared" si="12"/>
        <v>7.5</v>
      </c>
      <c r="L112" s="423"/>
      <c r="M112" s="20" t="str">
        <f t="shared" si="13"/>
        <v>Juin</v>
      </c>
    </row>
    <row r="113" spans="1:13" ht="18.75">
      <c r="A113" s="17">
        <v>106</v>
      </c>
      <c r="B113" s="308" t="s">
        <v>3055</v>
      </c>
      <c r="C113" s="309" t="s">
        <v>1853</v>
      </c>
      <c r="D113" s="204">
        <v>7</v>
      </c>
      <c r="E113" s="24"/>
      <c r="F113" s="396">
        <f t="shared" si="9"/>
        <v>3.5</v>
      </c>
      <c r="G113" s="397">
        <f t="shared" si="10"/>
        <v>10.5</v>
      </c>
      <c r="H113" s="24"/>
      <c r="I113" s="422">
        <f t="shared" si="11"/>
        <v>10.5</v>
      </c>
      <c r="J113" s="24"/>
      <c r="K113" s="422">
        <f t="shared" si="12"/>
        <v>10.5</v>
      </c>
      <c r="L113" s="423"/>
      <c r="M113" s="20" t="str">
        <f t="shared" si="13"/>
        <v>Juin</v>
      </c>
    </row>
    <row r="114" spans="1:13" ht="18.75">
      <c r="A114" s="17">
        <v>107</v>
      </c>
      <c r="B114" s="308" t="s">
        <v>3056</v>
      </c>
      <c r="C114" s="309" t="s">
        <v>674</v>
      </c>
      <c r="D114" s="204">
        <v>6</v>
      </c>
      <c r="E114" s="24"/>
      <c r="F114" s="396">
        <f t="shared" si="9"/>
        <v>3</v>
      </c>
      <c r="G114" s="397">
        <f t="shared" si="10"/>
        <v>9</v>
      </c>
      <c r="H114" s="24"/>
      <c r="I114" s="422">
        <f t="shared" si="11"/>
        <v>9</v>
      </c>
      <c r="J114" s="24"/>
      <c r="K114" s="422">
        <f t="shared" si="12"/>
        <v>9</v>
      </c>
      <c r="L114" s="423"/>
      <c r="M114" s="20" t="str">
        <f t="shared" si="13"/>
        <v>Juin</v>
      </c>
    </row>
    <row r="115" spans="1:13" ht="18.75">
      <c r="A115" s="17">
        <v>108</v>
      </c>
      <c r="B115" s="308" t="s">
        <v>3297</v>
      </c>
      <c r="C115" s="309" t="s">
        <v>3057</v>
      </c>
      <c r="D115" s="204">
        <v>6</v>
      </c>
      <c r="E115" s="24"/>
      <c r="F115" s="396">
        <f t="shared" si="9"/>
        <v>3</v>
      </c>
      <c r="G115" s="397">
        <f t="shared" si="10"/>
        <v>9</v>
      </c>
      <c r="H115" s="24"/>
      <c r="I115" s="422">
        <f t="shared" si="11"/>
        <v>9</v>
      </c>
      <c r="J115" s="24"/>
      <c r="K115" s="422">
        <f t="shared" si="12"/>
        <v>9</v>
      </c>
      <c r="L115" s="423"/>
      <c r="M115" s="20" t="str">
        <f t="shared" si="13"/>
        <v>Juin</v>
      </c>
    </row>
    <row r="116" spans="1:13" ht="18.75">
      <c r="A116" s="17">
        <v>109</v>
      </c>
      <c r="B116" s="308" t="s">
        <v>3058</v>
      </c>
      <c r="C116" s="309" t="s">
        <v>3059</v>
      </c>
      <c r="D116" s="204">
        <v>5</v>
      </c>
      <c r="E116" s="24"/>
      <c r="F116" s="396">
        <f t="shared" si="9"/>
        <v>2.5</v>
      </c>
      <c r="G116" s="397">
        <f t="shared" si="10"/>
        <v>7.5</v>
      </c>
      <c r="H116" s="24"/>
      <c r="I116" s="422">
        <f t="shared" si="11"/>
        <v>7.5</v>
      </c>
      <c r="J116" s="24"/>
      <c r="K116" s="422">
        <f t="shared" si="12"/>
        <v>7.5</v>
      </c>
      <c r="L116" s="423"/>
      <c r="M116" s="20" t="str">
        <f t="shared" si="13"/>
        <v>Juin</v>
      </c>
    </row>
    <row r="117" spans="1:13" ht="18.75">
      <c r="A117" s="17">
        <v>110</v>
      </c>
      <c r="B117" s="334" t="s">
        <v>795</v>
      </c>
      <c r="C117" s="335" t="s">
        <v>3060</v>
      </c>
      <c r="D117" s="204">
        <v>2</v>
      </c>
      <c r="E117" s="24"/>
      <c r="F117" s="396">
        <f t="shared" si="9"/>
        <v>1</v>
      </c>
      <c r="G117" s="397">
        <f t="shared" si="10"/>
        <v>3</v>
      </c>
      <c r="H117" s="24"/>
      <c r="I117" s="422">
        <f t="shared" si="11"/>
        <v>3</v>
      </c>
      <c r="J117" s="24"/>
      <c r="K117" s="422">
        <f t="shared" si="12"/>
        <v>3</v>
      </c>
      <c r="L117" s="423"/>
      <c r="M117" s="20" t="str">
        <f t="shared" si="13"/>
        <v>Juin</v>
      </c>
    </row>
    <row r="118" spans="1:13" ht="18.75">
      <c r="A118" s="17">
        <v>111</v>
      </c>
      <c r="B118" s="308" t="s">
        <v>3061</v>
      </c>
      <c r="C118" s="309" t="s">
        <v>3062</v>
      </c>
      <c r="D118" s="204">
        <v>2</v>
      </c>
      <c r="E118" s="24"/>
      <c r="F118" s="396">
        <f t="shared" si="9"/>
        <v>1</v>
      </c>
      <c r="G118" s="397">
        <f t="shared" si="10"/>
        <v>3</v>
      </c>
      <c r="H118" s="24"/>
      <c r="I118" s="422">
        <f t="shared" si="11"/>
        <v>3</v>
      </c>
      <c r="J118" s="24"/>
      <c r="K118" s="422">
        <f t="shared" si="12"/>
        <v>3</v>
      </c>
      <c r="L118" s="423"/>
      <c r="M118" s="20" t="str">
        <f t="shared" si="13"/>
        <v>Juin</v>
      </c>
    </row>
    <row r="119" spans="1:13" ht="18.75">
      <c r="A119" s="17">
        <v>112</v>
      </c>
      <c r="B119" s="308" t="s">
        <v>3063</v>
      </c>
      <c r="C119" s="309" t="s">
        <v>640</v>
      </c>
      <c r="D119" s="204">
        <v>3</v>
      </c>
      <c r="E119" s="24"/>
      <c r="F119" s="396">
        <f t="shared" si="9"/>
        <v>1.5</v>
      </c>
      <c r="G119" s="397">
        <f t="shared" si="10"/>
        <v>4.5</v>
      </c>
      <c r="H119" s="24"/>
      <c r="I119" s="422">
        <f t="shared" si="11"/>
        <v>4.5</v>
      </c>
      <c r="J119" s="24"/>
      <c r="K119" s="422">
        <f t="shared" si="12"/>
        <v>4.5</v>
      </c>
      <c r="L119" s="423"/>
      <c r="M119" s="20" t="str">
        <f t="shared" si="13"/>
        <v>Juin</v>
      </c>
    </row>
    <row r="120" spans="1:13" ht="18.75">
      <c r="A120" s="17">
        <v>113</v>
      </c>
      <c r="B120" s="308" t="s">
        <v>3064</v>
      </c>
      <c r="C120" s="309" t="s">
        <v>1789</v>
      </c>
      <c r="D120" s="204">
        <v>4</v>
      </c>
      <c r="E120" s="24"/>
      <c r="F120" s="396">
        <f t="shared" si="9"/>
        <v>2</v>
      </c>
      <c r="G120" s="397">
        <f t="shared" si="10"/>
        <v>6</v>
      </c>
      <c r="H120" s="24"/>
      <c r="I120" s="422">
        <f t="shared" si="11"/>
        <v>6</v>
      </c>
      <c r="J120" s="24"/>
      <c r="K120" s="422">
        <f t="shared" si="12"/>
        <v>6</v>
      </c>
      <c r="L120" s="423"/>
      <c r="M120" s="20" t="str">
        <f t="shared" si="13"/>
        <v>Juin</v>
      </c>
    </row>
    <row r="121" spans="1:13" ht="18.75">
      <c r="A121" s="17">
        <v>114</v>
      </c>
      <c r="B121" s="306" t="s">
        <v>3065</v>
      </c>
      <c r="C121" s="307" t="s">
        <v>3066</v>
      </c>
      <c r="D121" s="204">
        <v>1</v>
      </c>
      <c r="E121" s="24"/>
      <c r="F121" s="396">
        <f t="shared" si="9"/>
        <v>0.5</v>
      </c>
      <c r="G121" s="397">
        <f t="shared" si="10"/>
        <v>1.5</v>
      </c>
      <c r="H121" s="24"/>
      <c r="I121" s="422">
        <f t="shared" si="11"/>
        <v>1.5</v>
      </c>
      <c r="J121" s="24"/>
      <c r="K121" s="422">
        <f t="shared" si="12"/>
        <v>1.5</v>
      </c>
      <c r="L121" s="423"/>
      <c r="M121" s="20" t="str">
        <f t="shared" si="13"/>
        <v>Juin</v>
      </c>
    </row>
    <row r="122" spans="1:13" ht="18.75">
      <c r="A122" s="17">
        <v>115</v>
      </c>
      <c r="B122" s="308" t="s">
        <v>3067</v>
      </c>
      <c r="C122" s="309" t="s">
        <v>1770</v>
      </c>
      <c r="D122" s="204">
        <v>7</v>
      </c>
      <c r="E122" s="24"/>
      <c r="F122" s="396">
        <f t="shared" si="9"/>
        <v>3.5</v>
      </c>
      <c r="G122" s="397">
        <f t="shared" si="10"/>
        <v>10.5</v>
      </c>
      <c r="H122" s="24"/>
      <c r="I122" s="422">
        <f t="shared" si="11"/>
        <v>10.5</v>
      </c>
      <c r="J122" s="24"/>
      <c r="K122" s="422">
        <f t="shared" si="12"/>
        <v>10.5</v>
      </c>
      <c r="L122" s="423"/>
      <c r="M122" s="20" t="str">
        <f t="shared" si="13"/>
        <v>Juin</v>
      </c>
    </row>
    <row r="123" spans="1:13" ht="18.75">
      <c r="A123" s="17">
        <v>116</v>
      </c>
      <c r="B123" s="308" t="s">
        <v>1617</v>
      </c>
      <c r="C123" s="309" t="s">
        <v>3068</v>
      </c>
      <c r="D123" s="204">
        <v>3</v>
      </c>
      <c r="E123" s="24"/>
      <c r="F123" s="396">
        <f t="shared" si="9"/>
        <v>1.5</v>
      </c>
      <c r="G123" s="397">
        <f t="shared" si="10"/>
        <v>4.5</v>
      </c>
      <c r="H123" s="24"/>
      <c r="I123" s="422">
        <f t="shared" si="11"/>
        <v>4.5</v>
      </c>
      <c r="J123" s="24"/>
      <c r="K123" s="422">
        <f t="shared" si="12"/>
        <v>4.5</v>
      </c>
      <c r="L123" s="423"/>
      <c r="M123" s="20" t="str">
        <f t="shared" si="13"/>
        <v>Juin</v>
      </c>
    </row>
    <row r="124" spans="1:13" ht="18.75">
      <c r="A124" s="17">
        <v>117</v>
      </c>
      <c r="B124" s="308" t="s">
        <v>1977</v>
      </c>
      <c r="C124" s="309" t="s">
        <v>3298</v>
      </c>
      <c r="D124" s="204">
        <v>3</v>
      </c>
      <c r="E124" s="24"/>
      <c r="F124" s="396">
        <f t="shared" si="9"/>
        <v>1.5</v>
      </c>
      <c r="G124" s="397">
        <f t="shared" si="10"/>
        <v>4.5</v>
      </c>
      <c r="H124" s="24"/>
      <c r="I124" s="422">
        <f t="shared" si="11"/>
        <v>4.5</v>
      </c>
      <c r="J124" s="24"/>
      <c r="K124" s="422">
        <f t="shared" si="12"/>
        <v>4.5</v>
      </c>
      <c r="L124" s="423"/>
      <c r="M124" s="20" t="str">
        <f t="shared" si="13"/>
        <v>Juin</v>
      </c>
    </row>
    <row r="125" spans="1:13" ht="18.75">
      <c r="A125" s="17">
        <v>118</v>
      </c>
      <c r="B125" s="308" t="s">
        <v>3069</v>
      </c>
      <c r="C125" s="309" t="s">
        <v>3070</v>
      </c>
      <c r="D125" s="204">
        <v>3</v>
      </c>
      <c r="E125" s="186"/>
      <c r="F125" s="396">
        <f t="shared" si="9"/>
        <v>1.5</v>
      </c>
      <c r="G125" s="397">
        <f t="shared" si="10"/>
        <v>4.5</v>
      </c>
      <c r="H125" s="24"/>
      <c r="I125" s="422">
        <f t="shared" si="11"/>
        <v>4.5</v>
      </c>
      <c r="J125" s="24"/>
      <c r="K125" s="422">
        <f t="shared" si="12"/>
        <v>4.5</v>
      </c>
      <c r="L125" s="423"/>
      <c r="M125" s="20" t="str">
        <f t="shared" si="13"/>
        <v>Juin</v>
      </c>
    </row>
    <row r="126" spans="1:13" ht="18.75">
      <c r="A126" s="17">
        <v>119</v>
      </c>
      <c r="B126" s="308" t="s">
        <v>3071</v>
      </c>
      <c r="C126" s="309" t="s">
        <v>1935</v>
      </c>
      <c r="D126" s="402">
        <v>0</v>
      </c>
      <c r="E126" s="24"/>
      <c r="F126" s="396">
        <f t="shared" si="9"/>
        <v>0</v>
      </c>
      <c r="G126" s="397">
        <f t="shared" si="10"/>
        <v>0</v>
      </c>
      <c r="H126" s="24"/>
      <c r="I126" s="422">
        <f t="shared" si="11"/>
        <v>0</v>
      </c>
      <c r="J126" s="24"/>
      <c r="K126" s="422">
        <f t="shared" si="12"/>
        <v>0</v>
      </c>
      <c r="L126" s="423"/>
      <c r="M126" s="20" t="str">
        <f t="shared" si="13"/>
        <v>Juin</v>
      </c>
    </row>
    <row r="127" spans="1:13" ht="18.75">
      <c r="A127" s="17">
        <v>120</v>
      </c>
      <c r="B127" s="308" t="s">
        <v>3072</v>
      </c>
      <c r="C127" s="309" t="s">
        <v>3073</v>
      </c>
      <c r="D127" s="204">
        <v>14</v>
      </c>
      <c r="E127" s="24"/>
      <c r="F127" s="396">
        <f t="shared" si="9"/>
        <v>7</v>
      </c>
      <c r="G127" s="397">
        <f t="shared" si="10"/>
        <v>21</v>
      </c>
      <c r="H127" s="24"/>
      <c r="I127" s="422">
        <f t="shared" si="11"/>
        <v>21</v>
      </c>
      <c r="J127" s="24"/>
      <c r="K127" s="422">
        <f t="shared" si="12"/>
        <v>21</v>
      </c>
      <c r="L127" s="423"/>
      <c r="M127" s="20" t="str">
        <f t="shared" si="13"/>
        <v>Juin</v>
      </c>
    </row>
    <row r="128" spans="1:13" ht="18.75">
      <c r="A128" s="17">
        <v>121</v>
      </c>
      <c r="B128" s="308" t="s">
        <v>3074</v>
      </c>
      <c r="C128" s="309" t="s">
        <v>3075</v>
      </c>
      <c r="D128" s="204">
        <v>4</v>
      </c>
      <c r="E128" s="24"/>
      <c r="F128" s="396">
        <f t="shared" si="9"/>
        <v>2</v>
      </c>
      <c r="G128" s="397">
        <f t="shared" si="10"/>
        <v>6</v>
      </c>
      <c r="H128" s="24"/>
      <c r="I128" s="422">
        <f t="shared" si="11"/>
        <v>6</v>
      </c>
      <c r="J128" s="24"/>
      <c r="K128" s="422">
        <f t="shared" si="12"/>
        <v>6</v>
      </c>
      <c r="L128" s="423"/>
      <c r="M128" s="20" t="str">
        <f t="shared" si="13"/>
        <v>Juin</v>
      </c>
    </row>
    <row r="129" spans="1:13" ht="18.75">
      <c r="A129" s="17">
        <v>122</v>
      </c>
      <c r="B129" s="308" t="s">
        <v>3076</v>
      </c>
      <c r="C129" s="309" t="s">
        <v>1409</v>
      </c>
      <c r="D129" s="204">
        <v>8</v>
      </c>
      <c r="E129" s="24"/>
      <c r="F129" s="396">
        <f t="shared" si="9"/>
        <v>4</v>
      </c>
      <c r="G129" s="397">
        <f t="shared" si="10"/>
        <v>12</v>
      </c>
      <c r="H129" s="24"/>
      <c r="I129" s="422">
        <f t="shared" si="11"/>
        <v>12</v>
      </c>
      <c r="J129" s="24"/>
      <c r="K129" s="422">
        <f t="shared" si="12"/>
        <v>12</v>
      </c>
      <c r="L129" s="423"/>
      <c r="M129" s="20" t="str">
        <f t="shared" si="13"/>
        <v>Juin</v>
      </c>
    </row>
    <row r="130" spans="1:13" ht="18.75">
      <c r="A130" s="17">
        <v>123</v>
      </c>
      <c r="B130" s="334" t="s">
        <v>854</v>
      </c>
      <c r="C130" s="335" t="s">
        <v>1985</v>
      </c>
      <c r="D130" s="204">
        <v>1</v>
      </c>
      <c r="E130" s="24"/>
      <c r="F130" s="396">
        <f t="shared" si="9"/>
        <v>0.5</v>
      </c>
      <c r="G130" s="397">
        <f t="shared" si="10"/>
        <v>1.5</v>
      </c>
      <c r="H130" s="24"/>
      <c r="I130" s="422">
        <f t="shared" si="11"/>
        <v>1.5</v>
      </c>
      <c r="J130" s="24"/>
      <c r="K130" s="422">
        <f t="shared" si="12"/>
        <v>1.5</v>
      </c>
      <c r="L130" s="423"/>
      <c r="M130" s="20" t="str">
        <f t="shared" si="13"/>
        <v>Juin</v>
      </c>
    </row>
    <row r="131" spans="1:13" ht="18.75">
      <c r="A131" s="17">
        <v>124</v>
      </c>
      <c r="B131" s="308" t="s">
        <v>1986</v>
      </c>
      <c r="C131" s="309" t="s">
        <v>640</v>
      </c>
      <c r="D131" s="204">
        <v>5</v>
      </c>
      <c r="E131" s="24"/>
      <c r="F131" s="396">
        <f t="shared" si="9"/>
        <v>2.5</v>
      </c>
      <c r="G131" s="397">
        <f t="shared" si="10"/>
        <v>7.5</v>
      </c>
      <c r="H131" s="24"/>
      <c r="I131" s="422">
        <f t="shared" si="11"/>
        <v>7.5</v>
      </c>
      <c r="J131" s="24"/>
      <c r="K131" s="422">
        <f t="shared" si="12"/>
        <v>7.5</v>
      </c>
      <c r="L131" s="423"/>
      <c r="M131" s="20" t="str">
        <f t="shared" si="13"/>
        <v>Juin</v>
      </c>
    </row>
    <row r="132" spans="1:13" ht="18.75">
      <c r="A132" s="17">
        <v>125</v>
      </c>
      <c r="B132" s="308" t="s">
        <v>3077</v>
      </c>
      <c r="C132" s="309" t="s">
        <v>841</v>
      </c>
      <c r="D132" s="204">
        <v>11</v>
      </c>
      <c r="E132" s="24"/>
      <c r="F132" s="396">
        <f t="shared" si="9"/>
        <v>5.5</v>
      </c>
      <c r="G132" s="397">
        <f t="shared" si="10"/>
        <v>16.5</v>
      </c>
      <c r="H132" s="24"/>
      <c r="I132" s="422">
        <f t="shared" si="11"/>
        <v>16.5</v>
      </c>
      <c r="J132" s="24"/>
      <c r="K132" s="422">
        <f t="shared" si="12"/>
        <v>16.5</v>
      </c>
      <c r="L132" s="423"/>
      <c r="M132" s="20" t="str">
        <f t="shared" si="13"/>
        <v>Juin</v>
      </c>
    </row>
    <row r="133" spans="1:13" ht="18.75">
      <c r="A133" s="17">
        <v>126</v>
      </c>
      <c r="B133" s="308" t="s">
        <v>3078</v>
      </c>
      <c r="C133" s="309" t="s">
        <v>841</v>
      </c>
      <c r="D133" s="434">
        <v>8</v>
      </c>
      <c r="E133" s="24"/>
      <c r="F133" s="396">
        <f t="shared" si="9"/>
        <v>4</v>
      </c>
      <c r="G133" s="397">
        <f t="shared" si="10"/>
        <v>12</v>
      </c>
      <c r="H133" s="24"/>
      <c r="I133" s="422">
        <f t="shared" si="11"/>
        <v>12</v>
      </c>
      <c r="J133" s="24"/>
      <c r="K133" s="422">
        <f t="shared" si="12"/>
        <v>12</v>
      </c>
      <c r="L133" s="423"/>
      <c r="M133" s="20" t="str">
        <f t="shared" si="13"/>
        <v>Juin</v>
      </c>
    </row>
    <row r="134" spans="1:13" ht="18.75">
      <c r="A134" s="17">
        <v>127</v>
      </c>
      <c r="B134" s="308" t="s">
        <v>3079</v>
      </c>
      <c r="C134" s="309" t="s">
        <v>1409</v>
      </c>
      <c r="D134" s="434">
        <v>11</v>
      </c>
      <c r="E134" s="24"/>
      <c r="F134" s="396">
        <f t="shared" si="9"/>
        <v>5.5</v>
      </c>
      <c r="G134" s="397">
        <f t="shared" si="10"/>
        <v>16.5</v>
      </c>
      <c r="H134" s="24"/>
      <c r="I134" s="422">
        <f t="shared" si="11"/>
        <v>16.5</v>
      </c>
      <c r="J134" s="24"/>
      <c r="K134" s="422">
        <f t="shared" si="12"/>
        <v>16.5</v>
      </c>
      <c r="L134" s="423"/>
      <c r="M134" s="20" t="str">
        <f t="shared" si="13"/>
        <v>Juin</v>
      </c>
    </row>
    <row r="135" spans="1:13" ht="18.75">
      <c r="A135" s="17">
        <v>128</v>
      </c>
      <c r="B135" s="308" t="s">
        <v>3080</v>
      </c>
      <c r="C135" s="309" t="s">
        <v>1792</v>
      </c>
      <c r="D135" s="434">
        <v>4</v>
      </c>
      <c r="E135" s="24"/>
      <c r="F135" s="396">
        <f t="shared" si="9"/>
        <v>2</v>
      </c>
      <c r="G135" s="397">
        <f t="shared" si="10"/>
        <v>6</v>
      </c>
      <c r="H135" s="24"/>
      <c r="I135" s="422">
        <f t="shared" si="11"/>
        <v>6</v>
      </c>
      <c r="J135" s="24"/>
      <c r="K135" s="422">
        <f t="shared" si="12"/>
        <v>6</v>
      </c>
      <c r="L135" s="423"/>
      <c r="M135" s="20" t="str">
        <f t="shared" si="13"/>
        <v>Juin</v>
      </c>
    </row>
    <row r="136" spans="1:13" ht="18.75">
      <c r="A136" s="17">
        <v>129</v>
      </c>
      <c r="B136" s="308" t="s">
        <v>3081</v>
      </c>
      <c r="C136" s="309" t="s">
        <v>3082</v>
      </c>
      <c r="D136" s="434">
        <v>8</v>
      </c>
      <c r="E136" s="24"/>
      <c r="F136" s="396">
        <f t="shared" si="9"/>
        <v>4</v>
      </c>
      <c r="G136" s="397">
        <f t="shared" si="10"/>
        <v>12</v>
      </c>
      <c r="H136" s="24"/>
      <c r="I136" s="422">
        <f t="shared" si="11"/>
        <v>12</v>
      </c>
      <c r="J136" s="24"/>
      <c r="K136" s="422">
        <f t="shared" si="12"/>
        <v>12</v>
      </c>
      <c r="L136" s="423"/>
      <c r="M136" s="20" t="str">
        <f t="shared" si="13"/>
        <v>Juin</v>
      </c>
    </row>
    <row r="137" spans="1:13" ht="18.75">
      <c r="A137" s="17">
        <v>130</v>
      </c>
      <c r="B137" s="308" t="s">
        <v>3083</v>
      </c>
      <c r="C137" s="309" t="s">
        <v>1825</v>
      </c>
      <c r="D137" s="434">
        <v>8</v>
      </c>
      <c r="E137" s="24"/>
      <c r="F137" s="396">
        <f t="shared" ref="F137:F200" si="14">IF(AND(D137=0,E137=0),L137/3,(D137+E137)/2)</f>
        <v>4</v>
      </c>
      <c r="G137" s="397">
        <f t="shared" ref="G137:G200" si="15">F137*3</f>
        <v>12</v>
      </c>
      <c r="H137" s="24"/>
      <c r="I137" s="422">
        <f t="shared" ref="I137:I200" si="16">MAX(G137,H137*3)</f>
        <v>12</v>
      </c>
      <c r="J137" s="24"/>
      <c r="K137" s="422">
        <f t="shared" ref="K137:K200" si="17">MAX(I137,J137*3)</f>
        <v>12</v>
      </c>
      <c r="L137" s="423"/>
      <c r="M137" s="20" t="str">
        <f t="shared" ref="M137:M200" si="18">IF(ISBLANK(J137),IF(ISBLANK(H137),"Juin","Synthèse"),"Rattrapage")</f>
        <v>Juin</v>
      </c>
    </row>
    <row r="138" spans="1:13" ht="18.75">
      <c r="A138" s="17">
        <v>131</v>
      </c>
      <c r="B138" s="308" t="s">
        <v>3085</v>
      </c>
      <c r="C138" s="309" t="s">
        <v>1795</v>
      </c>
      <c r="D138" s="434">
        <v>2</v>
      </c>
      <c r="E138" s="24"/>
      <c r="F138" s="396">
        <f t="shared" si="14"/>
        <v>1</v>
      </c>
      <c r="G138" s="397">
        <f t="shared" si="15"/>
        <v>3</v>
      </c>
      <c r="H138" s="24"/>
      <c r="I138" s="422">
        <f t="shared" si="16"/>
        <v>3</v>
      </c>
      <c r="J138" s="24"/>
      <c r="K138" s="422">
        <f t="shared" si="17"/>
        <v>3</v>
      </c>
      <c r="L138" s="423"/>
      <c r="M138" s="20" t="str">
        <f t="shared" si="18"/>
        <v>Juin</v>
      </c>
    </row>
    <row r="139" spans="1:13" ht="18.75">
      <c r="A139" s="17">
        <v>132</v>
      </c>
      <c r="B139" s="308" t="s">
        <v>3086</v>
      </c>
      <c r="C139" s="309" t="s">
        <v>3087</v>
      </c>
      <c r="D139" s="434">
        <v>14</v>
      </c>
      <c r="E139" s="24"/>
      <c r="F139" s="396">
        <f t="shared" si="14"/>
        <v>7</v>
      </c>
      <c r="G139" s="397">
        <f t="shared" si="15"/>
        <v>21</v>
      </c>
      <c r="H139" s="24"/>
      <c r="I139" s="422">
        <f t="shared" si="16"/>
        <v>21</v>
      </c>
      <c r="J139" s="24"/>
      <c r="K139" s="422">
        <f t="shared" si="17"/>
        <v>21</v>
      </c>
      <c r="L139" s="423"/>
      <c r="M139" s="20" t="str">
        <f t="shared" si="18"/>
        <v>Juin</v>
      </c>
    </row>
    <row r="140" spans="1:13" ht="18.75">
      <c r="A140" s="17">
        <v>133</v>
      </c>
      <c r="B140" s="308" t="s">
        <v>3084</v>
      </c>
      <c r="C140" s="309" t="s">
        <v>891</v>
      </c>
      <c r="D140" s="434">
        <v>8</v>
      </c>
      <c r="E140" s="24"/>
      <c r="F140" s="396">
        <f t="shared" si="14"/>
        <v>4</v>
      </c>
      <c r="G140" s="397">
        <f t="shared" si="15"/>
        <v>12</v>
      </c>
      <c r="H140" s="24"/>
      <c r="I140" s="422">
        <f t="shared" si="16"/>
        <v>12</v>
      </c>
      <c r="J140" s="24"/>
      <c r="K140" s="422">
        <f t="shared" si="17"/>
        <v>12</v>
      </c>
      <c r="L140" s="423"/>
      <c r="M140" s="20" t="str">
        <f t="shared" si="18"/>
        <v>Juin</v>
      </c>
    </row>
    <row r="141" spans="1:13" ht="18.75">
      <c r="A141" s="17">
        <v>134</v>
      </c>
      <c r="B141" s="308" t="s">
        <v>908</v>
      </c>
      <c r="C141" s="309" t="s">
        <v>1907</v>
      </c>
      <c r="D141" s="434">
        <v>8</v>
      </c>
      <c r="E141" s="24"/>
      <c r="F141" s="396">
        <f t="shared" si="14"/>
        <v>4</v>
      </c>
      <c r="G141" s="397">
        <f t="shared" si="15"/>
        <v>12</v>
      </c>
      <c r="H141" s="24"/>
      <c r="I141" s="422">
        <f t="shared" si="16"/>
        <v>12</v>
      </c>
      <c r="J141" s="24"/>
      <c r="K141" s="422">
        <f t="shared" si="17"/>
        <v>12</v>
      </c>
      <c r="L141" s="423"/>
      <c r="M141" s="20" t="str">
        <f t="shared" si="18"/>
        <v>Juin</v>
      </c>
    </row>
    <row r="142" spans="1:13" ht="18.75">
      <c r="A142" s="17">
        <v>135</v>
      </c>
      <c r="B142" s="308" t="s">
        <v>3088</v>
      </c>
      <c r="C142" s="309" t="s">
        <v>3089</v>
      </c>
      <c r="D142" s="434">
        <v>3</v>
      </c>
      <c r="E142" s="24"/>
      <c r="F142" s="396">
        <f t="shared" si="14"/>
        <v>1.5</v>
      </c>
      <c r="G142" s="397">
        <f t="shared" si="15"/>
        <v>4.5</v>
      </c>
      <c r="H142" s="24"/>
      <c r="I142" s="422">
        <f t="shared" si="16"/>
        <v>4.5</v>
      </c>
      <c r="J142" s="24"/>
      <c r="K142" s="422">
        <f t="shared" si="17"/>
        <v>4.5</v>
      </c>
      <c r="L142" s="423"/>
      <c r="M142" s="20" t="str">
        <f t="shared" si="18"/>
        <v>Juin</v>
      </c>
    </row>
    <row r="143" spans="1:13" ht="18.75">
      <c r="A143" s="17">
        <v>136</v>
      </c>
      <c r="B143" s="308" t="s">
        <v>3291</v>
      </c>
      <c r="C143" s="309" t="s">
        <v>3290</v>
      </c>
      <c r="D143" s="434">
        <v>10</v>
      </c>
      <c r="E143" s="24"/>
      <c r="F143" s="396">
        <f t="shared" si="14"/>
        <v>5</v>
      </c>
      <c r="G143" s="397">
        <f t="shared" si="15"/>
        <v>15</v>
      </c>
      <c r="H143" s="24"/>
      <c r="I143" s="422">
        <f t="shared" si="16"/>
        <v>15</v>
      </c>
      <c r="J143" s="24"/>
      <c r="K143" s="422">
        <f t="shared" si="17"/>
        <v>15</v>
      </c>
      <c r="L143" s="423"/>
      <c r="M143" s="20" t="str">
        <f t="shared" si="18"/>
        <v>Juin</v>
      </c>
    </row>
    <row r="144" spans="1:13" ht="18.75">
      <c r="A144" s="17">
        <v>137</v>
      </c>
      <c r="B144" s="308" t="s">
        <v>3090</v>
      </c>
      <c r="C144" s="309" t="s">
        <v>3091</v>
      </c>
      <c r="D144" s="434">
        <v>14</v>
      </c>
      <c r="E144" s="24"/>
      <c r="F144" s="396">
        <f t="shared" si="14"/>
        <v>7</v>
      </c>
      <c r="G144" s="397">
        <f t="shared" si="15"/>
        <v>21</v>
      </c>
      <c r="H144" s="24"/>
      <c r="I144" s="422">
        <f t="shared" si="16"/>
        <v>21</v>
      </c>
      <c r="J144" s="24"/>
      <c r="K144" s="422">
        <f t="shared" si="17"/>
        <v>21</v>
      </c>
      <c r="L144" s="423"/>
      <c r="M144" s="20" t="str">
        <f t="shared" si="18"/>
        <v>Juin</v>
      </c>
    </row>
    <row r="145" spans="1:13" ht="18.75">
      <c r="A145" s="17">
        <v>138</v>
      </c>
      <c r="B145" s="308" t="s">
        <v>3092</v>
      </c>
      <c r="C145" s="309" t="s">
        <v>3093</v>
      </c>
      <c r="D145" s="434">
        <v>10</v>
      </c>
      <c r="E145" s="24"/>
      <c r="F145" s="396">
        <f t="shared" si="14"/>
        <v>5</v>
      </c>
      <c r="G145" s="397">
        <f t="shared" si="15"/>
        <v>15</v>
      </c>
      <c r="H145" s="24"/>
      <c r="I145" s="422">
        <f t="shared" si="16"/>
        <v>15</v>
      </c>
      <c r="J145" s="24"/>
      <c r="K145" s="422">
        <f t="shared" si="17"/>
        <v>15</v>
      </c>
      <c r="L145" s="423"/>
      <c r="M145" s="20" t="str">
        <f t="shared" si="18"/>
        <v>Juin</v>
      </c>
    </row>
    <row r="146" spans="1:13" ht="18.75">
      <c r="A146" s="17">
        <v>139</v>
      </c>
      <c r="B146" s="308" t="s">
        <v>3094</v>
      </c>
      <c r="C146" s="309" t="s">
        <v>3095</v>
      </c>
      <c r="D146" s="434">
        <v>12</v>
      </c>
      <c r="E146" s="24"/>
      <c r="F146" s="396">
        <f t="shared" si="14"/>
        <v>6</v>
      </c>
      <c r="G146" s="397">
        <f t="shared" si="15"/>
        <v>18</v>
      </c>
      <c r="H146" s="24"/>
      <c r="I146" s="422">
        <f t="shared" si="16"/>
        <v>18</v>
      </c>
      <c r="J146" s="24"/>
      <c r="K146" s="422">
        <f t="shared" si="17"/>
        <v>18</v>
      </c>
      <c r="L146" s="423"/>
      <c r="M146" s="20" t="str">
        <f t="shared" si="18"/>
        <v>Juin</v>
      </c>
    </row>
    <row r="147" spans="1:13" ht="18.75">
      <c r="A147" s="17">
        <v>140</v>
      </c>
      <c r="B147" s="308" t="s">
        <v>3096</v>
      </c>
      <c r="C147" s="309" t="s">
        <v>3097</v>
      </c>
      <c r="D147" s="434">
        <v>8</v>
      </c>
      <c r="E147" s="24"/>
      <c r="F147" s="396">
        <f t="shared" si="14"/>
        <v>4</v>
      </c>
      <c r="G147" s="397">
        <f t="shared" si="15"/>
        <v>12</v>
      </c>
      <c r="H147" s="24"/>
      <c r="I147" s="422">
        <f t="shared" si="16"/>
        <v>12</v>
      </c>
      <c r="J147" s="24"/>
      <c r="K147" s="422">
        <f t="shared" si="17"/>
        <v>12</v>
      </c>
      <c r="L147" s="423"/>
      <c r="M147" s="20" t="str">
        <f t="shared" si="18"/>
        <v>Juin</v>
      </c>
    </row>
    <row r="148" spans="1:13" ht="18.75">
      <c r="A148" s="17">
        <v>141</v>
      </c>
      <c r="B148" s="308" t="s">
        <v>3098</v>
      </c>
      <c r="C148" s="309" t="s">
        <v>2025</v>
      </c>
      <c r="D148" s="434">
        <v>3</v>
      </c>
      <c r="E148" s="24"/>
      <c r="F148" s="396">
        <f t="shared" si="14"/>
        <v>1.5</v>
      </c>
      <c r="G148" s="397">
        <f t="shared" si="15"/>
        <v>4.5</v>
      </c>
      <c r="H148" s="24"/>
      <c r="I148" s="422">
        <f t="shared" si="16"/>
        <v>4.5</v>
      </c>
      <c r="J148" s="24"/>
      <c r="K148" s="422">
        <f t="shared" si="17"/>
        <v>4.5</v>
      </c>
      <c r="L148" s="423"/>
      <c r="M148" s="20" t="str">
        <f t="shared" si="18"/>
        <v>Juin</v>
      </c>
    </row>
    <row r="149" spans="1:13" ht="18.75">
      <c r="A149" s="17">
        <v>142</v>
      </c>
      <c r="B149" s="350" t="s">
        <v>3099</v>
      </c>
      <c r="C149" s="351" t="s">
        <v>3100</v>
      </c>
      <c r="D149" s="434">
        <v>2</v>
      </c>
      <c r="E149" s="24"/>
      <c r="F149" s="396">
        <f t="shared" si="14"/>
        <v>1</v>
      </c>
      <c r="G149" s="397">
        <f t="shared" si="15"/>
        <v>3</v>
      </c>
      <c r="H149" s="24"/>
      <c r="I149" s="422">
        <f t="shared" si="16"/>
        <v>3</v>
      </c>
      <c r="J149" s="24"/>
      <c r="K149" s="422">
        <f t="shared" si="17"/>
        <v>3</v>
      </c>
      <c r="L149" s="423"/>
      <c r="M149" s="20" t="str">
        <f t="shared" si="18"/>
        <v>Juin</v>
      </c>
    </row>
    <row r="150" spans="1:13" ht="18.75">
      <c r="A150" s="17">
        <v>143</v>
      </c>
      <c r="B150" s="308" t="s">
        <v>3101</v>
      </c>
      <c r="C150" s="309" t="s">
        <v>3102</v>
      </c>
      <c r="D150" s="434">
        <v>13</v>
      </c>
      <c r="E150" s="24"/>
      <c r="F150" s="396">
        <f t="shared" si="14"/>
        <v>6.5</v>
      </c>
      <c r="G150" s="397">
        <f t="shared" si="15"/>
        <v>19.5</v>
      </c>
      <c r="H150" s="24"/>
      <c r="I150" s="422">
        <f t="shared" si="16"/>
        <v>19.5</v>
      </c>
      <c r="J150" s="24"/>
      <c r="K150" s="422">
        <f t="shared" si="17"/>
        <v>19.5</v>
      </c>
      <c r="L150" s="423"/>
      <c r="M150" s="20" t="str">
        <f t="shared" si="18"/>
        <v>Juin</v>
      </c>
    </row>
    <row r="151" spans="1:13" ht="18.75">
      <c r="A151" s="17">
        <v>144</v>
      </c>
      <c r="B151" s="308" t="s">
        <v>3103</v>
      </c>
      <c r="C151" s="309" t="s">
        <v>82</v>
      </c>
      <c r="D151" s="434">
        <v>11</v>
      </c>
      <c r="E151" s="24"/>
      <c r="F151" s="396">
        <f t="shared" si="14"/>
        <v>5.5</v>
      </c>
      <c r="G151" s="397">
        <f t="shared" si="15"/>
        <v>16.5</v>
      </c>
      <c r="H151" s="24"/>
      <c r="I151" s="422">
        <f t="shared" si="16"/>
        <v>16.5</v>
      </c>
      <c r="J151" s="24"/>
      <c r="K151" s="422">
        <f t="shared" si="17"/>
        <v>16.5</v>
      </c>
      <c r="L151" s="423"/>
      <c r="M151" s="20" t="str">
        <f t="shared" si="18"/>
        <v>Juin</v>
      </c>
    </row>
    <row r="152" spans="1:13" ht="18.75">
      <c r="A152" s="17">
        <v>145</v>
      </c>
      <c r="B152" s="302" t="s">
        <v>3299</v>
      </c>
      <c r="C152" s="303" t="s">
        <v>3104</v>
      </c>
      <c r="D152" s="434">
        <v>7</v>
      </c>
      <c r="E152" s="186"/>
      <c r="F152" s="396">
        <f t="shared" si="14"/>
        <v>3.5</v>
      </c>
      <c r="G152" s="397">
        <f t="shared" si="15"/>
        <v>10.5</v>
      </c>
      <c r="H152" s="24"/>
      <c r="I152" s="422">
        <f t="shared" si="16"/>
        <v>10.5</v>
      </c>
      <c r="J152" s="24"/>
      <c r="K152" s="422">
        <f t="shared" si="17"/>
        <v>10.5</v>
      </c>
      <c r="L152" s="423"/>
      <c r="M152" s="20" t="str">
        <f t="shared" si="18"/>
        <v>Juin</v>
      </c>
    </row>
    <row r="153" spans="1:13" ht="18.75">
      <c r="A153" s="17">
        <v>146</v>
      </c>
      <c r="B153" s="308" t="s">
        <v>3105</v>
      </c>
      <c r="C153" s="309" t="s">
        <v>3106</v>
      </c>
      <c r="D153" s="204">
        <v>4</v>
      </c>
      <c r="E153" s="24"/>
      <c r="F153" s="396">
        <f t="shared" si="14"/>
        <v>2</v>
      </c>
      <c r="G153" s="397">
        <f t="shared" si="15"/>
        <v>6</v>
      </c>
      <c r="H153" s="24"/>
      <c r="I153" s="422">
        <f t="shared" si="16"/>
        <v>6</v>
      </c>
      <c r="J153" s="24"/>
      <c r="K153" s="422">
        <f t="shared" si="17"/>
        <v>6</v>
      </c>
      <c r="L153" s="423"/>
      <c r="M153" s="20" t="str">
        <f t="shared" si="18"/>
        <v>Juin</v>
      </c>
    </row>
    <row r="154" spans="1:13" ht="18.75">
      <c r="A154" s="17">
        <v>147</v>
      </c>
      <c r="B154" s="308" t="s">
        <v>3107</v>
      </c>
      <c r="C154" s="309" t="s">
        <v>3108</v>
      </c>
      <c r="D154" s="204">
        <v>2</v>
      </c>
      <c r="E154" s="24"/>
      <c r="F154" s="396">
        <f t="shared" si="14"/>
        <v>1</v>
      </c>
      <c r="G154" s="397">
        <f t="shared" si="15"/>
        <v>3</v>
      </c>
      <c r="H154" s="24"/>
      <c r="I154" s="422">
        <f t="shared" si="16"/>
        <v>3</v>
      </c>
      <c r="J154" s="24"/>
      <c r="K154" s="422">
        <f t="shared" si="17"/>
        <v>3</v>
      </c>
      <c r="L154" s="423"/>
      <c r="M154" s="20" t="str">
        <f t="shared" si="18"/>
        <v>Juin</v>
      </c>
    </row>
    <row r="155" spans="1:13" ht="18.75">
      <c r="A155" s="17">
        <v>148</v>
      </c>
      <c r="B155" s="308" t="s">
        <v>3109</v>
      </c>
      <c r="C155" s="309" t="s">
        <v>1692</v>
      </c>
      <c r="D155" s="204">
        <v>6</v>
      </c>
      <c r="E155" s="24"/>
      <c r="F155" s="396">
        <f t="shared" si="14"/>
        <v>3</v>
      </c>
      <c r="G155" s="397">
        <f t="shared" si="15"/>
        <v>9</v>
      </c>
      <c r="H155" s="24"/>
      <c r="I155" s="422">
        <f t="shared" si="16"/>
        <v>9</v>
      </c>
      <c r="J155" s="24"/>
      <c r="K155" s="422">
        <f t="shared" si="17"/>
        <v>9</v>
      </c>
      <c r="L155" s="423"/>
      <c r="M155" s="20" t="str">
        <f t="shared" si="18"/>
        <v>Juin</v>
      </c>
    </row>
    <row r="156" spans="1:13" ht="18.75">
      <c r="A156" s="17">
        <v>149</v>
      </c>
      <c r="B156" s="308" t="s">
        <v>977</v>
      </c>
      <c r="C156" s="309" t="s">
        <v>3110</v>
      </c>
      <c r="D156" s="204">
        <v>3</v>
      </c>
      <c r="E156" s="24"/>
      <c r="F156" s="396">
        <f t="shared" si="14"/>
        <v>1.5</v>
      </c>
      <c r="G156" s="397">
        <f t="shared" si="15"/>
        <v>4.5</v>
      </c>
      <c r="H156" s="24"/>
      <c r="I156" s="422">
        <f t="shared" si="16"/>
        <v>4.5</v>
      </c>
      <c r="J156" s="24"/>
      <c r="K156" s="422">
        <f t="shared" si="17"/>
        <v>4.5</v>
      </c>
      <c r="L156" s="423"/>
      <c r="M156" s="20" t="str">
        <f t="shared" si="18"/>
        <v>Juin</v>
      </c>
    </row>
    <row r="157" spans="1:13" ht="18.75">
      <c r="A157" s="17">
        <v>150</v>
      </c>
      <c r="B157" s="308" t="s">
        <v>3300</v>
      </c>
      <c r="C157" s="309" t="s">
        <v>3111</v>
      </c>
      <c r="D157" s="204">
        <v>5</v>
      </c>
      <c r="E157" s="24"/>
      <c r="F157" s="396">
        <f t="shared" si="14"/>
        <v>2.5</v>
      </c>
      <c r="G157" s="397">
        <f t="shared" si="15"/>
        <v>7.5</v>
      </c>
      <c r="H157" s="24"/>
      <c r="I157" s="422">
        <f t="shared" si="16"/>
        <v>7.5</v>
      </c>
      <c r="J157" s="24"/>
      <c r="K157" s="422">
        <f t="shared" si="17"/>
        <v>7.5</v>
      </c>
      <c r="L157" s="423"/>
      <c r="M157" s="20" t="str">
        <f t="shared" si="18"/>
        <v>Juin</v>
      </c>
    </row>
    <row r="158" spans="1:13" ht="18.75">
      <c r="A158" s="17">
        <v>151</v>
      </c>
      <c r="B158" s="308" t="s">
        <v>3276</v>
      </c>
      <c r="C158" s="309" t="s">
        <v>1985</v>
      </c>
      <c r="D158" s="204">
        <v>4</v>
      </c>
      <c r="E158" s="24"/>
      <c r="F158" s="396">
        <f t="shared" si="14"/>
        <v>2</v>
      </c>
      <c r="G158" s="397">
        <f t="shared" si="15"/>
        <v>6</v>
      </c>
      <c r="H158" s="24"/>
      <c r="I158" s="422">
        <f t="shared" si="16"/>
        <v>6</v>
      </c>
      <c r="J158" s="24"/>
      <c r="K158" s="422">
        <f t="shared" si="17"/>
        <v>6</v>
      </c>
      <c r="L158" s="423"/>
      <c r="M158" s="20" t="str">
        <f t="shared" si="18"/>
        <v>Juin</v>
      </c>
    </row>
    <row r="159" spans="1:13" ht="18.75">
      <c r="A159" s="17">
        <v>152</v>
      </c>
      <c r="B159" s="352" t="s">
        <v>3112</v>
      </c>
      <c r="C159" s="353" t="s">
        <v>2148</v>
      </c>
      <c r="D159" s="204">
        <v>4</v>
      </c>
      <c r="E159" s="24"/>
      <c r="F159" s="396">
        <f t="shared" si="14"/>
        <v>2</v>
      </c>
      <c r="G159" s="397">
        <f t="shared" si="15"/>
        <v>6</v>
      </c>
      <c r="H159" s="24"/>
      <c r="I159" s="422">
        <f t="shared" si="16"/>
        <v>6</v>
      </c>
      <c r="J159" s="24"/>
      <c r="K159" s="422">
        <f t="shared" si="17"/>
        <v>6</v>
      </c>
      <c r="L159" s="423"/>
      <c r="M159" s="20" t="str">
        <f t="shared" si="18"/>
        <v>Juin</v>
      </c>
    </row>
    <row r="160" spans="1:13" ht="18.75">
      <c r="A160" s="17">
        <v>153</v>
      </c>
      <c r="B160" s="308" t="s">
        <v>1648</v>
      </c>
      <c r="C160" s="309" t="s">
        <v>3113</v>
      </c>
      <c r="D160" s="204">
        <v>12</v>
      </c>
      <c r="E160" s="24"/>
      <c r="F160" s="396">
        <f t="shared" si="14"/>
        <v>6</v>
      </c>
      <c r="G160" s="397">
        <f t="shared" si="15"/>
        <v>18</v>
      </c>
      <c r="H160" s="24"/>
      <c r="I160" s="422">
        <f t="shared" si="16"/>
        <v>18</v>
      </c>
      <c r="J160" s="24"/>
      <c r="K160" s="422">
        <f t="shared" si="17"/>
        <v>18</v>
      </c>
      <c r="L160" s="423"/>
      <c r="M160" s="20" t="str">
        <f t="shared" si="18"/>
        <v>Juin</v>
      </c>
    </row>
    <row r="161" spans="1:13" ht="18.75">
      <c r="A161" s="17">
        <v>154</v>
      </c>
      <c r="B161" s="308" t="s">
        <v>3114</v>
      </c>
      <c r="C161" s="309" t="s">
        <v>3115</v>
      </c>
      <c r="D161" s="204">
        <v>2</v>
      </c>
      <c r="E161" s="24"/>
      <c r="F161" s="396">
        <f t="shared" si="14"/>
        <v>1</v>
      </c>
      <c r="G161" s="397">
        <f t="shared" si="15"/>
        <v>3</v>
      </c>
      <c r="H161" s="24"/>
      <c r="I161" s="422">
        <f t="shared" si="16"/>
        <v>3</v>
      </c>
      <c r="J161" s="24"/>
      <c r="K161" s="422">
        <f t="shared" si="17"/>
        <v>3</v>
      </c>
      <c r="L161" s="423"/>
      <c r="M161" s="20" t="str">
        <f t="shared" si="18"/>
        <v>Juin</v>
      </c>
    </row>
    <row r="162" spans="1:13" ht="18.75">
      <c r="A162" s="17">
        <v>155</v>
      </c>
      <c r="B162" s="308" t="s">
        <v>3116</v>
      </c>
      <c r="C162" s="309" t="s">
        <v>2064</v>
      </c>
      <c r="D162" s="204">
        <v>4</v>
      </c>
      <c r="E162" s="24"/>
      <c r="F162" s="396">
        <f t="shared" si="14"/>
        <v>2</v>
      </c>
      <c r="G162" s="397">
        <f t="shared" si="15"/>
        <v>6</v>
      </c>
      <c r="H162" s="24"/>
      <c r="I162" s="422">
        <f t="shared" si="16"/>
        <v>6</v>
      </c>
      <c r="J162" s="24"/>
      <c r="K162" s="422">
        <f t="shared" si="17"/>
        <v>6</v>
      </c>
      <c r="L162" s="423"/>
      <c r="M162" s="20" t="str">
        <f t="shared" si="18"/>
        <v>Juin</v>
      </c>
    </row>
    <row r="163" spans="1:13" ht="18.75">
      <c r="A163" s="17">
        <v>156</v>
      </c>
      <c r="B163" s="308" t="s">
        <v>3117</v>
      </c>
      <c r="C163" s="309" t="s">
        <v>3118</v>
      </c>
      <c r="D163" s="204">
        <v>4</v>
      </c>
      <c r="E163" s="24"/>
      <c r="F163" s="396">
        <f t="shared" si="14"/>
        <v>2</v>
      </c>
      <c r="G163" s="397">
        <f t="shared" si="15"/>
        <v>6</v>
      </c>
      <c r="H163" s="24"/>
      <c r="I163" s="422">
        <f t="shared" si="16"/>
        <v>6</v>
      </c>
      <c r="J163" s="24"/>
      <c r="K163" s="422">
        <f t="shared" si="17"/>
        <v>6</v>
      </c>
      <c r="L163" s="423"/>
      <c r="M163" s="20" t="str">
        <f t="shared" si="18"/>
        <v>Juin</v>
      </c>
    </row>
    <row r="164" spans="1:13" ht="18.75">
      <c r="A164" s="17">
        <v>157</v>
      </c>
      <c r="B164" s="308" t="s">
        <v>3119</v>
      </c>
      <c r="C164" s="309" t="s">
        <v>100</v>
      </c>
      <c r="D164" s="204">
        <v>1</v>
      </c>
      <c r="E164" s="24"/>
      <c r="F164" s="396">
        <f t="shared" si="14"/>
        <v>0.5</v>
      </c>
      <c r="G164" s="397">
        <f t="shared" si="15"/>
        <v>1.5</v>
      </c>
      <c r="H164" s="24"/>
      <c r="I164" s="422">
        <f t="shared" si="16"/>
        <v>1.5</v>
      </c>
      <c r="J164" s="24"/>
      <c r="K164" s="422">
        <f t="shared" si="17"/>
        <v>1.5</v>
      </c>
      <c r="L164" s="423"/>
      <c r="M164" s="20" t="str">
        <f t="shared" si="18"/>
        <v>Juin</v>
      </c>
    </row>
    <row r="165" spans="1:13" ht="18.75">
      <c r="A165" s="17">
        <v>158</v>
      </c>
      <c r="B165" s="308" t="s">
        <v>3120</v>
      </c>
      <c r="C165" s="309" t="s">
        <v>3121</v>
      </c>
      <c r="D165" s="204">
        <v>14</v>
      </c>
      <c r="E165" s="24"/>
      <c r="F165" s="396">
        <f t="shared" si="14"/>
        <v>7</v>
      </c>
      <c r="G165" s="397">
        <f t="shared" si="15"/>
        <v>21</v>
      </c>
      <c r="H165" s="24"/>
      <c r="I165" s="422">
        <f t="shared" si="16"/>
        <v>21</v>
      </c>
      <c r="J165" s="24"/>
      <c r="K165" s="422">
        <f t="shared" si="17"/>
        <v>21</v>
      </c>
      <c r="L165" s="423"/>
      <c r="M165" s="20" t="str">
        <f t="shared" si="18"/>
        <v>Juin</v>
      </c>
    </row>
    <row r="166" spans="1:13" ht="18.75">
      <c r="A166" s="17">
        <v>159</v>
      </c>
      <c r="B166" s="308" t="s">
        <v>3122</v>
      </c>
      <c r="C166" s="309" t="s">
        <v>3123</v>
      </c>
      <c r="D166" s="204">
        <v>5</v>
      </c>
      <c r="E166" s="24"/>
      <c r="F166" s="396">
        <f t="shared" si="14"/>
        <v>2.5</v>
      </c>
      <c r="G166" s="397">
        <f t="shared" si="15"/>
        <v>7.5</v>
      </c>
      <c r="H166" s="24"/>
      <c r="I166" s="422">
        <f t="shared" si="16"/>
        <v>7.5</v>
      </c>
      <c r="J166" s="24"/>
      <c r="K166" s="422">
        <f t="shared" si="17"/>
        <v>7.5</v>
      </c>
      <c r="L166" s="423"/>
      <c r="M166" s="20" t="str">
        <f t="shared" si="18"/>
        <v>Juin</v>
      </c>
    </row>
    <row r="167" spans="1:13" ht="18.75">
      <c r="A167" s="17">
        <v>160</v>
      </c>
      <c r="B167" s="308" t="s">
        <v>3124</v>
      </c>
      <c r="C167" s="309" t="s">
        <v>3125</v>
      </c>
      <c r="D167" s="204">
        <v>9</v>
      </c>
      <c r="E167" s="24"/>
      <c r="F167" s="396">
        <f t="shared" si="14"/>
        <v>4.5</v>
      </c>
      <c r="G167" s="397">
        <f t="shared" si="15"/>
        <v>13.5</v>
      </c>
      <c r="H167" s="24"/>
      <c r="I167" s="422">
        <f t="shared" si="16"/>
        <v>13.5</v>
      </c>
      <c r="J167" s="24"/>
      <c r="K167" s="422">
        <f t="shared" si="17"/>
        <v>13.5</v>
      </c>
      <c r="L167" s="423"/>
      <c r="M167" s="20" t="str">
        <f t="shared" si="18"/>
        <v>Juin</v>
      </c>
    </row>
    <row r="168" spans="1:13" ht="18.75">
      <c r="A168" s="17">
        <v>161</v>
      </c>
      <c r="B168" s="308" t="s">
        <v>2021</v>
      </c>
      <c r="C168" s="309" t="s">
        <v>3126</v>
      </c>
      <c r="D168" s="204">
        <v>6</v>
      </c>
      <c r="E168" s="24"/>
      <c r="F168" s="396">
        <f t="shared" si="14"/>
        <v>3</v>
      </c>
      <c r="G168" s="397">
        <f t="shared" si="15"/>
        <v>9</v>
      </c>
      <c r="H168" s="24"/>
      <c r="I168" s="422">
        <f t="shared" si="16"/>
        <v>9</v>
      </c>
      <c r="J168" s="24"/>
      <c r="K168" s="422">
        <f t="shared" si="17"/>
        <v>9</v>
      </c>
      <c r="L168" s="423"/>
      <c r="M168" s="20" t="str">
        <f t="shared" si="18"/>
        <v>Juin</v>
      </c>
    </row>
    <row r="169" spans="1:13" ht="18.75">
      <c r="A169" s="17">
        <v>162</v>
      </c>
      <c r="B169" s="308" t="s">
        <v>3127</v>
      </c>
      <c r="C169" s="309" t="s">
        <v>3128</v>
      </c>
      <c r="D169" s="204">
        <v>8</v>
      </c>
      <c r="E169" s="24"/>
      <c r="F169" s="396">
        <f t="shared" si="14"/>
        <v>4</v>
      </c>
      <c r="G169" s="397">
        <f t="shared" si="15"/>
        <v>12</v>
      </c>
      <c r="H169" s="24"/>
      <c r="I169" s="422">
        <f t="shared" si="16"/>
        <v>12</v>
      </c>
      <c r="J169" s="24"/>
      <c r="K169" s="422">
        <f t="shared" si="17"/>
        <v>12</v>
      </c>
      <c r="L169" s="423"/>
      <c r="M169" s="20" t="str">
        <f t="shared" si="18"/>
        <v>Juin</v>
      </c>
    </row>
    <row r="170" spans="1:13" ht="18.75">
      <c r="A170" s="17">
        <v>163</v>
      </c>
      <c r="B170" s="308" t="s">
        <v>3129</v>
      </c>
      <c r="C170" s="309" t="s">
        <v>1787</v>
      </c>
      <c r="D170" s="204">
        <v>3</v>
      </c>
      <c r="E170" s="24"/>
      <c r="F170" s="396">
        <f t="shared" si="14"/>
        <v>1.5</v>
      </c>
      <c r="G170" s="397">
        <f t="shared" si="15"/>
        <v>4.5</v>
      </c>
      <c r="H170" s="24"/>
      <c r="I170" s="422">
        <f t="shared" si="16"/>
        <v>4.5</v>
      </c>
      <c r="J170" s="24"/>
      <c r="K170" s="422">
        <f t="shared" si="17"/>
        <v>4.5</v>
      </c>
      <c r="L170" s="423"/>
      <c r="M170" s="20" t="str">
        <f t="shared" si="18"/>
        <v>Juin</v>
      </c>
    </row>
    <row r="171" spans="1:13" ht="18.75">
      <c r="A171" s="17">
        <v>164</v>
      </c>
      <c r="B171" s="334" t="s">
        <v>3130</v>
      </c>
      <c r="C171" s="335" t="s">
        <v>303</v>
      </c>
      <c r="D171" s="204">
        <v>12</v>
      </c>
      <c r="E171" s="24"/>
      <c r="F171" s="396">
        <f t="shared" si="14"/>
        <v>6</v>
      </c>
      <c r="G171" s="397">
        <f t="shared" si="15"/>
        <v>18</v>
      </c>
      <c r="H171" s="24"/>
      <c r="I171" s="422">
        <f t="shared" si="16"/>
        <v>18</v>
      </c>
      <c r="J171" s="24"/>
      <c r="K171" s="422">
        <f t="shared" si="17"/>
        <v>18</v>
      </c>
      <c r="L171" s="423"/>
      <c r="M171" s="20" t="str">
        <f t="shared" si="18"/>
        <v>Juin</v>
      </c>
    </row>
    <row r="172" spans="1:13" ht="18.75">
      <c r="A172" s="17">
        <v>165</v>
      </c>
      <c r="B172" s="308" t="s">
        <v>3131</v>
      </c>
      <c r="C172" s="309" t="s">
        <v>696</v>
      </c>
      <c r="D172" s="204">
        <v>4</v>
      </c>
      <c r="E172" s="24"/>
      <c r="F172" s="396">
        <f t="shared" si="14"/>
        <v>2</v>
      </c>
      <c r="G172" s="397">
        <f t="shared" si="15"/>
        <v>6</v>
      </c>
      <c r="H172" s="24"/>
      <c r="I172" s="422">
        <f t="shared" si="16"/>
        <v>6</v>
      </c>
      <c r="J172" s="24"/>
      <c r="K172" s="422">
        <f t="shared" si="17"/>
        <v>6</v>
      </c>
      <c r="L172" s="423"/>
      <c r="M172" s="20" t="str">
        <f t="shared" si="18"/>
        <v>Juin</v>
      </c>
    </row>
    <row r="173" spans="1:13" ht="18.75">
      <c r="A173" s="17">
        <v>166</v>
      </c>
      <c r="B173" s="308" t="s">
        <v>3132</v>
      </c>
      <c r="C173" s="309" t="s">
        <v>1751</v>
      </c>
      <c r="D173" s="204">
        <v>6</v>
      </c>
      <c r="E173" s="24"/>
      <c r="F173" s="396">
        <f t="shared" si="14"/>
        <v>3</v>
      </c>
      <c r="G173" s="397">
        <f t="shared" si="15"/>
        <v>9</v>
      </c>
      <c r="H173" s="24"/>
      <c r="I173" s="422">
        <f t="shared" si="16"/>
        <v>9</v>
      </c>
      <c r="J173" s="24"/>
      <c r="K173" s="422">
        <f t="shared" si="17"/>
        <v>9</v>
      </c>
      <c r="L173" s="423"/>
      <c r="M173" s="20" t="str">
        <f t="shared" si="18"/>
        <v>Juin</v>
      </c>
    </row>
    <row r="174" spans="1:13" ht="18.75">
      <c r="A174" s="17">
        <v>167</v>
      </c>
      <c r="B174" s="308" t="s">
        <v>3133</v>
      </c>
      <c r="C174" s="309" t="s">
        <v>2148</v>
      </c>
      <c r="D174" s="204">
        <v>4</v>
      </c>
      <c r="E174" s="186"/>
      <c r="F174" s="396">
        <f t="shared" si="14"/>
        <v>2</v>
      </c>
      <c r="G174" s="397">
        <f t="shared" si="15"/>
        <v>6</v>
      </c>
      <c r="H174" s="24"/>
      <c r="I174" s="422">
        <f t="shared" si="16"/>
        <v>6</v>
      </c>
      <c r="J174" s="24"/>
      <c r="K174" s="422">
        <f t="shared" si="17"/>
        <v>6</v>
      </c>
      <c r="L174" s="423"/>
      <c r="M174" s="20" t="str">
        <f t="shared" si="18"/>
        <v>Juin</v>
      </c>
    </row>
    <row r="175" spans="1:13" ht="18.75">
      <c r="A175" s="17">
        <v>168</v>
      </c>
      <c r="B175" s="308" t="s">
        <v>3134</v>
      </c>
      <c r="C175" s="309" t="s">
        <v>3135</v>
      </c>
      <c r="D175" s="204">
        <v>7</v>
      </c>
      <c r="E175" s="24"/>
      <c r="F175" s="396">
        <f t="shared" si="14"/>
        <v>3.5</v>
      </c>
      <c r="G175" s="397">
        <f t="shared" si="15"/>
        <v>10.5</v>
      </c>
      <c r="H175" s="24"/>
      <c r="I175" s="422">
        <f t="shared" si="16"/>
        <v>10.5</v>
      </c>
      <c r="J175" s="24"/>
      <c r="K175" s="422">
        <f t="shared" si="17"/>
        <v>10.5</v>
      </c>
      <c r="L175" s="423"/>
      <c r="M175" s="20" t="str">
        <f t="shared" si="18"/>
        <v>Juin</v>
      </c>
    </row>
    <row r="176" spans="1:13" ht="18.75">
      <c r="A176" s="17">
        <v>169</v>
      </c>
      <c r="B176" s="308" t="s">
        <v>3136</v>
      </c>
      <c r="C176" s="309" t="s">
        <v>1923</v>
      </c>
      <c r="D176" s="204">
        <v>5</v>
      </c>
      <c r="E176" s="24"/>
      <c r="F176" s="396">
        <f t="shared" si="14"/>
        <v>2.5</v>
      </c>
      <c r="G176" s="397">
        <f t="shared" si="15"/>
        <v>7.5</v>
      </c>
      <c r="H176" s="24"/>
      <c r="I176" s="422">
        <f t="shared" si="16"/>
        <v>7.5</v>
      </c>
      <c r="J176" s="24"/>
      <c r="K176" s="422">
        <f t="shared" si="17"/>
        <v>7.5</v>
      </c>
      <c r="L176" s="423"/>
      <c r="M176" s="20" t="str">
        <f t="shared" si="18"/>
        <v>Juin</v>
      </c>
    </row>
    <row r="177" spans="1:13" ht="18.75">
      <c r="A177" s="17">
        <v>170</v>
      </c>
      <c r="B177" s="308" t="s">
        <v>3136</v>
      </c>
      <c r="C177" s="309" t="s">
        <v>1109</v>
      </c>
      <c r="D177" s="204">
        <v>5</v>
      </c>
      <c r="E177" s="186"/>
      <c r="F177" s="396">
        <f t="shared" si="14"/>
        <v>2.5</v>
      </c>
      <c r="G177" s="397">
        <f t="shared" si="15"/>
        <v>7.5</v>
      </c>
      <c r="H177" s="24"/>
      <c r="I177" s="422">
        <f t="shared" si="16"/>
        <v>7.5</v>
      </c>
      <c r="J177" s="24"/>
      <c r="K177" s="422">
        <f t="shared" si="17"/>
        <v>7.5</v>
      </c>
      <c r="L177" s="423"/>
      <c r="M177" s="20" t="str">
        <f t="shared" si="18"/>
        <v>Juin</v>
      </c>
    </row>
    <row r="178" spans="1:13" ht="18.75">
      <c r="A178" s="17">
        <v>171</v>
      </c>
      <c r="B178" s="308" t="s">
        <v>3137</v>
      </c>
      <c r="C178" s="309" t="s">
        <v>3138</v>
      </c>
      <c r="D178" s="204">
        <v>3</v>
      </c>
      <c r="E178" s="24"/>
      <c r="F178" s="396">
        <f t="shared" si="14"/>
        <v>1.5</v>
      </c>
      <c r="G178" s="397">
        <f t="shared" si="15"/>
        <v>4.5</v>
      </c>
      <c r="H178" s="24"/>
      <c r="I178" s="422">
        <f t="shared" si="16"/>
        <v>4.5</v>
      </c>
      <c r="J178" s="24"/>
      <c r="K178" s="422">
        <f t="shared" si="17"/>
        <v>4.5</v>
      </c>
      <c r="L178" s="423"/>
      <c r="M178" s="20" t="str">
        <f t="shared" si="18"/>
        <v>Juin</v>
      </c>
    </row>
    <row r="179" spans="1:13" ht="18.75">
      <c r="A179" s="17">
        <v>172</v>
      </c>
      <c r="B179" s="308" t="s">
        <v>3139</v>
      </c>
      <c r="C179" s="309" t="s">
        <v>3140</v>
      </c>
      <c r="D179" s="204">
        <v>11</v>
      </c>
      <c r="E179" s="24"/>
      <c r="F179" s="396">
        <f t="shared" si="14"/>
        <v>5.5</v>
      </c>
      <c r="G179" s="397">
        <f t="shared" si="15"/>
        <v>16.5</v>
      </c>
      <c r="H179" s="24"/>
      <c r="I179" s="422">
        <f t="shared" si="16"/>
        <v>16.5</v>
      </c>
      <c r="J179" s="24"/>
      <c r="K179" s="422">
        <f t="shared" si="17"/>
        <v>16.5</v>
      </c>
      <c r="L179" s="423"/>
      <c r="M179" s="20" t="str">
        <f t="shared" si="18"/>
        <v>Juin</v>
      </c>
    </row>
    <row r="180" spans="1:13" ht="18.75">
      <c r="A180" s="17">
        <v>173</v>
      </c>
      <c r="B180" s="308" t="s">
        <v>3141</v>
      </c>
      <c r="C180" s="309" t="s">
        <v>3142</v>
      </c>
      <c r="D180" s="204">
        <v>7</v>
      </c>
      <c r="E180" s="24"/>
      <c r="F180" s="396">
        <f t="shared" si="14"/>
        <v>3.5</v>
      </c>
      <c r="G180" s="397">
        <f t="shared" si="15"/>
        <v>10.5</v>
      </c>
      <c r="H180" s="24"/>
      <c r="I180" s="422">
        <f t="shared" si="16"/>
        <v>10.5</v>
      </c>
      <c r="J180" s="24"/>
      <c r="K180" s="422">
        <f t="shared" si="17"/>
        <v>10.5</v>
      </c>
      <c r="L180" s="423"/>
      <c r="M180" s="20" t="str">
        <f t="shared" si="18"/>
        <v>Juin</v>
      </c>
    </row>
    <row r="181" spans="1:13" ht="18.75">
      <c r="A181" s="17">
        <v>174</v>
      </c>
      <c r="B181" s="308" t="s">
        <v>3143</v>
      </c>
      <c r="C181" s="309" t="s">
        <v>3144</v>
      </c>
      <c r="D181" s="204">
        <v>16</v>
      </c>
      <c r="E181" s="24"/>
      <c r="F181" s="396">
        <f t="shared" si="14"/>
        <v>8</v>
      </c>
      <c r="G181" s="397">
        <f t="shared" si="15"/>
        <v>24</v>
      </c>
      <c r="H181" s="24"/>
      <c r="I181" s="422">
        <f t="shared" si="16"/>
        <v>24</v>
      </c>
      <c r="J181" s="24"/>
      <c r="K181" s="422">
        <f t="shared" si="17"/>
        <v>24</v>
      </c>
      <c r="L181" s="423"/>
      <c r="M181" s="20" t="str">
        <f t="shared" si="18"/>
        <v>Juin</v>
      </c>
    </row>
    <row r="182" spans="1:13" ht="18.75">
      <c r="A182" s="17">
        <v>175</v>
      </c>
      <c r="B182" s="308" t="s">
        <v>3145</v>
      </c>
      <c r="C182" s="309" t="s">
        <v>3146</v>
      </c>
      <c r="D182" s="204">
        <v>5</v>
      </c>
      <c r="E182" s="24"/>
      <c r="F182" s="396">
        <f t="shared" si="14"/>
        <v>2.5</v>
      </c>
      <c r="G182" s="397">
        <f t="shared" si="15"/>
        <v>7.5</v>
      </c>
      <c r="H182" s="24"/>
      <c r="I182" s="422">
        <f t="shared" si="16"/>
        <v>7.5</v>
      </c>
      <c r="J182" s="24"/>
      <c r="K182" s="422">
        <f t="shared" si="17"/>
        <v>7.5</v>
      </c>
      <c r="L182" s="423"/>
      <c r="M182" s="20" t="str">
        <f t="shared" si="18"/>
        <v>Juin</v>
      </c>
    </row>
    <row r="183" spans="1:13" ht="18.75">
      <c r="A183" s="17">
        <v>176</v>
      </c>
      <c r="B183" s="308" t="s">
        <v>3147</v>
      </c>
      <c r="C183" s="309" t="s">
        <v>3148</v>
      </c>
      <c r="D183" s="204">
        <v>2</v>
      </c>
      <c r="E183" s="186"/>
      <c r="F183" s="396">
        <f t="shared" si="14"/>
        <v>1</v>
      </c>
      <c r="G183" s="397">
        <f t="shared" si="15"/>
        <v>3</v>
      </c>
      <c r="H183" s="24"/>
      <c r="I183" s="422">
        <f t="shared" si="16"/>
        <v>3</v>
      </c>
      <c r="J183" s="24"/>
      <c r="K183" s="422">
        <f t="shared" si="17"/>
        <v>3</v>
      </c>
      <c r="L183" s="423"/>
      <c r="M183" s="20" t="str">
        <f t="shared" si="18"/>
        <v>Juin</v>
      </c>
    </row>
    <row r="184" spans="1:13" ht="18.75">
      <c r="A184" s="17">
        <v>177</v>
      </c>
      <c r="B184" s="306" t="s">
        <v>3149</v>
      </c>
      <c r="C184" s="307" t="s">
        <v>3150</v>
      </c>
      <c r="D184" s="204">
        <v>1</v>
      </c>
      <c r="E184" s="24"/>
      <c r="F184" s="396">
        <f t="shared" si="14"/>
        <v>0.5</v>
      </c>
      <c r="G184" s="397">
        <f t="shared" si="15"/>
        <v>1.5</v>
      </c>
      <c r="H184" s="24"/>
      <c r="I184" s="422">
        <f t="shared" si="16"/>
        <v>1.5</v>
      </c>
      <c r="J184" s="24"/>
      <c r="K184" s="422">
        <f t="shared" si="17"/>
        <v>1.5</v>
      </c>
      <c r="L184" s="423"/>
      <c r="M184" s="20" t="str">
        <f t="shared" si="18"/>
        <v>Juin</v>
      </c>
    </row>
    <row r="185" spans="1:13" ht="18.75">
      <c r="A185" s="17">
        <v>178</v>
      </c>
      <c r="B185" s="308" t="s">
        <v>3151</v>
      </c>
      <c r="C185" s="309" t="s">
        <v>3033</v>
      </c>
      <c r="D185" s="204">
        <v>3</v>
      </c>
      <c r="E185" s="186"/>
      <c r="F185" s="396">
        <f t="shared" si="14"/>
        <v>1.5</v>
      </c>
      <c r="G185" s="397">
        <f t="shared" si="15"/>
        <v>4.5</v>
      </c>
      <c r="H185" s="24"/>
      <c r="I185" s="422">
        <f t="shared" si="16"/>
        <v>4.5</v>
      </c>
      <c r="J185" s="24"/>
      <c r="K185" s="422">
        <f t="shared" si="17"/>
        <v>4.5</v>
      </c>
      <c r="L185" s="423"/>
      <c r="M185" s="20" t="str">
        <f t="shared" si="18"/>
        <v>Juin</v>
      </c>
    </row>
    <row r="186" spans="1:13" ht="18.75">
      <c r="A186" s="17">
        <v>179</v>
      </c>
      <c r="B186" s="334" t="s">
        <v>3152</v>
      </c>
      <c r="C186" s="335" t="s">
        <v>3148</v>
      </c>
      <c r="D186" s="204">
        <v>1</v>
      </c>
      <c r="E186" s="24"/>
      <c r="F186" s="396">
        <f t="shared" si="14"/>
        <v>0.5</v>
      </c>
      <c r="G186" s="397">
        <f t="shared" si="15"/>
        <v>1.5</v>
      </c>
      <c r="H186" s="24"/>
      <c r="I186" s="422">
        <f t="shared" si="16"/>
        <v>1.5</v>
      </c>
      <c r="J186" s="24"/>
      <c r="K186" s="422">
        <f t="shared" si="17"/>
        <v>1.5</v>
      </c>
      <c r="L186" s="423"/>
      <c r="M186" s="20" t="str">
        <f t="shared" si="18"/>
        <v>Juin</v>
      </c>
    </row>
    <row r="187" spans="1:13" ht="18.75">
      <c r="A187" s="17">
        <v>180</v>
      </c>
      <c r="B187" s="308" t="s">
        <v>3153</v>
      </c>
      <c r="C187" s="309" t="s">
        <v>1812</v>
      </c>
      <c r="D187" s="204">
        <v>6</v>
      </c>
      <c r="E187" s="24"/>
      <c r="F187" s="396">
        <f t="shared" si="14"/>
        <v>3</v>
      </c>
      <c r="G187" s="397">
        <f t="shared" si="15"/>
        <v>9</v>
      </c>
      <c r="H187" s="24"/>
      <c r="I187" s="422">
        <f t="shared" si="16"/>
        <v>9</v>
      </c>
      <c r="J187" s="24"/>
      <c r="K187" s="422">
        <f t="shared" si="17"/>
        <v>9</v>
      </c>
      <c r="L187" s="423"/>
      <c r="M187" s="20" t="str">
        <f t="shared" si="18"/>
        <v>Juin</v>
      </c>
    </row>
    <row r="188" spans="1:13" ht="18.75">
      <c r="A188" s="17">
        <v>181</v>
      </c>
      <c r="B188" s="308" t="s">
        <v>3154</v>
      </c>
      <c r="C188" s="309" t="s">
        <v>845</v>
      </c>
      <c r="D188" s="204">
        <v>4</v>
      </c>
      <c r="E188" s="24"/>
      <c r="F188" s="396">
        <f t="shared" si="14"/>
        <v>2</v>
      </c>
      <c r="G188" s="397">
        <f t="shared" si="15"/>
        <v>6</v>
      </c>
      <c r="H188" s="24"/>
      <c r="I188" s="422">
        <f t="shared" si="16"/>
        <v>6</v>
      </c>
      <c r="J188" s="24"/>
      <c r="K188" s="422">
        <f t="shared" si="17"/>
        <v>6</v>
      </c>
      <c r="L188" s="423"/>
      <c r="M188" s="20" t="str">
        <f t="shared" si="18"/>
        <v>Juin</v>
      </c>
    </row>
    <row r="189" spans="1:13" ht="18.75">
      <c r="A189" s="17">
        <v>182</v>
      </c>
      <c r="B189" s="308" t="s">
        <v>3155</v>
      </c>
      <c r="C189" s="309" t="s">
        <v>3156</v>
      </c>
      <c r="D189" s="204">
        <v>5</v>
      </c>
      <c r="E189" s="24"/>
      <c r="F189" s="396">
        <f t="shared" si="14"/>
        <v>2.5</v>
      </c>
      <c r="G189" s="397">
        <f t="shared" si="15"/>
        <v>7.5</v>
      </c>
      <c r="H189" s="24"/>
      <c r="I189" s="422">
        <f t="shared" si="16"/>
        <v>7.5</v>
      </c>
      <c r="J189" s="24"/>
      <c r="K189" s="422">
        <f t="shared" si="17"/>
        <v>7.5</v>
      </c>
      <c r="L189" s="423"/>
      <c r="M189" s="20" t="str">
        <f t="shared" si="18"/>
        <v>Juin</v>
      </c>
    </row>
    <row r="190" spans="1:13" ht="18.75">
      <c r="A190" s="17">
        <v>183</v>
      </c>
      <c r="B190" s="308" t="s">
        <v>3157</v>
      </c>
      <c r="C190" s="309" t="s">
        <v>580</v>
      </c>
      <c r="D190" s="204">
        <v>3</v>
      </c>
      <c r="E190" s="24"/>
      <c r="F190" s="396">
        <f t="shared" si="14"/>
        <v>1.5</v>
      </c>
      <c r="G190" s="397">
        <f t="shared" si="15"/>
        <v>4.5</v>
      </c>
      <c r="H190" s="24"/>
      <c r="I190" s="422">
        <f t="shared" si="16"/>
        <v>4.5</v>
      </c>
      <c r="J190" s="24"/>
      <c r="K190" s="422">
        <f t="shared" si="17"/>
        <v>4.5</v>
      </c>
      <c r="L190" s="423"/>
      <c r="M190" s="20" t="str">
        <f t="shared" si="18"/>
        <v>Juin</v>
      </c>
    </row>
    <row r="191" spans="1:13" ht="18.75">
      <c r="A191" s="17">
        <v>184</v>
      </c>
      <c r="B191" s="306" t="s">
        <v>3158</v>
      </c>
      <c r="C191" s="307" t="s">
        <v>3159</v>
      </c>
      <c r="D191" s="204">
        <v>2</v>
      </c>
      <c r="E191" s="24"/>
      <c r="F191" s="396">
        <f t="shared" si="14"/>
        <v>1</v>
      </c>
      <c r="G191" s="397">
        <f t="shared" si="15"/>
        <v>3</v>
      </c>
      <c r="H191" s="24"/>
      <c r="I191" s="422">
        <f t="shared" si="16"/>
        <v>3</v>
      </c>
      <c r="J191" s="24"/>
      <c r="K191" s="422">
        <f t="shared" si="17"/>
        <v>3</v>
      </c>
      <c r="L191" s="423"/>
      <c r="M191" s="20" t="str">
        <f t="shared" si="18"/>
        <v>Juin</v>
      </c>
    </row>
    <row r="192" spans="1:13" ht="18.75">
      <c r="A192" s="17">
        <v>185</v>
      </c>
      <c r="B192" s="308" t="s">
        <v>2062</v>
      </c>
      <c r="C192" s="309" t="s">
        <v>3160</v>
      </c>
      <c r="D192" s="204">
        <v>4</v>
      </c>
      <c r="E192" s="24"/>
      <c r="F192" s="396">
        <f t="shared" si="14"/>
        <v>2</v>
      </c>
      <c r="G192" s="397">
        <f t="shared" si="15"/>
        <v>6</v>
      </c>
      <c r="H192" s="24"/>
      <c r="I192" s="422">
        <f t="shared" si="16"/>
        <v>6</v>
      </c>
      <c r="J192" s="24"/>
      <c r="K192" s="422">
        <f t="shared" si="17"/>
        <v>6</v>
      </c>
      <c r="L192" s="423"/>
      <c r="M192" s="20" t="str">
        <f t="shared" si="18"/>
        <v>Juin</v>
      </c>
    </row>
    <row r="193" spans="1:13" ht="18.75">
      <c r="A193" s="17">
        <v>186</v>
      </c>
      <c r="B193" s="308" t="s">
        <v>2062</v>
      </c>
      <c r="C193" s="309" t="s">
        <v>3161</v>
      </c>
      <c r="D193" s="204">
        <v>5</v>
      </c>
      <c r="E193" s="24"/>
      <c r="F193" s="396">
        <f t="shared" si="14"/>
        <v>2.5</v>
      </c>
      <c r="G193" s="397">
        <f t="shared" si="15"/>
        <v>7.5</v>
      </c>
      <c r="H193" s="24"/>
      <c r="I193" s="422">
        <f t="shared" si="16"/>
        <v>7.5</v>
      </c>
      <c r="J193" s="24"/>
      <c r="K193" s="422">
        <f t="shared" si="17"/>
        <v>7.5</v>
      </c>
      <c r="L193" s="423"/>
      <c r="M193" s="20" t="str">
        <f t="shared" si="18"/>
        <v>Juin</v>
      </c>
    </row>
    <row r="194" spans="1:13" ht="18.75">
      <c r="A194" s="17">
        <v>187</v>
      </c>
      <c r="B194" s="308" t="s">
        <v>2062</v>
      </c>
      <c r="C194" s="309" t="s">
        <v>3162</v>
      </c>
      <c r="D194" s="204">
        <v>2</v>
      </c>
      <c r="E194" s="24"/>
      <c r="F194" s="396">
        <f t="shared" si="14"/>
        <v>1</v>
      </c>
      <c r="G194" s="397">
        <f t="shared" si="15"/>
        <v>3</v>
      </c>
      <c r="H194" s="24"/>
      <c r="I194" s="422">
        <f t="shared" si="16"/>
        <v>3</v>
      </c>
      <c r="J194" s="24"/>
      <c r="K194" s="422">
        <f t="shared" si="17"/>
        <v>3</v>
      </c>
      <c r="L194" s="423"/>
      <c r="M194" s="20" t="str">
        <f t="shared" si="18"/>
        <v>Juin</v>
      </c>
    </row>
    <row r="195" spans="1:13" ht="18.75">
      <c r="A195" s="17">
        <v>188</v>
      </c>
      <c r="B195" s="308" t="s">
        <v>3163</v>
      </c>
      <c r="C195" s="309" t="s">
        <v>580</v>
      </c>
      <c r="D195" s="204">
        <v>5</v>
      </c>
      <c r="E195" s="24"/>
      <c r="F195" s="396">
        <f t="shared" si="14"/>
        <v>2.5</v>
      </c>
      <c r="G195" s="397">
        <f t="shared" si="15"/>
        <v>7.5</v>
      </c>
      <c r="H195" s="24"/>
      <c r="I195" s="422">
        <f t="shared" si="16"/>
        <v>7.5</v>
      </c>
      <c r="J195" s="24"/>
      <c r="K195" s="422">
        <f t="shared" si="17"/>
        <v>7.5</v>
      </c>
      <c r="L195" s="423"/>
      <c r="M195" s="20" t="str">
        <f t="shared" si="18"/>
        <v>Juin</v>
      </c>
    </row>
    <row r="196" spans="1:13" ht="18.75">
      <c r="A196" s="17">
        <v>189</v>
      </c>
      <c r="B196" s="354" t="s">
        <v>3164</v>
      </c>
      <c r="C196" s="355" t="s">
        <v>3165</v>
      </c>
      <c r="D196" s="204">
        <v>4</v>
      </c>
      <c r="E196" s="24"/>
      <c r="F196" s="396">
        <f t="shared" si="14"/>
        <v>2</v>
      </c>
      <c r="G196" s="397">
        <f t="shared" si="15"/>
        <v>6</v>
      </c>
      <c r="H196" s="24"/>
      <c r="I196" s="422">
        <f t="shared" si="16"/>
        <v>6</v>
      </c>
      <c r="J196" s="24"/>
      <c r="K196" s="422">
        <f t="shared" si="17"/>
        <v>6</v>
      </c>
      <c r="L196" s="423"/>
      <c r="M196" s="20" t="str">
        <f t="shared" si="18"/>
        <v>Juin</v>
      </c>
    </row>
    <row r="197" spans="1:13" ht="18.75">
      <c r="A197" s="17">
        <v>190</v>
      </c>
      <c r="B197" s="308" t="s">
        <v>3167</v>
      </c>
      <c r="C197" s="309" t="s">
        <v>955</v>
      </c>
      <c r="D197" s="204">
        <v>4</v>
      </c>
      <c r="E197" s="24"/>
      <c r="F197" s="396">
        <f t="shared" si="14"/>
        <v>2</v>
      </c>
      <c r="G197" s="397">
        <f t="shared" si="15"/>
        <v>6</v>
      </c>
      <c r="H197" s="24"/>
      <c r="I197" s="422">
        <f t="shared" si="16"/>
        <v>6</v>
      </c>
      <c r="J197" s="24"/>
      <c r="K197" s="422">
        <f t="shared" si="17"/>
        <v>6</v>
      </c>
      <c r="L197" s="423"/>
      <c r="M197" s="20" t="str">
        <f t="shared" si="18"/>
        <v>Juin</v>
      </c>
    </row>
    <row r="198" spans="1:13" ht="18.75">
      <c r="A198" s="17">
        <v>191</v>
      </c>
      <c r="B198" s="308" t="s">
        <v>3168</v>
      </c>
      <c r="C198" s="309" t="s">
        <v>3169</v>
      </c>
      <c r="D198" s="204">
        <v>3</v>
      </c>
      <c r="E198" s="24"/>
      <c r="F198" s="396">
        <f t="shared" si="14"/>
        <v>1.5</v>
      </c>
      <c r="G198" s="397">
        <f t="shared" si="15"/>
        <v>4.5</v>
      </c>
      <c r="H198" s="24"/>
      <c r="I198" s="422">
        <f t="shared" si="16"/>
        <v>4.5</v>
      </c>
      <c r="J198" s="24"/>
      <c r="K198" s="422">
        <f t="shared" si="17"/>
        <v>4.5</v>
      </c>
      <c r="L198" s="423"/>
      <c r="M198" s="20" t="str">
        <f t="shared" si="18"/>
        <v>Juin</v>
      </c>
    </row>
    <row r="199" spans="1:13" ht="18.75">
      <c r="A199" s="17">
        <v>192</v>
      </c>
      <c r="B199" s="308" t="s">
        <v>3170</v>
      </c>
      <c r="C199" s="309" t="s">
        <v>3171</v>
      </c>
      <c r="D199" s="204">
        <v>4</v>
      </c>
      <c r="E199" s="24"/>
      <c r="F199" s="396">
        <f t="shared" si="14"/>
        <v>2</v>
      </c>
      <c r="G199" s="397">
        <f t="shared" si="15"/>
        <v>6</v>
      </c>
      <c r="H199" s="24"/>
      <c r="I199" s="422">
        <f t="shared" si="16"/>
        <v>6</v>
      </c>
      <c r="J199" s="24"/>
      <c r="K199" s="422">
        <f t="shared" si="17"/>
        <v>6</v>
      </c>
      <c r="L199" s="423"/>
      <c r="M199" s="20" t="str">
        <f t="shared" si="18"/>
        <v>Juin</v>
      </c>
    </row>
    <row r="200" spans="1:13" ht="18.75">
      <c r="A200" s="17">
        <v>193</v>
      </c>
      <c r="B200" s="308" t="s">
        <v>3172</v>
      </c>
      <c r="C200" s="309" t="s">
        <v>1863</v>
      </c>
      <c r="D200" s="204">
        <v>14</v>
      </c>
      <c r="E200" s="186"/>
      <c r="F200" s="396">
        <f t="shared" si="14"/>
        <v>7</v>
      </c>
      <c r="G200" s="397">
        <f t="shared" si="15"/>
        <v>21</v>
      </c>
      <c r="H200" s="24"/>
      <c r="I200" s="422">
        <f t="shared" si="16"/>
        <v>21</v>
      </c>
      <c r="J200" s="24"/>
      <c r="K200" s="422">
        <f t="shared" si="17"/>
        <v>21</v>
      </c>
      <c r="L200" s="423"/>
      <c r="M200" s="20" t="str">
        <f t="shared" si="18"/>
        <v>Juin</v>
      </c>
    </row>
    <row r="201" spans="1:13" ht="18.75">
      <c r="A201" s="17">
        <v>194</v>
      </c>
      <c r="B201" s="308" t="s">
        <v>2076</v>
      </c>
      <c r="C201" s="309" t="s">
        <v>3173</v>
      </c>
      <c r="D201" s="204">
        <v>12</v>
      </c>
      <c r="E201" s="24"/>
      <c r="F201" s="396">
        <f t="shared" ref="F201:F264" si="19">IF(AND(D201=0,E201=0),L201/3,(D201+E201)/2)</f>
        <v>6</v>
      </c>
      <c r="G201" s="397">
        <f t="shared" ref="G201:G264" si="20">F201*3</f>
        <v>18</v>
      </c>
      <c r="H201" s="24"/>
      <c r="I201" s="422">
        <f t="shared" ref="I201:I264" si="21">MAX(G201,H201*3)</f>
        <v>18</v>
      </c>
      <c r="J201" s="24"/>
      <c r="K201" s="422">
        <f t="shared" ref="K201:K264" si="22">MAX(I201,J201*3)</f>
        <v>18</v>
      </c>
      <c r="L201" s="423"/>
      <c r="M201" s="20" t="str">
        <f t="shared" ref="M201:M264" si="23">IF(ISBLANK(J201),IF(ISBLANK(H201),"Juin","Synthèse"),"Rattrapage")</f>
        <v>Juin</v>
      </c>
    </row>
    <row r="202" spans="1:13" ht="18.75">
      <c r="A202" s="17">
        <v>195</v>
      </c>
      <c r="B202" s="308" t="s">
        <v>3174</v>
      </c>
      <c r="C202" s="309" t="s">
        <v>1863</v>
      </c>
      <c r="D202" s="204">
        <v>5</v>
      </c>
      <c r="E202" s="24"/>
      <c r="F202" s="396">
        <f t="shared" si="19"/>
        <v>2.5</v>
      </c>
      <c r="G202" s="397">
        <f t="shared" si="20"/>
        <v>7.5</v>
      </c>
      <c r="H202" s="24"/>
      <c r="I202" s="422">
        <f t="shared" si="21"/>
        <v>7.5</v>
      </c>
      <c r="J202" s="24"/>
      <c r="K202" s="422">
        <f t="shared" si="22"/>
        <v>7.5</v>
      </c>
      <c r="L202" s="423"/>
      <c r="M202" s="20" t="str">
        <f t="shared" si="23"/>
        <v>Juin</v>
      </c>
    </row>
    <row r="203" spans="1:13" ht="18.75">
      <c r="A203" s="17">
        <v>196</v>
      </c>
      <c r="B203" s="356" t="s">
        <v>3166</v>
      </c>
      <c r="C203" s="357" t="s">
        <v>2511</v>
      </c>
      <c r="D203" s="204">
        <v>10</v>
      </c>
      <c r="E203" s="24"/>
      <c r="F203" s="396">
        <f t="shared" si="19"/>
        <v>5</v>
      </c>
      <c r="G203" s="397">
        <f t="shared" si="20"/>
        <v>15</v>
      </c>
      <c r="H203" s="24"/>
      <c r="I203" s="422">
        <f t="shared" si="21"/>
        <v>15</v>
      </c>
      <c r="J203" s="24"/>
      <c r="K203" s="422">
        <f t="shared" si="22"/>
        <v>15</v>
      </c>
      <c r="L203" s="423"/>
      <c r="M203" s="20" t="str">
        <f t="shared" si="23"/>
        <v>Juin</v>
      </c>
    </row>
    <row r="204" spans="1:13" ht="18.75">
      <c r="A204" s="17">
        <v>197</v>
      </c>
      <c r="B204" s="308" t="s">
        <v>3175</v>
      </c>
      <c r="C204" s="309" t="s">
        <v>3176</v>
      </c>
      <c r="D204" s="204">
        <v>6</v>
      </c>
      <c r="E204" s="24"/>
      <c r="F204" s="396">
        <f t="shared" si="19"/>
        <v>3</v>
      </c>
      <c r="G204" s="397">
        <f t="shared" si="20"/>
        <v>9</v>
      </c>
      <c r="H204" s="24"/>
      <c r="I204" s="422">
        <f t="shared" si="21"/>
        <v>9</v>
      </c>
      <c r="J204" s="24"/>
      <c r="K204" s="422">
        <f t="shared" si="22"/>
        <v>9</v>
      </c>
      <c r="L204" s="423"/>
      <c r="M204" s="20" t="str">
        <f t="shared" si="23"/>
        <v>Juin</v>
      </c>
    </row>
    <row r="205" spans="1:13" ht="18.75">
      <c r="A205" s="17">
        <v>198</v>
      </c>
      <c r="B205" s="308" t="s">
        <v>3177</v>
      </c>
      <c r="C205" s="309" t="s">
        <v>2144</v>
      </c>
      <c r="D205" s="204">
        <v>3</v>
      </c>
      <c r="E205" s="24"/>
      <c r="F205" s="396">
        <f t="shared" si="19"/>
        <v>1.5</v>
      </c>
      <c r="G205" s="397">
        <f t="shared" si="20"/>
        <v>4.5</v>
      </c>
      <c r="H205" s="24"/>
      <c r="I205" s="422">
        <f t="shared" si="21"/>
        <v>4.5</v>
      </c>
      <c r="J205" s="24"/>
      <c r="K205" s="422">
        <f t="shared" si="22"/>
        <v>4.5</v>
      </c>
      <c r="L205" s="423"/>
      <c r="M205" s="20" t="str">
        <f t="shared" si="23"/>
        <v>Juin</v>
      </c>
    </row>
    <row r="206" spans="1:13" ht="18.75">
      <c r="A206" s="17">
        <v>199</v>
      </c>
      <c r="B206" s="308" t="s">
        <v>3178</v>
      </c>
      <c r="C206" s="309" t="s">
        <v>3179</v>
      </c>
      <c r="D206" s="204">
        <v>10</v>
      </c>
      <c r="E206" s="24"/>
      <c r="F206" s="396">
        <f t="shared" si="19"/>
        <v>5</v>
      </c>
      <c r="G206" s="397">
        <f t="shared" si="20"/>
        <v>15</v>
      </c>
      <c r="H206" s="24"/>
      <c r="I206" s="422">
        <f t="shared" si="21"/>
        <v>15</v>
      </c>
      <c r="J206" s="24"/>
      <c r="K206" s="422">
        <f t="shared" si="22"/>
        <v>15</v>
      </c>
      <c r="L206" s="423"/>
      <c r="M206" s="20" t="str">
        <f t="shared" si="23"/>
        <v>Juin</v>
      </c>
    </row>
    <row r="207" spans="1:13" ht="18.75">
      <c r="A207" s="17">
        <v>200</v>
      </c>
      <c r="B207" s="308" t="s">
        <v>3180</v>
      </c>
      <c r="C207" s="309" t="s">
        <v>3181</v>
      </c>
      <c r="D207" s="204">
        <v>7</v>
      </c>
      <c r="E207" s="24"/>
      <c r="F207" s="396">
        <f t="shared" si="19"/>
        <v>3.5</v>
      </c>
      <c r="G207" s="397">
        <f t="shared" si="20"/>
        <v>10.5</v>
      </c>
      <c r="H207" s="24"/>
      <c r="I207" s="422">
        <f t="shared" si="21"/>
        <v>10.5</v>
      </c>
      <c r="J207" s="24"/>
      <c r="K207" s="422">
        <f t="shared" si="22"/>
        <v>10.5</v>
      </c>
      <c r="L207" s="423"/>
      <c r="M207" s="20" t="str">
        <f t="shared" si="23"/>
        <v>Juin</v>
      </c>
    </row>
    <row r="208" spans="1:13" ht="18.75">
      <c r="A208" s="17">
        <v>201</v>
      </c>
      <c r="B208" s="308" t="s">
        <v>3182</v>
      </c>
      <c r="C208" s="309" t="s">
        <v>3183</v>
      </c>
      <c r="D208" s="204">
        <v>10</v>
      </c>
      <c r="E208" s="24"/>
      <c r="F208" s="396">
        <f t="shared" si="19"/>
        <v>5</v>
      </c>
      <c r="G208" s="397">
        <f t="shared" si="20"/>
        <v>15</v>
      </c>
      <c r="H208" s="24"/>
      <c r="I208" s="422">
        <f t="shared" si="21"/>
        <v>15</v>
      </c>
      <c r="J208" s="24"/>
      <c r="K208" s="422">
        <f t="shared" si="22"/>
        <v>15</v>
      </c>
      <c r="L208" s="423"/>
      <c r="M208" s="20" t="str">
        <f t="shared" si="23"/>
        <v>Juin</v>
      </c>
    </row>
    <row r="209" spans="1:13" ht="18.75">
      <c r="A209" s="17">
        <v>202</v>
      </c>
      <c r="B209" s="308" t="s">
        <v>3184</v>
      </c>
      <c r="C209" s="309" t="s">
        <v>3185</v>
      </c>
      <c r="D209" s="204">
        <v>5</v>
      </c>
      <c r="E209" s="24"/>
      <c r="F209" s="396">
        <f t="shared" si="19"/>
        <v>2.5</v>
      </c>
      <c r="G209" s="397">
        <f t="shared" si="20"/>
        <v>7.5</v>
      </c>
      <c r="H209" s="24"/>
      <c r="I209" s="422">
        <f t="shared" si="21"/>
        <v>7.5</v>
      </c>
      <c r="J209" s="24"/>
      <c r="K209" s="422">
        <f t="shared" si="22"/>
        <v>7.5</v>
      </c>
      <c r="L209" s="423"/>
      <c r="M209" s="20" t="str">
        <f t="shared" si="23"/>
        <v>Juin</v>
      </c>
    </row>
    <row r="210" spans="1:13" ht="18.75">
      <c r="A210" s="17">
        <v>203</v>
      </c>
      <c r="B210" s="308" t="s">
        <v>2096</v>
      </c>
      <c r="C210" s="309" t="s">
        <v>3186</v>
      </c>
      <c r="D210" s="204">
        <v>5</v>
      </c>
      <c r="E210" s="24"/>
      <c r="F210" s="396">
        <f t="shared" si="19"/>
        <v>2.5</v>
      </c>
      <c r="G210" s="397">
        <f t="shared" si="20"/>
        <v>7.5</v>
      </c>
      <c r="H210" s="24"/>
      <c r="I210" s="422">
        <f t="shared" si="21"/>
        <v>7.5</v>
      </c>
      <c r="J210" s="24"/>
      <c r="K210" s="422">
        <f t="shared" si="22"/>
        <v>7.5</v>
      </c>
      <c r="L210" s="423"/>
      <c r="M210" s="20" t="str">
        <f t="shared" si="23"/>
        <v>Juin</v>
      </c>
    </row>
    <row r="211" spans="1:13" ht="18.75">
      <c r="A211" s="17">
        <v>204</v>
      </c>
      <c r="B211" s="308" t="s">
        <v>3187</v>
      </c>
      <c r="C211" s="309" t="s">
        <v>2115</v>
      </c>
      <c r="D211" s="204">
        <v>6</v>
      </c>
      <c r="E211" s="24"/>
      <c r="F211" s="396">
        <f t="shared" si="19"/>
        <v>3</v>
      </c>
      <c r="G211" s="397">
        <f t="shared" si="20"/>
        <v>9</v>
      </c>
      <c r="H211" s="24"/>
      <c r="I211" s="422">
        <f t="shared" si="21"/>
        <v>9</v>
      </c>
      <c r="J211" s="24"/>
      <c r="K211" s="422">
        <f t="shared" si="22"/>
        <v>9</v>
      </c>
      <c r="L211" s="423"/>
      <c r="M211" s="20" t="str">
        <f t="shared" si="23"/>
        <v>Juin</v>
      </c>
    </row>
    <row r="212" spans="1:13" ht="18.75">
      <c r="A212" s="17">
        <v>205</v>
      </c>
      <c r="B212" s="308" t="s">
        <v>3188</v>
      </c>
      <c r="C212" s="309" t="s">
        <v>640</v>
      </c>
      <c r="D212" s="204">
        <v>4</v>
      </c>
      <c r="E212" s="24"/>
      <c r="F212" s="396">
        <f t="shared" si="19"/>
        <v>2</v>
      </c>
      <c r="G212" s="397">
        <f t="shared" si="20"/>
        <v>6</v>
      </c>
      <c r="H212" s="24"/>
      <c r="I212" s="422">
        <f t="shared" si="21"/>
        <v>6</v>
      </c>
      <c r="J212" s="24"/>
      <c r="K212" s="422">
        <f t="shared" si="22"/>
        <v>6</v>
      </c>
      <c r="L212" s="423"/>
      <c r="M212" s="20" t="str">
        <f t="shared" si="23"/>
        <v>Juin</v>
      </c>
    </row>
    <row r="213" spans="1:13" ht="18.75">
      <c r="A213" s="17">
        <v>206</v>
      </c>
      <c r="B213" s="308" t="s">
        <v>3188</v>
      </c>
      <c r="C213" s="309" t="s">
        <v>1999</v>
      </c>
      <c r="D213" s="204">
        <v>10</v>
      </c>
      <c r="E213" s="24"/>
      <c r="F213" s="396">
        <f t="shared" si="19"/>
        <v>5</v>
      </c>
      <c r="G213" s="397">
        <f t="shared" si="20"/>
        <v>15</v>
      </c>
      <c r="H213" s="24"/>
      <c r="I213" s="422">
        <f t="shared" si="21"/>
        <v>15</v>
      </c>
      <c r="J213" s="24"/>
      <c r="K213" s="422">
        <f t="shared" si="22"/>
        <v>15</v>
      </c>
      <c r="L213" s="423"/>
      <c r="M213" s="20" t="str">
        <f t="shared" si="23"/>
        <v>Juin</v>
      </c>
    </row>
    <row r="214" spans="1:13" ht="18.75">
      <c r="A214" s="17">
        <v>207</v>
      </c>
      <c r="B214" s="308" t="s">
        <v>3277</v>
      </c>
      <c r="C214" s="309" t="s">
        <v>3278</v>
      </c>
      <c r="D214" s="204">
        <v>15</v>
      </c>
      <c r="E214" s="24"/>
      <c r="F214" s="396">
        <f t="shared" si="19"/>
        <v>7.5</v>
      </c>
      <c r="G214" s="397">
        <f t="shared" si="20"/>
        <v>22.5</v>
      </c>
      <c r="H214" s="24"/>
      <c r="I214" s="422">
        <f t="shared" si="21"/>
        <v>22.5</v>
      </c>
      <c r="J214" s="24"/>
      <c r="K214" s="422">
        <f t="shared" si="22"/>
        <v>22.5</v>
      </c>
      <c r="L214" s="423"/>
      <c r="M214" s="20" t="str">
        <f t="shared" si="23"/>
        <v>Juin</v>
      </c>
    </row>
    <row r="215" spans="1:13" ht="18.75">
      <c r="A215" s="17">
        <v>208</v>
      </c>
      <c r="B215" s="308" t="s">
        <v>3189</v>
      </c>
      <c r="C215" s="309" t="s">
        <v>3279</v>
      </c>
      <c r="D215" s="204">
        <v>13</v>
      </c>
      <c r="E215" s="24"/>
      <c r="F215" s="396">
        <f t="shared" si="19"/>
        <v>6.5</v>
      </c>
      <c r="G215" s="397">
        <f t="shared" si="20"/>
        <v>19.5</v>
      </c>
      <c r="H215" s="24"/>
      <c r="I215" s="422">
        <f t="shared" si="21"/>
        <v>19.5</v>
      </c>
      <c r="J215" s="24"/>
      <c r="K215" s="422">
        <f t="shared" si="22"/>
        <v>19.5</v>
      </c>
      <c r="L215" s="423"/>
      <c r="M215" s="20" t="str">
        <f t="shared" si="23"/>
        <v>Juin</v>
      </c>
    </row>
    <row r="216" spans="1:13" ht="18.75">
      <c r="A216" s="17">
        <v>209</v>
      </c>
      <c r="B216" s="308" t="s">
        <v>3190</v>
      </c>
      <c r="C216" s="309" t="s">
        <v>3191</v>
      </c>
      <c r="D216" s="204">
        <v>4</v>
      </c>
      <c r="E216" s="24"/>
      <c r="F216" s="396">
        <f t="shared" si="19"/>
        <v>2</v>
      </c>
      <c r="G216" s="397">
        <f t="shared" si="20"/>
        <v>6</v>
      </c>
      <c r="H216" s="24"/>
      <c r="I216" s="422">
        <f t="shared" si="21"/>
        <v>6</v>
      </c>
      <c r="J216" s="24"/>
      <c r="K216" s="422">
        <f t="shared" si="22"/>
        <v>6</v>
      </c>
      <c r="L216" s="423"/>
      <c r="M216" s="20" t="str">
        <f t="shared" si="23"/>
        <v>Juin</v>
      </c>
    </row>
    <row r="217" spans="1:13" ht="18.75">
      <c r="A217" s="17">
        <v>210</v>
      </c>
      <c r="B217" s="308" t="s">
        <v>3280</v>
      </c>
      <c r="C217" s="309" t="s">
        <v>674</v>
      </c>
      <c r="D217" s="204">
        <v>8</v>
      </c>
      <c r="E217" s="24"/>
      <c r="F217" s="396">
        <f t="shared" si="19"/>
        <v>4</v>
      </c>
      <c r="G217" s="397">
        <f t="shared" si="20"/>
        <v>12</v>
      </c>
      <c r="H217" s="24"/>
      <c r="I217" s="422">
        <f t="shared" si="21"/>
        <v>12</v>
      </c>
      <c r="J217" s="24"/>
      <c r="K217" s="422">
        <f t="shared" si="22"/>
        <v>12</v>
      </c>
      <c r="L217" s="423"/>
      <c r="M217" s="20" t="str">
        <f t="shared" si="23"/>
        <v>Juin</v>
      </c>
    </row>
    <row r="218" spans="1:13" ht="18.75">
      <c r="A218" s="17">
        <v>211</v>
      </c>
      <c r="B218" s="308" t="s">
        <v>1565</v>
      </c>
      <c r="C218" s="309" t="s">
        <v>3192</v>
      </c>
      <c r="D218" s="204">
        <v>10</v>
      </c>
      <c r="E218" s="24"/>
      <c r="F218" s="396">
        <f t="shared" si="19"/>
        <v>5</v>
      </c>
      <c r="G218" s="397">
        <f t="shared" si="20"/>
        <v>15</v>
      </c>
      <c r="H218" s="24"/>
      <c r="I218" s="422">
        <f t="shared" si="21"/>
        <v>15</v>
      </c>
      <c r="J218" s="24"/>
      <c r="K218" s="422">
        <f t="shared" si="22"/>
        <v>15</v>
      </c>
      <c r="L218" s="423"/>
      <c r="M218" s="20" t="str">
        <f t="shared" si="23"/>
        <v>Juin</v>
      </c>
    </row>
    <row r="219" spans="1:13" ht="18.75">
      <c r="A219" s="17">
        <v>212</v>
      </c>
      <c r="B219" s="338" t="s">
        <v>3193</v>
      </c>
      <c r="C219" s="339" t="s">
        <v>3194</v>
      </c>
      <c r="D219" s="204">
        <v>6</v>
      </c>
      <c r="E219" s="24"/>
      <c r="F219" s="396">
        <f t="shared" si="19"/>
        <v>3</v>
      </c>
      <c r="G219" s="397">
        <f t="shared" si="20"/>
        <v>9</v>
      </c>
      <c r="H219" s="24"/>
      <c r="I219" s="422">
        <f t="shared" si="21"/>
        <v>9</v>
      </c>
      <c r="J219" s="24"/>
      <c r="K219" s="422">
        <f t="shared" si="22"/>
        <v>9</v>
      </c>
      <c r="L219" s="423"/>
      <c r="M219" s="20" t="str">
        <f t="shared" si="23"/>
        <v>Juin</v>
      </c>
    </row>
    <row r="220" spans="1:13" ht="18.75">
      <c r="A220" s="17">
        <v>213</v>
      </c>
      <c r="B220" s="308" t="s">
        <v>3195</v>
      </c>
      <c r="C220" s="309" t="s">
        <v>3196</v>
      </c>
      <c r="D220" s="204">
        <v>4</v>
      </c>
      <c r="E220" s="24"/>
      <c r="F220" s="396">
        <f t="shared" si="19"/>
        <v>2</v>
      </c>
      <c r="G220" s="397">
        <f t="shared" si="20"/>
        <v>6</v>
      </c>
      <c r="H220" s="24"/>
      <c r="I220" s="422">
        <f t="shared" si="21"/>
        <v>6</v>
      </c>
      <c r="J220" s="24"/>
      <c r="K220" s="422">
        <f t="shared" si="22"/>
        <v>6</v>
      </c>
      <c r="L220" s="423"/>
      <c r="M220" s="20" t="str">
        <f t="shared" si="23"/>
        <v>Juin</v>
      </c>
    </row>
    <row r="221" spans="1:13" ht="18.75">
      <c r="A221" s="17">
        <v>214</v>
      </c>
      <c r="B221" s="338" t="s">
        <v>3197</v>
      </c>
      <c r="C221" s="339" t="s">
        <v>2115</v>
      </c>
      <c r="D221" s="204">
        <v>5</v>
      </c>
      <c r="E221" s="24"/>
      <c r="F221" s="396">
        <f t="shared" si="19"/>
        <v>2.5</v>
      </c>
      <c r="G221" s="397">
        <f t="shared" si="20"/>
        <v>7.5</v>
      </c>
      <c r="H221" s="24"/>
      <c r="I221" s="422">
        <f t="shared" si="21"/>
        <v>7.5</v>
      </c>
      <c r="J221" s="24"/>
      <c r="K221" s="422">
        <f t="shared" si="22"/>
        <v>7.5</v>
      </c>
      <c r="L221" s="423"/>
      <c r="M221" s="20" t="str">
        <f t="shared" si="23"/>
        <v>Juin</v>
      </c>
    </row>
    <row r="222" spans="1:13" ht="18.75">
      <c r="A222" s="17">
        <v>215</v>
      </c>
      <c r="B222" s="306" t="s">
        <v>1287</v>
      </c>
      <c r="C222" s="307" t="s">
        <v>296</v>
      </c>
      <c r="D222" s="204">
        <v>1</v>
      </c>
      <c r="E222" s="24"/>
      <c r="F222" s="396">
        <f t="shared" si="19"/>
        <v>0.5</v>
      </c>
      <c r="G222" s="397">
        <f t="shared" si="20"/>
        <v>1.5</v>
      </c>
      <c r="H222" s="24"/>
      <c r="I222" s="422">
        <f t="shared" si="21"/>
        <v>1.5</v>
      </c>
      <c r="J222" s="24"/>
      <c r="K222" s="422">
        <f t="shared" si="22"/>
        <v>1.5</v>
      </c>
      <c r="L222" s="423"/>
      <c r="M222" s="20" t="str">
        <f t="shared" si="23"/>
        <v>Juin</v>
      </c>
    </row>
    <row r="223" spans="1:13" ht="18.75">
      <c r="A223" s="17">
        <v>216</v>
      </c>
      <c r="B223" s="308" t="s">
        <v>3198</v>
      </c>
      <c r="C223" s="309" t="s">
        <v>3199</v>
      </c>
      <c r="D223" s="204">
        <v>4</v>
      </c>
      <c r="E223" s="24"/>
      <c r="F223" s="396">
        <f t="shared" si="19"/>
        <v>2</v>
      </c>
      <c r="G223" s="397">
        <f t="shared" si="20"/>
        <v>6</v>
      </c>
      <c r="H223" s="24"/>
      <c r="I223" s="422">
        <f t="shared" si="21"/>
        <v>6</v>
      </c>
      <c r="J223" s="24"/>
      <c r="K223" s="422">
        <f t="shared" si="22"/>
        <v>6</v>
      </c>
      <c r="L223" s="423"/>
      <c r="M223" s="20" t="str">
        <f t="shared" si="23"/>
        <v>Juin</v>
      </c>
    </row>
    <row r="224" spans="1:13" ht="18.75">
      <c r="A224" s="17">
        <v>217</v>
      </c>
      <c r="B224" s="358" t="s">
        <v>3200</v>
      </c>
      <c r="C224" s="359" t="s">
        <v>2148</v>
      </c>
      <c r="D224" s="204">
        <v>10</v>
      </c>
      <c r="E224" s="24"/>
      <c r="F224" s="396">
        <f t="shared" si="19"/>
        <v>5</v>
      </c>
      <c r="G224" s="397">
        <f t="shared" si="20"/>
        <v>15</v>
      </c>
      <c r="H224" s="24"/>
      <c r="I224" s="422">
        <f t="shared" si="21"/>
        <v>15</v>
      </c>
      <c r="J224" s="24"/>
      <c r="K224" s="422">
        <f t="shared" si="22"/>
        <v>15</v>
      </c>
      <c r="L224" s="423"/>
      <c r="M224" s="20" t="str">
        <f t="shared" si="23"/>
        <v>Juin</v>
      </c>
    </row>
    <row r="225" spans="1:13" ht="18.75">
      <c r="A225" s="17">
        <v>218</v>
      </c>
      <c r="B225" s="308" t="s">
        <v>3201</v>
      </c>
      <c r="C225" s="309" t="s">
        <v>1795</v>
      </c>
      <c r="D225" s="204">
        <v>7</v>
      </c>
      <c r="E225" s="24"/>
      <c r="F225" s="396">
        <f t="shared" si="19"/>
        <v>3.5</v>
      </c>
      <c r="G225" s="397">
        <f t="shared" si="20"/>
        <v>10.5</v>
      </c>
      <c r="H225" s="24"/>
      <c r="I225" s="422">
        <f t="shared" si="21"/>
        <v>10.5</v>
      </c>
      <c r="J225" s="24"/>
      <c r="K225" s="422">
        <f t="shared" si="22"/>
        <v>10.5</v>
      </c>
      <c r="L225" s="423"/>
      <c r="M225" s="20" t="str">
        <f t="shared" si="23"/>
        <v>Juin</v>
      </c>
    </row>
    <row r="226" spans="1:13" ht="18.75">
      <c r="A226" s="17">
        <v>219</v>
      </c>
      <c r="B226" s="308" t="s">
        <v>3202</v>
      </c>
      <c r="C226" s="309" t="s">
        <v>3203</v>
      </c>
      <c r="D226" s="204">
        <v>12</v>
      </c>
      <c r="E226" s="24"/>
      <c r="F226" s="396">
        <f t="shared" si="19"/>
        <v>6</v>
      </c>
      <c r="G226" s="397">
        <f t="shared" si="20"/>
        <v>18</v>
      </c>
      <c r="H226" s="24"/>
      <c r="I226" s="422">
        <f t="shared" si="21"/>
        <v>18</v>
      </c>
      <c r="J226" s="24"/>
      <c r="K226" s="422">
        <f t="shared" si="22"/>
        <v>18</v>
      </c>
      <c r="L226" s="423"/>
      <c r="M226" s="20" t="str">
        <f t="shared" si="23"/>
        <v>Juin</v>
      </c>
    </row>
    <row r="227" spans="1:13" ht="18.75">
      <c r="A227" s="17">
        <v>220</v>
      </c>
      <c r="B227" s="308" t="s">
        <v>3288</v>
      </c>
      <c r="C227" s="309" t="s">
        <v>3204</v>
      </c>
      <c r="D227" s="204">
        <v>1</v>
      </c>
      <c r="E227" s="24"/>
      <c r="F227" s="396">
        <f t="shared" si="19"/>
        <v>0.5</v>
      </c>
      <c r="G227" s="397">
        <f t="shared" si="20"/>
        <v>1.5</v>
      </c>
      <c r="H227" s="24"/>
      <c r="I227" s="422">
        <f t="shared" si="21"/>
        <v>1.5</v>
      </c>
      <c r="J227" s="24"/>
      <c r="K227" s="422">
        <f t="shared" si="22"/>
        <v>1.5</v>
      </c>
      <c r="L227" s="423"/>
      <c r="M227" s="20" t="str">
        <f t="shared" si="23"/>
        <v>Juin</v>
      </c>
    </row>
    <row r="228" spans="1:13" ht="18.75">
      <c r="A228" s="17">
        <v>221</v>
      </c>
      <c r="B228" s="308" t="s">
        <v>3205</v>
      </c>
      <c r="C228" s="309" t="s">
        <v>1819</v>
      </c>
      <c r="D228" s="204">
        <v>5</v>
      </c>
      <c r="E228" s="24"/>
      <c r="F228" s="396">
        <f t="shared" si="19"/>
        <v>2.5</v>
      </c>
      <c r="G228" s="397">
        <f t="shared" si="20"/>
        <v>7.5</v>
      </c>
      <c r="H228" s="24"/>
      <c r="I228" s="422">
        <f t="shared" si="21"/>
        <v>7.5</v>
      </c>
      <c r="J228" s="24"/>
      <c r="K228" s="422">
        <f t="shared" si="22"/>
        <v>7.5</v>
      </c>
      <c r="L228" s="423"/>
      <c r="M228" s="20" t="str">
        <f t="shared" si="23"/>
        <v>Juin</v>
      </c>
    </row>
    <row r="229" spans="1:13" ht="18.75">
      <c r="A229" s="17">
        <v>222</v>
      </c>
      <c r="B229" s="308" t="s">
        <v>3289</v>
      </c>
      <c r="C229" s="309" t="s">
        <v>3206</v>
      </c>
      <c r="D229" s="204">
        <v>5</v>
      </c>
      <c r="E229" s="24"/>
      <c r="F229" s="396">
        <f t="shared" si="19"/>
        <v>2.5</v>
      </c>
      <c r="G229" s="397">
        <f t="shared" si="20"/>
        <v>7.5</v>
      </c>
      <c r="H229" s="24"/>
      <c r="I229" s="422">
        <f t="shared" si="21"/>
        <v>7.5</v>
      </c>
      <c r="J229" s="24"/>
      <c r="K229" s="422">
        <f t="shared" si="22"/>
        <v>7.5</v>
      </c>
      <c r="L229" s="423"/>
      <c r="M229" s="20" t="str">
        <f t="shared" si="23"/>
        <v>Juin</v>
      </c>
    </row>
    <row r="230" spans="1:13" ht="18.75">
      <c r="A230" s="17">
        <v>223</v>
      </c>
      <c r="B230" s="308" t="s">
        <v>3207</v>
      </c>
      <c r="C230" s="309" t="s">
        <v>3208</v>
      </c>
      <c r="D230" s="204">
        <v>6</v>
      </c>
      <c r="E230" s="24"/>
      <c r="F230" s="396">
        <f t="shared" si="19"/>
        <v>3</v>
      </c>
      <c r="G230" s="397">
        <f t="shared" si="20"/>
        <v>9</v>
      </c>
      <c r="H230" s="24"/>
      <c r="I230" s="422">
        <f t="shared" si="21"/>
        <v>9</v>
      </c>
      <c r="J230" s="24"/>
      <c r="K230" s="422">
        <f t="shared" si="22"/>
        <v>9</v>
      </c>
      <c r="L230" s="423"/>
      <c r="M230" s="20" t="str">
        <f t="shared" si="23"/>
        <v>Juin</v>
      </c>
    </row>
    <row r="231" spans="1:13" ht="18.75">
      <c r="A231" s="17">
        <v>224</v>
      </c>
      <c r="B231" s="360" t="s">
        <v>3301</v>
      </c>
      <c r="C231" s="361" t="s">
        <v>3183</v>
      </c>
      <c r="D231" s="204">
        <v>5</v>
      </c>
      <c r="E231" s="24"/>
      <c r="F231" s="396">
        <f t="shared" si="19"/>
        <v>2.5</v>
      </c>
      <c r="G231" s="397">
        <f t="shared" si="20"/>
        <v>7.5</v>
      </c>
      <c r="H231" s="24"/>
      <c r="I231" s="422">
        <f t="shared" si="21"/>
        <v>7.5</v>
      </c>
      <c r="J231" s="24"/>
      <c r="K231" s="422">
        <f t="shared" si="22"/>
        <v>7.5</v>
      </c>
      <c r="L231" s="423"/>
      <c r="M231" s="20" t="str">
        <f t="shared" si="23"/>
        <v>Juin</v>
      </c>
    </row>
    <row r="232" spans="1:13" ht="18.75">
      <c r="A232" s="17">
        <v>225</v>
      </c>
      <c r="B232" s="308" t="s">
        <v>3209</v>
      </c>
      <c r="C232" s="309" t="s">
        <v>2115</v>
      </c>
      <c r="D232" s="204">
        <v>11</v>
      </c>
      <c r="E232" s="24"/>
      <c r="F232" s="396">
        <f t="shared" si="19"/>
        <v>5.5</v>
      </c>
      <c r="G232" s="397">
        <f t="shared" si="20"/>
        <v>16.5</v>
      </c>
      <c r="H232" s="24"/>
      <c r="I232" s="422">
        <f t="shared" si="21"/>
        <v>16.5</v>
      </c>
      <c r="J232" s="24"/>
      <c r="K232" s="422">
        <f t="shared" si="22"/>
        <v>16.5</v>
      </c>
      <c r="L232" s="423"/>
      <c r="M232" s="20" t="str">
        <f t="shared" si="23"/>
        <v>Juin</v>
      </c>
    </row>
    <row r="233" spans="1:13" ht="18.75">
      <c r="A233" s="17">
        <v>226</v>
      </c>
      <c r="B233" s="308" t="s">
        <v>3210</v>
      </c>
      <c r="C233" s="309" t="s">
        <v>1819</v>
      </c>
      <c r="D233" s="204">
        <v>7</v>
      </c>
      <c r="E233" s="24"/>
      <c r="F233" s="396">
        <f t="shared" si="19"/>
        <v>3.5</v>
      </c>
      <c r="G233" s="397">
        <f t="shared" si="20"/>
        <v>10.5</v>
      </c>
      <c r="H233" s="24"/>
      <c r="I233" s="422">
        <f t="shared" si="21"/>
        <v>10.5</v>
      </c>
      <c r="J233" s="24"/>
      <c r="K233" s="422">
        <f t="shared" si="22"/>
        <v>10.5</v>
      </c>
      <c r="L233" s="423"/>
      <c r="M233" s="20" t="str">
        <f t="shared" si="23"/>
        <v>Juin</v>
      </c>
    </row>
    <row r="234" spans="1:13" ht="18.75">
      <c r="A234" s="17">
        <v>227</v>
      </c>
      <c r="B234" s="308" t="s">
        <v>3211</v>
      </c>
      <c r="C234" s="309" t="s">
        <v>1100</v>
      </c>
      <c r="D234" s="204">
        <v>5</v>
      </c>
      <c r="E234" s="24"/>
      <c r="F234" s="396">
        <f t="shared" si="19"/>
        <v>2.5</v>
      </c>
      <c r="G234" s="397">
        <f t="shared" si="20"/>
        <v>7.5</v>
      </c>
      <c r="H234" s="24"/>
      <c r="I234" s="422">
        <f t="shared" si="21"/>
        <v>7.5</v>
      </c>
      <c r="J234" s="24"/>
      <c r="K234" s="422">
        <f t="shared" si="22"/>
        <v>7.5</v>
      </c>
      <c r="L234" s="423"/>
      <c r="M234" s="20" t="str">
        <f t="shared" si="23"/>
        <v>Juin</v>
      </c>
    </row>
    <row r="235" spans="1:13" ht="18.75">
      <c r="A235" s="17">
        <v>228</v>
      </c>
      <c r="B235" s="308" t="s">
        <v>3211</v>
      </c>
      <c r="C235" s="309" t="s">
        <v>1321</v>
      </c>
      <c r="D235" s="204">
        <v>18</v>
      </c>
      <c r="E235" s="24"/>
      <c r="F235" s="396">
        <f t="shared" si="19"/>
        <v>9</v>
      </c>
      <c r="G235" s="397">
        <f t="shared" si="20"/>
        <v>27</v>
      </c>
      <c r="H235" s="24"/>
      <c r="I235" s="422">
        <f t="shared" si="21"/>
        <v>27</v>
      </c>
      <c r="J235" s="24"/>
      <c r="K235" s="422">
        <f t="shared" si="22"/>
        <v>27</v>
      </c>
      <c r="L235" s="423"/>
      <c r="M235" s="20" t="str">
        <f t="shared" si="23"/>
        <v>Juin</v>
      </c>
    </row>
    <row r="236" spans="1:13" ht="18.75">
      <c r="A236" s="17">
        <v>229</v>
      </c>
      <c r="B236" s="308" t="s">
        <v>3212</v>
      </c>
      <c r="C236" s="309" t="s">
        <v>3003</v>
      </c>
      <c r="D236" s="204">
        <v>10</v>
      </c>
      <c r="E236" s="24"/>
      <c r="F236" s="396">
        <f t="shared" si="19"/>
        <v>5</v>
      </c>
      <c r="G236" s="397">
        <f t="shared" si="20"/>
        <v>15</v>
      </c>
      <c r="H236" s="24"/>
      <c r="I236" s="422">
        <f t="shared" si="21"/>
        <v>15</v>
      </c>
      <c r="J236" s="24"/>
      <c r="K236" s="422">
        <f t="shared" si="22"/>
        <v>15</v>
      </c>
      <c r="L236" s="423"/>
      <c r="M236" s="20" t="str">
        <f t="shared" si="23"/>
        <v>Juin</v>
      </c>
    </row>
    <row r="237" spans="1:13" ht="18.75">
      <c r="A237" s="17">
        <v>230</v>
      </c>
      <c r="B237" s="308" t="s">
        <v>3213</v>
      </c>
      <c r="C237" s="309" t="s">
        <v>3214</v>
      </c>
      <c r="D237" s="204">
        <v>14</v>
      </c>
      <c r="E237" s="24"/>
      <c r="F237" s="396">
        <f t="shared" si="19"/>
        <v>7</v>
      </c>
      <c r="G237" s="397">
        <f t="shared" si="20"/>
        <v>21</v>
      </c>
      <c r="H237" s="24"/>
      <c r="I237" s="422">
        <f t="shared" si="21"/>
        <v>21</v>
      </c>
      <c r="J237" s="24"/>
      <c r="K237" s="422">
        <f t="shared" si="22"/>
        <v>21</v>
      </c>
      <c r="L237" s="423"/>
      <c r="M237" s="20" t="str">
        <f t="shared" si="23"/>
        <v>Juin</v>
      </c>
    </row>
    <row r="238" spans="1:13" ht="18.75">
      <c r="A238" s="17">
        <v>231</v>
      </c>
      <c r="B238" s="308" t="s">
        <v>3215</v>
      </c>
      <c r="C238" s="309" t="s">
        <v>3216</v>
      </c>
      <c r="D238" s="204">
        <v>10</v>
      </c>
      <c r="E238" s="24"/>
      <c r="F238" s="396">
        <f t="shared" si="19"/>
        <v>5</v>
      </c>
      <c r="G238" s="397">
        <f t="shared" si="20"/>
        <v>15</v>
      </c>
      <c r="H238" s="24"/>
      <c r="I238" s="422">
        <f t="shared" si="21"/>
        <v>15</v>
      </c>
      <c r="J238" s="24"/>
      <c r="K238" s="422">
        <f t="shared" si="22"/>
        <v>15</v>
      </c>
      <c r="L238" s="423"/>
      <c r="M238" s="20" t="str">
        <f t="shared" si="23"/>
        <v>Juin</v>
      </c>
    </row>
    <row r="239" spans="1:13" ht="18.75">
      <c r="A239" s="17">
        <v>232</v>
      </c>
      <c r="B239" s="334" t="s">
        <v>1323</v>
      </c>
      <c r="C239" s="335" t="s">
        <v>1324</v>
      </c>
      <c r="D239" s="204">
        <v>4</v>
      </c>
      <c r="E239" s="24"/>
      <c r="F239" s="396">
        <f t="shared" si="19"/>
        <v>2</v>
      </c>
      <c r="G239" s="397">
        <f t="shared" si="20"/>
        <v>6</v>
      </c>
      <c r="H239" s="24"/>
      <c r="I239" s="422">
        <f t="shared" si="21"/>
        <v>6</v>
      </c>
      <c r="J239" s="24"/>
      <c r="K239" s="422">
        <f t="shared" si="22"/>
        <v>6</v>
      </c>
      <c r="L239" s="423"/>
      <c r="M239" s="20" t="str">
        <f t="shared" si="23"/>
        <v>Juin</v>
      </c>
    </row>
    <row r="240" spans="1:13" ht="18.75">
      <c r="A240" s="17">
        <v>233</v>
      </c>
      <c r="B240" s="308" t="s">
        <v>1696</v>
      </c>
      <c r="C240" s="309" t="s">
        <v>3217</v>
      </c>
      <c r="D240" s="204">
        <v>1</v>
      </c>
      <c r="E240" s="24"/>
      <c r="F240" s="396">
        <f t="shared" si="19"/>
        <v>0.5</v>
      </c>
      <c r="G240" s="397">
        <f t="shared" si="20"/>
        <v>1.5</v>
      </c>
      <c r="H240" s="24"/>
      <c r="I240" s="422">
        <f t="shared" si="21"/>
        <v>1.5</v>
      </c>
      <c r="J240" s="24"/>
      <c r="K240" s="422">
        <f t="shared" si="22"/>
        <v>1.5</v>
      </c>
      <c r="L240" s="423"/>
      <c r="M240" s="20" t="str">
        <f t="shared" si="23"/>
        <v>Juin</v>
      </c>
    </row>
    <row r="241" spans="1:13" ht="18.75">
      <c r="A241" s="17">
        <v>234</v>
      </c>
      <c r="B241" s="308" t="s">
        <v>3218</v>
      </c>
      <c r="C241" s="309" t="s">
        <v>3219</v>
      </c>
      <c r="D241" s="204">
        <v>6</v>
      </c>
      <c r="E241" s="24"/>
      <c r="F241" s="396">
        <f t="shared" si="19"/>
        <v>3</v>
      </c>
      <c r="G241" s="397">
        <f t="shared" si="20"/>
        <v>9</v>
      </c>
      <c r="H241" s="24"/>
      <c r="I241" s="422">
        <f t="shared" si="21"/>
        <v>9</v>
      </c>
      <c r="J241" s="24"/>
      <c r="K241" s="422">
        <f t="shared" si="22"/>
        <v>9</v>
      </c>
      <c r="L241" s="423"/>
      <c r="M241" s="20" t="str">
        <f t="shared" si="23"/>
        <v>Juin</v>
      </c>
    </row>
    <row r="242" spans="1:13" ht="18.75">
      <c r="A242" s="17">
        <v>235</v>
      </c>
      <c r="B242" s="308" t="s">
        <v>3220</v>
      </c>
      <c r="C242" s="309" t="s">
        <v>1900</v>
      </c>
      <c r="D242" s="204">
        <v>10</v>
      </c>
      <c r="E242" s="24"/>
      <c r="F242" s="396">
        <f t="shared" si="19"/>
        <v>5</v>
      </c>
      <c r="G242" s="397">
        <f t="shared" si="20"/>
        <v>15</v>
      </c>
      <c r="H242" s="24"/>
      <c r="I242" s="422">
        <f t="shared" si="21"/>
        <v>15</v>
      </c>
      <c r="J242" s="24"/>
      <c r="K242" s="422">
        <f t="shared" si="22"/>
        <v>15</v>
      </c>
      <c r="L242" s="423"/>
      <c r="M242" s="20" t="str">
        <f t="shared" si="23"/>
        <v>Juin</v>
      </c>
    </row>
    <row r="243" spans="1:13" ht="18.75">
      <c r="A243" s="17">
        <v>236</v>
      </c>
      <c r="B243" s="308" t="s">
        <v>3221</v>
      </c>
      <c r="C243" s="309" t="s">
        <v>3222</v>
      </c>
      <c r="D243" s="204">
        <v>13</v>
      </c>
      <c r="E243" s="24"/>
      <c r="F243" s="396">
        <f t="shared" si="19"/>
        <v>6.5</v>
      </c>
      <c r="G243" s="397">
        <f t="shared" si="20"/>
        <v>19.5</v>
      </c>
      <c r="H243" s="24"/>
      <c r="I243" s="422">
        <f t="shared" si="21"/>
        <v>19.5</v>
      </c>
      <c r="J243" s="24"/>
      <c r="K243" s="422">
        <f t="shared" si="22"/>
        <v>19.5</v>
      </c>
      <c r="L243" s="423"/>
      <c r="M243" s="20" t="str">
        <f t="shared" si="23"/>
        <v>Juin</v>
      </c>
    </row>
    <row r="244" spans="1:13" ht="18.75">
      <c r="A244" s="17">
        <v>237</v>
      </c>
      <c r="B244" s="308" t="s">
        <v>3223</v>
      </c>
      <c r="C244" s="309" t="s">
        <v>422</v>
      </c>
      <c r="D244" s="204">
        <v>11</v>
      </c>
      <c r="E244" s="24"/>
      <c r="F244" s="396">
        <f t="shared" si="19"/>
        <v>5.5</v>
      </c>
      <c r="G244" s="397">
        <f t="shared" si="20"/>
        <v>16.5</v>
      </c>
      <c r="H244" s="24"/>
      <c r="I244" s="422">
        <f t="shared" si="21"/>
        <v>16.5</v>
      </c>
      <c r="J244" s="24"/>
      <c r="K244" s="422">
        <f t="shared" si="22"/>
        <v>16.5</v>
      </c>
      <c r="L244" s="423"/>
      <c r="M244" s="20" t="str">
        <f t="shared" si="23"/>
        <v>Juin</v>
      </c>
    </row>
    <row r="245" spans="1:13" ht="18.75">
      <c r="A245" s="17">
        <v>238</v>
      </c>
      <c r="B245" s="308" t="s">
        <v>3224</v>
      </c>
      <c r="C245" s="309" t="s">
        <v>3225</v>
      </c>
      <c r="D245" s="204">
        <v>11</v>
      </c>
      <c r="E245" s="24"/>
      <c r="F245" s="396">
        <f t="shared" si="19"/>
        <v>5.5</v>
      </c>
      <c r="G245" s="397">
        <f t="shared" si="20"/>
        <v>16.5</v>
      </c>
      <c r="H245" s="24"/>
      <c r="I245" s="422">
        <f t="shared" si="21"/>
        <v>16.5</v>
      </c>
      <c r="J245" s="24"/>
      <c r="K245" s="422">
        <f t="shared" si="22"/>
        <v>16.5</v>
      </c>
      <c r="L245" s="423"/>
      <c r="M245" s="20" t="str">
        <f t="shared" si="23"/>
        <v>Juin</v>
      </c>
    </row>
    <row r="246" spans="1:13" ht="18.75">
      <c r="A246" s="17">
        <v>239</v>
      </c>
      <c r="B246" s="362" t="s">
        <v>3226</v>
      </c>
      <c r="C246" s="363" t="s">
        <v>3227</v>
      </c>
      <c r="D246" s="204">
        <v>13</v>
      </c>
      <c r="E246" s="24"/>
      <c r="F246" s="396">
        <f t="shared" si="19"/>
        <v>6.5</v>
      </c>
      <c r="G246" s="397">
        <f t="shared" si="20"/>
        <v>19.5</v>
      </c>
      <c r="H246" s="24"/>
      <c r="I246" s="422">
        <f t="shared" si="21"/>
        <v>19.5</v>
      </c>
      <c r="J246" s="24"/>
      <c r="K246" s="422">
        <f t="shared" si="22"/>
        <v>19.5</v>
      </c>
      <c r="L246" s="423"/>
      <c r="M246" s="20" t="str">
        <f t="shared" si="23"/>
        <v>Juin</v>
      </c>
    </row>
    <row r="247" spans="1:13" ht="18.75">
      <c r="A247" s="17">
        <v>240</v>
      </c>
      <c r="B247" s="308" t="s">
        <v>2140</v>
      </c>
      <c r="C247" s="309" t="s">
        <v>845</v>
      </c>
      <c r="D247" s="204">
        <v>16</v>
      </c>
      <c r="E247" s="24"/>
      <c r="F247" s="396">
        <f t="shared" si="19"/>
        <v>8</v>
      </c>
      <c r="G247" s="397">
        <f t="shared" si="20"/>
        <v>24</v>
      </c>
      <c r="H247" s="24"/>
      <c r="I247" s="422">
        <f t="shared" si="21"/>
        <v>24</v>
      </c>
      <c r="J247" s="24"/>
      <c r="K247" s="422">
        <f t="shared" si="22"/>
        <v>24</v>
      </c>
      <c r="L247" s="423"/>
      <c r="M247" s="20" t="str">
        <f t="shared" si="23"/>
        <v>Juin</v>
      </c>
    </row>
    <row r="248" spans="1:13" ht="18.75">
      <c r="A248" s="17">
        <v>241</v>
      </c>
      <c r="B248" s="308" t="s">
        <v>3228</v>
      </c>
      <c r="C248" s="309" t="s">
        <v>333</v>
      </c>
      <c r="D248" s="204">
        <v>3</v>
      </c>
      <c r="E248" s="24"/>
      <c r="F248" s="396">
        <f t="shared" si="19"/>
        <v>1.5</v>
      </c>
      <c r="G248" s="397">
        <f t="shared" si="20"/>
        <v>4.5</v>
      </c>
      <c r="H248" s="24"/>
      <c r="I248" s="422">
        <f t="shared" si="21"/>
        <v>4.5</v>
      </c>
      <c r="J248" s="24"/>
      <c r="K248" s="422">
        <f t="shared" si="22"/>
        <v>4.5</v>
      </c>
      <c r="L248" s="423"/>
      <c r="M248" s="20" t="str">
        <f t="shared" si="23"/>
        <v>Juin</v>
      </c>
    </row>
    <row r="249" spans="1:13" ht="18.75">
      <c r="A249" s="17">
        <v>242</v>
      </c>
      <c r="B249" s="308" t="s">
        <v>3229</v>
      </c>
      <c r="C249" s="309" t="s">
        <v>3230</v>
      </c>
      <c r="D249" s="204">
        <v>7</v>
      </c>
      <c r="E249" s="24"/>
      <c r="F249" s="396">
        <f t="shared" si="19"/>
        <v>3.5</v>
      </c>
      <c r="G249" s="397">
        <f t="shared" si="20"/>
        <v>10.5</v>
      </c>
      <c r="H249" s="24"/>
      <c r="I249" s="422">
        <f t="shared" si="21"/>
        <v>10.5</v>
      </c>
      <c r="J249" s="24"/>
      <c r="K249" s="422">
        <f t="shared" si="22"/>
        <v>10.5</v>
      </c>
      <c r="L249" s="423"/>
      <c r="M249" s="20" t="str">
        <f t="shared" si="23"/>
        <v>Juin</v>
      </c>
    </row>
    <row r="250" spans="1:13" ht="18.75">
      <c r="A250" s="17">
        <v>243</v>
      </c>
      <c r="B250" s="308" t="s">
        <v>3231</v>
      </c>
      <c r="C250" s="309" t="s">
        <v>2960</v>
      </c>
      <c r="D250" s="204">
        <v>4</v>
      </c>
      <c r="E250" s="24"/>
      <c r="F250" s="396">
        <f t="shared" si="19"/>
        <v>2</v>
      </c>
      <c r="G250" s="397">
        <f t="shared" si="20"/>
        <v>6</v>
      </c>
      <c r="H250" s="24"/>
      <c r="I250" s="422">
        <f t="shared" si="21"/>
        <v>6</v>
      </c>
      <c r="J250" s="24"/>
      <c r="K250" s="422">
        <f t="shared" si="22"/>
        <v>6</v>
      </c>
      <c r="L250" s="423"/>
      <c r="M250" s="20" t="str">
        <f t="shared" si="23"/>
        <v>Juin</v>
      </c>
    </row>
    <row r="251" spans="1:13" ht="18.75">
      <c r="A251" s="17">
        <v>244</v>
      </c>
      <c r="B251" s="308" t="s">
        <v>3232</v>
      </c>
      <c r="C251" s="309" t="s">
        <v>3233</v>
      </c>
      <c r="D251" s="204">
        <v>9</v>
      </c>
      <c r="E251" s="24"/>
      <c r="F251" s="396">
        <f t="shared" si="19"/>
        <v>4.5</v>
      </c>
      <c r="G251" s="397">
        <f t="shared" si="20"/>
        <v>13.5</v>
      </c>
      <c r="H251" s="24"/>
      <c r="I251" s="422">
        <f t="shared" si="21"/>
        <v>13.5</v>
      </c>
      <c r="J251" s="24"/>
      <c r="K251" s="422">
        <f t="shared" si="22"/>
        <v>13.5</v>
      </c>
      <c r="L251" s="423"/>
      <c r="M251" s="20" t="str">
        <f t="shared" si="23"/>
        <v>Juin</v>
      </c>
    </row>
    <row r="252" spans="1:13" ht="18.75">
      <c r="A252" s="17">
        <v>245</v>
      </c>
      <c r="B252" s="308" t="s">
        <v>3234</v>
      </c>
      <c r="C252" s="309" t="s">
        <v>887</v>
      </c>
      <c r="D252" s="204">
        <v>5</v>
      </c>
      <c r="E252" s="24"/>
      <c r="F252" s="396">
        <f t="shared" si="19"/>
        <v>2.5</v>
      </c>
      <c r="G252" s="397">
        <f t="shared" si="20"/>
        <v>7.5</v>
      </c>
      <c r="H252" s="24"/>
      <c r="I252" s="422">
        <f t="shared" si="21"/>
        <v>7.5</v>
      </c>
      <c r="J252" s="24"/>
      <c r="K252" s="422">
        <f t="shared" si="22"/>
        <v>7.5</v>
      </c>
      <c r="L252" s="423"/>
      <c r="M252" s="20" t="str">
        <f t="shared" si="23"/>
        <v>Juin</v>
      </c>
    </row>
    <row r="253" spans="1:13" ht="18.75">
      <c r="A253" s="17">
        <v>246</v>
      </c>
      <c r="B253" s="308" t="s">
        <v>3235</v>
      </c>
      <c r="C253" s="309" t="s">
        <v>2160</v>
      </c>
      <c r="D253" s="204">
        <v>5</v>
      </c>
      <c r="E253" s="24"/>
      <c r="F253" s="396">
        <f t="shared" si="19"/>
        <v>2.5</v>
      </c>
      <c r="G253" s="397">
        <f t="shared" si="20"/>
        <v>7.5</v>
      </c>
      <c r="H253" s="24"/>
      <c r="I253" s="422">
        <f t="shared" si="21"/>
        <v>7.5</v>
      </c>
      <c r="J253" s="24"/>
      <c r="K253" s="422">
        <f t="shared" si="22"/>
        <v>7.5</v>
      </c>
      <c r="L253" s="423"/>
      <c r="M253" s="20" t="str">
        <f t="shared" si="23"/>
        <v>Juin</v>
      </c>
    </row>
    <row r="254" spans="1:13" ht="18.75">
      <c r="A254" s="17">
        <v>247</v>
      </c>
      <c r="B254" s="308" t="s">
        <v>3236</v>
      </c>
      <c r="C254" s="309" t="s">
        <v>3237</v>
      </c>
      <c r="D254" s="204">
        <v>7</v>
      </c>
      <c r="E254" s="24"/>
      <c r="F254" s="396">
        <f t="shared" si="19"/>
        <v>3.5</v>
      </c>
      <c r="G254" s="397">
        <f t="shared" si="20"/>
        <v>10.5</v>
      </c>
      <c r="H254" s="24"/>
      <c r="I254" s="422">
        <f t="shared" si="21"/>
        <v>10.5</v>
      </c>
      <c r="J254" s="24"/>
      <c r="K254" s="422">
        <f t="shared" si="22"/>
        <v>10.5</v>
      </c>
      <c r="L254" s="423"/>
      <c r="M254" s="20" t="str">
        <f t="shared" si="23"/>
        <v>Juin</v>
      </c>
    </row>
    <row r="255" spans="1:13" ht="18.75">
      <c r="A255" s="17">
        <v>248</v>
      </c>
      <c r="B255" s="308" t="s">
        <v>3238</v>
      </c>
      <c r="C255" s="309" t="s">
        <v>116</v>
      </c>
      <c r="D255" s="204">
        <v>14</v>
      </c>
      <c r="E255" s="24"/>
      <c r="F255" s="396">
        <f t="shared" si="19"/>
        <v>7</v>
      </c>
      <c r="G255" s="397">
        <f t="shared" si="20"/>
        <v>21</v>
      </c>
      <c r="H255" s="24"/>
      <c r="I255" s="422">
        <f t="shared" si="21"/>
        <v>21</v>
      </c>
      <c r="J255" s="24"/>
      <c r="K255" s="422">
        <f t="shared" si="22"/>
        <v>21</v>
      </c>
      <c r="L255" s="423"/>
      <c r="M255" s="20" t="str">
        <f t="shared" si="23"/>
        <v>Juin</v>
      </c>
    </row>
    <row r="256" spans="1:13" ht="18.75">
      <c r="A256" s="17">
        <v>249</v>
      </c>
      <c r="B256" s="308" t="s">
        <v>3239</v>
      </c>
      <c r="C256" s="309" t="s">
        <v>3240</v>
      </c>
      <c r="D256" s="204">
        <v>5</v>
      </c>
      <c r="E256" s="24"/>
      <c r="F256" s="396">
        <f t="shared" si="19"/>
        <v>2.5</v>
      </c>
      <c r="G256" s="397">
        <f t="shared" si="20"/>
        <v>7.5</v>
      </c>
      <c r="H256" s="24"/>
      <c r="I256" s="422">
        <f t="shared" si="21"/>
        <v>7.5</v>
      </c>
      <c r="J256" s="24"/>
      <c r="K256" s="422">
        <f t="shared" si="22"/>
        <v>7.5</v>
      </c>
      <c r="L256" s="423"/>
      <c r="M256" s="20" t="str">
        <f t="shared" si="23"/>
        <v>Juin</v>
      </c>
    </row>
    <row r="257" spans="1:13" ht="18.75">
      <c r="A257" s="17">
        <v>250</v>
      </c>
      <c r="B257" s="308" t="s">
        <v>3241</v>
      </c>
      <c r="C257" s="309" t="s">
        <v>3242</v>
      </c>
      <c r="D257" s="204">
        <v>5</v>
      </c>
      <c r="E257" s="24"/>
      <c r="F257" s="396">
        <f t="shared" si="19"/>
        <v>2.5</v>
      </c>
      <c r="G257" s="397">
        <f t="shared" si="20"/>
        <v>7.5</v>
      </c>
      <c r="H257" s="24"/>
      <c r="I257" s="422">
        <f t="shared" si="21"/>
        <v>7.5</v>
      </c>
      <c r="J257" s="24"/>
      <c r="K257" s="422">
        <f t="shared" si="22"/>
        <v>7.5</v>
      </c>
      <c r="L257" s="423"/>
      <c r="M257" s="20" t="str">
        <f t="shared" si="23"/>
        <v>Juin</v>
      </c>
    </row>
    <row r="258" spans="1:13" ht="18.75">
      <c r="A258" s="17">
        <v>251</v>
      </c>
      <c r="B258" s="308" t="s">
        <v>3243</v>
      </c>
      <c r="C258" s="309" t="s">
        <v>363</v>
      </c>
      <c r="D258" s="204">
        <v>13</v>
      </c>
      <c r="E258" s="24"/>
      <c r="F258" s="396">
        <f t="shared" si="19"/>
        <v>6.5</v>
      </c>
      <c r="G258" s="397">
        <f t="shared" si="20"/>
        <v>19.5</v>
      </c>
      <c r="H258" s="24"/>
      <c r="I258" s="422">
        <f t="shared" si="21"/>
        <v>19.5</v>
      </c>
      <c r="J258" s="24"/>
      <c r="K258" s="422">
        <f t="shared" si="22"/>
        <v>19.5</v>
      </c>
      <c r="L258" s="423"/>
      <c r="M258" s="20" t="str">
        <f t="shared" si="23"/>
        <v>Juin</v>
      </c>
    </row>
    <row r="259" spans="1:13" ht="18.75">
      <c r="A259" s="17">
        <v>252</v>
      </c>
      <c r="B259" s="308" t="s">
        <v>3244</v>
      </c>
      <c r="C259" s="309" t="s">
        <v>2077</v>
      </c>
      <c r="D259" s="204">
        <v>8</v>
      </c>
      <c r="E259" s="24"/>
      <c r="F259" s="396">
        <f t="shared" si="19"/>
        <v>4</v>
      </c>
      <c r="G259" s="397">
        <f t="shared" si="20"/>
        <v>12</v>
      </c>
      <c r="H259" s="24"/>
      <c r="I259" s="422">
        <f t="shared" si="21"/>
        <v>12</v>
      </c>
      <c r="J259" s="24"/>
      <c r="K259" s="422">
        <f t="shared" si="22"/>
        <v>12</v>
      </c>
      <c r="L259" s="423"/>
      <c r="M259" s="20" t="str">
        <f t="shared" si="23"/>
        <v>Juin</v>
      </c>
    </row>
    <row r="260" spans="1:13" ht="18.75">
      <c r="A260" s="17">
        <v>253</v>
      </c>
      <c r="B260" s="308" t="s">
        <v>3245</v>
      </c>
      <c r="C260" s="309" t="s">
        <v>2066</v>
      </c>
      <c r="D260" s="204">
        <v>5</v>
      </c>
      <c r="E260" s="24"/>
      <c r="F260" s="396">
        <f t="shared" si="19"/>
        <v>2.5</v>
      </c>
      <c r="G260" s="397">
        <f t="shared" si="20"/>
        <v>7.5</v>
      </c>
      <c r="H260" s="24"/>
      <c r="I260" s="422">
        <f t="shared" si="21"/>
        <v>7.5</v>
      </c>
      <c r="J260" s="24"/>
      <c r="K260" s="422">
        <f t="shared" si="22"/>
        <v>7.5</v>
      </c>
      <c r="L260" s="423"/>
      <c r="M260" s="20" t="str">
        <f t="shared" si="23"/>
        <v>Juin</v>
      </c>
    </row>
    <row r="261" spans="1:13" ht="18.75">
      <c r="A261" s="17">
        <v>254</v>
      </c>
      <c r="B261" s="308" t="s">
        <v>3246</v>
      </c>
      <c r="C261" s="309" t="s">
        <v>1900</v>
      </c>
      <c r="D261" s="204">
        <v>11</v>
      </c>
      <c r="E261" s="24"/>
      <c r="F261" s="396">
        <f t="shared" si="19"/>
        <v>5.5</v>
      </c>
      <c r="G261" s="397">
        <f t="shared" si="20"/>
        <v>16.5</v>
      </c>
      <c r="H261" s="24"/>
      <c r="I261" s="422">
        <f t="shared" si="21"/>
        <v>16.5</v>
      </c>
      <c r="J261" s="24"/>
      <c r="K261" s="422">
        <f t="shared" si="22"/>
        <v>16.5</v>
      </c>
      <c r="L261" s="423"/>
      <c r="M261" s="20" t="str">
        <f t="shared" si="23"/>
        <v>Juin</v>
      </c>
    </row>
    <row r="262" spans="1:13" ht="18.75">
      <c r="A262" s="17">
        <v>255</v>
      </c>
      <c r="B262" s="308" t="s">
        <v>3247</v>
      </c>
      <c r="C262" s="309" t="s">
        <v>2077</v>
      </c>
      <c r="D262" s="204">
        <v>7</v>
      </c>
      <c r="E262" s="24"/>
      <c r="F262" s="396">
        <f t="shared" si="19"/>
        <v>3.5</v>
      </c>
      <c r="G262" s="397">
        <f t="shared" si="20"/>
        <v>10.5</v>
      </c>
      <c r="H262" s="24"/>
      <c r="I262" s="422">
        <f t="shared" si="21"/>
        <v>10.5</v>
      </c>
      <c r="J262" s="24"/>
      <c r="K262" s="422">
        <f t="shared" si="22"/>
        <v>10.5</v>
      </c>
      <c r="L262" s="423"/>
      <c r="M262" s="20" t="str">
        <f t="shared" si="23"/>
        <v>Juin</v>
      </c>
    </row>
    <row r="263" spans="1:13" ht="18.75">
      <c r="A263" s="17">
        <v>256</v>
      </c>
      <c r="B263" s="308" t="s">
        <v>3248</v>
      </c>
      <c r="C263" s="309" t="s">
        <v>1825</v>
      </c>
      <c r="D263" s="204">
        <v>8</v>
      </c>
      <c r="E263" s="24"/>
      <c r="F263" s="396">
        <f t="shared" si="19"/>
        <v>4</v>
      </c>
      <c r="G263" s="397">
        <f t="shared" si="20"/>
        <v>12</v>
      </c>
      <c r="H263" s="24"/>
      <c r="I263" s="422">
        <f t="shared" si="21"/>
        <v>12</v>
      </c>
      <c r="J263" s="24"/>
      <c r="K263" s="422">
        <f t="shared" si="22"/>
        <v>12</v>
      </c>
      <c r="L263" s="423"/>
      <c r="M263" s="20" t="str">
        <f t="shared" si="23"/>
        <v>Juin</v>
      </c>
    </row>
    <row r="264" spans="1:13" ht="18.75">
      <c r="A264" s="17">
        <v>257</v>
      </c>
      <c r="B264" s="308" t="s">
        <v>3249</v>
      </c>
      <c r="C264" s="309" t="s">
        <v>1872</v>
      </c>
      <c r="D264" s="204">
        <v>7</v>
      </c>
      <c r="E264" s="24"/>
      <c r="F264" s="396">
        <f t="shared" si="19"/>
        <v>3.5</v>
      </c>
      <c r="G264" s="397">
        <f t="shared" si="20"/>
        <v>10.5</v>
      </c>
      <c r="H264" s="24"/>
      <c r="I264" s="422">
        <f t="shared" si="21"/>
        <v>10.5</v>
      </c>
      <c r="J264" s="24"/>
      <c r="K264" s="422">
        <f t="shared" si="22"/>
        <v>10.5</v>
      </c>
      <c r="L264" s="423"/>
      <c r="M264" s="20" t="str">
        <f t="shared" si="23"/>
        <v>Juin</v>
      </c>
    </row>
    <row r="265" spans="1:13" ht="18.75">
      <c r="A265" s="17">
        <v>258</v>
      </c>
      <c r="B265" s="308" t="s">
        <v>3250</v>
      </c>
      <c r="C265" s="309" t="s">
        <v>3251</v>
      </c>
      <c r="D265" s="204">
        <v>6</v>
      </c>
      <c r="E265" s="24"/>
      <c r="F265" s="396">
        <f t="shared" ref="F265:F283" si="24">IF(AND(D265=0,E265=0),L265/3,(D265+E265)/2)</f>
        <v>3</v>
      </c>
      <c r="G265" s="397">
        <f t="shared" ref="G265:G283" si="25">F265*3</f>
        <v>9</v>
      </c>
      <c r="H265" s="24"/>
      <c r="I265" s="422">
        <f t="shared" ref="I265:I283" si="26">MAX(G265,H265*3)</f>
        <v>9</v>
      </c>
      <c r="J265" s="24"/>
      <c r="K265" s="422">
        <f t="shared" ref="K265:K283" si="27">MAX(I265,J265*3)</f>
        <v>9</v>
      </c>
      <c r="L265" s="423"/>
      <c r="M265" s="20" t="str">
        <f t="shared" ref="M265:M283" si="28">IF(ISBLANK(J265),IF(ISBLANK(H265),"Juin","Synthèse"),"Rattrapage")</f>
        <v>Juin</v>
      </c>
    </row>
    <row r="266" spans="1:13" ht="18.75">
      <c r="A266" s="17">
        <v>259</v>
      </c>
      <c r="B266" s="308" t="s">
        <v>3252</v>
      </c>
      <c r="C266" s="309" t="s">
        <v>3253</v>
      </c>
      <c r="D266" s="204">
        <v>7</v>
      </c>
      <c r="E266" s="24"/>
      <c r="F266" s="396">
        <f t="shared" si="24"/>
        <v>3.5</v>
      </c>
      <c r="G266" s="397">
        <f t="shared" si="25"/>
        <v>10.5</v>
      </c>
      <c r="H266" s="24"/>
      <c r="I266" s="422">
        <f t="shared" si="26"/>
        <v>10.5</v>
      </c>
      <c r="J266" s="24"/>
      <c r="K266" s="422">
        <f t="shared" si="27"/>
        <v>10.5</v>
      </c>
      <c r="L266" s="423"/>
      <c r="M266" s="20" t="str">
        <f t="shared" si="28"/>
        <v>Juin</v>
      </c>
    </row>
    <row r="267" spans="1:13" ht="18.75">
      <c r="A267" s="17">
        <v>260</v>
      </c>
      <c r="B267" s="308" t="s">
        <v>3254</v>
      </c>
      <c r="C267" s="309" t="s">
        <v>333</v>
      </c>
      <c r="D267" s="204">
        <v>6</v>
      </c>
      <c r="E267" s="24"/>
      <c r="F267" s="396">
        <f t="shared" si="24"/>
        <v>3</v>
      </c>
      <c r="G267" s="397">
        <f t="shared" si="25"/>
        <v>9</v>
      </c>
      <c r="H267" s="24"/>
      <c r="I267" s="422">
        <f t="shared" si="26"/>
        <v>9</v>
      </c>
      <c r="J267" s="24"/>
      <c r="K267" s="422">
        <f t="shared" si="27"/>
        <v>9</v>
      </c>
      <c r="L267" s="423"/>
      <c r="M267" s="20" t="str">
        <f t="shared" si="28"/>
        <v>Juin</v>
      </c>
    </row>
    <row r="268" spans="1:13" ht="18.75">
      <c r="A268" s="17">
        <v>261</v>
      </c>
      <c r="B268" s="308" t="s">
        <v>3255</v>
      </c>
      <c r="C268" s="309" t="s">
        <v>1779</v>
      </c>
      <c r="D268" s="204">
        <v>9</v>
      </c>
      <c r="E268" s="24"/>
      <c r="F268" s="396">
        <f t="shared" si="24"/>
        <v>4.5</v>
      </c>
      <c r="G268" s="397">
        <f t="shared" si="25"/>
        <v>13.5</v>
      </c>
      <c r="H268" s="24"/>
      <c r="I268" s="422">
        <f t="shared" si="26"/>
        <v>13.5</v>
      </c>
      <c r="J268" s="24"/>
      <c r="K268" s="422">
        <f t="shared" si="27"/>
        <v>13.5</v>
      </c>
      <c r="L268" s="423"/>
      <c r="M268" s="20" t="str">
        <f t="shared" si="28"/>
        <v>Juin</v>
      </c>
    </row>
    <row r="269" spans="1:13" ht="18.75">
      <c r="A269" s="17">
        <v>262</v>
      </c>
      <c r="B269" s="308" t="s">
        <v>3256</v>
      </c>
      <c r="C269" s="309" t="s">
        <v>1863</v>
      </c>
      <c r="D269" s="204">
        <v>6</v>
      </c>
      <c r="E269" s="24"/>
      <c r="F269" s="396">
        <f t="shared" si="24"/>
        <v>3</v>
      </c>
      <c r="G269" s="397">
        <f t="shared" si="25"/>
        <v>9</v>
      </c>
      <c r="H269" s="24"/>
      <c r="I269" s="422">
        <f t="shared" si="26"/>
        <v>9</v>
      </c>
      <c r="J269" s="24"/>
      <c r="K269" s="422">
        <f t="shared" si="27"/>
        <v>9</v>
      </c>
      <c r="L269" s="423"/>
      <c r="M269" s="20" t="str">
        <f t="shared" si="28"/>
        <v>Juin</v>
      </c>
    </row>
    <row r="270" spans="1:13" ht="18.75">
      <c r="A270" s="17">
        <v>263</v>
      </c>
      <c r="B270" s="308" t="s">
        <v>3257</v>
      </c>
      <c r="C270" s="309" t="s">
        <v>3258</v>
      </c>
      <c r="D270" s="204">
        <v>6</v>
      </c>
      <c r="E270" s="24"/>
      <c r="F270" s="396">
        <f t="shared" si="24"/>
        <v>3</v>
      </c>
      <c r="G270" s="397">
        <f t="shared" si="25"/>
        <v>9</v>
      </c>
      <c r="H270" s="24"/>
      <c r="I270" s="422">
        <f t="shared" si="26"/>
        <v>9</v>
      </c>
      <c r="J270" s="24"/>
      <c r="K270" s="422">
        <f t="shared" si="27"/>
        <v>9</v>
      </c>
      <c r="L270" s="423"/>
      <c r="M270" s="20" t="str">
        <f t="shared" si="28"/>
        <v>Juin</v>
      </c>
    </row>
    <row r="271" spans="1:13" ht="18.75">
      <c r="A271" s="17">
        <v>264</v>
      </c>
      <c r="B271" s="308" t="s">
        <v>3259</v>
      </c>
      <c r="C271" s="309" t="s">
        <v>473</v>
      </c>
      <c r="D271" s="204">
        <v>8</v>
      </c>
      <c r="E271" s="24"/>
      <c r="F271" s="396">
        <f t="shared" si="24"/>
        <v>4</v>
      </c>
      <c r="G271" s="397">
        <f t="shared" si="25"/>
        <v>12</v>
      </c>
      <c r="H271" s="24"/>
      <c r="I271" s="422">
        <f t="shared" si="26"/>
        <v>12</v>
      </c>
      <c r="J271" s="24"/>
      <c r="K271" s="422">
        <f t="shared" si="27"/>
        <v>12</v>
      </c>
      <c r="L271" s="423"/>
      <c r="M271" s="20" t="str">
        <f t="shared" si="28"/>
        <v>Juin</v>
      </c>
    </row>
    <row r="272" spans="1:13" ht="18.75">
      <c r="A272" s="17">
        <v>265</v>
      </c>
      <c r="B272" s="308" t="s">
        <v>3260</v>
      </c>
      <c r="C272" s="309" t="s">
        <v>2130</v>
      </c>
      <c r="D272" s="204">
        <v>3</v>
      </c>
      <c r="E272" s="24"/>
      <c r="F272" s="396">
        <f t="shared" si="24"/>
        <v>1.5</v>
      </c>
      <c r="G272" s="397">
        <f t="shared" si="25"/>
        <v>4.5</v>
      </c>
      <c r="H272" s="24"/>
      <c r="I272" s="422">
        <f t="shared" si="26"/>
        <v>4.5</v>
      </c>
      <c r="J272" s="24"/>
      <c r="K272" s="422">
        <f t="shared" si="27"/>
        <v>4.5</v>
      </c>
      <c r="L272" s="423"/>
      <c r="M272" s="20" t="str">
        <f t="shared" si="28"/>
        <v>Juin</v>
      </c>
    </row>
    <row r="273" spans="1:13" ht="18.75">
      <c r="A273" s="17">
        <v>266</v>
      </c>
      <c r="B273" s="308" t="s">
        <v>3261</v>
      </c>
      <c r="C273" s="309" t="s">
        <v>3262</v>
      </c>
      <c r="D273" s="204">
        <v>6</v>
      </c>
      <c r="E273" s="24"/>
      <c r="F273" s="396">
        <f t="shared" si="24"/>
        <v>3</v>
      </c>
      <c r="G273" s="397">
        <f t="shared" si="25"/>
        <v>9</v>
      </c>
      <c r="H273" s="24"/>
      <c r="I273" s="422">
        <f t="shared" si="26"/>
        <v>9</v>
      </c>
      <c r="J273" s="24"/>
      <c r="K273" s="422">
        <f t="shared" si="27"/>
        <v>9</v>
      </c>
      <c r="L273" s="423"/>
      <c r="M273" s="20" t="str">
        <f t="shared" si="28"/>
        <v>Juin</v>
      </c>
    </row>
    <row r="274" spans="1:13" ht="18.75">
      <c r="A274" s="17">
        <v>267</v>
      </c>
      <c r="B274" s="308" t="s">
        <v>3263</v>
      </c>
      <c r="C274" s="309" t="s">
        <v>3264</v>
      </c>
      <c r="D274" s="204">
        <v>5</v>
      </c>
      <c r="E274" s="24"/>
      <c r="F274" s="396">
        <f t="shared" si="24"/>
        <v>2.5</v>
      </c>
      <c r="G274" s="397">
        <f t="shared" si="25"/>
        <v>7.5</v>
      </c>
      <c r="H274" s="24"/>
      <c r="I274" s="422">
        <f t="shared" si="26"/>
        <v>7.5</v>
      </c>
      <c r="J274" s="24"/>
      <c r="K274" s="422">
        <f t="shared" si="27"/>
        <v>7.5</v>
      </c>
      <c r="L274" s="423"/>
      <c r="M274" s="20" t="str">
        <f t="shared" si="28"/>
        <v>Juin</v>
      </c>
    </row>
    <row r="275" spans="1:13" ht="18.75">
      <c r="A275" s="17">
        <v>268</v>
      </c>
      <c r="B275" s="308" t="s">
        <v>3265</v>
      </c>
      <c r="C275" s="309" t="s">
        <v>3194</v>
      </c>
      <c r="D275" s="204">
        <v>4</v>
      </c>
      <c r="E275" s="24"/>
      <c r="F275" s="396">
        <f t="shared" si="24"/>
        <v>2</v>
      </c>
      <c r="G275" s="397">
        <f t="shared" si="25"/>
        <v>6</v>
      </c>
      <c r="H275" s="24"/>
      <c r="I275" s="422">
        <f t="shared" si="26"/>
        <v>6</v>
      </c>
      <c r="J275" s="24"/>
      <c r="K275" s="422">
        <f t="shared" si="27"/>
        <v>6</v>
      </c>
      <c r="L275" s="423"/>
      <c r="M275" s="20" t="str">
        <f t="shared" si="28"/>
        <v>Juin</v>
      </c>
    </row>
    <row r="276" spans="1:13" ht="18.75">
      <c r="A276" s="17">
        <v>269</v>
      </c>
      <c r="B276" s="308" t="s">
        <v>1719</v>
      </c>
      <c r="C276" s="309" t="s">
        <v>500</v>
      </c>
      <c r="D276" s="204">
        <v>2</v>
      </c>
      <c r="E276" s="24"/>
      <c r="F276" s="396">
        <f t="shared" si="24"/>
        <v>1</v>
      </c>
      <c r="G276" s="397">
        <f t="shared" si="25"/>
        <v>3</v>
      </c>
      <c r="H276" s="24"/>
      <c r="I276" s="422">
        <f t="shared" si="26"/>
        <v>3</v>
      </c>
      <c r="J276" s="24"/>
      <c r="K276" s="422">
        <f t="shared" si="27"/>
        <v>3</v>
      </c>
      <c r="L276" s="423"/>
      <c r="M276" s="20" t="str">
        <f t="shared" si="28"/>
        <v>Juin</v>
      </c>
    </row>
    <row r="277" spans="1:13" ht="18.75">
      <c r="A277" s="17">
        <v>270</v>
      </c>
      <c r="B277" s="308" t="s">
        <v>3266</v>
      </c>
      <c r="C277" s="309" t="s">
        <v>3267</v>
      </c>
      <c r="D277" s="204">
        <v>8</v>
      </c>
      <c r="E277" s="24"/>
      <c r="F277" s="396">
        <f t="shared" si="24"/>
        <v>4</v>
      </c>
      <c r="G277" s="397">
        <f t="shared" si="25"/>
        <v>12</v>
      </c>
      <c r="H277" s="24"/>
      <c r="I277" s="422">
        <f t="shared" si="26"/>
        <v>12</v>
      </c>
      <c r="J277" s="24"/>
      <c r="K277" s="422">
        <f t="shared" si="27"/>
        <v>12</v>
      </c>
      <c r="L277" s="423"/>
      <c r="M277" s="20" t="str">
        <f t="shared" si="28"/>
        <v>Juin</v>
      </c>
    </row>
    <row r="278" spans="1:13" ht="18.75">
      <c r="A278" s="17">
        <v>271</v>
      </c>
      <c r="B278" s="308" t="s">
        <v>3268</v>
      </c>
      <c r="C278" s="309" t="s">
        <v>3269</v>
      </c>
      <c r="D278" s="204">
        <v>9</v>
      </c>
      <c r="E278" s="24"/>
      <c r="F278" s="396">
        <f t="shared" si="24"/>
        <v>4.5</v>
      </c>
      <c r="G278" s="397">
        <f t="shared" si="25"/>
        <v>13.5</v>
      </c>
      <c r="H278" s="24"/>
      <c r="I278" s="422">
        <f t="shared" si="26"/>
        <v>13.5</v>
      </c>
      <c r="J278" s="24"/>
      <c r="K278" s="422">
        <f t="shared" si="27"/>
        <v>13.5</v>
      </c>
      <c r="L278" s="423"/>
      <c r="M278" s="20" t="str">
        <f t="shared" si="28"/>
        <v>Juin</v>
      </c>
    </row>
    <row r="279" spans="1:13" ht="18.75">
      <c r="A279" s="17">
        <v>272</v>
      </c>
      <c r="B279" s="364" t="s">
        <v>3302</v>
      </c>
      <c r="C279" s="365" t="s">
        <v>3303</v>
      </c>
      <c r="D279" s="204">
        <v>4</v>
      </c>
      <c r="E279" s="24"/>
      <c r="F279" s="396">
        <f t="shared" si="24"/>
        <v>2</v>
      </c>
      <c r="G279" s="397">
        <f t="shared" si="25"/>
        <v>6</v>
      </c>
      <c r="H279" s="24"/>
      <c r="I279" s="422">
        <f t="shared" si="26"/>
        <v>6</v>
      </c>
      <c r="J279" s="24"/>
      <c r="K279" s="422">
        <f t="shared" si="27"/>
        <v>6</v>
      </c>
      <c r="L279" s="423"/>
      <c r="M279" s="20" t="str">
        <f t="shared" si="28"/>
        <v>Juin</v>
      </c>
    </row>
    <row r="280" spans="1:13" ht="18.75">
      <c r="A280" s="17">
        <v>273</v>
      </c>
      <c r="B280" s="308" t="s">
        <v>2188</v>
      </c>
      <c r="C280" s="309" t="s">
        <v>3270</v>
      </c>
      <c r="D280" s="204">
        <v>1</v>
      </c>
      <c r="E280" s="24"/>
      <c r="F280" s="396">
        <f t="shared" si="24"/>
        <v>0.5</v>
      </c>
      <c r="G280" s="397">
        <f t="shared" si="25"/>
        <v>1.5</v>
      </c>
      <c r="H280" s="24"/>
      <c r="I280" s="422">
        <f t="shared" si="26"/>
        <v>1.5</v>
      </c>
      <c r="J280" s="24"/>
      <c r="K280" s="422">
        <f t="shared" si="27"/>
        <v>1.5</v>
      </c>
      <c r="L280" s="423"/>
      <c r="M280" s="20" t="str">
        <f t="shared" si="28"/>
        <v>Juin</v>
      </c>
    </row>
    <row r="281" spans="1:13" ht="18.75">
      <c r="A281" s="17">
        <v>274</v>
      </c>
      <c r="B281" s="308" t="s">
        <v>3271</v>
      </c>
      <c r="C281" s="309" t="s">
        <v>1313</v>
      </c>
      <c r="D281" s="204">
        <v>6</v>
      </c>
      <c r="E281" s="24"/>
      <c r="F281" s="396">
        <f t="shared" si="24"/>
        <v>3</v>
      </c>
      <c r="G281" s="397">
        <f t="shared" si="25"/>
        <v>9</v>
      </c>
      <c r="H281" s="24"/>
      <c r="I281" s="422">
        <f t="shared" si="26"/>
        <v>9</v>
      </c>
      <c r="J281" s="24"/>
      <c r="K281" s="422">
        <f t="shared" si="27"/>
        <v>9</v>
      </c>
      <c r="L281" s="423"/>
      <c r="M281" s="20" t="str">
        <f t="shared" si="28"/>
        <v>Juin</v>
      </c>
    </row>
    <row r="282" spans="1:13" ht="18.75">
      <c r="A282" s="17">
        <v>275</v>
      </c>
      <c r="B282" s="308" t="s">
        <v>3272</v>
      </c>
      <c r="C282" s="309" t="s">
        <v>3273</v>
      </c>
      <c r="D282" s="204">
        <v>6</v>
      </c>
      <c r="E282" s="24"/>
      <c r="F282" s="396">
        <f t="shared" si="24"/>
        <v>3</v>
      </c>
      <c r="G282" s="397">
        <f t="shared" si="25"/>
        <v>9</v>
      </c>
      <c r="H282" s="24"/>
      <c r="I282" s="422">
        <f t="shared" si="26"/>
        <v>9</v>
      </c>
      <c r="J282" s="24"/>
      <c r="K282" s="422">
        <f t="shared" si="27"/>
        <v>9</v>
      </c>
      <c r="L282" s="423"/>
      <c r="M282" s="20" t="str">
        <f t="shared" si="28"/>
        <v>Juin</v>
      </c>
    </row>
    <row r="283" spans="1:13" ht="18.75">
      <c r="A283" s="17">
        <v>276</v>
      </c>
      <c r="B283" s="308" t="s">
        <v>3274</v>
      </c>
      <c r="C283" s="309" t="s">
        <v>3275</v>
      </c>
      <c r="D283" s="204">
        <v>7</v>
      </c>
      <c r="E283" s="24"/>
      <c r="F283" s="396">
        <f t="shared" si="24"/>
        <v>3.5</v>
      </c>
      <c r="G283" s="397">
        <f t="shared" si="25"/>
        <v>10.5</v>
      </c>
      <c r="H283" s="24"/>
      <c r="I283" s="422">
        <f t="shared" si="26"/>
        <v>10.5</v>
      </c>
      <c r="J283" s="24"/>
      <c r="K283" s="422">
        <f t="shared" si="27"/>
        <v>10.5</v>
      </c>
      <c r="L283" s="423"/>
      <c r="M283" s="20" t="str">
        <f t="shared" si="28"/>
        <v>Juin</v>
      </c>
    </row>
  </sheetData>
  <sortState ref="B9:M469">
    <sortCondition ref="B9:B469"/>
    <sortCondition ref="C9:C469"/>
  </sortState>
  <conditionalFormatting sqref="M7:M283">
    <cfRule type="cellIs" dxfId="64" priority="10" operator="equal">
      <formula>"Rattrapage"</formula>
    </cfRule>
    <cfRule type="cellIs" dxfId="63" priority="11" operator="equal">
      <formula>"Synthèse"</formula>
    </cfRule>
    <cfRule type="cellIs" dxfId="62" priority="12" operator="equal">
      <formula>"Juin"</formula>
    </cfRule>
  </conditionalFormatting>
  <dataValidations count="2">
    <dataValidation type="decimal" allowBlank="1" showInputMessage="1" showErrorMessage="1" sqref="E230:E233 J8:J283">
      <formula1>0</formula1>
      <formula2>20</formula2>
    </dataValidation>
    <dataValidation type="decimal" allowBlank="1" showInputMessage="1" showErrorMessage="1" sqref="L8:L283">
      <formula1>30</formula1>
      <formula2>60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3"/>
  <sheetViews>
    <sheetView topLeftCell="A229" workbookViewId="0">
      <selection activeCell="L239" sqref="L239"/>
    </sheetView>
  </sheetViews>
  <sheetFormatPr baseColWidth="10" defaultRowHeight="15"/>
  <cols>
    <col min="1" max="1" width="5.140625" bestFit="1" customWidth="1"/>
    <col min="2" max="2" width="20.42578125" style="21" customWidth="1"/>
    <col min="3" max="3" width="31.5703125" style="21" customWidth="1"/>
    <col min="4" max="4" width="9.42578125" customWidth="1"/>
    <col min="5" max="5" width="8.42578125" customWidth="1"/>
    <col min="6" max="6" width="8.7109375" customWidth="1"/>
    <col min="7" max="7" width="8.28515625" customWidth="1"/>
    <col min="8" max="8" width="10.85546875" customWidth="1"/>
    <col min="9" max="9" width="8.42578125" customWidth="1"/>
    <col min="12" max="12" width="8.28515625" style="206" customWidth="1"/>
  </cols>
  <sheetData>
    <row r="1" spans="1:13" ht="21">
      <c r="B1" s="132"/>
      <c r="C1" s="133" t="s">
        <v>0</v>
      </c>
      <c r="D1" s="367"/>
      <c r="E1" s="410"/>
      <c r="F1" s="411"/>
      <c r="G1" s="412"/>
      <c r="H1" s="409"/>
      <c r="I1" s="409"/>
    </row>
    <row r="2" spans="1:13" ht="21">
      <c r="B2" s="132"/>
      <c r="C2" s="133" t="s">
        <v>1</v>
      </c>
      <c r="D2" s="367"/>
      <c r="E2" s="410"/>
      <c r="F2" s="411"/>
      <c r="G2" s="412"/>
      <c r="H2" s="409"/>
      <c r="I2" s="409"/>
    </row>
    <row r="3" spans="1:13" ht="21">
      <c r="B3" s="132"/>
      <c r="C3" s="133" t="s">
        <v>2930</v>
      </c>
      <c r="D3" s="367"/>
      <c r="E3" s="410"/>
      <c r="F3" s="411"/>
      <c r="G3" s="412"/>
      <c r="H3" s="409"/>
      <c r="I3" s="409"/>
    </row>
    <row r="4" spans="1:13">
      <c r="B4" s="132"/>
      <c r="C4" s="133" t="s">
        <v>2</v>
      </c>
      <c r="G4" s="412"/>
      <c r="H4" s="409"/>
      <c r="I4" s="409"/>
    </row>
    <row r="5" spans="1:13" ht="23.25">
      <c r="B5" s="367"/>
      <c r="C5" s="410" t="s">
        <v>20</v>
      </c>
      <c r="E5" s="411"/>
      <c r="F5" s="5"/>
      <c r="G5" s="30"/>
    </row>
    <row r="6" spans="1:13" ht="24" thickBot="1">
      <c r="B6" s="132" t="s">
        <v>3283</v>
      </c>
      <c r="E6" s="411"/>
      <c r="F6" s="5"/>
      <c r="G6" s="30"/>
    </row>
    <row r="7" spans="1:13" s="16" customFormat="1" ht="16.5" thickBot="1">
      <c r="A7" s="6" t="s">
        <v>5</v>
      </c>
      <c r="B7" s="7" t="s">
        <v>6</v>
      </c>
      <c r="C7" s="7" t="s">
        <v>7</v>
      </c>
      <c r="D7" s="341" t="s">
        <v>8</v>
      </c>
      <c r="E7" s="8" t="s">
        <v>9</v>
      </c>
      <c r="F7" s="10" t="s">
        <v>10</v>
      </c>
      <c r="G7" s="10" t="s">
        <v>11</v>
      </c>
      <c r="H7" s="11" t="s">
        <v>2196</v>
      </c>
      <c r="I7" s="12" t="s">
        <v>13</v>
      </c>
      <c r="J7" s="13" t="s">
        <v>2203</v>
      </c>
      <c r="K7" s="12" t="s">
        <v>13</v>
      </c>
      <c r="L7" s="332" t="s">
        <v>14</v>
      </c>
      <c r="M7" s="15" t="s">
        <v>15</v>
      </c>
    </row>
    <row r="8" spans="1:13" ht="18.75">
      <c r="A8" s="17">
        <v>1</v>
      </c>
      <c r="B8" s="372" t="s">
        <v>2933</v>
      </c>
      <c r="C8" s="373" t="s">
        <v>2934</v>
      </c>
      <c r="D8" s="430">
        <v>14.5</v>
      </c>
      <c r="E8" s="194"/>
      <c r="F8" s="396">
        <f>IF(AND(D8=0,E8=0),L8/3,(D8+E8)/2)</f>
        <v>7.25</v>
      </c>
      <c r="G8" s="397">
        <f t="shared" ref="G8" si="0">F8*3</f>
        <v>21.75</v>
      </c>
      <c r="H8" s="183"/>
      <c r="I8" s="398">
        <f t="shared" ref="I8" si="1">MAX(G8,H8*3)</f>
        <v>21.75</v>
      </c>
      <c r="J8" s="421"/>
      <c r="K8" s="398">
        <f t="shared" ref="K8" si="2">MAX(I8,J8*3)</f>
        <v>21.75</v>
      </c>
      <c r="L8" s="323"/>
      <c r="M8" s="20" t="str">
        <f t="shared" ref="M8:M71" si="3">IF(ISBLANK(J8),IF(ISBLANK(H8),"Juin","Synthèse"),"Rattrapage")</f>
        <v>Juin</v>
      </c>
    </row>
    <row r="9" spans="1:13" ht="18.75">
      <c r="A9" s="17">
        <v>2</v>
      </c>
      <c r="B9" s="372" t="s">
        <v>2935</v>
      </c>
      <c r="C9" s="373" t="s">
        <v>2936</v>
      </c>
      <c r="D9" s="430">
        <v>8.5</v>
      </c>
      <c r="E9" s="194"/>
      <c r="F9" s="396">
        <f t="shared" ref="F9:F72" si="4">IF(AND(D9=0,E9=0),L9/3,(D9+E9)/2)</f>
        <v>4.25</v>
      </c>
      <c r="G9" s="397">
        <f t="shared" ref="G9:G72" si="5">F9*3</f>
        <v>12.75</v>
      </c>
      <c r="H9" s="183"/>
      <c r="I9" s="398">
        <f t="shared" ref="I9:I72" si="6">MAX(G9,H9*3)</f>
        <v>12.75</v>
      </c>
      <c r="J9" s="421"/>
      <c r="K9" s="398">
        <f t="shared" ref="K9:K72" si="7">MAX(I9,J9*3)</f>
        <v>12.75</v>
      </c>
      <c r="L9" s="323"/>
      <c r="M9" s="20" t="str">
        <f t="shared" si="3"/>
        <v>Juin</v>
      </c>
    </row>
    <row r="10" spans="1:13" ht="18.75">
      <c r="A10" s="17">
        <v>3</v>
      </c>
      <c r="B10" s="333" t="s">
        <v>2937</v>
      </c>
      <c r="C10" s="366" t="s">
        <v>518</v>
      </c>
      <c r="D10" s="430">
        <v>5</v>
      </c>
      <c r="E10" s="194"/>
      <c r="F10" s="396">
        <f t="shared" si="4"/>
        <v>2.5</v>
      </c>
      <c r="G10" s="397">
        <f t="shared" si="5"/>
        <v>7.5</v>
      </c>
      <c r="H10" s="183"/>
      <c r="I10" s="398">
        <f t="shared" si="6"/>
        <v>7.5</v>
      </c>
      <c r="J10" s="421"/>
      <c r="K10" s="398">
        <f t="shared" si="7"/>
        <v>7.5</v>
      </c>
      <c r="L10" s="323"/>
      <c r="M10" s="20" t="str">
        <f t="shared" si="3"/>
        <v>Juin</v>
      </c>
    </row>
    <row r="11" spans="1:13" ht="18.75">
      <c r="A11" s="17">
        <v>4</v>
      </c>
      <c r="B11" s="308" t="s">
        <v>2938</v>
      </c>
      <c r="C11" s="366" t="s">
        <v>706</v>
      </c>
      <c r="D11" s="430">
        <v>10.5</v>
      </c>
      <c r="E11" s="194"/>
      <c r="F11" s="396">
        <f t="shared" si="4"/>
        <v>5.25</v>
      </c>
      <c r="G11" s="397">
        <f t="shared" si="5"/>
        <v>15.75</v>
      </c>
      <c r="H11" s="183"/>
      <c r="I11" s="398">
        <f t="shared" si="6"/>
        <v>15.75</v>
      </c>
      <c r="J11" s="421"/>
      <c r="K11" s="398">
        <f t="shared" si="7"/>
        <v>15.75</v>
      </c>
      <c r="L11" s="323"/>
      <c r="M11" s="20" t="str">
        <f t="shared" si="3"/>
        <v>Juin</v>
      </c>
    </row>
    <row r="12" spans="1:13" ht="18.75">
      <c r="A12" s="17">
        <v>5</v>
      </c>
      <c r="B12" s="334" t="s">
        <v>1771</v>
      </c>
      <c r="C12" s="335" t="s">
        <v>3292</v>
      </c>
      <c r="D12" s="420"/>
      <c r="E12" s="194"/>
      <c r="F12" s="396">
        <f t="shared" si="4"/>
        <v>15</v>
      </c>
      <c r="G12" s="397">
        <f t="shared" si="5"/>
        <v>45</v>
      </c>
      <c r="H12" s="183"/>
      <c r="I12" s="398">
        <f t="shared" si="6"/>
        <v>45</v>
      </c>
      <c r="J12" s="421"/>
      <c r="K12" s="398">
        <f t="shared" si="7"/>
        <v>45</v>
      </c>
      <c r="L12" s="191">
        <v>45</v>
      </c>
      <c r="M12" s="20" t="str">
        <f t="shared" si="3"/>
        <v>Juin</v>
      </c>
    </row>
    <row r="13" spans="1:13" ht="18.75">
      <c r="A13" s="17">
        <v>6</v>
      </c>
      <c r="B13" s="308" t="s">
        <v>2939</v>
      </c>
      <c r="C13" s="309" t="s">
        <v>2940</v>
      </c>
      <c r="D13" s="430">
        <v>7</v>
      </c>
      <c r="E13" s="194"/>
      <c r="F13" s="396">
        <f t="shared" si="4"/>
        <v>3.5</v>
      </c>
      <c r="G13" s="397">
        <f t="shared" si="5"/>
        <v>10.5</v>
      </c>
      <c r="H13" s="183"/>
      <c r="I13" s="398">
        <f t="shared" si="6"/>
        <v>10.5</v>
      </c>
      <c r="J13" s="421"/>
      <c r="K13" s="398">
        <f t="shared" si="7"/>
        <v>10.5</v>
      </c>
      <c r="L13" s="323"/>
      <c r="M13" s="20" t="str">
        <f t="shared" si="3"/>
        <v>Juin</v>
      </c>
    </row>
    <row r="14" spans="1:13" ht="18.75">
      <c r="A14" s="17">
        <v>7</v>
      </c>
      <c r="B14" s="308" t="s">
        <v>2941</v>
      </c>
      <c r="C14" s="309" t="s">
        <v>2942</v>
      </c>
      <c r="D14" s="430">
        <v>10</v>
      </c>
      <c r="E14" s="194"/>
      <c r="F14" s="396">
        <f t="shared" si="4"/>
        <v>5</v>
      </c>
      <c r="G14" s="397">
        <f t="shared" si="5"/>
        <v>15</v>
      </c>
      <c r="H14" s="183"/>
      <c r="I14" s="398">
        <f t="shared" si="6"/>
        <v>15</v>
      </c>
      <c r="J14" s="421"/>
      <c r="K14" s="398">
        <f t="shared" si="7"/>
        <v>15</v>
      </c>
      <c r="L14" s="323"/>
      <c r="M14" s="20" t="str">
        <f t="shared" si="3"/>
        <v>Juin</v>
      </c>
    </row>
    <row r="15" spans="1:13" ht="18.75">
      <c r="A15" s="17">
        <v>8</v>
      </c>
      <c r="B15" s="306" t="s">
        <v>2945</v>
      </c>
      <c r="C15" s="307" t="s">
        <v>492</v>
      </c>
      <c r="D15" s="430">
        <v>8</v>
      </c>
      <c r="E15" s="194"/>
      <c r="F15" s="396">
        <f t="shared" si="4"/>
        <v>4</v>
      </c>
      <c r="G15" s="397">
        <f t="shared" si="5"/>
        <v>12</v>
      </c>
      <c r="H15" s="183"/>
      <c r="I15" s="398">
        <f t="shared" si="6"/>
        <v>12</v>
      </c>
      <c r="J15" s="421"/>
      <c r="K15" s="398">
        <f t="shared" si="7"/>
        <v>12</v>
      </c>
      <c r="L15" s="323"/>
      <c r="M15" s="20" t="str">
        <f t="shared" si="3"/>
        <v>Juin</v>
      </c>
    </row>
    <row r="16" spans="1:13" ht="18.75">
      <c r="A16" s="17">
        <v>9</v>
      </c>
      <c r="B16" s="308" t="s">
        <v>2943</v>
      </c>
      <c r="C16" s="309" t="s">
        <v>2944</v>
      </c>
      <c r="D16" s="430">
        <v>10.5</v>
      </c>
      <c r="E16" s="194"/>
      <c r="F16" s="396">
        <f t="shared" si="4"/>
        <v>5.25</v>
      </c>
      <c r="G16" s="397">
        <f t="shared" si="5"/>
        <v>15.75</v>
      </c>
      <c r="H16" s="183"/>
      <c r="I16" s="398">
        <f t="shared" si="6"/>
        <v>15.75</v>
      </c>
      <c r="J16" s="421"/>
      <c r="K16" s="398">
        <f t="shared" si="7"/>
        <v>15.75</v>
      </c>
      <c r="L16" s="323"/>
      <c r="M16" s="20" t="str">
        <f t="shared" si="3"/>
        <v>Juin</v>
      </c>
    </row>
    <row r="17" spans="1:13" ht="18.75">
      <c r="A17" s="17">
        <v>10</v>
      </c>
      <c r="B17" s="308" t="s">
        <v>182</v>
      </c>
      <c r="C17" s="309" t="s">
        <v>640</v>
      </c>
      <c r="D17" s="430">
        <v>11.5</v>
      </c>
      <c r="E17" s="194"/>
      <c r="F17" s="396">
        <f t="shared" si="4"/>
        <v>5.75</v>
      </c>
      <c r="G17" s="397">
        <f t="shared" si="5"/>
        <v>17.25</v>
      </c>
      <c r="H17" s="183"/>
      <c r="I17" s="398">
        <f t="shared" si="6"/>
        <v>17.25</v>
      </c>
      <c r="J17" s="421"/>
      <c r="K17" s="398">
        <f t="shared" si="7"/>
        <v>17.25</v>
      </c>
      <c r="L17" s="323"/>
      <c r="M17" s="20" t="str">
        <f t="shared" si="3"/>
        <v>Juin</v>
      </c>
    </row>
    <row r="18" spans="1:13" ht="18.75">
      <c r="A18" s="17">
        <v>11</v>
      </c>
      <c r="B18" s="308" t="s">
        <v>2946</v>
      </c>
      <c r="C18" s="309" t="s">
        <v>1863</v>
      </c>
      <c r="D18" s="430">
        <v>10</v>
      </c>
      <c r="E18" s="194"/>
      <c r="F18" s="396">
        <f t="shared" si="4"/>
        <v>5</v>
      </c>
      <c r="G18" s="397">
        <f t="shared" si="5"/>
        <v>15</v>
      </c>
      <c r="H18" s="183"/>
      <c r="I18" s="398">
        <f t="shared" si="6"/>
        <v>15</v>
      </c>
      <c r="J18" s="421"/>
      <c r="K18" s="398">
        <f t="shared" si="7"/>
        <v>15</v>
      </c>
      <c r="L18" s="323"/>
      <c r="M18" s="20" t="str">
        <f t="shared" si="3"/>
        <v>Juin</v>
      </c>
    </row>
    <row r="19" spans="1:13" ht="18.75">
      <c r="A19" s="17">
        <v>12</v>
      </c>
      <c r="B19" s="308" t="s">
        <v>1784</v>
      </c>
      <c r="C19" s="309" t="s">
        <v>2947</v>
      </c>
      <c r="D19" s="430">
        <v>9</v>
      </c>
      <c r="E19" s="194"/>
      <c r="F19" s="396">
        <f t="shared" si="4"/>
        <v>4.5</v>
      </c>
      <c r="G19" s="397">
        <f t="shared" si="5"/>
        <v>13.5</v>
      </c>
      <c r="H19" s="183"/>
      <c r="I19" s="398">
        <f t="shared" si="6"/>
        <v>13.5</v>
      </c>
      <c r="J19" s="421"/>
      <c r="K19" s="398">
        <f t="shared" si="7"/>
        <v>13.5</v>
      </c>
      <c r="L19" s="323"/>
      <c r="M19" s="20" t="str">
        <f t="shared" si="3"/>
        <v>Juin</v>
      </c>
    </row>
    <row r="20" spans="1:13" ht="18.75">
      <c r="A20" s="17">
        <v>13</v>
      </c>
      <c r="B20" s="308" t="s">
        <v>2948</v>
      </c>
      <c r="C20" s="309" t="s">
        <v>2949</v>
      </c>
      <c r="D20" s="430">
        <v>10</v>
      </c>
      <c r="E20" s="194"/>
      <c r="F20" s="396">
        <f t="shared" si="4"/>
        <v>5</v>
      </c>
      <c r="G20" s="397">
        <f t="shared" si="5"/>
        <v>15</v>
      </c>
      <c r="H20" s="183"/>
      <c r="I20" s="398">
        <f t="shared" si="6"/>
        <v>15</v>
      </c>
      <c r="J20" s="421"/>
      <c r="K20" s="398">
        <f t="shared" si="7"/>
        <v>15</v>
      </c>
      <c r="L20" s="323"/>
      <c r="M20" s="20" t="str">
        <f t="shared" si="3"/>
        <v>Juin</v>
      </c>
    </row>
    <row r="21" spans="1:13" ht="18.75">
      <c r="A21" s="17">
        <v>14</v>
      </c>
      <c r="B21" s="308" t="s">
        <v>2950</v>
      </c>
      <c r="C21" s="309" t="s">
        <v>580</v>
      </c>
      <c r="D21" s="430">
        <v>12</v>
      </c>
      <c r="E21" s="194"/>
      <c r="F21" s="396">
        <f t="shared" si="4"/>
        <v>6</v>
      </c>
      <c r="G21" s="397">
        <f t="shared" si="5"/>
        <v>18</v>
      </c>
      <c r="H21" s="183"/>
      <c r="I21" s="398">
        <f t="shared" si="6"/>
        <v>18</v>
      </c>
      <c r="J21" s="421"/>
      <c r="K21" s="398">
        <f t="shared" si="7"/>
        <v>18</v>
      </c>
      <c r="L21" s="323"/>
      <c r="M21" s="20" t="str">
        <f t="shared" si="3"/>
        <v>Juin</v>
      </c>
    </row>
    <row r="22" spans="1:13" ht="18.75">
      <c r="A22" s="17">
        <v>15</v>
      </c>
      <c r="B22" s="308" t="s">
        <v>2951</v>
      </c>
      <c r="C22" s="309" t="s">
        <v>2952</v>
      </c>
      <c r="D22" s="430">
        <v>8</v>
      </c>
      <c r="E22" s="194"/>
      <c r="F22" s="396">
        <f t="shared" si="4"/>
        <v>4</v>
      </c>
      <c r="G22" s="397">
        <f t="shared" si="5"/>
        <v>12</v>
      </c>
      <c r="H22" s="183"/>
      <c r="I22" s="398">
        <f t="shared" si="6"/>
        <v>12</v>
      </c>
      <c r="J22" s="421"/>
      <c r="K22" s="398">
        <f t="shared" si="7"/>
        <v>12</v>
      </c>
      <c r="L22" s="323"/>
      <c r="M22" s="20" t="str">
        <f t="shared" si="3"/>
        <v>Juin</v>
      </c>
    </row>
    <row r="23" spans="1:13" ht="18.75">
      <c r="A23" s="17">
        <v>16</v>
      </c>
      <c r="B23" s="336" t="s">
        <v>2951</v>
      </c>
      <c r="C23" s="337" t="s">
        <v>2953</v>
      </c>
      <c r="D23" s="430">
        <v>8.5</v>
      </c>
      <c r="E23" s="194"/>
      <c r="F23" s="396">
        <f t="shared" si="4"/>
        <v>4.25</v>
      </c>
      <c r="G23" s="397">
        <f t="shared" si="5"/>
        <v>12.75</v>
      </c>
      <c r="H23" s="183"/>
      <c r="I23" s="398">
        <f t="shared" si="6"/>
        <v>12.75</v>
      </c>
      <c r="J23" s="421"/>
      <c r="K23" s="398">
        <f t="shared" si="7"/>
        <v>12.75</v>
      </c>
      <c r="L23" s="323"/>
      <c r="M23" s="20" t="str">
        <f t="shared" si="3"/>
        <v>Juin</v>
      </c>
    </row>
    <row r="24" spans="1:13" ht="18.75">
      <c r="A24" s="17">
        <v>17</v>
      </c>
      <c r="B24" s="308" t="s">
        <v>2954</v>
      </c>
      <c r="C24" s="309" t="s">
        <v>2090</v>
      </c>
      <c r="D24" s="430">
        <v>9</v>
      </c>
      <c r="E24" s="194"/>
      <c r="F24" s="396">
        <f t="shared" si="4"/>
        <v>4.5</v>
      </c>
      <c r="G24" s="397">
        <f t="shared" si="5"/>
        <v>13.5</v>
      </c>
      <c r="H24" s="183"/>
      <c r="I24" s="398">
        <f t="shared" si="6"/>
        <v>13.5</v>
      </c>
      <c r="J24" s="421"/>
      <c r="K24" s="398">
        <f t="shared" si="7"/>
        <v>13.5</v>
      </c>
      <c r="L24" s="323"/>
      <c r="M24" s="20" t="str">
        <f t="shared" si="3"/>
        <v>Juin</v>
      </c>
    </row>
    <row r="25" spans="1:13" ht="18.75">
      <c r="A25" s="17">
        <v>18</v>
      </c>
      <c r="B25" s="308" t="s">
        <v>220</v>
      </c>
      <c r="C25" s="309" t="s">
        <v>2955</v>
      </c>
      <c r="D25" s="430">
        <v>7</v>
      </c>
      <c r="E25" s="194"/>
      <c r="F25" s="396">
        <f t="shared" si="4"/>
        <v>3.5</v>
      </c>
      <c r="G25" s="397">
        <f t="shared" si="5"/>
        <v>10.5</v>
      </c>
      <c r="H25" s="183"/>
      <c r="I25" s="398">
        <f t="shared" si="6"/>
        <v>10.5</v>
      </c>
      <c r="J25" s="421"/>
      <c r="K25" s="398">
        <f t="shared" si="7"/>
        <v>10.5</v>
      </c>
      <c r="L25" s="323"/>
      <c r="M25" s="20" t="str">
        <f t="shared" si="3"/>
        <v>Juin</v>
      </c>
    </row>
    <row r="26" spans="1:13" ht="18.75">
      <c r="A26" s="17">
        <v>19</v>
      </c>
      <c r="B26" s="308" t="s">
        <v>2956</v>
      </c>
      <c r="C26" s="309" t="s">
        <v>2957</v>
      </c>
      <c r="D26" s="430">
        <v>12.5</v>
      </c>
      <c r="E26" s="194"/>
      <c r="F26" s="396">
        <f t="shared" si="4"/>
        <v>6.25</v>
      </c>
      <c r="G26" s="397">
        <f t="shared" si="5"/>
        <v>18.75</v>
      </c>
      <c r="H26" s="183"/>
      <c r="I26" s="398">
        <f t="shared" si="6"/>
        <v>18.75</v>
      </c>
      <c r="J26" s="421"/>
      <c r="K26" s="398">
        <f t="shared" si="7"/>
        <v>18.75</v>
      </c>
      <c r="L26" s="323"/>
      <c r="M26" s="20" t="str">
        <f t="shared" si="3"/>
        <v>Juin</v>
      </c>
    </row>
    <row r="27" spans="1:13" ht="18.75">
      <c r="A27" s="17">
        <v>20</v>
      </c>
      <c r="B27" s="308" t="s">
        <v>2958</v>
      </c>
      <c r="C27" s="309" t="s">
        <v>1795</v>
      </c>
      <c r="D27" s="430">
        <v>10</v>
      </c>
      <c r="E27" s="194"/>
      <c r="F27" s="396">
        <f t="shared" si="4"/>
        <v>5</v>
      </c>
      <c r="G27" s="397">
        <f t="shared" si="5"/>
        <v>15</v>
      </c>
      <c r="H27" s="183"/>
      <c r="I27" s="398">
        <f t="shared" si="6"/>
        <v>15</v>
      </c>
      <c r="J27" s="421"/>
      <c r="K27" s="398">
        <f t="shared" si="7"/>
        <v>15</v>
      </c>
      <c r="L27" s="323"/>
      <c r="M27" s="20" t="str">
        <f t="shared" si="3"/>
        <v>Juin</v>
      </c>
    </row>
    <row r="28" spans="1:13" ht="18.75">
      <c r="A28" s="17">
        <v>21</v>
      </c>
      <c r="B28" s="308" t="s">
        <v>2959</v>
      </c>
      <c r="C28" s="309" t="s">
        <v>2960</v>
      </c>
      <c r="D28" s="430">
        <v>8.5</v>
      </c>
      <c r="E28" s="194"/>
      <c r="F28" s="396">
        <f t="shared" si="4"/>
        <v>4.25</v>
      </c>
      <c r="G28" s="397">
        <f t="shared" si="5"/>
        <v>12.75</v>
      </c>
      <c r="H28" s="183"/>
      <c r="I28" s="398">
        <f t="shared" si="6"/>
        <v>12.75</v>
      </c>
      <c r="J28" s="421"/>
      <c r="K28" s="398">
        <f t="shared" si="7"/>
        <v>12.75</v>
      </c>
      <c r="L28" s="323"/>
      <c r="M28" s="20" t="str">
        <f t="shared" si="3"/>
        <v>Juin</v>
      </c>
    </row>
    <row r="29" spans="1:13" ht="18.75">
      <c r="A29" s="17">
        <v>22</v>
      </c>
      <c r="B29" s="308" t="s">
        <v>2961</v>
      </c>
      <c r="C29" s="309" t="s">
        <v>1943</v>
      </c>
      <c r="D29" s="430">
        <v>9.5</v>
      </c>
      <c r="E29" s="194"/>
      <c r="F29" s="396">
        <f t="shared" si="4"/>
        <v>4.75</v>
      </c>
      <c r="G29" s="397">
        <f t="shared" si="5"/>
        <v>14.25</v>
      </c>
      <c r="H29" s="183"/>
      <c r="I29" s="398">
        <f t="shared" si="6"/>
        <v>14.25</v>
      </c>
      <c r="J29" s="421"/>
      <c r="K29" s="398">
        <f t="shared" si="7"/>
        <v>14.25</v>
      </c>
      <c r="L29" s="323"/>
      <c r="M29" s="20" t="str">
        <f t="shared" si="3"/>
        <v>Juin</v>
      </c>
    </row>
    <row r="30" spans="1:13" ht="18.75">
      <c r="A30" s="17">
        <v>23</v>
      </c>
      <c r="B30" s="308" t="s">
        <v>249</v>
      </c>
      <c r="C30" s="309" t="s">
        <v>2962</v>
      </c>
      <c r="D30" s="430">
        <v>11</v>
      </c>
      <c r="E30" s="194"/>
      <c r="F30" s="396">
        <f t="shared" si="4"/>
        <v>5.5</v>
      </c>
      <c r="G30" s="397">
        <f t="shared" si="5"/>
        <v>16.5</v>
      </c>
      <c r="H30" s="183"/>
      <c r="I30" s="398">
        <f t="shared" si="6"/>
        <v>16.5</v>
      </c>
      <c r="J30" s="421"/>
      <c r="K30" s="398">
        <f t="shared" si="7"/>
        <v>16.5</v>
      </c>
      <c r="L30" s="323"/>
      <c r="M30" s="20" t="str">
        <f t="shared" si="3"/>
        <v>Juin</v>
      </c>
    </row>
    <row r="31" spans="1:13" ht="18.75">
      <c r="A31" s="17">
        <v>24</v>
      </c>
      <c r="B31" s="308" t="s">
        <v>2963</v>
      </c>
      <c r="C31" s="309" t="s">
        <v>640</v>
      </c>
      <c r="D31" s="430">
        <v>9</v>
      </c>
      <c r="E31" s="194"/>
      <c r="F31" s="396">
        <f t="shared" si="4"/>
        <v>4.5</v>
      </c>
      <c r="G31" s="397">
        <f t="shared" si="5"/>
        <v>13.5</v>
      </c>
      <c r="H31" s="183"/>
      <c r="I31" s="398">
        <f t="shared" si="6"/>
        <v>13.5</v>
      </c>
      <c r="J31" s="421"/>
      <c r="K31" s="398">
        <f t="shared" si="7"/>
        <v>13.5</v>
      </c>
      <c r="L31" s="323"/>
      <c r="M31" s="20" t="str">
        <f t="shared" si="3"/>
        <v>Juin</v>
      </c>
    </row>
    <row r="32" spans="1:13" ht="18.75">
      <c r="A32" s="17">
        <v>25</v>
      </c>
      <c r="B32" s="308" t="s">
        <v>2964</v>
      </c>
      <c r="C32" s="309" t="s">
        <v>2965</v>
      </c>
      <c r="D32" s="430">
        <v>8</v>
      </c>
      <c r="E32" s="194"/>
      <c r="F32" s="396">
        <f t="shared" si="4"/>
        <v>4</v>
      </c>
      <c r="G32" s="397">
        <f t="shared" si="5"/>
        <v>12</v>
      </c>
      <c r="H32" s="183"/>
      <c r="I32" s="398">
        <f t="shared" si="6"/>
        <v>12</v>
      </c>
      <c r="J32" s="421"/>
      <c r="K32" s="398">
        <f t="shared" si="7"/>
        <v>12</v>
      </c>
      <c r="L32" s="323"/>
      <c r="M32" s="20" t="str">
        <f t="shared" si="3"/>
        <v>Juin</v>
      </c>
    </row>
    <row r="33" spans="1:13" ht="18.75">
      <c r="A33" s="17">
        <v>26</v>
      </c>
      <c r="B33" s="308" t="s">
        <v>2966</v>
      </c>
      <c r="C33" s="309" t="s">
        <v>1409</v>
      </c>
      <c r="D33" s="430">
        <v>4</v>
      </c>
      <c r="E33" s="194"/>
      <c r="F33" s="396">
        <f t="shared" si="4"/>
        <v>2</v>
      </c>
      <c r="G33" s="397">
        <f t="shared" si="5"/>
        <v>6</v>
      </c>
      <c r="H33" s="183"/>
      <c r="I33" s="398">
        <f t="shared" si="6"/>
        <v>6</v>
      </c>
      <c r="J33" s="421"/>
      <c r="K33" s="398">
        <f t="shared" si="7"/>
        <v>6</v>
      </c>
      <c r="L33" s="323"/>
      <c r="M33" s="20" t="str">
        <f t="shared" si="3"/>
        <v>Juin</v>
      </c>
    </row>
    <row r="34" spans="1:13" ht="18.75">
      <c r="A34" s="17">
        <v>27</v>
      </c>
      <c r="B34" s="308" t="s">
        <v>2967</v>
      </c>
      <c r="C34" s="309" t="s">
        <v>2968</v>
      </c>
      <c r="D34" s="430">
        <v>13</v>
      </c>
      <c r="E34" s="194"/>
      <c r="F34" s="396">
        <f t="shared" si="4"/>
        <v>6.5</v>
      </c>
      <c r="G34" s="397">
        <f t="shared" si="5"/>
        <v>19.5</v>
      </c>
      <c r="H34" s="183"/>
      <c r="I34" s="398">
        <f t="shared" si="6"/>
        <v>19.5</v>
      </c>
      <c r="J34" s="421"/>
      <c r="K34" s="398">
        <f t="shared" si="7"/>
        <v>19.5</v>
      </c>
      <c r="L34" s="323"/>
      <c r="M34" s="20" t="str">
        <f t="shared" si="3"/>
        <v>Juin</v>
      </c>
    </row>
    <row r="35" spans="1:13" ht="18.75">
      <c r="A35" s="17">
        <v>28</v>
      </c>
      <c r="B35" s="369" t="s">
        <v>307</v>
      </c>
      <c r="C35" s="370" t="s">
        <v>2969</v>
      </c>
      <c r="D35" s="430">
        <v>9.5</v>
      </c>
      <c r="E35" s="194"/>
      <c r="F35" s="396">
        <f t="shared" si="4"/>
        <v>4.75</v>
      </c>
      <c r="G35" s="397">
        <f t="shared" si="5"/>
        <v>14.25</v>
      </c>
      <c r="H35" s="183"/>
      <c r="I35" s="398">
        <f t="shared" si="6"/>
        <v>14.25</v>
      </c>
      <c r="J35" s="421"/>
      <c r="K35" s="398">
        <f t="shared" si="7"/>
        <v>14.25</v>
      </c>
      <c r="L35" s="323"/>
      <c r="M35" s="20" t="str">
        <f t="shared" si="3"/>
        <v>Juin</v>
      </c>
    </row>
    <row r="36" spans="1:13" ht="18.75">
      <c r="A36" s="17">
        <v>29</v>
      </c>
      <c r="B36" s="308" t="s">
        <v>3293</v>
      </c>
      <c r="C36" s="309" t="s">
        <v>2047</v>
      </c>
      <c r="D36" s="430">
        <v>10</v>
      </c>
      <c r="E36" s="194"/>
      <c r="F36" s="396">
        <f t="shared" si="4"/>
        <v>5</v>
      </c>
      <c r="G36" s="397">
        <f t="shared" si="5"/>
        <v>15</v>
      </c>
      <c r="H36" s="183"/>
      <c r="I36" s="398">
        <f t="shared" si="6"/>
        <v>15</v>
      </c>
      <c r="J36" s="421"/>
      <c r="K36" s="398">
        <f t="shared" si="7"/>
        <v>15</v>
      </c>
      <c r="L36" s="323"/>
      <c r="M36" s="20" t="str">
        <f t="shared" si="3"/>
        <v>Juin</v>
      </c>
    </row>
    <row r="37" spans="1:13" ht="18.75">
      <c r="A37" s="17">
        <v>30</v>
      </c>
      <c r="B37" s="308" t="s">
        <v>2970</v>
      </c>
      <c r="C37" s="309" t="s">
        <v>2971</v>
      </c>
      <c r="D37" s="430">
        <v>10.5</v>
      </c>
      <c r="E37" s="194"/>
      <c r="F37" s="396">
        <f t="shared" si="4"/>
        <v>5.25</v>
      </c>
      <c r="G37" s="397">
        <f t="shared" si="5"/>
        <v>15.75</v>
      </c>
      <c r="H37" s="183"/>
      <c r="I37" s="398">
        <f t="shared" si="6"/>
        <v>15.75</v>
      </c>
      <c r="J37" s="421"/>
      <c r="K37" s="398">
        <f t="shared" si="7"/>
        <v>15.75</v>
      </c>
      <c r="L37" s="323"/>
      <c r="M37" s="20" t="str">
        <f t="shared" si="3"/>
        <v>Juin</v>
      </c>
    </row>
    <row r="38" spans="1:13" ht="18.75">
      <c r="A38" s="17">
        <v>31</v>
      </c>
      <c r="B38" s="308" t="s">
        <v>347</v>
      </c>
      <c r="C38" s="309" t="s">
        <v>2248</v>
      </c>
      <c r="D38" s="430">
        <v>12</v>
      </c>
      <c r="E38" s="194"/>
      <c r="F38" s="396">
        <f t="shared" si="4"/>
        <v>6</v>
      </c>
      <c r="G38" s="397">
        <f t="shared" si="5"/>
        <v>18</v>
      </c>
      <c r="H38" s="183"/>
      <c r="I38" s="398">
        <f t="shared" si="6"/>
        <v>18</v>
      </c>
      <c r="J38" s="421"/>
      <c r="K38" s="398">
        <f t="shared" si="7"/>
        <v>18</v>
      </c>
      <c r="L38" s="323"/>
      <c r="M38" s="20" t="str">
        <f t="shared" si="3"/>
        <v>Juin</v>
      </c>
    </row>
    <row r="39" spans="1:13" ht="18.75">
      <c r="A39" s="17">
        <v>32</v>
      </c>
      <c r="B39" s="308" t="s">
        <v>2972</v>
      </c>
      <c r="C39" s="309" t="s">
        <v>82</v>
      </c>
      <c r="D39" s="430">
        <v>13.5</v>
      </c>
      <c r="E39" s="194"/>
      <c r="F39" s="396">
        <f t="shared" si="4"/>
        <v>6.75</v>
      </c>
      <c r="G39" s="397">
        <f t="shared" si="5"/>
        <v>20.25</v>
      </c>
      <c r="H39" s="183"/>
      <c r="I39" s="398">
        <f t="shared" si="6"/>
        <v>20.25</v>
      </c>
      <c r="J39" s="421"/>
      <c r="K39" s="398">
        <f t="shared" si="7"/>
        <v>20.25</v>
      </c>
      <c r="L39" s="323"/>
      <c r="M39" s="20" t="str">
        <f t="shared" si="3"/>
        <v>Juin</v>
      </c>
    </row>
    <row r="40" spans="1:13" ht="18.75">
      <c r="A40" s="17">
        <v>33</v>
      </c>
      <c r="B40" s="308" t="s">
        <v>2973</v>
      </c>
      <c r="C40" s="309" t="s">
        <v>2974</v>
      </c>
      <c r="D40" s="430">
        <v>12</v>
      </c>
      <c r="E40" s="194"/>
      <c r="F40" s="396">
        <f t="shared" si="4"/>
        <v>6</v>
      </c>
      <c r="G40" s="397">
        <f t="shared" si="5"/>
        <v>18</v>
      </c>
      <c r="H40" s="183"/>
      <c r="I40" s="398">
        <f t="shared" si="6"/>
        <v>18</v>
      </c>
      <c r="J40" s="421"/>
      <c r="K40" s="398">
        <f t="shared" si="7"/>
        <v>18</v>
      </c>
      <c r="L40" s="323"/>
      <c r="M40" s="20" t="str">
        <f t="shared" si="3"/>
        <v>Juin</v>
      </c>
    </row>
    <row r="41" spans="1:13" ht="18.75">
      <c r="A41" s="17">
        <v>34</v>
      </c>
      <c r="B41" s="308" t="s">
        <v>2992</v>
      </c>
      <c r="C41" s="309" t="s">
        <v>2028</v>
      </c>
      <c r="D41" s="430">
        <v>8</v>
      </c>
      <c r="E41" s="194"/>
      <c r="F41" s="396">
        <f t="shared" si="4"/>
        <v>4</v>
      </c>
      <c r="G41" s="397">
        <f t="shared" si="5"/>
        <v>12</v>
      </c>
      <c r="H41" s="183"/>
      <c r="I41" s="398">
        <f t="shared" si="6"/>
        <v>12</v>
      </c>
      <c r="J41" s="421"/>
      <c r="K41" s="398">
        <f t="shared" si="7"/>
        <v>12</v>
      </c>
      <c r="L41" s="323"/>
      <c r="M41" s="20" t="str">
        <f t="shared" si="3"/>
        <v>Juin</v>
      </c>
    </row>
    <row r="42" spans="1:13" ht="18.75">
      <c r="A42" s="17">
        <v>35</v>
      </c>
      <c r="B42" s="308" t="s">
        <v>2975</v>
      </c>
      <c r="C42" s="309" t="s">
        <v>2976</v>
      </c>
      <c r="D42" s="430">
        <v>10</v>
      </c>
      <c r="E42" s="194"/>
      <c r="F42" s="396">
        <f t="shared" si="4"/>
        <v>5</v>
      </c>
      <c r="G42" s="397">
        <f t="shared" si="5"/>
        <v>15</v>
      </c>
      <c r="H42" s="183"/>
      <c r="I42" s="398">
        <f t="shared" si="6"/>
        <v>15</v>
      </c>
      <c r="J42" s="421"/>
      <c r="K42" s="398">
        <f t="shared" si="7"/>
        <v>15</v>
      </c>
      <c r="L42" s="323"/>
      <c r="M42" s="20" t="str">
        <f t="shared" si="3"/>
        <v>Juin</v>
      </c>
    </row>
    <row r="43" spans="1:13" ht="18.75">
      <c r="A43" s="17">
        <v>36</v>
      </c>
      <c r="B43" s="308" t="s">
        <v>2977</v>
      </c>
      <c r="C43" s="309" t="s">
        <v>2165</v>
      </c>
      <c r="D43" s="430">
        <v>9.5</v>
      </c>
      <c r="E43" s="194"/>
      <c r="F43" s="396">
        <f t="shared" si="4"/>
        <v>4.75</v>
      </c>
      <c r="G43" s="397">
        <f t="shared" si="5"/>
        <v>14.25</v>
      </c>
      <c r="H43" s="183"/>
      <c r="I43" s="398">
        <f t="shared" si="6"/>
        <v>14.25</v>
      </c>
      <c r="J43" s="421"/>
      <c r="K43" s="398">
        <f t="shared" si="7"/>
        <v>14.25</v>
      </c>
      <c r="L43" s="323"/>
      <c r="M43" s="20" t="str">
        <f t="shared" si="3"/>
        <v>Juin</v>
      </c>
    </row>
    <row r="44" spans="1:13" ht="18.75">
      <c r="A44" s="17">
        <v>37</v>
      </c>
      <c r="B44" s="308" t="s">
        <v>2978</v>
      </c>
      <c r="C44" s="309" t="s">
        <v>2979</v>
      </c>
      <c r="D44" s="430">
        <v>6.5</v>
      </c>
      <c r="E44" s="194"/>
      <c r="F44" s="396">
        <f t="shared" si="4"/>
        <v>3.25</v>
      </c>
      <c r="G44" s="397">
        <f t="shared" si="5"/>
        <v>9.75</v>
      </c>
      <c r="H44" s="183"/>
      <c r="I44" s="398">
        <f t="shared" si="6"/>
        <v>9.75</v>
      </c>
      <c r="J44" s="421"/>
      <c r="K44" s="398">
        <f t="shared" si="7"/>
        <v>9.75</v>
      </c>
      <c r="L44" s="323"/>
      <c r="M44" s="20" t="str">
        <f t="shared" si="3"/>
        <v>Juin</v>
      </c>
    </row>
    <row r="45" spans="1:13" ht="18.75">
      <c r="A45" s="17">
        <v>38</v>
      </c>
      <c r="B45" s="308" t="s">
        <v>2980</v>
      </c>
      <c r="C45" s="342" t="s">
        <v>711</v>
      </c>
      <c r="D45" s="430">
        <v>10.5</v>
      </c>
      <c r="E45" s="194"/>
      <c r="F45" s="396">
        <f t="shared" si="4"/>
        <v>5.25</v>
      </c>
      <c r="G45" s="397">
        <f t="shared" si="5"/>
        <v>15.75</v>
      </c>
      <c r="H45" s="183"/>
      <c r="I45" s="398">
        <f t="shared" si="6"/>
        <v>15.75</v>
      </c>
      <c r="J45" s="421"/>
      <c r="K45" s="398">
        <f t="shared" si="7"/>
        <v>15.75</v>
      </c>
      <c r="L45" s="323"/>
      <c r="M45" s="20" t="str">
        <f t="shared" si="3"/>
        <v>Juin</v>
      </c>
    </row>
    <row r="46" spans="1:13" ht="18.75">
      <c r="A46" s="17">
        <v>39</v>
      </c>
      <c r="B46" s="333" t="s">
        <v>2981</v>
      </c>
      <c r="C46" s="343" t="s">
        <v>2982</v>
      </c>
      <c r="D46" s="430">
        <v>12.5</v>
      </c>
      <c r="E46" s="194"/>
      <c r="F46" s="396">
        <f t="shared" si="4"/>
        <v>6.25</v>
      </c>
      <c r="G46" s="397">
        <f t="shared" si="5"/>
        <v>18.75</v>
      </c>
      <c r="H46" s="183"/>
      <c r="I46" s="398">
        <f t="shared" si="6"/>
        <v>18.75</v>
      </c>
      <c r="J46" s="421"/>
      <c r="K46" s="398">
        <f t="shared" si="7"/>
        <v>18.75</v>
      </c>
      <c r="L46" s="323"/>
      <c r="M46" s="20" t="str">
        <f t="shared" si="3"/>
        <v>Juin</v>
      </c>
    </row>
    <row r="47" spans="1:13" ht="18.75">
      <c r="A47" s="17">
        <v>40</v>
      </c>
      <c r="B47" s="308" t="s">
        <v>2983</v>
      </c>
      <c r="C47" s="309" t="s">
        <v>841</v>
      </c>
      <c r="D47" s="430">
        <v>9</v>
      </c>
      <c r="E47" s="194"/>
      <c r="F47" s="396">
        <f t="shared" si="4"/>
        <v>4.5</v>
      </c>
      <c r="G47" s="397">
        <f t="shared" si="5"/>
        <v>13.5</v>
      </c>
      <c r="H47" s="183"/>
      <c r="I47" s="398">
        <f t="shared" si="6"/>
        <v>13.5</v>
      </c>
      <c r="J47" s="421"/>
      <c r="K47" s="398">
        <f t="shared" si="7"/>
        <v>13.5</v>
      </c>
      <c r="L47" s="323"/>
      <c r="M47" s="20" t="str">
        <f t="shared" si="3"/>
        <v>Juin</v>
      </c>
    </row>
    <row r="48" spans="1:13" ht="18.75">
      <c r="A48" s="17">
        <v>41</v>
      </c>
      <c r="B48" s="308" t="s">
        <v>2984</v>
      </c>
      <c r="C48" s="309" t="s">
        <v>1890</v>
      </c>
      <c r="D48" s="430">
        <v>9.5</v>
      </c>
      <c r="E48" s="194"/>
      <c r="F48" s="396">
        <f t="shared" si="4"/>
        <v>4.75</v>
      </c>
      <c r="G48" s="397">
        <f t="shared" si="5"/>
        <v>14.25</v>
      </c>
      <c r="H48" s="183"/>
      <c r="I48" s="398">
        <f t="shared" si="6"/>
        <v>14.25</v>
      </c>
      <c r="J48" s="421"/>
      <c r="K48" s="398">
        <f t="shared" si="7"/>
        <v>14.25</v>
      </c>
      <c r="L48" s="323"/>
      <c r="M48" s="20" t="str">
        <f t="shared" si="3"/>
        <v>Juin</v>
      </c>
    </row>
    <row r="49" spans="1:13" ht="18.75">
      <c r="A49" s="17">
        <v>42</v>
      </c>
      <c r="B49" s="308" t="s">
        <v>2985</v>
      </c>
      <c r="C49" s="309" t="s">
        <v>2986</v>
      </c>
      <c r="D49" s="430">
        <v>9</v>
      </c>
      <c r="E49" s="194"/>
      <c r="F49" s="396">
        <f t="shared" si="4"/>
        <v>4.5</v>
      </c>
      <c r="G49" s="397">
        <f t="shared" si="5"/>
        <v>13.5</v>
      </c>
      <c r="H49" s="183"/>
      <c r="I49" s="398">
        <f t="shared" si="6"/>
        <v>13.5</v>
      </c>
      <c r="J49" s="421"/>
      <c r="K49" s="398">
        <f t="shared" si="7"/>
        <v>13.5</v>
      </c>
      <c r="L49" s="323"/>
      <c r="M49" s="20" t="str">
        <f t="shared" si="3"/>
        <v>Juin</v>
      </c>
    </row>
    <row r="50" spans="1:13" ht="18.75">
      <c r="A50" s="17">
        <v>43</v>
      </c>
      <c r="B50" s="308" t="s">
        <v>2985</v>
      </c>
      <c r="C50" s="309" t="s">
        <v>2987</v>
      </c>
      <c r="D50" s="430">
        <v>8.5</v>
      </c>
      <c r="E50" s="194"/>
      <c r="F50" s="396">
        <f t="shared" si="4"/>
        <v>4.25</v>
      </c>
      <c r="G50" s="397">
        <f t="shared" si="5"/>
        <v>12.75</v>
      </c>
      <c r="H50" s="183"/>
      <c r="I50" s="398">
        <f t="shared" si="6"/>
        <v>12.75</v>
      </c>
      <c r="J50" s="421"/>
      <c r="K50" s="398">
        <f t="shared" si="7"/>
        <v>12.75</v>
      </c>
      <c r="L50" s="323"/>
      <c r="M50" s="20" t="str">
        <f t="shared" si="3"/>
        <v>Juin</v>
      </c>
    </row>
    <row r="51" spans="1:13" ht="18.75">
      <c r="A51" s="17">
        <v>44</v>
      </c>
      <c r="B51" s="308" t="s">
        <v>2988</v>
      </c>
      <c r="C51" s="309" t="s">
        <v>2989</v>
      </c>
      <c r="D51" s="430">
        <v>12</v>
      </c>
      <c r="E51" s="194"/>
      <c r="F51" s="396">
        <f t="shared" si="4"/>
        <v>6</v>
      </c>
      <c r="G51" s="397">
        <f t="shared" si="5"/>
        <v>18</v>
      </c>
      <c r="H51" s="183"/>
      <c r="I51" s="398">
        <f t="shared" si="6"/>
        <v>18</v>
      </c>
      <c r="J51" s="421"/>
      <c r="K51" s="398">
        <f t="shared" si="7"/>
        <v>18</v>
      </c>
      <c r="L51" s="323"/>
      <c r="M51" s="20" t="str">
        <f t="shared" si="3"/>
        <v>Juin</v>
      </c>
    </row>
    <row r="52" spans="1:13" ht="18.75">
      <c r="A52" s="17">
        <v>45</v>
      </c>
      <c r="B52" s="308" t="s">
        <v>2990</v>
      </c>
      <c r="C52" s="309" t="s">
        <v>2991</v>
      </c>
      <c r="D52" s="430">
        <v>9.5</v>
      </c>
      <c r="E52" s="194"/>
      <c r="F52" s="396">
        <f t="shared" si="4"/>
        <v>4.75</v>
      </c>
      <c r="G52" s="397">
        <f t="shared" si="5"/>
        <v>14.25</v>
      </c>
      <c r="H52" s="183"/>
      <c r="I52" s="398">
        <f t="shared" si="6"/>
        <v>14.25</v>
      </c>
      <c r="J52" s="421"/>
      <c r="K52" s="398">
        <f t="shared" si="7"/>
        <v>14.25</v>
      </c>
      <c r="L52" s="323"/>
      <c r="M52" s="20" t="str">
        <f t="shared" si="3"/>
        <v>Juin</v>
      </c>
    </row>
    <row r="53" spans="1:13" ht="18.75">
      <c r="A53" s="17">
        <v>46</v>
      </c>
      <c r="B53" s="344" t="s">
        <v>2993</v>
      </c>
      <c r="C53" s="345" t="s">
        <v>2994</v>
      </c>
      <c r="D53" s="430">
        <v>9</v>
      </c>
      <c r="E53" s="195"/>
      <c r="F53" s="396">
        <f t="shared" si="4"/>
        <v>4.5</v>
      </c>
      <c r="G53" s="397">
        <f t="shared" si="5"/>
        <v>13.5</v>
      </c>
      <c r="H53" s="183"/>
      <c r="I53" s="398">
        <f t="shared" si="6"/>
        <v>13.5</v>
      </c>
      <c r="J53" s="421"/>
      <c r="K53" s="398">
        <f t="shared" si="7"/>
        <v>13.5</v>
      </c>
      <c r="L53" s="323"/>
      <c r="M53" s="20" t="str">
        <f t="shared" si="3"/>
        <v>Juin</v>
      </c>
    </row>
    <row r="54" spans="1:13" ht="18.75">
      <c r="A54" s="17">
        <v>47</v>
      </c>
      <c r="B54" s="308" t="s">
        <v>2993</v>
      </c>
      <c r="C54" s="309" t="s">
        <v>2995</v>
      </c>
      <c r="D54" s="430">
        <v>10</v>
      </c>
      <c r="E54" s="194"/>
      <c r="F54" s="396">
        <f t="shared" si="4"/>
        <v>5</v>
      </c>
      <c r="G54" s="397">
        <f t="shared" si="5"/>
        <v>15</v>
      </c>
      <c r="H54" s="183"/>
      <c r="I54" s="398">
        <f t="shared" si="6"/>
        <v>15</v>
      </c>
      <c r="J54" s="421"/>
      <c r="K54" s="398">
        <f t="shared" si="7"/>
        <v>15</v>
      </c>
      <c r="L54" s="323"/>
      <c r="M54" s="20" t="str">
        <f t="shared" si="3"/>
        <v>Juin</v>
      </c>
    </row>
    <row r="55" spans="1:13" ht="18.75">
      <c r="A55" s="17">
        <v>48</v>
      </c>
      <c r="B55" s="308" t="s">
        <v>2996</v>
      </c>
      <c r="C55" s="309" t="s">
        <v>2997</v>
      </c>
      <c r="D55" s="430">
        <v>10</v>
      </c>
      <c r="E55" s="194"/>
      <c r="F55" s="396">
        <f t="shared" si="4"/>
        <v>5</v>
      </c>
      <c r="G55" s="397">
        <f t="shared" si="5"/>
        <v>15</v>
      </c>
      <c r="H55" s="183"/>
      <c r="I55" s="398">
        <f t="shared" si="6"/>
        <v>15</v>
      </c>
      <c r="J55" s="421"/>
      <c r="K55" s="398">
        <f t="shared" si="7"/>
        <v>15</v>
      </c>
      <c r="L55" s="323"/>
      <c r="M55" s="20" t="str">
        <f t="shared" si="3"/>
        <v>Juin</v>
      </c>
    </row>
    <row r="56" spans="1:13" ht="18.75">
      <c r="A56" s="17">
        <v>49</v>
      </c>
      <c r="B56" s="346" t="s">
        <v>3294</v>
      </c>
      <c r="C56" s="347" t="s">
        <v>2085</v>
      </c>
      <c r="D56" s="430">
        <v>7.5</v>
      </c>
      <c r="E56" s="194"/>
      <c r="F56" s="396">
        <f t="shared" si="4"/>
        <v>3.75</v>
      </c>
      <c r="G56" s="397">
        <f t="shared" si="5"/>
        <v>11.25</v>
      </c>
      <c r="H56" s="183"/>
      <c r="I56" s="398">
        <f t="shared" si="6"/>
        <v>11.25</v>
      </c>
      <c r="J56" s="421"/>
      <c r="K56" s="398">
        <f t="shared" si="7"/>
        <v>11.25</v>
      </c>
      <c r="L56" s="323"/>
      <c r="M56" s="20" t="str">
        <f t="shared" si="3"/>
        <v>Juin</v>
      </c>
    </row>
    <row r="57" spans="1:13" ht="18.75">
      <c r="A57" s="17">
        <v>50</v>
      </c>
      <c r="B57" s="308" t="s">
        <v>2998</v>
      </c>
      <c r="C57" s="309" t="s">
        <v>2999</v>
      </c>
      <c r="D57" s="430">
        <v>9.5</v>
      </c>
      <c r="E57" s="194"/>
      <c r="F57" s="396">
        <f t="shared" si="4"/>
        <v>4.75</v>
      </c>
      <c r="G57" s="397">
        <f t="shared" si="5"/>
        <v>14.25</v>
      </c>
      <c r="H57" s="183"/>
      <c r="I57" s="398">
        <f t="shared" si="6"/>
        <v>14.25</v>
      </c>
      <c r="J57" s="421"/>
      <c r="K57" s="398">
        <f t="shared" si="7"/>
        <v>14.25</v>
      </c>
      <c r="L57" s="323"/>
      <c r="M57" s="20" t="str">
        <f t="shared" si="3"/>
        <v>Juin</v>
      </c>
    </row>
    <row r="58" spans="1:13" ht="18.75">
      <c r="A58" s="17">
        <v>51</v>
      </c>
      <c r="B58" s="308" t="s">
        <v>3000</v>
      </c>
      <c r="C58" s="309" t="s">
        <v>2038</v>
      </c>
      <c r="D58" s="430">
        <v>8</v>
      </c>
      <c r="E58" s="194"/>
      <c r="F58" s="396">
        <f t="shared" si="4"/>
        <v>4</v>
      </c>
      <c r="G58" s="397">
        <f t="shared" si="5"/>
        <v>12</v>
      </c>
      <c r="H58" s="183"/>
      <c r="I58" s="398">
        <f t="shared" si="6"/>
        <v>12</v>
      </c>
      <c r="J58" s="421"/>
      <c r="K58" s="398">
        <f t="shared" si="7"/>
        <v>12</v>
      </c>
      <c r="L58" s="323"/>
      <c r="M58" s="20" t="str">
        <f t="shared" si="3"/>
        <v>Juin</v>
      </c>
    </row>
    <row r="59" spans="1:13" ht="18.75">
      <c r="A59" s="17">
        <v>52</v>
      </c>
      <c r="B59" s="334" t="s">
        <v>1859</v>
      </c>
      <c r="C59" s="335" t="s">
        <v>3001</v>
      </c>
      <c r="D59" s="420"/>
      <c r="E59" s="194"/>
      <c r="F59" s="396">
        <f t="shared" si="4"/>
        <v>12</v>
      </c>
      <c r="G59" s="397">
        <f t="shared" si="5"/>
        <v>36</v>
      </c>
      <c r="H59" s="183"/>
      <c r="I59" s="398">
        <f t="shared" si="6"/>
        <v>36</v>
      </c>
      <c r="J59" s="421"/>
      <c r="K59" s="398">
        <f t="shared" si="7"/>
        <v>36</v>
      </c>
      <c r="L59" s="191">
        <v>36</v>
      </c>
      <c r="M59" s="20" t="str">
        <f t="shared" si="3"/>
        <v>Juin</v>
      </c>
    </row>
    <row r="60" spans="1:13" ht="18.75">
      <c r="A60" s="17">
        <v>53</v>
      </c>
      <c r="B60" s="334" t="s">
        <v>454</v>
      </c>
      <c r="C60" s="335" t="s">
        <v>1863</v>
      </c>
      <c r="D60" s="420"/>
      <c r="E60" s="194"/>
      <c r="F60" s="396">
        <f t="shared" si="4"/>
        <v>13</v>
      </c>
      <c r="G60" s="397">
        <f t="shared" si="5"/>
        <v>39</v>
      </c>
      <c r="H60" s="183"/>
      <c r="I60" s="398">
        <f t="shared" si="6"/>
        <v>39</v>
      </c>
      <c r="J60" s="421"/>
      <c r="K60" s="398">
        <f t="shared" si="7"/>
        <v>39</v>
      </c>
      <c r="L60" s="191">
        <v>39</v>
      </c>
      <c r="M60" s="20" t="str">
        <f t="shared" si="3"/>
        <v>Juin</v>
      </c>
    </row>
    <row r="61" spans="1:13" ht="18.75">
      <c r="A61" s="17">
        <v>54</v>
      </c>
      <c r="B61" s="308" t="s">
        <v>3002</v>
      </c>
      <c r="C61" s="309" t="s">
        <v>3003</v>
      </c>
      <c r="D61" s="430">
        <v>8</v>
      </c>
      <c r="E61" s="194"/>
      <c r="F61" s="396">
        <f t="shared" si="4"/>
        <v>4</v>
      </c>
      <c r="G61" s="397">
        <f t="shared" si="5"/>
        <v>12</v>
      </c>
      <c r="H61" s="183"/>
      <c r="I61" s="398">
        <f t="shared" si="6"/>
        <v>12</v>
      </c>
      <c r="J61" s="421"/>
      <c r="K61" s="398">
        <f t="shared" si="7"/>
        <v>12</v>
      </c>
      <c r="L61" s="323"/>
      <c r="M61" s="20" t="str">
        <f t="shared" si="3"/>
        <v>Juin</v>
      </c>
    </row>
    <row r="62" spans="1:13" ht="18.75">
      <c r="A62" s="17">
        <v>55</v>
      </c>
      <c r="B62" s="308" t="s">
        <v>3004</v>
      </c>
      <c r="C62" s="309" t="s">
        <v>3005</v>
      </c>
      <c r="D62" s="430">
        <v>12</v>
      </c>
      <c r="E62" s="194"/>
      <c r="F62" s="396">
        <f t="shared" si="4"/>
        <v>6</v>
      </c>
      <c r="G62" s="397">
        <f t="shared" si="5"/>
        <v>18</v>
      </c>
      <c r="H62" s="183"/>
      <c r="I62" s="398">
        <f t="shared" si="6"/>
        <v>18</v>
      </c>
      <c r="J62" s="421"/>
      <c r="K62" s="398">
        <f t="shared" si="7"/>
        <v>18</v>
      </c>
      <c r="L62" s="323"/>
      <c r="M62" s="20" t="str">
        <f t="shared" si="3"/>
        <v>Juin</v>
      </c>
    </row>
    <row r="63" spans="1:13" ht="18.75">
      <c r="A63" s="17">
        <v>56</v>
      </c>
      <c r="B63" s="308" t="s">
        <v>466</v>
      </c>
      <c r="C63" s="309" t="s">
        <v>296</v>
      </c>
      <c r="D63" s="430">
        <v>9.5</v>
      </c>
      <c r="E63" s="194"/>
      <c r="F63" s="396">
        <f t="shared" si="4"/>
        <v>4.75</v>
      </c>
      <c r="G63" s="397">
        <f t="shared" si="5"/>
        <v>14.25</v>
      </c>
      <c r="H63" s="183"/>
      <c r="I63" s="398">
        <f t="shared" si="6"/>
        <v>14.25</v>
      </c>
      <c r="J63" s="421"/>
      <c r="K63" s="398">
        <f t="shared" si="7"/>
        <v>14.25</v>
      </c>
      <c r="L63" s="323"/>
      <c r="M63" s="20" t="str">
        <f t="shared" si="3"/>
        <v>Juin</v>
      </c>
    </row>
    <row r="64" spans="1:13" ht="18.75">
      <c r="A64" s="17">
        <v>57</v>
      </c>
      <c r="B64" s="308" t="s">
        <v>3006</v>
      </c>
      <c r="C64" s="309" t="s">
        <v>674</v>
      </c>
      <c r="D64" s="430">
        <v>8</v>
      </c>
      <c r="E64" s="195"/>
      <c r="F64" s="396">
        <f t="shared" si="4"/>
        <v>4</v>
      </c>
      <c r="G64" s="397">
        <f t="shared" si="5"/>
        <v>12</v>
      </c>
      <c r="H64" s="183"/>
      <c r="I64" s="398">
        <f t="shared" si="6"/>
        <v>12</v>
      </c>
      <c r="J64" s="421"/>
      <c r="K64" s="398">
        <f t="shared" si="7"/>
        <v>12</v>
      </c>
      <c r="L64" s="323"/>
      <c r="M64" s="20" t="str">
        <f t="shared" si="3"/>
        <v>Juin</v>
      </c>
    </row>
    <row r="65" spans="1:13" ht="18.75">
      <c r="A65" s="17">
        <v>58</v>
      </c>
      <c r="B65" s="308" t="s">
        <v>1869</v>
      </c>
      <c r="C65" s="309" t="s">
        <v>3007</v>
      </c>
      <c r="D65" s="430">
        <v>9</v>
      </c>
      <c r="E65" s="194"/>
      <c r="F65" s="396">
        <f t="shared" si="4"/>
        <v>4.5</v>
      </c>
      <c r="G65" s="397">
        <f t="shared" si="5"/>
        <v>13.5</v>
      </c>
      <c r="H65" s="183"/>
      <c r="I65" s="398">
        <f t="shared" si="6"/>
        <v>13.5</v>
      </c>
      <c r="J65" s="421"/>
      <c r="K65" s="398">
        <f t="shared" si="7"/>
        <v>13.5</v>
      </c>
      <c r="L65" s="323"/>
      <c r="M65" s="20" t="str">
        <f t="shared" si="3"/>
        <v>Juin</v>
      </c>
    </row>
    <row r="66" spans="1:13" ht="18.75">
      <c r="A66" s="17">
        <v>59</v>
      </c>
      <c r="B66" s="306" t="s">
        <v>475</v>
      </c>
      <c r="C66" s="307" t="s">
        <v>1872</v>
      </c>
      <c r="D66" s="420"/>
      <c r="E66" s="194"/>
      <c r="F66" s="396">
        <f t="shared" si="4"/>
        <v>10</v>
      </c>
      <c r="G66" s="397">
        <f t="shared" si="5"/>
        <v>30</v>
      </c>
      <c r="H66" s="183"/>
      <c r="I66" s="398">
        <f t="shared" si="6"/>
        <v>30</v>
      </c>
      <c r="J66" s="421"/>
      <c r="K66" s="398">
        <f t="shared" si="7"/>
        <v>30</v>
      </c>
      <c r="L66" s="191">
        <v>30</v>
      </c>
      <c r="M66" s="20" t="str">
        <f t="shared" si="3"/>
        <v>Juin</v>
      </c>
    </row>
    <row r="67" spans="1:13" ht="18.75">
      <c r="A67" s="17">
        <v>60</v>
      </c>
      <c r="B67" s="308" t="s">
        <v>3008</v>
      </c>
      <c r="C67" s="342" t="s">
        <v>3009</v>
      </c>
      <c r="D67" s="430">
        <v>8</v>
      </c>
      <c r="E67" s="194"/>
      <c r="F67" s="396">
        <f t="shared" si="4"/>
        <v>4</v>
      </c>
      <c r="G67" s="397">
        <f t="shared" si="5"/>
        <v>12</v>
      </c>
      <c r="H67" s="183"/>
      <c r="I67" s="398">
        <f t="shared" si="6"/>
        <v>12</v>
      </c>
      <c r="J67" s="421"/>
      <c r="K67" s="398">
        <f t="shared" si="7"/>
        <v>12</v>
      </c>
      <c r="L67" s="323"/>
      <c r="M67" s="20" t="str">
        <f t="shared" si="3"/>
        <v>Juin</v>
      </c>
    </row>
    <row r="68" spans="1:13" ht="18.75">
      <c r="A68" s="17">
        <v>61</v>
      </c>
      <c r="B68" s="308" t="s">
        <v>3285</v>
      </c>
      <c r="C68" s="309" t="s">
        <v>3010</v>
      </c>
      <c r="D68" s="430">
        <v>9</v>
      </c>
      <c r="E68" s="194"/>
      <c r="F68" s="396">
        <f t="shared" si="4"/>
        <v>4.5</v>
      </c>
      <c r="G68" s="397">
        <f t="shared" si="5"/>
        <v>13.5</v>
      </c>
      <c r="H68" s="183"/>
      <c r="I68" s="398">
        <f t="shared" si="6"/>
        <v>13.5</v>
      </c>
      <c r="J68" s="421"/>
      <c r="K68" s="398">
        <f t="shared" si="7"/>
        <v>13.5</v>
      </c>
      <c r="L68" s="323"/>
      <c r="M68" s="20" t="str">
        <f t="shared" si="3"/>
        <v>Juin</v>
      </c>
    </row>
    <row r="69" spans="1:13" ht="18.75">
      <c r="A69" s="17">
        <v>62</v>
      </c>
      <c r="B69" s="334" t="s">
        <v>499</v>
      </c>
      <c r="C69" s="335" t="s">
        <v>500</v>
      </c>
      <c r="D69" s="420"/>
      <c r="E69" s="194"/>
      <c r="F69" s="396">
        <f t="shared" si="4"/>
        <v>13</v>
      </c>
      <c r="G69" s="397">
        <f t="shared" si="5"/>
        <v>39</v>
      </c>
      <c r="H69" s="183"/>
      <c r="I69" s="398">
        <f t="shared" si="6"/>
        <v>39</v>
      </c>
      <c r="J69" s="421"/>
      <c r="K69" s="398">
        <f t="shared" si="7"/>
        <v>39</v>
      </c>
      <c r="L69" s="191">
        <v>39</v>
      </c>
      <c r="M69" s="20" t="str">
        <f t="shared" si="3"/>
        <v>Juin</v>
      </c>
    </row>
    <row r="70" spans="1:13" ht="18.75">
      <c r="A70" s="17">
        <v>63</v>
      </c>
      <c r="B70" s="308" t="s">
        <v>3011</v>
      </c>
      <c r="C70" s="309" t="s">
        <v>256</v>
      </c>
      <c r="D70" s="430">
        <v>10</v>
      </c>
      <c r="E70" s="194"/>
      <c r="F70" s="396">
        <f t="shared" si="4"/>
        <v>5</v>
      </c>
      <c r="G70" s="397">
        <f t="shared" si="5"/>
        <v>15</v>
      </c>
      <c r="H70" s="183"/>
      <c r="I70" s="398">
        <f t="shared" si="6"/>
        <v>15</v>
      </c>
      <c r="J70" s="421"/>
      <c r="K70" s="398">
        <f t="shared" si="7"/>
        <v>15</v>
      </c>
      <c r="L70" s="323"/>
      <c r="M70" s="20" t="str">
        <f t="shared" si="3"/>
        <v>Juin</v>
      </c>
    </row>
    <row r="71" spans="1:13" ht="18.75">
      <c r="A71" s="17">
        <v>64</v>
      </c>
      <c r="B71" s="308" t="s">
        <v>3012</v>
      </c>
      <c r="C71" s="309" t="s">
        <v>3013</v>
      </c>
      <c r="D71" s="430">
        <v>10</v>
      </c>
      <c r="E71" s="194"/>
      <c r="F71" s="396">
        <f t="shared" si="4"/>
        <v>5</v>
      </c>
      <c r="G71" s="397">
        <f t="shared" si="5"/>
        <v>15</v>
      </c>
      <c r="H71" s="183"/>
      <c r="I71" s="398">
        <f t="shared" si="6"/>
        <v>15</v>
      </c>
      <c r="J71" s="421"/>
      <c r="K71" s="398">
        <f t="shared" si="7"/>
        <v>15</v>
      </c>
      <c r="L71" s="323"/>
      <c r="M71" s="20" t="str">
        <f t="shared" si="3"/>
        <v>Juin</v>
      </c>
    </row>
    <row r="72" spans="1:13" ht="18.75">
      <c r="A72" s="17">
        <v>65</v>
      </c>
      <c r="B72" s="308" t="s">
        <v>3014</v>
      </c>
      <c r="C72" s="309" t="s">
        <v>3015</v>
      </c>
      <c r="D72" s="430">
        <v>7.5</v>
      </c>
      <c r="E72" s="194"/>
      <c r="F72" s="396">
        <f t="shared" si="4"/>
        <v>3.75</v>
      </c>
      <c r="G72" s="397">
        <f t="shared" si="5"/>
        <v>11.25</v>
      </c>
      <c r="H72" s="183"/>
      <c r="I72" s="398">
        <f t="shared" si="6"/>
        <v>11.25</v>
      </c>
      <c r="J72" s="421"/>
      <c r="K72" s="398">
        <f t="shared" si="7"/>
        <v>11.25</v>
      </c>
      <c r="L72" s="323"/>
      <c r="M72" s="20" t="str">
        <f t="shared" ref="M72:M135" si="8">IF(ISBLANK(J72),IF(ISBLANK(H72),"Juin","Synthèse"),"Rattrapage")</f>
        <v>Juin</v>
      </c>
    </row>
    <row r="73" spans="1:13" ht="18.75">
      <c r="A73" s="17">
        <v>66</v>
      </c>
      <c r="B73" s="308" t="s">
        <v>3016</v>
      </c>
      <c r="C73" s="309" t="s">
        <v>1368</v>
      </c>
      <c r="D73" s="430">
        <v>6.5</v>
      </c>
      <c r="E73" s="194"/>
      <c r="F73" s="396">
        <f t="shared" ref="F73:F136" si="9">IF(AND(D73=0,E73=0),L73/3,(D73+E73)/2)</f>
        <v>3.25</v>
      </c>
      <c r="G73" s="397">
        <f t="shared" ref="G73:G136" si="10">F73*3</f>
        <v>9.75</v>
      </c>
      <c r="H73" s="183"/>
      <c r="I73" s="398">
        <f t="shared" ref="I73:I136" si="11">MAX(G73,H73*3)</f>
        <v>9.75</v>
      </c>
      <c r="J73" s="421"/>
      <c r="K73" s="398">
        <f t="shared" ref="K73:K136" si="12">MAX(I73,J73*3)</f>
        <v>9.75</v>
      </c>
      <c r="L73" s="323"/>
      <c r="M73" s="20" t="str">
        <f t="shared" si="8"/>
        <v>Juin</v>
      </c>
    </row>
    <row r="74" spans="1:13" ht="18.75">
      <c r="A74" s="17">
        <v>67</v>
      </c>
      <c r="B74" s="308" t="s">
        <v>3017</v>
      </c>
      <c r="C74" s="309" t="s">
        <v>1211</v>
      </c>
      <c r="D74" s="430">
        <v>9</v>
      </c>
      <c r="E74" s="194"/>
      <c r="F74" s="396">
        <f t="shared" si="9"/>
        <v>4.5</v>
      </c>
      <c r="G74" s="397">
        <f t="shared" si="10"/>
        <v>13.5</v>
      </c>
      <c r="H74" s="183"/>
      <c r="I74" s="398">
        <f t="shared" si="11"/>
        <v>13.5</v>
      </c>
      <c r="J74" s="421"/>
      <c r="K74" s="398">
        <f t="shared" si="12"/>
        <v>13.5</v>
      </c>
      <c r="L74" s="323"/>
      <c r="M74" s="20" t="str">
        <f t="shared" si="8"/>
        <v>Juin</v>
      </c>
    </row>
    <row r="75" spans="1:13" ht="18.75">
      <c r="A75" s="17">
        <v>68</v>
      </c>
      <c r="B75" s="308" t="s">
        <v>3018</v>
      </c>
      <c r="C75" s="309" t="s">
        <v>1935</v>
      </c>
      <c r="D75" s="430">
        <v>8.5</v>
      </c>
      <c r="E75" s="194"/>
      <c r="F75" s="396">
        <f t="shared" si="9"/>
        <v>4.25</v>
      </c>
      <c r="G75" s="397">
        <f t="shared" si="10"/>
        <v>12.75</v>
      </c>
      <c r="H75" s="183"/>
      <c r="I75" s="398">
        <f t="shared" si="11"/>
        <v>12.75</v>
      </c>
      <c r="J75" s="421"/>
      <c r="K75" s="398">
        <f t="shared" si="12"/>
        <v>12.75</v>
      </c>
      <c r="L75" s="323"/>
      <c r="M75" s="20" t="str">
        <f t="shared" si="8"/>
        <v>Juin</v>
      </c>
    </row>
    <row r="76" spans="1:13" ht="18.75">
      <c r="A76" s="17">
        <v>69</v>
      </c>
      <c r="B76" s="308" t="s">
        <v>3019</v>
      </c>
      <c r="C76" s="309" t="s">
        <v>2018</v>
      </c>
      <c r="D76" s="430">
        <v>10</v>
      </c>
      <c r="E76" s="194"/>
      <c r="F76" s="396">
        <f t="shared" si="9"/>
        <v>5</v>
      </c>
      <c r="G76" s="397">
        <f t="shared" si="10"/>
        <v>15</v>
      </c>
      <c r="H76" s="183"/>
      <c r="I76" s="398">
        <f t="shared" si="11"/>
        <v>15</v>
      </c>
      <c r="J76" s="421"/>
      <c r="K76" s="398">
        <f t="shared" si="12"/>
        <v>15</v>
      </c>
      <c r="L76" s="323"/>
      <c r="M76" s="20" t="str">
        <f t="shared" si="8"/>
        <v>Juin</v>
      </c>
    </row>
    <row r="77" spans="1:13" ht="18.75">
      <c r="A77" s="17">
        <v>70</v>
      </c>
      <c r="B77" s="308" t="s">
        <v>3020</v>
      </c>
      <c r="C77" s="309" t="s">
        <v>3021</v>
      </c>
      <c r="D77" s="430">
        <v>10.5</v>
      </c>
      <c r="E77" s="194"/>
      <c r="F77" s="396">
        <f t="shared" si="9"/>
        <v>5.25</v>
      </c>
      <c r="G77" s="397">
        <f t="shared" si="10"/>
        <v>15.75</v>
      </c>
      <c r="H77" s="183"/>
      <c r="I77" s="398">
        <f t="shared" si="11"/>
        <v>15.75</v>
      </c>
      <c r="J77" s="421"/>
      <c r="K77" s="398">
        <f t="shared" si="12"/>
        <v>15.75</v>
      </c>
      <c r="L77" s="323"/>
      <c r="M77" s="20" t="str">
        <f t="shared" si="8"/>
        <v>Juin</v>
      </c>
    </row>
    <row r="78" spans="1:13" ht="18.75">
      <c r="A78" s="17">
        <v>71</v>
      </c>
      <c r="B78" s="334" t="s">
        <v>3286</v>
      </c>
      <c r="C78" s="335" t="s">
        <v>1907</v>
      </c>
      <c r="D78" s="430">
        <v>6.5</v>
      </c>
      <c r="E78" s="194"/>
      <c r="F78" s="396">
        <f t="shared" si="9"/>
        <v>3.25</v>
      </c>
      <c r="G78" s="397">
        <f t="shared" si="10"/>
        <v>9.75</v>
      </c>
      <c r="H78" s="183"/>
      <c r="I78" s="398">
        <f t="shared" si="11"/>
        <v>9.75</v>
      </c>
      <c r="J78" s="421"/>
      <c r="K78" s="398">
        <f t="shared" si="12"/>
        <v>9.75</v>
      </c>
      <c r="L78" s="323"/>
      <c r="M78" s="20" t="str">
        <f t="shared" si="8"/>
        <v>Juin</v>
      </c>
    </row>
    <row r="79" spans="1:13" ht="18.75">
      <c r="A79" s="17">
        <v>72</v>
      </c>
      <c r="B79" s="308" t="s">
        <v>3022</v>
      </c>
      <c r="C79" s="309" t="s">
        <v>971</v>
      </c>
      <c r="D79" s="430">
        <v>9</v>
      </c>
      <c r="E79" s="194"/>
      <c r="F79" s="396">
        <f t="shared" si="9"/>
        <v>4.5</v>
      </c>
      <c r="G79" s="397">
        <f t="shared" si="10"/>
        <v>13.5</v>
      </c>
      <c r="H79" s="183"/>
      <c r="I79" s="398">
        <f t="shared" si="11"/>
        <v>13.5</v>
      </c>
      <c r="J79" s="421"/>
      <c r="K79" s="398">
        <f t="shared" si="12"/>
        <v>13.5</v>
      </c>
      <c r="L79" s="323"/>
      <c r="M79" s="20" t="str">
        <f t="shared" si="8"/>
        <v>Juin</v>
      </c>
    </row>
    <row r="80" spans="1:13" ht="18.75">
      <c r="A80" s="17">
        <v>73</v>
      </c>
      <c r="B80" s="308" t="s">
        <v>3023</v>
      </c>
      <c r="C80" s="309" t="s">
        <v>3024</v>
      </c>
      <c r="D80" s="430">
        <v>7.5</v>
      </c>
      <c r="E80" s="194"/>
      <c r="F80" s="396">
        <f t="shared" si="9"/>
        <v>3.75</v>
      </c>
      <c r="G80" s="397">
        <f t="shared" si="10"/>
        <v>11.25</v>
      </c>
      <c r="H80" s="183"/>
      <c r="I80" s="398">
        <f t="shared" si="11"/>
        <v>11.25</v>
      </c>
      <c r="J80" s="421"/>
      <c r="K80" s="398">
        <f t="shared" si="12"/>
        <v>11.25</v>
      </c>
      <c r="L80" s="323"/>
      <c r="M80" s="20" t="str">
        <f t="shared" si="8"/>
        <v>Juin</v>
      </c>
    </row>
    <row r="81" spans="1:13" ht="18.75">
      <c r="A81" s="17">
        <v>74</v>
      </c>
      <c r="B81" s="308" t="s">
        <v>3025</v>
      </c>
      <c r="C81" s="309" t="s">
        <v>887</v>
      </c>
      <c r="D81" s="430">
        <v>10</v>
      </c>
      <c r="E81" s="194"/>
      <c r="F81" s="396">
        <f t="shared" si="9"/>
        <v>5</v>
      </c>
      <c r="G81" s="397">
        <f t="shared" si="10"/>
        <v>15</v>
      </c>
      <c r="H81" s="183"/>
      <c r="I81" s="398">
        <f t="shared" si="11"/>
        <v>15</v>
      </c>
      <c r="J81" s="421"/>
      <c r="K81" s="398">
        <f t="shared" si="12"/>
        <v>15</v>
      </c>
      <c r="L81" s="323"/>
      <c r="M81" s="20" t="str">
        <f t="shared" si="8"/>
        <v>Juin</v>
      </c>
    </row>
    <row r="82" spans="1:13" ht="18.75">
      <c r="A82" s="17">
        <v>75</v>
      </c>
      <c r="B82" s="308" t="s">
        <v>552</v>
      </c>
      <c r="C82" s="309" t="s">
        <v>2146</v>
      </c>
      <c r="D82" s="430">
        <v>12</v>
      </c>
      <c r="E82" s="194"/>
      <c r="F82" s="396">
        <f t="shared" si="9"/>
        <v>6</v>
      </c>
      <c r="G82" s="397">
        <f t="shared" si="10"/>
        <v>18</v>
      </c>
      <c r="H82" s="183"/>
      <c r="I82" s="398">
        <f t="shared" si="11"/>
        <v>18</v>
      </c>
      <c r="J82" s="421"/>
      <c r="K82" s="398">
        <f t="shared" si="12"/>
        <v>18</v>
      </c>
      <c r="L82" s="323"/>
      <c r="M82" s="20" t="str">
        <f t="shared" si="8"/>
        <v>Juin</v>
      </c>
    </row>
    <row r="83" spans="1:13" ht="18.75">
      <c r="A83" s="17">
        <v>76</v>
      </c>
      <c r="B83" s="308" t="s">
        <v>3026</v>
      </c>
      <c r="C83" s="309" t="s">
        <v>2143</v>
      </c>
      <c r="D83" s="430">
        <v>8</v>
      </c>
      <c r="E83" s="194"/>
      <c r="F83" s="396">
        <f t="shared" si="9"/>
        <v>4</v>
      </c>
      <c r="G83" s="397">
        <f t="shared" si="10"/>
        <v>12</v>
      </c>
      <c r="H83" s="183"/>
      <c r="I83" s="398">
        <f t="shared" si="11"/>
        <v>12</v>
      </c>
      <c r="J83" s="421"/>
      <c r="K83" s="398">
        <f t="shared" si="12"/>
        <v>12</v>
      </c>
      <c r="L83" s="323"/>
      <c r="M83" s="20" t="str">
        <f t="shared" si="8"/>
        <v>Juin</v>
      </c>
    </row>
    <row r="84" spans="1:13" ht="18.75">
      <c r="A84" s="17">
        <v>77</v>
      </c>
      <c r="B84" s="308" t="s">
        <v>3027</v>
      </c>
      <c r="C84" s="309" t="s">
        <v>1892</v>
      </c>
      <c r="D84" s="430">
        <v>10</v>
      </c>
      <c r="E84" s="194"/>
      <c r="F84" s="396">
        <f t="shared" si="9"/>
        <v>5</v>
      </c>
      <c r="G84" s="397">
        <f t="shared" si="10"/>
        <v>15</v>
      </c>
      <c r="H84" s="183"/>
      <c r="I84" s="398">
        <f t="shared" si="11"/>
        <v>15</v>
      </c>
      <c r="J84" s="421"/>
      <c r="K84" s="398">
        <f t="shared" si="12"/>
        <v>15</v>
      </c>
      <c r="L84" s="323"/>
      <c r="M84" s="20" t="str">
        <f t="shared" si="8"/>
        <v>Juin</v>
      </c>
    </row>
    <row r="85" spans="1:13" ht="18.75">
      <c r="A85" s="17">
        <v>78</v>
      </c>
      <c r="B85" s="308" t="s">
        <v>3028</v>
      </c>
      <c r="C85" s="309" t="s">
        <v>841</v>
      </c>
      <c r="D85" s="430">
        <v>8.5</v>
      </c>
      <c r="E85" s="194"/>
      <c r="F85" s="396">
        <f t="shared" si="9"/>
        <v>4.25</v>
      </c>
      <c r="G85" s="397">
        <f t="shared" si="10"/>
        <v>12.75</v>
      </c>
      <c r="H85" s="183"/>
      <c r="I85" s="398">
        <f t="shared" si="11"/>
        <v>12.75</v>
      </c>
      <c r="J85" s="421"/>
      <c r="K85" s="398">
        <f t="shared" si="12"/>
        <v>12.75</v>
      </c>
      <c r="L85" s="323"/>
      <c r="M85" s="20" t="str">
        <f t="shared" si="8"/>
        <v>Juin</v>
      </c>
    </row>
    <row r="86" spans="1:13" ht="18.75">
      <c r="A86" s="17">
        <v>79</v>
      </c>
      <c r="B86" s="308" t="s">
        <v>3029</v>
      </c>
      <c r="C86" s="309" t="s">
        <v>1313</v>
      </c>
      <c r="D86" s="430">
        <v>11</v>
      </c>
      <c r="E86" s="194"/>
      <c r="F86" s="396">
        <f t="shared" si="9"/>
        <v>5.5</v>
      </c>
      <c r="G86" s="397">
        <f t="shared" si="10"/>
        <v>16.5</v>
      </c>
      <c r="H86" s="183"/>
      <c r="I86" s="398">
        <f t="shared" si="11"/>
        <v>16.5</v>
      </c>
      <c r="J86" s="421"/>
      <c r="K86" s="398">
        <f t="shared" si="12"/>
        <v>16.5</v>
      </c>
      <c r="L86" s="323"/>
      <c r="M86" s="20" t="str">
        <f t="shared" si="8"/>
        <v>Juin</v>
      </c>
    </row>
    <row r="87" spans="1:13" ht="18.75">
      <c r="A87" s="17">
        <v>80</v>
      </c>
      <c r="B87" s="308" t="s">
        <v>3030</v>
      </c>
      <c r="C87" s="309" t="s">
        <v>1211</v>
      </c>
      <c r="D87" s="430">
        <v>10</v>
      </c>
      <c r="E87" s="194"/>
      <c r="F87" s="396">
        <f t="shared" si="9"/>
        <v>5</v>
      </c>
      <c r="G87" s="397">
        <f t="shared" si="10"/>
        <v>15</v>
      </c>
      <c r="H87" s="183"/>
      <c r="I87" s="398">
        <f t="shared" si="11"/>
        <v>15</v>
      </c>
      <c r="J87" s="421"/>
      <c r="K87" s="398">
        <f t="shared" si="12"/>
        <v>15</v>
      </c>
      <c r="L87" s="323"/>
      <c r="M87" s="20" t="str">
        <f t="shared" si="8"/>
        <v>Juin</v>
      </c>
    </row>
    <row r="88" spans="1:13" ht="18.75">
      <c r="A88" s="17">
        <v>81</v>
      </c>
      <c r="B88" s="308" t="s">
        <v>3031</v>
      </c>
      <c r="C88" s="309" t="s">
        <v>2940</v>
      </c>
      <c r="D88" s="430">
        <v>8</v>
      </c>
      <c r="E88" s="194"/>
      <c r="F88" s="396">
        <f t="shared" si="9"/>
        <v>4</v>
      </c>
      <c r="G88" s="397">
        <f t="shared" si="10"/>
        <v>12</v>
      </c>
      <c r="H88" s="183"/>
      <c r="I88" s="398">
        <f t="shared" si="11"/>
        <v>12</v>
      </c>
      <c r="J88" s="421"/>
      <c r="K88" s="398">
        <f t="shared" si="12"/>
        <v>12</v>
      </c>
      <c r="L88" s="323"/>
      <c r="M88" s="20" t="str">
        <f t="shared" si="8"/>
        <v>Juin</v>
      </c>
    </row>
    <row r="89" spans="1:13" ht="18.75">
      <c r="A89" s="17">
        <v>82</v>
      </c>
      <c r="B89" s="308" t="s">
        <v>3032</v>
      </c>
      <c r="C89" s="309" t="s">
        <v>3033</v>
      </c>
      <c r="D89" s="430">
        <v>9</v>
      </c>
      <c r="E89" s="194"/>
      <c r="F89" s="396">
        <f t="shared" si="9"/>
        <v>4.5</v>
      </c>
      <c r="G89" s="397">
        <f t="shared" si="10"/>
        <v>13.5</v>
      </c>
      <c r="H89" s="183"/>
      <c r="I89" s="398">
        <f t="shared" si="11"/>
        <v>13.5</v>
      </c>
      <c r="J89" s="421"/>
      <c r="K89" s="398">
        <f t="shared" si="12"/>
        <v>13.5</v>
      </c>
      <c r="L89" s="323"/>
      <c r="M89" s="20" t="str">
        <f t="shared" si="8"/>
        <v>Juin</v>
      </c>
    </row>
    <row r="90" spans="1:13" ht="18.75">
      <c r="A90" s="17">
        <v>83</v>
      </c>
      <c r="B90" s="308" t="s">
        <v>3034</v>
      </c>
      <c r="C90" s="309" t="s">
        <v>2115</v>
      </c>
      <c r="D90" s="430">
        <v>9</v>
      </c>
      <c r="E90" s="194"/>
      <c r="F90" s="396">
        <f t="shared" si="9"/>
        <v>4.5</v>
      </c>
      <c r="G90" s="397">
        <f t="shared" si="10"/>
        <v>13.5</v>
      </c>
      <c r="H90" s="183"/>
      <c r="I90" s="398">
        <f t="shared" si="11"/>
        <v>13.5</v>
      </c>
      <c r="J90" s="421"/>
      <c r="K90" s="398">
        <f t="shared" si="12"/>
        <v>13.5</v>
      </c>
      <c r="L90" s="323"/>
      <c r="M90" s="20" t="str">
        <f t="shared" si="8"/>
        <v>Juin</v>
      </c>
    </row>
    <row r="91" spans="1:13" ht="18.75">
      <c r="A91" s="17">
        <v>84</v>
      </c>
      <c r="B91" s="308" t="s">
        <v>3295</v>
      </c>
      <c r="C91" s="309" t="s">
        <v>1972</v>
      </c>
      <c r="D91" s="430">
        <v>7</v>
      </c>
      <c r="E91" s="194"/>
      <c r="F91" s="396">
        <f t="shared" si="9"/>
        <v>3.5</v>
      </c>
      <c r="G91" s="397">
        <f t="shared" si="10"/>
        <v>10.5</v>
      </c>
      <c r="H91" s="183"/>
      <c r="I91" s="398">
        <f t="shared" si="11"/>
        <v>10.5</v>
      </c>
      <c r="J91" s="421"/>
      <c r="K91" s="398">
        <f t="shared" si="12"/>
        <v>10.5</v>
      </c>
      <c r="L91" s="323"/>
      <c r="M91" s="20" t="str">
        <f t="shared" si="8"/>
        <v>Juin</v>
      </c>
    </row>
    <row r="92" spans="1:13" ht="18.75">
      <c r="A92" s="17">
        <v>85</v>
      </c>
      <c r="B92" s="308" t="s">
        <v>3035</v>
      </c>
      <c r="C92" s="309" t="s">
        <v>891</v>
      </c>
      <c r="D92" s="430">
        <v>11</v>
      </c>
      <c r="E92" s="194"/>
      <c r="F92" s="396">
        <f t="shared" si="9"/>
        <v>5.5</v>
      </c>
      <c r="G92" s="397">
        <f t="shared" si="10"/>
        <v>16.5</v>
      </c>
      <c r="H92" s="183"/>
      <c r="I92" s="398">
        <f t="shared" si="11"/>
        <v>16.5</v>
      </c>
      <c r="J92" s="421"/>
      <c r="K92" s="398">
        <f t="shared" si="12"/>
        <v>16.5</v>
      </c>
      <c r="L92" s="323"/>
      <c r="M92" s="20" t="str">
        <f t="shared" si="8"/>
        <v>Juin</v>
      </c>
    </row>
    <row r="93" spans="1:13" ht="18.75">
      <c r="A93" s="17">
        <v>86</v>
      </c>
      <c r="B93" s="308" t="s">
        <v>3036</v>
      </c>
      <c r="C93" s="309" t="s">
        <v>3037</v>
      </c>
      <c r="D93" s="430">
        <v>10</v>
      </c>
      <c r="E93" s="194"/>
      <c r="F93" s="396">
        <f t="shared" si="9"/>
        <v>5</v>
      </c>
      <c r="G93" s="397">
        <f t="shared" si="10"/>
        <v>15</v>
      </c>
      <c r="H93" s="183"/>
      <c r="I93" s="398">
        <f t="shared" si="11"/>
        <v>15</v>
      </c>
      <c r="J93" s="421"/>
      <c r="K93" s="398">
        <f t="shared" si="12"/>
        <v>15</v>
      </c>
      <c r="L93" s="323"/>
      <c r="M93" s="20" t="str">
        <f t="shared" si="8"/>
        <v>Juin</v>
      </c>
    </row>
    <row r="94" spans="1:13" ht="18.75">
      <c r="A94" s="17">
        <v>87</v>
      </c>
      <c r="B94" s="308" t="s">
        <v>1919</v>
      </c>
      <c r="C94" s="309" t="s">
        <v>1943</v>
      </c>
      <c r="D94" s="430">
        <v>4</v>
      </c>
      <c r="E94" s="194"/>
      <c r="F94" s="396">
        <f t="shared" si="9"/>
        <v>2</v>
      </c>
      <c r="G94" s="397">
        <f t="shared" si="10"/>
        <v>6</v>
      </c>
      <c r="H94" s="183"/>
      <c r="I94" s="398">
        <f t="shared" si="11"/>
        <v>6</v>
      </c>
      <c r="J94" s="421"/>
      <c r="K94" s="398">
        <f t="shared" si="12"/>
        <v>6</v>
      </c>
      <c r="L94" s="323"/>
      <c r="M94" s="20" t="str">
        <f t="shared" si="8"/>
        <v>Juin</v>
      </c>
    </row>
    <row r="95" spans="1:13" ht="18.75">
      <c r="A95" s="17">
        <v>88</v>
      </c>
      <c r="B95" s="308" t="s">
        <v>3038</v>
      </c>
      <c r="C95" s="309" t="s">
        <v>1999</v>
      </c>
      <c r="D95" s="430">
        <v>6</v>
      </c>
      <c r="E95" s="194"/>
      <c r="F95" s="396">
        <f t="shared" si="9"/>
        <v>3</v>
      </c>
      <c r="G95" s="397">
        <f t="shared" si="10"/>
        <v>9</v>
      </c>
      <c r="H95" s="183"/>
      <c r="I95" s="398">
        <f t="shared" si="11"/>
        <v>9</v>
      </c>
      <c r="J95" s="421"/>
      <c r="K95" s="398">
        <f t="shared" si="12"/>
        <v>9</v>
      </c>
      <c r="L95" s="323"/>
      <c r="M95" s="20" t="str">
        <f t="shared" si="8"/>
        <v>Juin</v>
      </c>
    </row>
    <row r="96" spans="1:13" ht="18.75">
      <c r="A96" s="17">
        <v>89</v>
      </c>
      <c r="B96" s="308" t="s">
        <v>3039</v>
      </c>
      <c r="C96" s="309" t="s">
        <v>706</v>
      </c>
      <c r="D96" s="430">
        <v>12.5</v>
      </c>
      <c r="E96" s="194"/>
      <c r="F96" s="396">
        <f t="shared" si="9"/>
        <v>6.25</v>
      </c>
      <c r="G96" s="397">
        <f t="shared" si="10"/>
        <v>18.75</v>
      </c>
      <c r="H96" s="183"/>
      <c r="I96" s="398">
        <f t="shared" si="11"/>
        <v>18.75</v>
      </c>
      <c r="J96" s="421"/>
      <c r="K96" s="398">
        <f t="shared" si="12"/>
        <v>18.75</v>
      </c>
      <c r="L96" s="323"/>
      <c r="M96" s="20" t="str">
        <f t="shared" si="8"/>
        <v>Juin</v>
      </c>
    </row>
    <row r="97" spans="1:13" ht="18.75">
      <c r="A97" s="17">
        <v>90</v>
      </c>
      <c r="B97" s="348" t="s">
        <v>3040</v>
      </c>
      <c r="C97" s="349" t="s">
        <v>1819</v>
      </c>
      <c r="D97" s="430">
        <v>10</v>
      </c>
      <c r="E97" s="194"/>
      <c r="F97" s="396">
        <f t="shared" si="9"/>
        <v>5</v>
      </c>
      <c r="G97" s="397">
        <f t="shared" si="10"/>
        <v>15</v>
      </c>
      <c r="H97" s="183"/>
      <c r="I97" s="398">
        <f t="shared" si="11"/>
        <v>15</v>
      </c>
      <c r="J97" s="421"/>
      <c r="K97" s="398">
        <f t="shared" si="12"/>
        <v>15</v>
      </c>
      <c r="L97" s="323"/>
      <c r="M97" s="20" t="str">
        <f t="shared" si="8"/>
        <v>Juin</v>
      </c>
    </row>
    <row r="98" spans="1:13" ht="18.75">
      <c r="A98" s="17">
        <v>91</v>
      </c>
      <c r="B98" s="306" t="s">
        <v>699</v>
      </c>
      <c r="C98" s="307" t="s">
        <v>1890</v>
      </c>
      <c r="D98" s="420"/>
      <c r="E98" s="194"/>
      <c r="F98" s="396">
        <f t="shared" si="9"/>
        <v>13</v>
      </c>
      <c r="G98" s="397">
        <f t="shared" si="10"/>
        <v>39</v>
      </c>
      <c r="H98" s="183"/>
      <c r="I98" s="398">
        <f t="shared" si="11"/>
        <v>39</v>
      </c>
      <c r="J98" s="421"/>
      <c r="K98" s="398">
        <f t="shared" si="12"/>
        <v>39</v>
      </c>
      <c r="L98" s="191">
        <v>39</v>
      </c>
      <c r="M98" s="20" t="str">
        <f t="shared" si="8"/>
        <v>Juin</v>
      </c>
    </row>
    <row r="99" spans="1:13" ht="18.75">
      <c r="A99" s="17">
        <v>92</v>
      </c>
      <c r="B99" s="308" t="s">
        <v>699</v>
      </c>
      <c r="C99" s="309" t="s">
        <v>1900</v>
      </c>
      <c r="D99" s="430">
        <v>13.5</v>
      </c>
      <c r="E99" s="194"/>
      <c r="F99" s="396">
        <f t="shared" si="9"/>
        <v>6.75</v>
      </c>
      <c r="G99" s="397">
        <f t="shared" si="10"/>
        <v>20.25</v>
      </c>
      <c r="H99" s="183"/>
      <c r="I99" s="398">
        <f t="shared" si="11"/>
        <v>20.25</v>
      </c>
      <c r="J99" s="421"/>
      <c r="K99" s="398">
        <f t="shared" si="12"/>
        <v>20.25</v>
      </c>
      <c r="L99" s="323"/>
      <c r="M99" s="20" t="str">
        <f t="shared" si="8"/>
        <v>Juin</v>
      </c>
    </row>
    <row r="100" spans="1:13" ht="18.75">
      <c r="A100" s="17">
        <v>93</v>
      </c>
      <c r="B100" s="308" t="s">
        <v>3041</v>
      </c>
      <c r="C100" s="309" t="s">
        <v>1851</v>
      </c>
      <c r="D100" s="430">
        <v>7</v>
      </c>
      <c r="E100" s="194"/>
      <c r="F100" s="396">
        <f t="shared" si="9"/>
        <v>3.5</v>
      </c>
      <c r="G100" s="397">
        <f t="shared" si="10"/>
        <v>10.5</v>
      </c>
      <c r="H100" s="183"/>
      <c r="I100" s="398">
        <f t="shared" si="11"/>
        <v>10.5</v>
      </c>
      <c r="J100" s="421"/>
      <c r="K100" s="398">
        <f t="shared" si="12"/>
        <v>10.5</v>
      </c>
      <c r="L100" s="323"/>
      <c r="M100" s="20" t="str">
        <f t="shared" si="8"/>
        <v>Juin</v>
      </c>
    </row>
    <row r="101" spans="1:13" ht="18.75">
      <c r="A101" s="17">
        <v>94</v>
      </c>
      <c r="B101" s="308" t="s">
        <v>3287</v>
      </c>
      <c r="C101" s="309" t="s">
        <v>3296</v>
      </c>
      <c r="D101" s="430">
        <v>7</v>
      </c>
      <c r="E101" s="194"/>
      <c r="F101" s="396">
        <f t="shared" si="9"/>
        <v>3.5</v>
      </c>
      <c r="G101" s="397">
        <f t="shared" si="10"/>
        <v>10.5</v>
      </c>
      <c r="H101" s="183"/>
      <c r="I101" s="398">
        <f t="shared" si="11"/>
        <v>10.5</v>
      </c>
      <c r="J101" s="421"/>
      <c r="K101" s="398">
        <f t="shared" si="12"/>
        <v>10.5</v>
      </c>
      <c r="L101" s="323"/>
      <c r="M101" s="20" t="str">
        <f t="shared" si="8"/>
        <v>Juin</v>
      </c>
    </row>
    <row r="102" spans="1:13" ht="18.75">
      <c r="A102" s="17">
        <v>95</v>
      </c>
      <c r="B102" s="308" t="s">
        <v>3042</v>
      </c>
      <c r="C102" s="309" t="s">
        <v>1907</v>
      </c>
      <c r="D102" s="430">
        <v>7.5</v>
      </c>
      <c r="E102" s="194"/>
      <c r="F102" s="396">
        <f t="shared" si="9"/>
        <v>3.75</v>
      </c>
      <c r="G102" s="397">
        <f t="shared" si="10"/>
        <v>11.25</v>
      </c>
      <c r="H102" s="183"/>
      <c r="I102" s="398">
        <f t="shared" si="11"/>
        <v>11.25</v>
      </c>
      <c r="J102" s="421"/>
      <c r="K102" s="398">
        <f t="shared" si="12"/>
        <v>11.25</v>
      </c>
      <c r="L102" s="323"/>
      <c r="M102" s="20" t="str">
        <f t="shared" si="8"/>
        <v>Juin</v>
      </c>
    </row>
    <row r="103" spans="1:13" ht="18.75">
      <c r="A103" s="17">
        <v>96</v>
      </c>
      <c r="B103" s="308" t="s">
        <v>743</v>
      </c>
      <c r="C103" s="309" t="s">
        <v>3043</v>
      </c>
      <c r="D103" s="430">
        <v>10</v>
      </c>
      <c r="E103" s="194"/>
      <c r="F103" s="396">
        <f t="shared" si="9"/>
        <v>5</v>
      </c>
      <c r="G103" s="397">
        <f t="shared" si="10"/>
        <v>15</v>
      </c>
      <c r="H103" s="183"/>
      <c r="I103" s="398">
        <f t="shared" si="11"/>
        <v>15</v>
      </c>
      <c r="J103" s="421"/>
      <c r="K103" s="398">
        <f t="shared" si="12"/>
        <v>15</v>
      </c>
      <c r="L103" s="323"/>
      <c r="M103" s="20" t="str">
        <f t="shared" si="8"/>
        <v>Juin</v>
      </c>
    </row>
    <row r="104" spans="1:13" ht="18.75">
      <c r="A104" s="17">
        <v>97</v>
      </c>
      <c r="B104" s="308" t="s">
        <v>3044</v>
      </c>
      <c r="C104" s="309" t="s">
        <v>3045</v>
      </c>
      <c r="D104" s="430">
        <v>8</v>
      </c>
      <c r="E104" s="194"/>
      <c r="F104" s="396">
        <f t="shared" si="9"/>
        <v>4</v>
      </c>
      <c r="G104" s="397">
        <f t="shared" si="10"/>
        <v>12</v>
      </c>
      <c r="H104" s="183"/>
      <c r="I104" s="398">
        <f t="shared" si="11"/>
        <v>12</v>
      </c>
      <c r="J104" s="421"/>
      <c r="K104" s="398">
        <f t="shared" si="12"/>
        <v>12</v>
      </c>
      <c r="L104" s="323"/>
      <c r="M104" s="20" t="str">
        <f t="shared" si="8"/>
        <v>Juin</v>
      </c>
    </row>
    <row r="105" spans="1:13" ht="18.75">
      <c r="A105" s="17">
        <v>98</v>
      </c>
      <c r="B105" s="308" t="s">
        <v>3046</v>
      </c>
      <c r="C105" s="309" t="s">
        <v>2085</v>
      </c>
      <c r="D105" s="430">
        <v>6</v>
      </c>
      <c r="E105" s="194"/>
      <c r="F105" s="396">
        <f t="shared" si="9"/>
        <v>3</v>
      </c>
      <c r="G105" s="397">
        <f t="shared" si="10"/>
        <v>9</v>
      </c>
      <c r="H105" s="183"/>
      <c r="I105" s="398">
        <f t="shared" si="11"/>
        <v>9</v>
      </c>
      <c r="J105" s="421"/>
      <c r="K105" s="398">
        <f t="shared" si="12"/>
        <v>9</v>
      </c>
      <c r="L105" s="323"/>
      <c r="M105" s="20" t="str">
        <f t="shared" si="8"/>
        <v>Juin</v>
      </c>
    </row>
    <row r="106" spans="1:13" ht="18.75">
      <c r="A106" s="17">
        <v>99</v>
      </c>
      <c r="B106" s="308" t="s">
        <v>3047</v>
      </c>
      <c r="C106" s="309" t="s">
        <v>3048</v>
      </c>
      <c r="D106" s="430">
        <v>8</v>
      </c>
      <c r="E106" s="194"/>
      <c r="F106" s="396">
        <f t="shared" si="9"/>
        <v>4</v>
      </c>
      <c r="G106" s="397">
        <f t="shared" si="10"/>
        <v>12</v>
      </c>
      <c r="H106" s="183"/>
      <c r="I106" s="398">
        <f t="shared" si="11"/>
        <v>12</v>
      </c>
      <c r="J106" s="421"/>
      <c r="K106" s="398">
        <f t="shared" si="12"/>
        <v>12</v>
      </c>
      <c r="L106" s="323"/>
      <c r="M106" s="20" t="str">
        <f t="shared" si="8"/>
        <v>Juin</v>
      </c>
    </row>
    <row r="107" spans="1:13" ht="18.75">
      <c r="A107" s="17">
        <v>100</v>
      </c>
      <c r="B107" s="308" t="s">
        <v>1952</v>
      </c>
      <c r="C107" s="309" t="s">
        <v>1863</v>
      </c>
      <c r="D107" s="430">
        <v>9</v>
      </c>
      <c r="E107" s="194"/>
      <c r="F107" s="396">
        <f t="shared" si="9"/>
        <v>4.5</v>
      </c>
      <c r="G107" s="397">
        <f t="shared" si="10"/>
        <v>13.5</v>
      </c>
      <c r="H107" s="183"/>
      <c r="I107" s="398">
        <f t="shared" si="11"/>
        <v>13.5</v>
      </c>
      <c r="J107" s="421"/>
      <c r="K107" s="398">
        <f t="shared" si="12"/>
        <v>13.5</v>
      </c>
      <c r="L107" s="323"/>
      <c r="M107" s="20" t="str">
        <f t="shared" si="8"/>
        <v>Juin</v>
      </c>
    </row>
    <row r="108" spans="1:13" ht="18.75">
      <c r="A108" s="17">
        <v>101</v>
      </c>
      <c r="B108" s="308" t="s">
        <v>3049</v>
      </c>
      <c r="C108" s="309" t="s">
        <v>492</v>
      </c>
      <c r="D108" s="430">
        <v>10</v>
      </c>
      <c r="E108" s="194"/>
      <c r="F108" s="396">
        <f t="shared" si="9"/>
        <v>5</v>
      </c>
      <c r="G108" s="397">
        <f t="shared" si="10"/>
        <v>15</v>
      </c>
      <c r="H108" s="183"/>
      <c r="I108" s="398">
        <f t="shared" si="11"/>
        <v>15</v>
      </c>
      <c r="J108" s="421"/>
      <c r="K108" s="398">
        <f t="shared" si="12"/>
        <v>15</v>
      </c>
      <c r="L108" s="323"/>
      <c r="M108" s="20" t="str">
        <f t="shared" si="8"/>
        <v>Juin</v>
      </c>
    </row>
    <row r="109" spans="1:13" ht="18.75">
      <c r="A109" s="17">
        <v>102</v>
      </c>
      <c r="B109" s="308" t="s">
        <v>3050</v>
      </c>
      <c r="C109" s="309" t="s">
        <v>2148</v>
      </c>
      <c r="D109" s="430">
        <v>8</v>
      </c>
      <c r="E109" s="194"/>
      <c r="F109" s="396">
        <f t="shared" si="9"/>
        <v>4</v>
      </c>
      <c r="G109" s="397">
        <f t="shared" si="10"/>
        <v>12</v>
      </c>
      <c r="H109" s="183"/>
      <c r="I109" s="398">
        <f t="shared" si="11"/>
        <v>12</v>
      </c>
      <c r="J109" s="421"/>
      <c r="K109" s="398">
        <f t="shared" si="12"/>
        <v>12</v>
      </c>
      <c r="L109" s="323"/>
      <c r="M109" s="20" t="str">
        <f t="shared" si="8"/>
        <v>Juin</v>
      </c>
    </row>
    <row r="110" spans="1:13" ht="18.75">
      <c r="A110" s="17">
        <v>103</v>
      </c>
      <c r="B110" s="308" t="s">
        <v>3051</v>
      </c>
      <c r="C110" s="309" t="s">
        <v>3052</v>
      </c>
      <c r="D110" s="430">
        <v>10</v>
      </c>
      <c r="E110" s="194"/>
      <c r="F110" s="396">
        <f t="shared" si="9"/>
        <v>5</v>
      </c>
      <c r="G110" s="397">
        <f t="shared" si="10"/>
        <v>15</v>
      </c>
      <c r="H110" s="183"/>
      <c r="I110" s="398">
        <f t="shared" si="11"/>
        <v>15</v>
      </c>
      <c r="J110" s="421"/>
      <c r="K110" s="398">
        <f t="shared" si="12"/>
        <v>15</v>
      </c>
      <c r="L110" s="323"/>
      <c r="M110" s="20" t="str">
        <f t="shared" si="8"/>
        <v>Juin</v>
      </c>
    </row>
    <row r="111" spans="1:13" ht="18.75">
      <c r="A111" s="17">
        <v>104</v>
      </c>
      <c r="B111" s="308" t="s">
        <v>3053</v>
      </c>
      <c r="C111" s="309" t="s">
        <v>1946</v>
      </c>
      <c r="D111" s="430">
        <v>11</v>
      </c>
      <c r="E111" s="194"/>
      <c r="F111" s="396">
        <f t="shared" si="9"/>
        <v>5.5</v>
      </c>
      <c r="G111" s="397">
        <f t="shared" si="10"/>
        <v>16.5</v>
      </c>
      <c r="H111" s="183"/>
      <c r="I111" s="398">
        <f t="shared" si="11"/>
        <v>16.5</v>
      </c>
      <c r="J111" s="421"/>
      <c r="K111" s="398">
        <f t="shared" si="12"/>
        <v>16.5</v>
      </c>
      <c r="L111" s="323"/>
      <c r="M111" s="20" t="str">
        <f t="shared" si="8"/>
        <v>Juin</v>
      </c>
    </row>
    <row r="112" spans="1:13" ht="18.75">
      <c r="A112" s="17">
        <v>105</v>
      </c>
      <c r="B112" s="308" t="s">
        <v>787</v>
      </c>
      <c r="C112" s="309" t="s">
        <v>3054</v>
      </c>
      <c r="D112" s="430">
        <v>9</v>
      </c>
      <c r="E112" s="194"/>
      <c r="F112" s="396">
        <f t="shared" si="9"/>
        <v>4.5</v>
      </c>
      <c r="G112" s="397">
        <f t="shared" si="10"/>
        <v>13.5</v>
      </c>
      <c r="H112" s="183"/>
      <c r="I112" s="398">
        <f t="shared" si="11"/>
        <v>13.5</v>
      </c>
      <c r="J112" s="421"/>
      <c r="K112" s="398">
        <f t="shared" si="12"/>
        <v>13.5</v>
      </c>
      <c r="L112" s="323"/>
      <c r="M112" s="20" t="str">
        <f t="shared" si="8"/>
        <v>Juin</v>
      </c>
    </row>
    <row r="113" spans="1:13" ht="18.75">
      <c r="A113" s="17">
        <v>106</v>
      </c>
      <c r="B113" s="308" t="s">
        <v>3055</v>
      </c>
      <c r="C113" s="309" t="s">
        <v>1853</v>
      </c>
      <c r="D113" s="430">
        <v>9</v>
      </c>
      <c r="E113" s="194"/>
      <c r="F113" s="396">
        <f t="shared" si="9"/>
        <v>4.5</v>
      </c>
      <c r="G113" s="397">
        <f t="shared" si="10"/>
        <v>13.5</v>
      </c>
      <c r="H113" s="183"/>
      <c r="I113" s="398">
        <f t="shared" si="11"/>
        <v>13.5</v>
      </c>
      <c r="J113" s="421"/>
      <c r="K113" s="398">
        <f t="shared" si="12"/>
        <v>13.5</v>
      </c>
      <c r="L113" s="323"/>
      <c r="M113" s="20" t="str">
        <f t="shared" si="8"/>
        <v>Juin</v>
      </c>
    </row>
    <row r="114" spans="1:13" ht="18.75">
      <c r="A114" s="17">
        <v>107</v>
      </c>
      <c r="B114" s="308" t="s">
        <v>3056</v>
      </c>
      <c r="C114" s="309" t="s">
        <v>674</v>
      </c>
      <c r="D114" s="430">
        <v>11</v>
      </c>
      <c r="E114" s="194"/>
      <c r="F114" s="396">
        <f t="shared" si="9"/>
        <v>5.5</v>
      </c>
      <c r="G114" s="397">
        <f t="shared" si="10"/>
        <v>16.5</v>
      </c>
      <c r="H114" s="183"/>
      <c r="I114" s="398">
        <f t="shared" si="11"/>
        <v>16.5</v>
      </c>
      <c r="J114" s="421"/>
      <c r="K114" s="398">
        <f t="shared" si="12"/>
        <v>16.5</v>
      </c>
      <c r="L114" s="323"/>
      <c r="M114" s="20" t="str">
        <f t="shared" si="8"/>
        <v>Juin</v>
      </c>
    </row>
    <row r="115" spans="1:13" ht="18.75">
      <c r="A115" s="17">
        <v>108</v>
      </c>
      <c r="B115" s="308" t="s">
        <v>3297</v>
      </c>
      <c r="C115" s="309" t="s">
        <v>3057</v>
      </c>
      <c r="D115" s="430">
        <v>5</v>
      </c>
      <c r="E115" s="194"/>
      <c r="F115" s="396">
        <f t="shared" si="9"/>
        <v>2.5</v>
      </c>
      <c r="G115" s="397">
        <f t="shared" si="10"/>
        <v>7.5</v>
      </c>
      <c r="H115" s="183"/>
      <c r="I115" s="398">
        <f t="shared" si="11"/>
        <v>7.5</v>
      </c>
      <c r="J115" s="421"/>
      <c r="K115" s="398">
        <f t="shared" si="12"/>
        <v>7.5</v>
      </c>
      <c r="L115" s="323"/>
      <c r="M115" s="20" t="str">
        <f t="shared" si="8"/>
        <v>Juin</v>
      </c>
    </row>
    <row r="116" spans="1:13" ht="18.75">
      <c r="A116" s="17">
        <v>109</v>
      </c>
      <c r="B116" s="308" t="s">
        <v>3058</v>
      </c>
      <c r="C116" s="309" t="s">
        <v>3059</v>
      </c>
      <c r="D116" s="430">
        <v>10</v>
      </c>
      <c r="E116" s="194"/>
      <c r="F116" s="396">
        <f t="shared" si="9"/>
        <v>5</v>
      </c>
      <c r="G116" s="397">
        <f t="shared" si="10"/>
        <v>15</v>
      </c>
      <c r="H116" s="183"/>
      <c r="I116" s="398">
        <f t="shared" si="11"/>
        <v>15</v>
      </c>
      <c r="J116" s="421"/>
      <c r="K116" s="398">
        <f t="shared" si="12"/>
        <v>15</v>
      </c>
      <c r="L116" s="323"/>
      <c r="M116" s="20" t="str">
        <f t="shared" si="8"/>
        <v>Juin</v>
      </c>
    </row>
    <row r="117" spans="1:13" ht="18.75">
      <c r="A117" s="17">
        <v>110</v>
      </c>
      <c r="B117" s="334" t="s">
        <v>795</v>
      </c>
      <c r="C117" s="335" t="s">
        <v>3060</v>
      </c>
      <c r="D117" s="420"/>
      <c r="E117" s="194"/>
      <c r="F117" s="396">
        <f t="shared" si="9"/>
        <v>13</v>
      </c>
      <c r="G117" s="397">
        <f t="shared" si="10"/>
        <v>39</v>
      </c>
      <c r="H117" s="183"/>
      <c r="I117" s="398">
        <f t="shared" si="11"/>
        <v>39</v>
      </c>
      <c r="J117" s="421"/>
      <c r="K117" s="398">
        <f t="shared" si="12"/>
        <v>39</v>
      </c>
      <c r="L117" s="191">
        <v>39</v>
      </c>
      <c r="M117" s="20" t="str">
        <f t="shared" si="8"/>
        <v>Juin</v>
      </c>
    </row>
    <row r="118" spans="1:13" ht="18.75">
      <c r="A118" s="17">
        <v>111</v>
      </c>
      <c r="B118" s="308" t="s">
        <v>3061</v>
      </c>
      <c r="C118" s="309" t="s">
        <v>3062</v>
      </c>
      <c r="D118" s="430">
        <v>6</v>
      </c>
      <c r="E118" s="194"/>
      <c r="F118" s="396">
        <f t="shared" si="9"/>
        <v>3</v>
      </c>
      <c r="G118" s="397">
        <f t="shared" si="10"/>
        <v>9</v>
      </c>
      <c r="H118" s="183"/>
      <c r="I118" s="398">
        <f t="shared" si="11"/>
        <v>9</v>
      </c>
      <c r="J118" s="421"/>
      <c r="K118" s="398">
        <f t="shared" si="12"/>
        <v>9</v>
      </c>
      <c r="L118" s="323"/>
      <c r="M118" s="20" t="str">
        <f t="shared" si="8"/>
        <v>Juin</v>
      </c>
    </row>
    <row r="119" spans="1:13" ht="18.75">
      <c r="A119" s="17">
        <v>112</v>
      </c>
      <c r="B119" s="308" t="s">
        <v>3063</v>
      </c>
      <c r="C119" s="309" t="s">
        <v>640</v>
      </c>
      <c r="D119" s="430">
        <v>9</v>
      </c>
      <c r="E119" s="194"/>
      <c r="F119" s="396">
        <f t="shared" si="9"/>
        <v>4.5</v>
      </c>
      <c r="G119" s="397">
        <f t="shared" si="10"/>
        <v>13.5</v>
      </c>
      <c r="H119" s="183"/>
      <c r="I119" s="398">
        <f t="shared" si="11"/>
        <v>13.5</v>
      </c>
      <c r="J119" s="421"/>
      <c r="K119" s="398">
        <f t="shared" si="12"/>
        <v>13.5</v>
      </c>
      <c r="L119" s="323"/>
      <c r="M119" s="20" t="str">
        <f t="shared" si="8"/>
        <v>Juin</v>
      </c>
    </row>
    <row r="120" spans="1:13" ht="18.75">
      <c r="A120" s="17">
        <v>113</v>
      </c>
      <c r="B120" s="308" t="s">
        <v>3064</v>
      </c>
      <c r="C120" s="309" t="s">
        <v>1789</v>
      </c>
      <c r="D120" s="430">
        <v>10.5</v>
      </c>
      <c r="E120" s="194"/>
      <c r="F120" s="396">
        <f t="shared" si="9"/>
        <v>5.25</v>
      </c>
      <c r="G120" s="397">
        <f t="shared" si="10"/>
        <v>15.75</v>
      </c>
      <c r="H120" s="183"/>
      <c r="I120" s="398">
        <f t="shared" si="11"/>
        <v>15.75</v>
      </c>
      <c r="J120" s="421"/>
      <c r="K120" s="398">
        <f t="shared" si="12"/>
        <v>15.75</v>
      </c>
      <c r="L120" s="323"/>
      <c r="M120" s="20" t="str">
        <f t="shared" si="8"/>
        <v>Juin</v>
      </c>
    </row>
    <row r="121" spans="1:13" ht="18.75">
      <c r="A121" s="17">
        <v>114</v>
      </c>
      <c r="B121" s="306" t="s">
        <v>3065</v>
      </c>
      <c r="C121" s="307" t="s">
        <v>3066</v>
      </c>
      <c r="D121" s="430">
        <v>11.5</v>
      </c>
      <c r="E121" s="194"/>
      <c r="F121" s="396">
        <f t="shared" si="9"/>
        <v>5.75</v>
      </c>
      <c r="G121" s="397">
        <f t="shared" si="10"/>
        <v>17.25</v>
      </c>
      <c r="H121" s="183"/>
      <c r="I121" s="398">
        <f t="shared" si="11"/>
        <v>17.25</v>
      </c>
      <c r="J121" s="421"/>
      <c r="K121" s="398">
        <f t="shared" si="12"/>
        <v>17.25</v>
      </c>
      <c r="L121" s="323"/>
      <c r="M121" s="20" t="str">
        <f t="shared" si="8"/>
        <v>Juin</v>
      </c>
    </row>
    <row r="122" spans="1:13" ht="18.75">
      <c r="A122" s="17">
        <v>115</v>
      </c>
      <c r="B122" s="308" t="s">
        <v>3067</v>
      </c>
      <c r="C122" s="309" t="s">
        <v>1770</v>
      </c>
      <c r="D122" s="430">
        <v>12</v>
      </c>
      <c r="E122" s="194"/>
      <c r="F122" s="396">
        <f t="shared" si="9"/>
        <v>6</v>
      </c>
      <c r="G122" s="397">
        <f t="shared" si="10"/>
        <v>18</v>
      </c>
      <c r="H122" s="183"/>
      <c r="I122" s="398">
        <f t="shared" si="11"/>
        <v>18</v>
      </c>
      <c r="J122" s="421"/>
      <c r="K122" s="398">
        <f t="shared" si="12"/>
        <v>18</v>
      </c>
      <c r="L122" s="323"/>
      <c r="M122" s="20" t="str">
        <f t="shared" si="8"/>
        <v>Juin</v>
      </c>
    </row>
    <row r="123" spans="1:13" ht="18.75">
      <c r="A123" s="17">
        <v>116</v>
      </c>
      <c r="B123" s="308" t="s">
        <v>1617</v>
      </c>
      <c r="C123" s="309" t="s">
        <v>3068</v>
      </c>
      <c r="D123" s="430">
        <v>10</v>
      </c>
      <c r="E123" s="194"/>
      <c r="F123" s="396">
        <f t="shared" si="9"/>
        <v>5</v>
      </c>
      <c r="G123" s="397">
        <f t="shared" si="10"/>
        <v>15</v>
      </c>
      <c r="H123" s="183"/>
      <c r="I123" s="398">
        <f t="shared" si="11"/>
        <v>15</v>
      </c>
      <c r="J123" s="421"/>
      <c r="K123" s="398">
        <f t="shared" si="12"/>
        <v>15</v>
      </c>
      <c r="L123" s="323"/>
      <c r="M123" s="20" t="str">
        <f t="shared" si="8"/>
        <v>Juin</v>
      </c>
    </row>
    <row r="124" spans="1:13" ht="18.75">
      <c r="A124" s="17">
        <v>117</v>
      </c>
      <c r="B124" s="308" t="s">
        <v>1977</v>
      </c>
      <c r="C124" s="309" t="s">
        <v>3298</v>
      </c>
      <c r="D124" s="430">
        <v>13</v>
      </c>
      <c r="E124" s="194"/>
      <c r="F124" s="396">
        <f t="shared" si="9"/>
        <v>6.5</v>
      </c>
      <c r="G124" s="397">
        <f t="shared" si="10"/>
        <v>19.5</v>
      </c>
      <c r="H124" s="183"/>
      <c r="I124" s="398">
        <f t="shared" si="11"/>
        <v>19.5</v>
      </c>
      <c r="J124" s="421"/>
      <c r="K124" s="398">
        <f t="shared" si="12"/>
        <v>19.5</v>
      </c>
      <c r="L124" s="323"/>
      <c r="M124" s="20" t="str">
        <f t="shared" si="8"/>
        <v>Juin</v>
      </c>
    </row>
    <row r="125" spans="1:13" ht="18.75">
      <c r="A125" s="17">
        <v>118</v>
      </c>
      <c r="B125" s="308" t="s">
        <v>3069</v>
      </c>
      <c r="C125" s="309" t="s">
        <v>3070</v>
      </c>
      <c r="D125" s="430">
        <v>9.5</v>
      </c>
      <c r="E125" s="194"/>
      <c r="F125" s="396">
        <f t="shared" si="9"/>
        <v>4.75</v>
      </c>
      <c r="G125" s="397">
        <f t="shared" si="10"/>
        <v>14.25</v>
      </c>
      <c r="H125" s="183"/>
      <c r="I125" s="398">
        <f t="shared" si="11"/>
        <v>14.25</v>
      </c>
      <c r="J125" s="421"/>
      <c r="K125" s="398">
        <f t="shared" si="12"/>
        <v>14.25</v>
      </c>
      <c r="L125" s="323"/>
      <c r="M125" s="20" t="str">
        <f t="shared" si="8"/>
        <v>Juin</v>
      </c>
    </row>
    <row r="126" spans="1:13" ht="18.75">
      <c r="A126" s="17">
        <v>119</v>
      </c>
      <c r="B126" s="308" t="s">
        <v>3071</v>
      </c>
      <c r="C126" s="309" t="s">
        <v>1935</v>
      </c>
      <c r="D126" s="430">
        <v>7</v>
      </c>
      <c r="E126" s="194"/>
      <c r="F126" s="396">
        <f t="shared" si="9"/>
        <v>3.5</v>
      </c>
      <c r="G126" s="397">
        <f t="shared" si="10"/>
        <v>10.5</v>
      </c>
      <c r="H126" s="183"/>
      <c r="I126" s="398">
        <f t="shared" si="11"/>
        <v>10.5</v>
      </c>
      <c r="J126" s="421"/>
      <c r="K126" s="398">
        <f t="shared" si="12"/>
        <v>10.5</v>
      </c>
      <c r="L126" s="323"/>
      <c r="M126" s="20" t="str">
        <f t="shared" si="8"/>
        <v>Juin</v>
      </c>
    </row>
    <row r="127" spans="1:13" ht="18.75">
      <c r="A127" s="17">
        <v>120</v>
      </c>
      <c r="B127" s="308" t="s">
        <v>3072</v>
      </c>
      <c r="C127" s="309" t="s">
        <v>3073</v>
      </c>
      <c r="D127" s="430">
        <v>11.5</v>
      </c>
      <c r="E127" s="194"/>
      <c r="F127" s="396">
        <f t="shared" si="9"/>
        <v>5.75</v>
      </c>
      <c r="G127" s="397">
        <f t="shared" si="10"/>
        <v>17.25</v>
      </c>
      <c r="H127" s="183"/>
      <c r="I127" s="398">
        <f t="shared" si="11"/>
        <v>17.25</v>
      </c>
      <c r="J127" s="421"/>
      <c r="K127" s="398">
        <f t="shared" si="12"/>
        <v>17.25</v>
      </c>
      <c r="L127" s="323"/>
      <c r="M127" s="20" t="str">
        <f t="shared" si="8"/>
        <v>Juin</v>
      </c>
    </row>
    <row r="128" spans="1:13" ht="18.75">
      <c r="A128" s="17">
        <v>121</v>
      </c>
      <c r="B128" s="308" t="s">
        <v>3074</v>
      </c>
      <c r="C128" s="309" t="s">
        <v>3075</v>
      </c>
      <c r="D128" s="430">
        <v>5</v>
      </c>
      <c r="E128" s="194"/>
      <c r="F128" s="396">
        <f t="shared" si="9"/>
        <v>2.5</v>
      </c>
      <c r="G128" s="397">
        <f t="shared" si="10"/>
        <v>7.5</v>
      </c>
      <c r="H128" s="183"/>
      <c r="I128" s="398">
        <f t="shared" si="11"/>
        <v>7.5</v>
      </c>
      <c r="J128" s="421"/>
      <c r="K128" s="398">
        <f t="shared" si="12"/>
        <v>7.5</v>
      </c>
      <c r="L128" s="323"/>
      <c r="M128" s="20" t="str">
        <f t="shared" si="8"/>
        <v>Juin</v>
      </c>
    </row>
    <row r="129" spans="1:13" ht="18.75">
      <c r="A129" s="17">
        <v>122</v>
      </c>
      <c r="B129" s="308" t="s">
        <v>3076</v>
      </c>
      <c r="C129" s="309" t="s">
        <v>1409</v>
      </c>
      <c r="D129" s="430">
        <v>12</v>
      </c>
      <c r="E129" s="194"/>
      <c r="F129" s="396">
        <f t="shared" si="9"/>
        <v>6</v>
      </c>
      <c r="G129" s="397">
        <f t="shared" si="10"/>
        <v>18</v>
      </c>
      <c r="H129" s="183"/>
      <c r="I129" s="398">
        <f t="shared" si="11"/>
        <v>18</v>
      </c>
      <c r="J129" s="421"/>
      <c r="K129" s="398">
        <f t="shared" si="12"/>
        <v>18</v>
      </c>
      <c r="L129" s="323"/>
      <c r="M129" s="20" t="str">
        <f t="shared" si="8"/>
        <v>Juin</v>
      </c>
    </row>
    <row r="130" spans="1:13" ht="18.75">
      <c r="A130" s="17">
        <v>123</v>
      </c>
      <c r="B130" s="334" t="s">
        <v>854</v>
      </c>
      <c r="C130" s="335" t="s">
        <v>1985</v>
      </c>
      <c r="D130" s="420"/>
      <c r="E130" s="194"/>
      <c r="F130" s="396">
        <f t="shared" si="9"/>
        <v>12</v>
      </c>
      <c r="G130" s="397">
        <f t="shared" si="10"/>
        <v>36</v>
      </c>
      <c r="H130" s="183"/>
      <c r="I130" s="398">
        <f t="shared" si="11"/>
        <v>36</v>
      </c>
      <c r="J130" s="421"/>
      <c r="K130" s="398">
        <f t="shared" si="12"/>
        <v>36</v>
      </c>
      <c r="L130" s="191">
        <v>36</v>
      </c>
      <c r="M130" s="20" t="str">
        <f t="shared" si="8"/>
        <v>Juin</v>
      </c>
    </row>
    <row r="131" spans="1:13" ht="18.75">
      <c r="A131" s="17">
        <v>124</v>
      </c>
      <c r="B131" s="308" t="s">
        <v>1986</v>
      </c>
      <c r="C131" s="309" t="s">
        <v>640</v>
      </c>
      <c r="D131" s="430">
        <v>9</v>
      </c>
      <c r="E131" s="194"/>
      <c r="F131" s="396">
        <f t="shared" si="9"/>
        <v>4.5</v>
      </c>
      <c r="G131" s="397">
        <f t="shared" si="10"/>
        <v>13.5</v>
      </c>
      <c r="H131" s="183"/>
      <c r="I131" s="398">
        <f t="shared" si="11"/>
        <v>13.5</v>
      </c>
      <c r="J131" s="421"/>
      <c r="K131" s="398">
        <f t="shared" si="12"/>
        <v>13.5</v>
      </c>
      <c r="L131" s="323"/>
      <c r="M131" s="20" t="str">
        <f t="shared" si="8"/>
        <v>Juin</v>
      </c>
    </row>
    <row r="132" spans="1:13" ht="18.75">
      <c r="A132" s="17">
        <v>125</v>
      </c>
      <c r="B132" s="308" t="s">
        <v>3077</v>
      </c>
      <c r="C132" s="309" t="s">
        <v>841</v>
      </c>
      <c r="D132" s="430">
        <v>10</v>
      </c>
      <c r="E132" s="195"/>
      <c r="F132" s="396">
        <f t="shared" si="9"/>
        <v>5</v>
      </c>
      <c r="G132" s="397">
        <f t="shared" si="10"/>
        <v>15</v>
      </c>
      <c r="H132" s="183"/>
      <c r="I132" s="398">
        <f t="shared" si="11"/>
        <v>15</v>
      </c>
      <c r="J132" s="421"/>
      <c r="K132" s="398">
        <f t="shared" si="12"/>
        <v>15</v>
      </c>
      <c r="L132" s="416"/>
      <c r="M132" s="20" t="str">
        <f t="shared" si="8"/>
        <v>Juin</v>
      </c>
    </row>
    <row r="133" spans="1:13" ht="18.75">
      <c r="A133" s="17">
        <v>126</v>
      </c>
      <c r="B133" s="308" t="s">
        <v>3078</v>
      </c>
      <c r="C133" s="309" t="s">
        <v>841</v>
      </c>
      <c r="D133" s="430">
        <v>15.5</v>
      </c>
      <c r="E133" s="194"/>
      <c r="F133" s="396">
        <f t="shared" si="9"/>
        <v>7.75</v>
      </c>
      <c r="G133" s="397">
        <f t="shared" si="10"/>
        <v>23.25</v>
      </c>
      <c r="H133" s="183"/>
      <c r="I133" s="398">
        <f t="shared" si="11"/>
        <v>23.25</v>
      </c>
      <c r="J133" s="421"/>
      <c r="K133" s="398">
        <f t="shared" si="12"/>
        <v>23.25</v>
      </c>
      <c r="L133" s="323"/>
      <c r="M133" s="20" t="str">
        <f t="shared" si="8"/>
        <v>Juin</v>
      </c>
    </row>
    <row r="134" spans="1:13" ht="18.75">
      <c r="A134" s="17">
        <v>127</v>
      </c>
      <c r="B134" s="308" t="s">
        <v>3079</v>
      </c>
      <c r="C134" s="309" t="s">
        <v>1409</v>
      </c>
      <c r="D134" s="430">
        <v>8</v>
      </c>
      <c r="E134" s="194"/>
      <c r="F134" s="396">
        <f t="shared" si="9"/>
        <v>4</v>
      </c>
      <c r="G134" s="397">
        <f t="shared" si="10"/>
        <v>12</v>
      </c>
      <c r="H134" s="183"/>
      <c r="I134" s="398">
        <f t="shared" si="11"/>
        <v>12</v>
      </c>
      <c r="J134" s="421"/>
      <c r="K134" s="398">
        <f t="shared" si="12"/>
        <v>12</v>
      </c>
      <c r="L134" s="323"/>
      <c r="M134" s="20" t="str">
        <f t="shared" si="8"/>
        <v>Juin</v>
      </c>
    </row>
    <row r="135" spans="1:13" ht="18.75">
      <c r="A135" s="17">
        <v>128</v>
      </c>
      <c r="B135" s="308" t="s">
        <v>3080</v>
      </c>
      <c r="C135" s="309" t="s">
        <v>1792</v>
      </c>
      <c r="D135" s="430">
        <v>3</v>
      </c>
      <c r="E135" s="194"/>
      <c r="F135" s="396">
        <f t="shared" si="9"/>
        <v>1.5</v>
      </c>
      <c r="G135" s="397">
        <f t="shared" si="10"/>
        <v>4.5</v>
      </c>
      <c r="H135" s="183"/>
      <c r="I135" s="398">
        <f t="shared" si="11"/>
        <v>4.5</v>
      </c>
      <c r="J135" s="421"/>
      <c r="K135" s="398">
        <f t="shared" si="12"/>
        <v>4.5</v>
      </c>
      <c r="L135" s="323"/>
      <c r="M135" s="20" t="str">
        <f t="shared" si="8"/>
        <v>Juin</v>
      </c>
    </row>
    <row r="136" spans="1:13" ht="18.75">
      <c r="A136" s="17">
        <v>129</v>
      </c>
      <c r="B136" s="308" t="s">
        <v>3081</v>
      </c>
      <c r="C136" s="309" t="s">
        <v>3082</v>
      </c>
      <c r="D136" s="430">
        <v>8.5</v>
      </c>
      <c r="E136" s="194"/>
      <c r="F136" s="396">
        <f t="shared" si="9"/>
        <v>4.25</v>
      </c>
      <c r="G136" s="397">
        <f t="shared" si="10"/>
        <v>12.75</v>
      </c>
      <c r="H136" s="183"/>
      <c r="I136" s="398">
        <f t="shared" si="11"/>
        <v>12.75</v>
      </c>
      <c r="J136" s="421"/>
      <c r="K136" s="398">
        <f t="shared" si="12"/>
        <v>12.75</v>
      </c>
      <c r="L136" s="323"/>
      <c r="M136" s="20" t="str">
        <f t="shared" ref="M136:M199" si="13">IF(ISBLANK(J136),IF(ISBLANK(H136),"Juin","Synthèse"),"Rattrapage")</f>
        <v>Juin</v>
      </c>
    </row>
    <row r="137" spans="1:13" ht="18.75">
      <c r="A137" s="17">
        <v>130</v>
      </c>
      <c r="B137" s="308" t="s">
        <v>3083</v>
      </c>
      <c r="C137" s="309" t="s">
        <v>1825</v>
      </c>
      <c r="D137" s="430">
        <v>3</v>
      </c>
      <c r="E137" s="194"/>
      <c r="F137" s="396">
        <f t="shared" ref="F137:F200" si="14">IF(AND(D137=0,E137=0),L137/3,(D137+E137)/2)</f>
        <v>1.5</v>
      </c>
      <c r="G137" s="397">
        <f t="shared" ref="G137:G200" si="15">F137*3</f>
        <v>4.5</v>
      </c>
      <c r="H137" s="183"/>
      <c r="I137" s="398">
        <f t="shared" ref="I137:I200" si="16">MAX(G137,H137*3)</f>
        <v>4.5</v>
      </c>
      <c r="J137" s="421"/>
      <c r="K137" s="398">
        <f t="shared" ref="K137:K200" si="17">MAX(I137,J137*3)</f>
        <v>4.5</v>
      </c>
      <c r="L137" s="323"/>
      <c r="M137" s="20" t="str">
        <f t="shared" si="13"/>
        <v>Juin</v>
      </c>
    </row>
    <row r="138" spans="1:13" ht="18.75">
      <c r="A138" s="17">
        <v>132</v>
      </c>
      <c r="B138" s="308" t="s">
        <v>3085</v>
      </c>
      <c r="C138" s="309" t="s">
        <v>1795</v>
      </c>
      <c r="D138" s="430">
        <v>9</v>
      </c>
      <c r="E138" s="194"/>
      <c r="F138" s="396">
        <f t="shared" si="14"/>
        <v>4.5</v>
      </c>
      <c r="G138" s="397">
        <f t="shared" si="15"/>
        <v>13.5</v>
      </c>
      <c r="H138" s="183"/>
      <c r="I138" s="398">
        <f t="shared" si="16"/>
        <v>13.5</v>
      </c>
      <c r="J138" s="421"/>
      <c r="K138" s="398">
        <f t="shared" si="17"/>
        <v>13.5</v>
      </c>
      <c r="L138" s="323"/>
      <c r="M138" s="20" t="str">
        <f t="shared" si="13"/>
        <v>Juin</v>
      </c>
    </row>
    <row r="139" spans="1:13" ht="18.75">
      <c r="A139" s="17">
        <v>132</v>
      </c>
      <c r="B139" s="308" t="s">
        <v>3086</v>
      </c>
      <c r="C139" s="309" t="s">
        <v>3087</v>
      </c>
      <c r="D139" s="430">
        <v>13.5</v>
      </c>
      <c r="E139" s="194"/>
      <c r="F139" s="396">
        <f t="shared" si="14"/>
        <v>6.75</v>
      </c>
      <c r="G139" s="397">
        <f t="shared" si="15"/>
        <v>20.25</v>
      </c>
      <c r="H139" s="183"/>
      <c r="I139" s="398">
        <f t="shared" si="16"/>
        <v>20.25</v>
      </c>
      <c r="J139" s="421"/>
      <c r="K139" s="398">
        <f t="shared" si="17"/>
        <v>20.25</v>
      </c>
      <c r="L139" s="323"/>
      <c r="M139" s="20" t="str">
        <f t="shared" si="13"/>
        <v>Juin</v>
      </c>
    </row>
    <row r="140" spans="1:13" ht="18.75">
      <c r="A140" s="17">
        <v>133.333333333333</v>
      </c>
      <c r="B140" s="308" t="s">
        <v>3084</v>
      </c>
      <c r="C140" s="309" t="s">
        <v>891</v>
      </c>
      <c r="D140" s="430">
        <v>10.5</v>
      </c>
      <c r="E140" s="194"/>
      <c r="F140" s="396">
        <f t="shared" si="14"/>
        <v>5.25</v>
      </c>
      <c r="G140" s="397">
        <f t="shared" si="15"/>
        <v>15.75</v>
      </c>
      <c r="H140" s="183"/>
      <c r="I140" s="398">
        <f t="shared" si="16"/>
        <v>15.75</v>
      </c>
      <c r="J140" s="421"/>
      <c r="K140" s="398">
        <f t="shared" si="17"/>
        <v>15.75</v>
      </c>
      <c r="L140" s="323"/>
      <c r="M140" s="20" t="str">
        <f t="shared" si="13"/>
        <v>Juin</v>
      </c>
    </row>
    <row r="141" spans="1:13" ht="18.75">
      <c r="A141" s="17">
        <v>134</v>
      </c>
      <c r="B141" s="308" t="s">
        <v>908</v>
      </c>
      <c r="C141" s="309" t="s">
        <v>1907</v>
      </c>
      <c r="D141" s="430">
        <v>10</v>
      </c>
      <c r="E141" s="194"/>
      <c r="F141" s="396">
        <f t="shared" si="14"/>
        <v>5</v>
      </c>
      <c r="G141" s="397">
        <f t="shared" si="15"/>
        <v>15</v>
      </c>
      <c r="H141" s="183"/>
      <c r="I141" s="398">
        <f t="shared" si="16"/>
        <v>15</v>
      </c>
      <c r="J141" s="421"/>
      <c r="K141" s="398">
        <f t="shared" si="17"/>
        <v>15</v>
      </c>
      <c r="L141" s="323"/>
      <c r="M141" s="20" t="str">
        <f t="shared" si="13"/>
        <v>Juin</v>
      </c>
    </row>
    <row r="142" spans="1:13" ht="18.75">
      <c r="A142" s="17">
        <v>135</v>
      </c>
      <c r="B142" s="308" t="s">
        <v>3088</v>
      </c>
      <c r="C142" s="309" t="s">
        <v>3089</v>
      </c>
      <c r="D142" s="430">
        <v>9.5</v>
      </c>
      <c r="E142" s="194"/>
      <c r="F142" s="396">
        <f t="shared" si="14"/>
        <v>4.75</v>
      </c>
      <c r="G142" s="397">
        <f t="shared" si="15"/>
        <v>14.25</v>
      </c>
      <c r="H142" s="183"/>
      <c r="I142" s="398">
        <f t="shared" si="16"/>
        <v>14.25</v>
      </c>
      <c r="J142" s="421"/>
      <c r="K142" s="398">
        <f t="shared" si="17"/>
        <v>14.25</v>
      </c>
      <c r="L142" s="323"/>
      <c r="M142" s="20" t="str">
        <f t="shared" si="13"/>
        <v>Juin</v>
      </c>
    </row>
    <row r="143" spans="1:13" ht="18.75">
      <c r="A143" s="17">
        <v>136</v>
      </c>
      <c r="B143" s="308" t="s">
        <v>3291</v>
      </c>
      <c r="C143" s="309" t="s">
        <v>3290</v>
      </c>
      <c r="D143" s="430">
        <v>10</v>
      </c>
      <c r="E143" s="194"/>
      <c r="F143" s="396">
        <f t="shared" si="14"/>
        <v>5</v>
      </c>
      <c r="G143" s="397">
        <f t="shared" si="15"/>
        <v>15</v>
      </c>
      <c r="H143" s="183"/>
      <c r="I143" s="398">
        <f t="shared" si="16"/>
        <v>15</v>
      </c>
      <c r="J143" s="421"/>
      <c r="K143" s="398">
        <f t="shared" si="17"/>
        <v>15</v>
      </c>
      <c r="L143" s="323"/>
      <c r="M143" s="20" t="str">
        <f t="shared" si="13"/>
        <v>Juin</v>
      </c>
    </row>
    <row r="144" spans="1:13" ht="18.75">
      <c r="A144" s="17">
        <v>137</v>
      </c>
      <c r="B144" s="308" t="s">
        <v>3090</v>
      </c>
      <c r="C144" s="309" t="s">
        <v>3091</v>
      </c>
      <c r="D144" s="430">
        <v>11.5</v>
      </c>
      <c r="E144" s="194"/>
      <c r="F144" s="396">
        <f t="shared" si="14"/>
        <v>5.75</v>
      </c>
      <c r="G144" s="397">
        <f t="shared" si="15"/>
        <v>17.25</v>
      </c>
      <c r="H144" s="183"/>
      <c r="I144" s="398">
        <f t="shared" si="16"/>
        <v>17.25</v>
      </c>
      <c r="J144" s="421"/>
      <c r="K144" s="398">
        <f t="shared" si="17"/>
        <v>17.25</v>
      </c>
      <c r="L144" s="323"/>
      <c r="M144" s="20" t="str">
        <f t="shared" si="13"/>
        <v>Juin</v>
      </c>
    </row>
    <row r="145" spans="1:13" ht="18.75">
      <c r="A145" s="17">
        <v>138</v>
      </c>
      <c r="B145" s="308" t="s">
        <v>3092</v>
      </c>
      <c r="C145" s="309" t="s">
        <v>3093</v>
      </c>
      <c r="D145" s="430">
        <v>10.5</v>
      </c>
      <c r="E145" s="194"/>
      <c r="F145" s="396">
        <f t="shared" si="14"/>
        <v>5.25</v>
      </c>
      <c r="G145" s="397">
        <f t="shared" si="15"/>
        <v>15.75</v>
      </c>
      <c r="H145" s="183"/>
      <c r="I145" s="398">
        <f t="shared" si="16"/>
        <v>15.75</v>
      </c>
      <c r="J145" s="421"/>
      <c r="K145" s="398">
        <f t="shared" si="17"/>
        <v>15.75</v>
      </c>
      <c r="L145" s="323"/>
      <c r="M145" s="20" t="str">
        <f t="shared" si="13"/>
        <v>Juin</v>
      </c>
    </row>
    <row r="146" spans="1:13" ht="18.75">
      <c r="A146" s="17">
        <v>139</v>
      </c>
      <c r="B146" s="308" t="s">
        <v>3094</v>
      </c>
      <c r="C146" s="309" t="s">
        <v>3095</v>
      </c>
      <c r="D146" s="430">
        <v>8</v>
      </c>
      <c r="E146" s="194"/>
      <c r="F146" s="396">
        <f t="shared" si="14"/>
        <v>4</v>
      </c>
      <c r="G146" s="397">
        <f t="shared" si="15"/>
        <v>12</v>
      </c>
      <c r="H146" s="183"/>
      <c r="I146" s="398">
        <f t="shared" si="16"/>
        <v>12</v>
      </c>
      <c r="J146" s="421"/>
      <c r="K146" s="398">
        <f t="shared" si="17"/>
        <v>12</v>
      </c>
      <c r="L146" s="323"/>
      <c r="M146" s="20" t="str">
        <f t="shared" si="13"/>
        <v>Juin</v>
      </c>
    </row>
    <row r="147" spans="1:13" ht="18.75">
      <c r="A147" s="17">
        <v>140</v>
      </c>
      <c r="B147" s="308" t="s">
        <v>3096</v>
      </c>
      <c r="C147" s="309" t="s">
        <v>3097</v>
      </c>
      <c r="D147" s="430">
        <v>12</v>
      </c>
      <c r="E147" s="194"/>
      <c r="F147" s="396">
        <f t="shared" si="14"/>
        <v>6</v>
      </c>
      <c r="G147" s="397">
        <f t="shared" si="15"/>
        <v>18</v>
      </c>
      <c r="H147" s="183"/>
      <c r="I147" s="398">
        <f t="shared" si="16"/>
        <v>18</v>
      </c>
      <c r="J147" s="421"/>
      <c r="K147" s="398">
        <f t="shared" si="17"/>
        <v>18</v>
      </c>
      <c r="L147" s="323"/>
      <c r="M147" s="20" t="str">
        <f t="shared" si="13"/>
        <v>Juin</v>
      </c>
    </row>
    <row r="148" spans="1:13" ht="18.75">
      <c r="A148" s="17">
        <v>15</v>
      </c>
      <c r="B148" s="308" t="s">
        <v>3098</v>
      </c>
      <c r="C148" s="309" t="s">
        <v>2025</v>
      </c>
      <c r="D148" s="430">
        <v>10</v>
      </c>
      <c r="E148" s="194"/>
      <c r="F148" s="396">
        <f t="shared" si="14"/>
        <v>5</v>
      </c>
      <c r="G148" s="397">
        <f t="shared" si="15"/>
        <v>15</v>
      </c>
      <c r="H148" s="183"/>
      <c r="I148" s="398">
        <f t="shared" si="16"/>
        <v>15</v>
      </c>
      <c r="J148" s="421"/>
      <c r="K148" s="398">
        <f t="shared" si="17"/>
        <v>15</v>
      </c>
      <c r="L148" s="323"/>
      <c r="M148" s="20" t="str">
        <f t="shared" si="13"/>
        <v>Juin</v>
      </c>
    </row>
    <row r="149" spans="1:13" ht="18.75">
      <c r="A149" s="17">
        <v>142</v>
      </c>
      <c r="B149" s="350" t="s">
        <v>3099</v>
      </c>
      <c r="C149" s="351" t="s">
        <v>3100</v>
      </c>
      <c r="D149" s="430">
        <v>8</v>
      </c>
      <c r="E149" s="194"/>
      <c r="F149" s="396">
        <f t="shared" si="14"/>
        <v>4</v>
      </c>
      <c r="G149" s="397">
        <f t="shared" si="15"/>
        <v>12</v>
      </c>
      <c r="H149" s="183"/>
      <c r="I149" s="398">
        <f t="shared" si="16"/>
        <v>12</v>
      </c>
      <c r="J149" s="421"/>
      <c r="K149" s="398">
        <f t="shared" si="17"/>
        <v>12</v>
      </c>
      <c r="L149" s="323"/>
      <c r="M149" s="20" t="str">
        <f t="shared" si="13"/>
        <v>Juin</v>
      </c>
    </row>
    <row r="150" spans="1:13" ht="18.75">
      <c r="A150" s="17">
        <v>143</v>
      </c>
      <c r="B150" s="308" t="s">
        <v>3101</v>
      </c>
      <c r="C150" s="309" t="s">
        <v>3102</v>
      </c>
      <c r="D150" s="430">
        <v>12</v>
      </c>
      <c r="E150" s="194"/>
      <c r="F150" s="396">
        <f t="shared" si="14"/>
        <v>6</v>
      </c>
      <c r="G150" s="397">
        <f t="shared" si="15"/>
        <v>18</v>
      </c>
      <c r="H150" s="183"/>
      <c r="I150" s="398">
        <f t="shared" si="16"/>
        <v>18</v>
      </c>
      <c r="J150" s="421"/>
      <c r="K150" s="398">
        <f t="shared" si="17"/>
        <v>18</v>
      </c>
      <c r="L150" s="323"/>
      <c r="M150" s="20" t="str">
        <f t="shared" si="13"/>
        <v>Juin</v>
      </c>
    </row>
    <row r="151" spans="1:13" ht="18.75">
      <c r="A151" s="17">
        <v>144</v>
      </c>
      <c r="B151" s="308" t="s">
        <v>3103</v>
      </c>
      <c r="C151" s="309" t="s">
        <v>82</v>
      </c>
      <c r="D151" s="430">
        <v>8.5</v>
      </c>
      <c r="E151" s="194"/>
      <c r="F151" s="396">
        <f t="shared" si="14"/>
        <v>4.25</v>
      </c>
      <c r="G151" s="397">
        <f t="shared" si="15"/>
        <v>12.75</v>
      </c>
      <c r="H151" s="183"/>
      <c r="I151" s="398">
        <f t="shared" si="16"/>
        <v>12.75</v>
      </c>
      <c r="J151" s="421"/>
      <c r="K151" s="398">
        <f t="shared" si="17"/>
        <v>12.75</v>
      </c>
      <c r="L151" s="323"/>
      <c r="M151" s="20" t="str">
        <f t="shared" si="13"/>
        <v>Juin</v>
      </c>
    </row>
    <row r="152" spans="1:13" ht="18.75">
      <c r="A152" s="17">
        <v>145</v>
      </c>
      <c r="B152" s="302" t="s">
        <v>3299</v>
      </c>
      <c r="C152" s="303" t="s">
        <v>3104</v>
      </c>
      <c r="D152" s="430">
        <v>10.5</v>
      </c>
      <c r="E152" s="194"/>
      <c r="F152" s="396">
        <f t="shared" si="14"/>
        <v>5.25</v>
      </c>
      <c r="G152" s="397">
        <f t="shared" si="15"/>
        <v>15.75</v>
      </c>
      <c r="H152" s="183"/>
      <c r="I152" s="398">
        <f t="shared" si="16"/>
        <v>15.75</v>
      </c>
      <c r="J152" s="421"/>
      <c r="K152" s="398">
        <f t="shared" si="17"/>
        <v>15.75</v>
      </c>
      <c r="L152" s="323"/>
      <c r="M152" s="20" t="str">
        <f t="shared" si="13"/>
        <v>Juin</v>
      </c>
    </row>
    <row r="153" spans="1:13" ht="18.75">
      <c r="A153" s="17">
        <v>146</v>
      </c>
      <c r="B153" s="308" t="s">
        <v>3105</v>
      </c>
      <c r="C153" s="309" t="s">
        <v>3106</v>
      </c>
      <c r="D153" s="430">
        <v>10</v>
      </c>
      <c r="E153" s="194"/>
      <c r="F153" s="396">
        <f t="shared" si="14"/>
        <v>5</v>
      </c>
      <c r="G153" s="397">
        <f t="shared" si="15"/>
        <v>15</v>
      </c>
      <c r="H153" s="183"/>
      <c r="I153" s="398">
        <f t="shared" si="16"/>
        <v>15</v>
      </c>
      <c r="J153" s="421"/>
      <c r="K153" s="398">
        <f t="shared" si="17"/>
        <v>15</v>
      </c>
      <c r="L153" s="323"/>
      <c r="M153" s="20" t="str">
        <f t="shared" si="13"/>
        <v>Juin</v>
      </c>
    </row>
    <row r="154" spans="1:13" ht="18.75">
      <c r="A154" s="17">
        <v>147</v>
      </c>
      <c r="B154" s="308" t="s">
        <v>3107</v>
      </c>
      <c r="C154" s="309" t="s">
        <v>3108</v>
      </c>
      <c r="D154" s="430">
        <v>11.5</v>
      </c>
      <c r="E154" s="194"/>
      <c r="F154" s="396">
        <f t="shared" si="14"/>
        <v>5.75</v>
      </c>
      <c r="G154" s="397">
        <f t="shared" si="15"/>
        <v>17.25</v>
      </c>
      <c r="H154" s="183"/>
      <c r="I154" s="398">
        <f t="shared" si="16"/>
        <v>17.25</v>
      </c>
      <c r="J154" s="421"/>
      <c r="K154" s="398">
        <f t="shared" si="17"/>
        <v>17.25</v>
      </c>
      <c r="L154" s="323"/>
      <c r="M154" s="20" t="str">
        <f t="shared" si="13"/>
        <v>Juin</v>
      </c>
    </row>
    <row r="155" spans="1:13" ht="18.75">
      <c r="A155" s="17">
        <v>148</v>
      </c>
      <c r="B155" s="308" t="s">
        <v>3109</v>
      </c>
      <c r="C155" s="309" t="s">
        <v>1692</v>
      </c>
      <c r="D155" s="430">
        <v>7</v>
      </c>
      <c r="E155" s="194"/>
      <c r="F155" s="396">
        <f t="shared" si="14"/>
        <v>3.5</v>
      </c>
      <c r="G155" s="397">
        <f t="shared" si="15"/>
        <v>10.5</v>
      </c>
      <c r="H155" s="183"/>
      <c r="I155" s="398">
        <f t="shared" si="16"/>
        <v>10.5</v>
      </c>
      <c r="J155" s="421"/>
      <c r="K155" s="398">
        <f t="shared" si="17"/>
        <v>10.5</v>
      </c>
      <c r="L155" s="323"/>
      <c r="M155" s="20" t="str">
        <f t="shared" si="13"/>
        <v>Juin</v>
      </c>
    </row>
    <row r="156" spans="1:13" ht="18.75">
      <c r="A156" s="17">
        <v>149</v>
      </c>
      <c r="B156" s="308" t="s">
        <v>977</v>
      </c>
      <c r="C156" s="309" t="s">
        <v>3110</v>
      </c>
      <c r="D156" s="430">
        <v>10</v>
      </c>
      <c r="E156" s="194"/>
      <c r="F156" s="396">
        <f t="shared" si="14"/>
        <v>5</v>
      </c>
      <c r="G156" s="397">
        <f t="shared" si="15"/>
        <v>15</v>
      </c>
      <c r="H156" s="183"/>
      <c r="I156" s="398">
        <f t="shared" si="16"/>
        <v>15</v>
      </c>
      <c r="J156" s="421"/>
      <c r="K156" s="398">
        <f t="shared" si="17"/>
        <v>15</v>
      </c>
      <c r="L156" s="323"/>
      <c r="M156" s="20" t="str">
        <f t="shared" si="13"/>
        <v>Juin</v>
      </c>
    </row>
    <row r="157" spans="1:13" ht="18.75">
      <c r="A157" s="17">
        <v>150</v>
      </c>
      <c r="B157" s="308" t="s">
        <v>3300</v>
      </c>
      <c r="C157" s="309" t="s">
        <v>3111</v>
      </c>
      <c r="D157" s="430">
        <v>8.5</v>
      </c>
      <c r="E157" s="194"/>
      <c r="F157" s="396">
        <f t="shared" si="14"/>
        <v>4.25</v>
      </c>
      <c r="G157" s="397">
        <f t="shared" si="15"/>
        <v>12.75</v>
      </c>
      <c r="H157" s="183"/>
      <c r="I157" s="398">
        <f t="shared" si="16"/>
        <v>12.75</v>
      </c>
      <c r="J157" s="421"/>
      <c r="K157" s="398">
        <f t="shared" si="17"/>
        <v>12.75</v>
      </c>
      <c r="L157" s="323"/>
      <c r="M157" s="20" t="str">
        <f t="shared" si="13"/>
        <v>Juin</v>
      </c>
    </row>
    <row r="158" spans="1:13" ht="18.75">
      <c r="A158" s="17">
        <v>151</v>
      </c>
      <c r="B158" s="308" t="s">
        <v>3276</v>
      </c>
      <c r="C158" s="309" t="s">
        <v>1985</v>
      </c>
      <c r="D158" s="430">
        <v>7</v>
      </c>
      <c r="E158" s="194"/>
      <c r="F158" s="396">
        <f t="shared" si="14"/>
        <v>3.5</v>
      </c>
      <c r="G158" s="397">
        <f t="shared" si="15"/>
        <v>10.5</v>
      </c>
      <c r="H158" s="183"/>
      <c r="I158" s="398">
        <f t="shared" si="16"/>
        <v>10.5</v>
      </c>
      <c r="J158" s="421"/>
      <c r="K158" s="398">
        <f t="shared" si="17"/>
        <v>10.5</v>
      </c>
      <c r="L158" s="323"/>
      <c r="M158" s="20" t="str">
        <f t="shared" si="13"/>
        <v>Juin</v>
      </c>
    </row>
    <row r="159" spans="1:13" ht="18.75">
      <c r="A159" s="17">
        <v>152</v>
      </c>
      <c r="B159" s="352" t="s">
        <v>3112</v>
      </c>
      <c r="C159" s="353" t="s">
        <v>2148</v>
      </c>
      <c r="D159" s="430">
        <v>7.5</v>
      </c>
      <c r="E159" s="194"/>
      <c r="F159" s="396">
        <f t="shared" si="14"/>
        <v>3.75</v>
      </c>
      <c r="G159" s="397">
        <f t="shared" si="15"/>
        <v>11.25</v>
      </c>
      <c r="H159" s="183"/>
      <c r="I159" s="398">
        <f t="shared" si="16"/>
        <v>11.25</v>
      </c>
      <c r="J159" s="421"/>
      <c r="K159" s="398">
        <f t="shared" si="17"/>
        <v>11.25</v>
      </c>
      <c r="L159" s="323"/>
      <c r="M159" s="20" t="str">
        <f t="shared" si="13"/>
        <v>Juin</v>
      </c>
    </row>
    <row r="160" spans="1:13" ht="18.75">
      <c r="A160" s="17">
        <v>153</v>
      </c>
      <c r="B160" s="308" t="s">
        <v>1648</v>
      </c>
      <c r="C160" s="309" t="s">
        <v>3113</v>
      </c>
      <c r="D160" s="430">
        <v>10</v>
      </c>
      <c r="E160" s="194"/>
      <c r="F160" s="396">
        <f t="shared" si="14"/>
        <v>5</v>
      </c>
      <c r="G160" s="397">
        <f t="shared" si="15"/>
        <v>15</v>
      </c>
      <c r="H160" s="183"/>
      <c r="I160" s="398">
        <f t="shared" si="16"/>
        <v>15</v>
      </c>
      <c r="J160" s="421"/>
      <c r="K160" s="398">
        <f t="shared" si="17"/>
        <v>15</v>
      </c>
      <c r="L160" s="323"/>
      <c r="M160" s="20" t="str">
        <f t="shared" si="13"/>
        <v>Juin</v>
      </c>
    </row>
    <row r="161" spans="1:13" ht="18.75">
      <c r="A161" s="17">
        <v>154</v>
      </c>
      <c r="B161" s="308" t="s">
        <v>3114</v>
      </c>
      <c r="C161" s="309" t="s">
        <v>3115</v>
      </c>
      <c r="D161" s="430">
        <v>6</v>
      </c>
      <c r="E161" s="194"/>
      <c r="F161" s="396">
        <f t="shared" si="14"/>
        <v>3</v>
      </c>
      <c r="G161" s="397">
        <f t="shared" si="15"/>
        <v>9</v>
      </c>
      <c r="H161" s="183"/>
      <c r="I161" s="398">
        <f t="shared" si="16"/>
        <v>9</v>
      </c>
      <c r="J161" s="421"/>
      <c r="K161" s="398">
        <f t="shared" si="17"/>
        <v>9</v>
      </c>
      <c r="L161" s="323"/>
      <c r="M161" s="20" t="str">
        <f t="shared" si="13"/>
        <v>Juin</v>
      </c>
    </row>
    <row r="162" spans="1:13" ht="18.75">
      <c r="A162" s="17">
        <v>155</v>
      </c>
      <c r="B162" s="308" t="s">
        <v>3116</v>
      </c>
      <c r="C162" s="309" t="s">
        <v>2064</v>
      </c>
      <c r="D162" s="430">
        <v>8</v>
      </c>
      <c r="E162" s="194"/>
      <c r="F162" s="396">
        <f t="shared" si="14"/>
        <v>4</v>
      </c>
      <c r="G162" s="397">
        <f t="shared" si="15"/>
        <v>12</v>
      </c>
      <c r="H162" s="183"/>
      <c r="I162" s="398">
        <f t="shared" si="16"/>
        <v>12</v>
      </c>
      <c r="J162" s="421"/>
      <c r="K162" s="398">
        <f t="shared" si="17"/>
        <v>12</v>
      </c>
      <c r="L162" s="323"/>
      <c r="M162" s="20" t="str">
        <f t="shared" si="13"/>
        <v>Juin</v>
      </c>
    </row>
    <row r="163" spans="1:13" ht="18.75">
      <c r="A163" s="17">
        <v>156</v>
      </c>
      <c r="B163" s="308" t="s">
        <v>3117</v>
      </c>
      <c r="C163" s="309" t="s">
        <v>3118</v>
      </c>
      <c r="D163" s="430">
        <v>9</v>
      </c>
      <c r="E163" s="194"/>
      <c r="F163" s="396">
        <f t="shared" si="14"/>
        <v>4.5</v>
      </c>
      <c r="G163" s="397">
        <f t="shared" si="15"/>
        <v>13.5</v>
      </c>
      <c r="H163" s="183"/>
      <c r="I163" s="398">
        <f t="shared" si="16"/>
        <v>13.5</v>
      </c>
      <c r="J163" s="421"/>
      <c r="K163" s="398">
        <f t="shared" si="17"/>
        <v>13.5</v>
      </c>
      <c r="L163" s="323"/>
      <c r="M163" s="20" t="str">
        <f t="shared" si="13"/>
        <v>Juin</v>
      </c>
    </row>
    <row r="164" spans="1:13" ht="18.75">
      <c r="A164" s="17">
        <v>157</v>
      </c>
      <c r="B164" s="308" t="s">
        <v>3119</v>
      </c>
      <c r="C164" s="309" t="s">
        <v>100</v>
      </c>
      <c r="D164" s="430">
        <v>13</v>
      </c>
      <c r="E164" s="194"/>
      <c r="F164" s="396">
        <f t="shared" si="14"/>
        <v>6.5</v>
      </c>
      <c r="G164" s="397">
        <f t="shared" si="15"/>
        <v>19.5</v>
      </c>
      <c r="H164" s="183"/>
      <c r="I164" s="398">
        <f t="shared" si="16"/>
        <v>19.5</v>
      </c>
      <c r="J164" s="421"/>
      <c r="K164" s="398">
        <f t="shared" si="17"/>
        <v>19.5</v>
      </c>
      <c r="L164" s="323"/>
      <c r="M164" s="20" t="str">
        <f t="shared" si="13"/>
        <v>Juin</v>
      </c>
    </row>
    <row r="165" spans="1:13" ht="18.75">
      <c r="A165" s="17">
        <v>158</v>
      </c>
      <c r="B165" s="308" t="s">
        <v>3120</v>
      </c>
      <c r="C165" s="309" t="s">
        <v>3121</v>
      </c>
      <c r="D165" s="430">
        <v>8</v>
      </c>
      <c r="E165" s="194"/>
      <c r="F165" s="396">
        <f t="shared" si="14"/>
        <v>4</v>
      </c>
      <c r="G165" s="397">
        <f t="shared" si="15"/>
        <v>12</v>
      </c>
      <c r="H165" s="183"/>
      <c r="I165" s="398">
        <f t="shared" si="16"/>
        <v>12</v>
      </c>
      <c r="J165" s="421"/>
      <c r="K165" s="398">
        <f t="shared" si="17"/>
        <v>12</v>
      </c>
      <c r="L165" s="323"/>
      <c r="M165" s="20" t="str">
        <f t="shared" si="13"/>
        <v>Juin</v>
      </c>
    </row>
    <row r="166" spans="1:13" ht="18.75">
      <c r="A166" s="17">
        <v>159</v>
      </c>
      <c r="B166" s="308" t="s">
        <v>3122</v>
      </c>
      <c r="C166" s="309" t="s">
        <v>3123</v>
      </c>
      <c r="D166" s="430">
        <v>10</v>
      </c>
      <c r="E166" s="194"/>
      <c r="F166" s="396">
        <f t="shared" si="14"/>
        <v>5</v>
      </c>
      <c r="G166" s="397">
        <f t="shared" si="15"/>
        <v>15</v>
      </c>
      <c r="H166" s="183"/>
      <c r="I166" s="398">
        <f t="shared" si="16"/>
        <v>15</v>
      </c>
      <c r="J166" s="421"/>
      <c r="K166" s="398">
        <f t="shared" si="17"/>
        <v>15</v>
      </c>
      <c r="L166" s="323"/>
      <c r="M166" s="20" t="str">
        <f t="shared" si="13"/>
        <v>Juin</v>
      </c>
    </row>
    <row r="167" spans="1:13" ht="18.75">
      <c r="A167" s="17">
        <v>160</v>
      </c>
      <c r="B167" s="308" t="s">
        <v>3124</v>
      </c>
      <c r="C167" s="309" t="s">
        <v>3125</v>
      </c>
      <c r="D167" s="430">
        <v>9.5</v>
      </c>
      <c r="E167" s="194"/>
      <c r="F167" s="396">
        <f t="shared" si="14"/>
        <v>4.75</v>
      </c>
      <c r="G167" s="397">
        <f t="shared" si="15"/>
        <v>14.25</v>
      </c>
      <c r="H167" s="183"/>
      <c r="I167" s="398">
        <f t="shared" si="16"/>
        <v>14.25</v>
      </c>
      <c r="J167" s="421"/>
      <c r="K167" s="398">
        <f t="shared" si="17"/>
        <v>14.25</v>
      </c>
      <c r="L167" s="323"/>
      <c r="M167" s="20" t="str">
        <f t="shared" si="13"/>
        <v>Juin</v>
      </c>
    </row>
    <row r="168" spans="1:13" ht="18.75">
      <c r="A168" s="17">
        <v>161</v>
      </c>
      <c r="B168" s="308" t="s">
        <v>2021</v>
      </c>
      <c r="C168" s="309" t="s">
        <v>3126</v>
      </c>
      <c r="D168" s="430">
        <v>12.5</v>
      </c>
      <c r="E168" s="194"/>
      <c r="F168" s="396">
        <f t="shared" si="14"/>
        <v>6.25</v>
      </c>
      <c r="G168" s="397">
        <f t="shared" si="15"/>
        <v>18.75</v>
      </c>
      <c r="H168" s="183"/>
      <c r="I168" s="398">
        <f t="shared" si="16"/>
        <v>18.75</v>
      </c>
      <c r="J168" s="421"/>
      <c r="K168" s="398">
        <f t="shared" si="17"/>
        <v>18.75</v>
      </c>
      <c r="L168" s="323"/>
      <c r="M168" s="20" t="str">
        <f t="shared" si="13"/>
        <v>Juin</v>
      </c>
    </row>
    <row r="169" spans="1:13" ht="18.75">
      <c r="A169" s="17">
        <v>162</v>
      </c>
      <c r="B169" s="308" t="s">
        <v>3127</v>
      </c>
      <c r="C169" s="309" t="s">
        <v>3128</v>
      </c>
      <c r="D169" s="430">
        <v>13</v>
      </c>
      <c r="E169" s="194"/>
      <c r="F169" s="396">
        <f t="shared" si="14"/>
        <v>6.5</v>
      </c>
      <c r="G169" s="397">
        <f t="shared" si="15"/>
        <v>19.5</v>
      </c>
      <c r="H169" s="183"/>
      <c r="I169" s="398">
        <f t="shared" si="16"/>
        <v>19.5</v>
      </c>
      <c r="J169" s="421"/>
      <c r="K169" s="398">
        <f t="shared" si="17"/>
        <v>19.5</v>
      </c>
      <c r="L169" s="323"/>
      <c r="M169" s="20" t="str">
        <f t="shared" si="13"/>
        <v>Juin</v>
      </c>
    </row>
    <row r="170" spans="1:13" ht="18.75">
      <c r="A170" s="17">
        <v>163</v>
      </c>
      <c r="B170" s="308" t="s">
        <v>3129</v>
      </c>
      <c r="C170" s="309" t="s">
        <v>1787</v>
      </c>
      <c r="D170" s="430">
        <v>8.5</v>
      </c>
      <c r="E170" s="194"/>
      <c r="F170" s="396">
        <f t="shared" si="14"/>
        <v>4.25</v>
      </c>
      <c r="G170" s="397">
        <f t="shared" si="15"/>
        <v>12.75</v>
      </c>
      <c r="H170" s="183"/>
      <c r="I170" s="398">
        <f t="shared" si="16"/>
        <v>12.75</v>
      </c>
      <c r="J170" s="421"/>
      <c r="K170" s="398">
        <f t="shared" si="17"/>
        <v>12.75</v>
      </c>
      <c r="L170" s="323"/>
      <c r="M170" s="20" t="str">
        <f t="shared" si="13"/>
        <v>Juin</v>
      </c>
    </row>
    <row r="171" spans="1:13" ht="18.75">
      <c r="A171" s="17">
        <v>164</v>
      </c>
      <c r="B171" s="334" t="s">
        <v>3130</v>
      </c>
      <c r="C171" s="335" t="s">
        <v>303</v>
      </c>
      <c r="D171" s="430">
        <v>8</v>
      </c>
      <c r="E171" s="194"/>
      <c r="F171" s="396">
        <f t="shared" si="14"/>
        <v>4</v>
      </c>
      <c r="G171" s="397">
        <f t="shared" si="15"/>
        <v>12</v>
      </c>
      <c r="H171" s="183"/>
      <c r="I171" s="398">
        <f t="shared" si="16"/>
        <v>12</v>
      </c>
      <c r="J171" s="421"/>
      <c r="K171" s="398">
        <f t="shared" si="17"/>
        <v>12</v>
      </c>
      <c r="L171" s="323"/>
      <c r="M171" s="20" t="str">
        <f t="shared" si="13"/>
        <v>Juin</v>
      </c>
    </row>
    <row r="172" spans="1:13" ht="18.75">
      <c r="A172" s="17">
        <v>165</v>
      </c>
      <c r="B172" s="308" t="s">
        <v>3131</v>
      </c>
      <c r="C172" s="309" t="s">
        <v>696</v>
      </c>
      <c r="D172" s="430">
        <v>9.5</v>
      </c>
      <c r="E172" s="194"/>
      <c r="F172" s="396">
        <f t="shared" si="14"/>
        <v>4.75</v>
      </c>
      <c r="G172" s="397">
        <f t="shared" si="15"/>
        <v>14.25</v>
      </c>
      <c r="H172" s="183"/>
      <c r="I172" s="398">
        <f t="shared" si="16"/>
        <v>14.25</v>
      </c>
      <c r="J172" s="421"/>
      <c r="K172" s="398">
        <f t="shared" si="17"/>
        <v>14.25</v>
      </c>
      <c r="L172" s="323"/>
      <c r="M172" s="20" t="str">
        <f t="shared" si="13"/>
        <v>Juin</v>
      </c>
    </row>
    <row r="173" spans="1:13" ht="18.75">
      <c r="A173" s="17">
        <v>166</v>
      </c>
      <c r="B173" s="308" t="s">
        <v>3132</v>
      </c>
      <c r="C173" s="309" t="s">
        <v>1751</v>
      </c>
      <c r="D173" s="430">
        <v>9.5</v>
      </c>
      <c r="E173" s="194"/>
      <c r="F173" s="396">
        <f t="shared" si="14"/>
        <v>4.75</v>
      </c>
      <c r="G173" s="397">
        <f t="shared" si="15"/>
        <v>14.25</v>
      </c>
      <c r="H173" s="183"/>
      <c r="I173" s="398">
        <f t="shared" si="16"/>
        <v>14.25</v>
      </c>
      <c r="J173" s="421"/>
      <c r="K173" s="398">
        <f t="shared" si="17"/>
        <v>14.25</v>
      </c>
      <c r="L173" s="323"/>
      <c r="M173" s="20" t="str">
        <f t="shared" si="13"/>
        <v>Juin</v>
      </c>
    </row>
    <row r="174" spans="1:13" ht="18.75">
      <c r="A174" s="17">
        <v>167</v>
      </c>
      <c r="B174" s="308" t="s">
        <v>3133</v>
      </c>
      <c r="C174" s="309" t="s">
        <v>2148</v>
      </c>
      <c r="D174" s="430">
        <v>7.5</v>
      </c>
      <c r="E174" s="194"/>
      <c r="F174" s="396">
        <f t="shared" si="14"/>
        <v>3.75</v>
      </c>
      <c r="G174" s="397">
        <f t="shared" si="15"/>
        <v>11.25</v>
      </c>
      <c r="H174" s="183"/>
      <c r="I174" s="398">
        <f t="shared" si="16"/>
        <v>11.25</v>
      </c>
      <c r="J174" s="421"/>
      <c r="K174" s="398">
        <f t="shared" si="17"/>
        <v>11.25</v>
      </c>
      <c r="L174" s="323"/>
      <c r="M174" s="20" t="str">
        <f t="shared" si="13"/>
        <v>Juin</v>
      </c>
    </row>
    <row r="175" spans="1:13" ht="18.75">
      <c r="A175" s="17">
        <v>168</v>
      </c>
      <c r="B175" s="308" t="s">
        <v>3134</v>
      </c>
      <c r="C175" s="309" t="s">
        <v>3135</v>
      </c>
      <c r="D175" s="430">
        <v>10.5</v>
      </c>
      <c r="E175" s="194"/>
      <c r="F175" s="396">
        <f t="shared" si="14"/>
        <v>5.25</v>
      </c>
      <c r="G175" s="397">
        <f t="shared" si="15"/>
        <v>15.75</v>
      </c>
      <c r="H175" s="183"/>
      <c r="I175" s="398">
        <f t="shared" si="16"/>
        <v>15.75</v>
      </c>
      <c r="J175" s="421"/>
      <c r="K175" s="398">
        <f t="shared" si="17"/>
        <v>15.75</v>
      </c>
      <c r="L175" s="323"/>
      <c r="M175" s="20" t="str">
        <f t="shared" si="13"/>
        <v>Juin</v>
      </c>
    </row>
    <row r="176" spans="1:13" ht="18.75">
      <c r="A176" s="17">
        <v>169</v>
      </c>
      <c r="B176" s="308" t="s">
        <v>3136</v>
      </c>
      <c r="C176" s="309" t="s">
        <v>1923</v>
      </c>
      <c r="D176" s="430">
        <v>10</v>
      </c>
      <c r="E176" s="194"/>
      <c r="F176" s="396">
        <f t="shared" si="14"/>
        <v>5</v>
      </c>
      <c r="G176" s="397">
        <f t="shared" si="15"/>
        <v>15</v>
      </c>
      <c r="H176" s="183"/>
      <c r="I176" s="398">
        <f t="shared" si="16"/>
        <v>15</v>
      </c>
      <c r="J176" s="421"/>
      <c r="K176" s="398">
        <f t="shared" si="17"/>
        <v>15</v>
      </c>
      <c r="L176" s="323"/>
      <c r="M176" s="20" t="str">
        <f t="shared" si="13"/>
        <v>Juin</v>
      </c>
    </row>
    <row r="177" spans="1:13" ht="18.75">
      <c r="A177" s="17">
        <v>170</v>
      </c>
      <c r="B177" s="308" t="s">
        <v>3136</v>
      </c>
      <c r="C177" s="309" t="s">
        <v>1109</v>
      </c>
      <c r="D177" s="430">
        <v>12</v>
      </c>
      <c r="E177" s="194"/>
      <c r="F177" s="396">
        <f t="shared" si="14"/>
        <v>6</v>
      </c>
      <c r="G177" s="397">
        <f t="shared" si="15"/>
        <v>18</v>
      </c>
      <c r="H177" s="183"/>
      <c r="I177" s="398">
        <f t="shared" si="16"/>
        <v>18</v>
      </c>
      <c r="J177" s="421"/>
      <c r="K177" s="398">
        <f t="shared" si="17"/>
        <v>18</v>
      </c>
      <c r="L177" s="323"/>
      <c r="M177" s="20" t="str">
        <f t="shared" si="13"/>
        <v>Juin</v>
      </c>
    </row>
    <row r="178" spans="1:13" ht="18.75">
      <c r="A178" s="17">
        <v>171</v>
      </c>
      <c r="B178" s="308" t="s">
        <v>3137</v>
      </c>
      <c r="C178" s="309" t="s">
        <v>3138</v>
      </c>
      <c r="D178" s="430">
        <v>5.5</v>
      </c>
      <c r="E178" s="194"/>
      <c r="F178" s="396">
        <f t="shared" si="14"/>
        <v>2.75</v>
      </c>
      <c r="G178" s="397">
        <f t="shared" si="15"/>
        <v>8.25</v>
      </c>
      <c r="H178" s="183"/>
      <c r="I178" s="398">
        <f t="shared" si="16"/>
        <v>8.25</v>
      </c>
      <c r="J178" s="421"/>
      <c r="K178" s="398">
        <f t="shared" si="17"/>
        <v>8.25</v>
      </c>
      <c r="L178" s="323"/>
      <c r="M178" s="20" t="str">
        <f t="shared" si="13"/>
        <v>Juin</v>
      </c>
    </row>
    <row r="179" spans="1:13" ht="18.75">
      <c r="A179" s="17">
        <v>172</v>
      </c>
      <c r="B179" s="308" t="s">
        <v>3139</v>
      </c>
      <c r="C179" s="309" t="s">
        <v>3140</v>
      </c>
      <c r="D179" s="430">
        <v>13.5</v>
      </c>
      <c r="E179" s="194"/>
      <c r="F179" s="396">
        <f t="shared" si="14"/>
        <v>6.75</v>
      </c>
      <c r="G179" s="397">
        <f t="shared" si="15"/>
        <v>20.25</v>
      </c>
      <c r="H179" s="183"/>
      <c r="I179" s="398">
        <f t="shared" si="16"/>
        <v>20.25</v>
      </c>
      <c r="J179" s="421"/>
      <c r="K179" s="398">
        <f t="shared" si="17"/>
        <v>20.25</v>
      </c>
      <c r="L179" s="323"/>
      <c r="M179" s="20" t="str">
        <f t="shared" si="13"/>
        <v>Juin</v>
      </c>
    </row>
    <row r="180" spans="1:13" ht="18.75">
      <c r="A180" s="17">
        <v>173</v>
      </c>
      <c r="B180" s="308" t="s">
        <v>3141</v>
      </c>
      <c r="C180" s="309" t="s">
        <v>3142</v>
      </c>
      <c r="D180" s="430">
        <v>12.5</v>
      </c>
      <c r="E180" s="194"/>
      <c r="F180" s="396">
        <f t="shared" si="14"/>
        <v>6.25</v>
      </c>
      <c r="G180" s="397">
        <f t="shared" si="15"/>
        <v>18.75</v>
      </c>
      <c r="H180" s="183"/>
      <c r="I180" s="398">
        <f t="shared" si="16"/>
        <v>18.75</v>
      </c>
      <c r="J180" s="421"/>
      <c r="K180" s="398">
        <f t="shared" si="17"/>
        <v>18.75</v>
      </c>
      <c r="L180" s="323"/>
      <c r="M180" s="20" t="str">
        <f t="shared" si="13"/>
        <v>Juin</v>
      </c>
    </row>
    <row r="181" spans="1:13" ht="18.75">
      <c r="A181" s="17">
        <v>174</v>
      </c>
      <c r="B181" s="308" t="s">
        <v>3143</v>
      </c>
      <c r="C181" s="309" t="s">
        <v>3144</v>
      </c>
      <c r="D181" s="430">
        <v>13.5</v>
      </c>
      <c r="E181" s="194"/>
      <c r="F181" s="396">
        <f t="shared" si="14"/>
        <v>6.75</v>
      </c>
      <c r="G181" s="397">
        <f t="shared" si="15"/>
        <v>20.25</v>
      </c>
      <c r="H181" s="183"/>
      <c r="I181" s="398">
        <f t="shared" si="16"/>
        <v>20.25</v>
      </c>
      <c r="J181" s="421"/>
      <c r="K181" s="398">
        <f t="shared" si="17"/>
        <v>20.25</v>
      </c>
      <c r="L181" s="323"/>
      <c r="M181" s="20" t="str">
        <f t="shared" si="13"/>
        <v>Juin</v>
      </c>
    </row>
    <row r="182" spans="1:13" ht="18.75">
      <c r="A182" s="17">
        <v>175</v>
      </c>
      <c r="B182" s="308" t="s">
        <v>3145</v>
      </c>
      <c r="C182" s="309" t="s">
        <v>3146</v>
      </c>
      <c r="D182" s="430">
        <v>8</v>
      </c>
      <c r="E182" s="194"/>
      <c r="F182" s="396">
        <f t="shared" si="14"/>
        <v>4</v>
      </c>
      <c r="G182" s="397">
        <f t="shared" si="15"/>
        <v>12</v>
      </c>
      <c r="H182" s="183"/>
      <c r="I182" s="398">
        <f t="shared" si="16"/>
        <v>12</v>
      </c>
      <c r="J182" s="421"/>
      <c r="K182" s="398">
        <f t="shared" si="17"/>
        <v>12</v>
      </c>
      <c r="L182" s="323"/>
      <c r="M182" s="20" t="str">
        <f t="shared" si="13"/>
        <v>Juin</v>
      </c>
    </row>
    <row r="183" spans="1:13" ht="18.75">
      <c r="A183" s="17">
        <v>176</v>
      </c>
      <c r="B183" s="308" t="s">
        <v>3147</v>
      </c>
      <c r="C183" s="309" t="s">
        <v>3148</v>
      </c>
      <c r="D183" s="430">
        <v>10</v>
      </c>
      <c r="E183" s="194"/>
      <c r="F183" s="396">
        <f t="shared" si="14"/>
        <v>5</v>
      </c>
      <c r="G183" s="397">
        <f t="shared" si="15"/>
        <v>15</v>
      </c>
      <c r="H183" s="183"/>
      <c r="I183" s="398">
        <f t="shared" si="16"/>
        <v>15</v>
      </c>
      <c r="J183" s="421"/>
      <c r="K183" s="398">
        <f t="shared" si="17"/>
        <v>15</v>
      </c>
      <c r="L183" s="323"/>
      <c r="M183" s="20" t="str">
        <f t="shared" si="13"/>
        <v>Juin</v>
      </c>
    </row>
    <row r="184" spans="1:13" ht="18.75">
      <c r="A184" s="17">
        <v>177</v>
      </c>
      <c r="B184" s="306" t="s">
        <v>3149</v>
      </c>
      <c r="C184" s="307" t="s">
        <v>3150</v>
      </c>
      <c r="D184" s="430">
        <v>6</v>
      </c>
      <c r="E184" s="194"/>
      <c r="F184" s="396">
        <f t="shared" si="14"/>
        <v>3</v>
      </c>
      <c r="G184" s="397">
        <f t="shared" si="15"/>
        <v>9</v>
      </c>
      <c r="H184" s="183"/>
      <c r="I184" s="398">
        <f t="shared" si="16"/>
        <v>9</v>
      </c>
      <c r="J184" s="421"/>
      <c r="K184" s="398">
        <f t="shared" si="17"/>
        <v>9</v>
      </c>
      <c r="L184" s="323"/>
      <c r="M184" s="20" t="str">
        <f t="shared" si="13"/>
        <v>Juin</v>
      </c>
    </row>
    <row r="185" spans="1:13" ht="18.75">
      <c r="A185" s="17">
        <v>178</v>
      </c>
      <c r="B185" s="308" t="s">
        <v>3151</v>
      </c>
      <c r="C185" s="309" t="s">
        <v>3033</v>
      </c>
      <c r="D185" s="430">
        <v>10.5</v>
      </c>
      <c r="E185" s="194"/>
      <c r="F185" s="396">
        <f t="shared" si="14"/>
        <v>5.25</v>
      </c>
      <c r="G185" s="397">
        <f t="shared" si="15"/>
        <v>15.75</v>
      </c>
      <c r="H185" s="183"/>
      <c r="I185" s="398">
        <f t="shared" si="16"/>
        <v>15.75</v>
      </c>
      <c r="J185" s="421"/>
      <c r="K185" s="398">
        <f t="shared" si="17"/>
        <v>15.75</v>
      </c>
      <c r="L185" s="323"/>
      <c r="M185" s="20" t="str">
        <f t="shared" si="13"/>
        <v>Juin</v>
      </c>
    </row>
    <row r="186" spans="1:13" ht="18.75">
      <c r="A186" s="17">
        <v>179</v>
      </c>
      <c r="B186" s="334" t="s">
        <v>3152</v>
      </c>
      <c r="C186" s="335" t="s">
        <v>3148</v>
      </c>
      <c r="D186" s="431">
        <v>9</v>
      </c>
      <c r="E186" s="194"/>
      <c r="F186" s="396">
        <f t="shared" si="14"/>
        <v>4.5</v>
      </c>
      <c r="G186" s="397">
        <f t="shared" si="15"/>
        <v>13.5</v>
      </c>
      <c r="H186" s="183"/>
      <c r="I186" s="398">
        <f t="shared" si="16"/>
        <v>13.5</v>
      </c>
      <c r="J186" s="421"/>
      <c r="K186" s="398">
        <f t="shared" si="17"/>
        <v>13.5</v>
      </c>
      <c r="L186" s="323"/>
      <c r="M186" s="20" t="str">
        <f t="shared" si="13"/>
        <v>Juin</v>
      </c>
    </row>
    <row r="187" spans="1:13" ht="18.75">
      <c r="A187" s="17">
        <v>180</v>
      </c>
      <c r="B187" s="308" t="s">
        <v>3153</v>
      </c>
      <c r="C187" s="309" t="s">
        <v>1812</v>
      </c>
      <c r="D187" s="430">
        <v>10</v>
      </c>
      <c r="E187" s="194"/>
      <c r="F187" s="396">
        <f t="shared" si="14"/>
        <v>5</v>
      </c>
      <c r="G187" s="397">
        <f t="shared" si="15"/>
        <v>15</v>
      </c>
      <c r="H187" s="183"/>
      <c r="I187" s="398">
        <f t="shared" si="16"/>
        <v>15</v>
      </c>
      <c r="J187" s="421"/>
      <c r="K187" s="398">
        <f t="shared" si="17"/>
        <v>15</v>
      </c>
      <c r="L187" s="323"/>
      <c r="M187" s="20" t="str">
        <f t="shared" si="13"/>
        <v>Juin</v>
      </c>
    </row>
    <row r="188" spans="1:13" ht="18.75">
      <c r="A188" s="17">
        <v>181</v>
      </c>
      <c r="B188" s="308" t="s">
        <v>3154</v>
      </c>
      <c r="C188" s="309" t="s">
        <v>845</v>
      </c>
      <c r="D188" s="430">
        <v>10.5</v>
      </c>
      <c r="E188" s="194"/>
      <c r="F188" s="396">
        <f t="shared" si="14"/>
        <v>5.25</v>
      </c>
      <c r="G188" s="397">
        <f t="shared" si="15"/>
        <v>15.75</v>
      </c>
      <c r="H188" s="183"/>
      <c r="I188" s="398">
        <f t="shared" si="16"/>
        <v>15.75</v>
      </c>
      <c r="J188" s="421"/>
      <c r="K188" s="398">
        <f t="shared" si="17"/>
        <v>15.75</v>
      </c>
      <c r="L188" s="323"/>
      <c r="M188" s="20" t="str">
        <f t="shared" si="13"/>
        <v>Juin</v>
      </c>
    </row>
    <row r="189" spans="1:13" ht="18.75">
      <c r="A189" s="17">
        <v>182</v>
      </c>
      <c r="B189" s="308" t="s">
        <v>3155</v>
      </c>
      <c r="C189" s="309" t="s">
        <v>3156</v>
      </c>
      <c r="D189" s="430">
        <v>10.5</v>
      </c>
      <c r="E189" s="194"/>
      <c r="F189" s="396">
        <f t="shared" si="14"/>
        <v>5.25</v>
      </c>
      <c r="G189" s="397">
        <f t="shared" si="15"/>
        <v>15.75</v>
      </c>
      <c r="H189" s="183"/>
      <c r="I189" s="398">
        <f t="shared" si="16"/>
        <v>15.75</v>
      </c>
      <c r="J189" s="421"/>
      <c r="K189" s="398">
        <f t="shared" si="17"/>
        <v>15.75</v>
      </c>
      <c r="L189" s="323"/>
      <c r="M189" s="20" t="str">
        <f t="shared" si="13"/>
        <v>Juin</v>
      </c>
    </row>
    <row r="190" spans="1:13" ht="18.75">
      <c r="A190" s="17">
        <v>183</v>
      </c>
      <c r="B190" s="308" t="s">
        <v>3157</v>
      </c>
      <c r="C190" s="309" t="s">
        <v>580</v>
      </c>
      <c r="D190" s="430">
        <v>5.5</v>
      </c>
      <c r="E190" s="194"/>
      <c r="F190" s="396">
        <f t="shared" si="14"/>
        <v>2.75</v>
      </c>
      <c r="G190" s="397">
        <f t="shared" si="15"/>
        <v>8.25</v>
      </c>
      <c r="H190" s="183"/>
      <c r="I190" s="398">
        <f t="shared" si="16"/>
        <v>8.25</v>
      </c>
      <c r="J190" s="421"/>
      <c r="K190" s="398">
        <f t="shared" si="17"/>
        <v>8.25</v>
      </c>
      <c r="L190" s="323"/>
      <c r="M190" s="20" t="str">
        <f t="shared" si="13"/>
        <v>Juin</v>
      </c>
    </row>
    <row r="191" spans="1:13" ht="18.75">
      <c r="A191" s="17">
        <v>184</v>
      </c>
      <c r="B191" s="306" t="s">
        <v>3158</v>
      </c>
      <c r="C191" s="307" t="s">
        <v>3159</v>
      </c>
      <c r="D191" s="430">
        <v>7</v>
      </c>
      <c r="E191" s="194"/>
      <c r="F191" s="396">
        <f t="shared" si="14"/>
        <v>3.5</v>
      </c>
      <c r="G191" s="397">
        <f t="shared" si="15"/>
        <v>10.5</v>
      </c>
      <c r="H191" s="183"/>
      <c r="I191" s="398">
        <f t="shared" si="16"/>
        <v>10.5</v>
      </c>
      <c r="J191" s="421"/>
      <c r="K191" s="398">
        <f t="shared" si="17"/>
        <v>10.5</v>
      </c>
      <c r="L191" s="323"/>
      <c r="M191" s="20" t="str">
        <f t="shared" si="13"/>
        <v>Juin</v>
      </c>
    </row>
    <row r="192" spans="1:13" ht="18.75">
      <c r="A192" s="17">
        <v>185</v>
      </c>
      <c r="B192" s="308" t="s">
        <v>2062</v>
      </c>
      <c r="C192" s="309" t="s">
        <v>3160</v>
      </c>
      <c r="D192" s="430">
        <v>15</v>
      </c>
      <c r="E192" s="194"/>
      <c r="F192" s="396">
        <f t="shared" si="14"/>
        <v>7.5</v>
      </c>
      <c r="G192" s="397">
        <f t="shared" si="15"/>
        <v>22.5</v>
      </c>
      <c r="H192" s="183"/>
      <c r="I192" s="398">
        <f t="shared" si="16"/>
        <v>22.5</v>
      </c>
      <c r="J192" s="421"/>
      <c r="K192" s="398">
        <f t="shared" si="17"/>
        <v>22.5</v>
      </c>
      <c r="L192" s="323"/>
      <c r="M192" s="20" t="str">
        <f t="shared" si="13"/>
        <v>Juin</v>
      </c>
    </row>
    <row r="193" spans="1:13" ht="18.75">
      <c r="A193" s="17">
        <v>186</v>
      </c>
      <c r="B193" s="308" t="s">
        <v>2062</v>
      </c>
      <c r="C193" s="309" t="s">
        <v>3161</v>
      </c>
      <c r="D193" s="430">
        <v>10.5</v>
      </c>
      <c r="E193" s="194"/>
      <c r="F193" s="396">
        <f t="shared" si="14"/>
        <v>5.25</v>
      </c>
      <c r="G193" s="397">
        <f t="shared" si="15"/>
        <v>15.75</v>
      </c>
      <c r="H193" s="183"/>
      <c r="I193" s="398">
        <f t="shared" si="16"/>
        <v>15.75</v>
      </c>
      <c r="J193" s="421"/>
      <c r="K193" s="398">
        <f t="shared" si="17"/>
        <v>15.75</v>
      </c>
      <c r="L193" s="323"/>
      <c r="M193" s="20" t="str">
        <f t="shared" si="13"/>
        <v>Juin</v>
      </c>
    </row>
    <row r="194" spans="1:13" ht="18.75">
      <c r="A194" s="17">
        <v>187</v>
      </c>
      <c r="B194" s="308" t="s">
        <v>2062</v>
      </c>
      <c r="C194" s="309" t="s">
        <v>3162</v>
      </c>
      <c r="D194" s="430">
        <v>3</v>
      </c>
      <c r="E194" s="194"/>
      <c r="F194" s="396">
        <f t="shared" si="14"/>
        <v>1.5</v>
      </c>
      <c r="G194" s="397">
        <f t="shared" si="15"/>
        <v>4.5</v>
      </c>
      <c r="H194" s="183"/>
      <c r="I194" s="398">
        <f t="shared" si="16"/>
        <v>4.5</v>
      </c>
      <c r="J194" s="421"/>
      <c r="K194" s="398">
        <f t="shared" si="17"/>
        <v>4.5</v>
      </c>
      <c r="L194" s="323"/>
      <c r="M194" s="20" t="str">
        <f t="shared" si="13"/>
        <v>Juin</v>
      </c>
    </row>
    <row r="195" spans="1:13" ht="18.75">
      <c r="A195" s="17">
        <v>188</v>
      </c>
      <c r="B195" s="308" t="s">
        <v>3163</v>
      </c>
      <c r="C195" s="309" t="s">
        <v>580</v>
      </c>
      <c r="D195" s="430">
        <v>12</v>
      </c>
      <c r="E195" s="195"/>
      <c r="F195" s="396">
        <f t="shared" si="14"/>
        <v>6</v>
      </c>
      <c r="G195" s="397">
        <f t="shared" si="15"/>
        <v>18</v>
      </c>
      <c r="H195" s="183"/>
      <c r="I195" s="398">
        <f t="shared" si="16"/>
        <v>18</v>
      </c>
      <c r="J195" s="421"/>
      <c r="K195" s="398">
        <f t="shared" si="17"/>
        <v>18</v>
      </c>
      <c r="L195" s="323"/>
      <c r="M195" s="20" t="str">
        <f t="shared" si="13"/>
        <v>Juin</v>
      </c>
    </row>
    <row r="196" spans="1:13" ht="18.75">
      <c r="A196" s="17">
        <v>189</v>
      </c>
      <c r="B196" s="354" t="s">
        <v>3164</v>
      </c>
      <c r="C196" s="355" t="s">
        <v>3165</v>
      </c>
      <c r="D196" s="430">
        <v>6</v>
      </c>
      <c r="E196" s="194"/>
      <c r="F196" s="396">
        <f t="shared" si="14"/>
        <v>3</v>
      </c>
      <c r="G196" s="397">
        <f t="shared" si="15"/>
        <v>9</v>
      </c>
      <c r="H196" s="183"/>
      <c r="I196" s="398">
        <f t="shared" si="16"/>
        <v>9</v>
      </c>
      <c r="J196" s="421"/>
      <c r="K196" s="398">
        <f t="shared" si="17"/>
        <v>9</v>
      </c>
      <c r="L196" s="323"/>
      <c r="M196" s="20" t="str">
        <f t="shared" si="13"/>
        <v>Juin</v>
      </c>
    </row>
    <row r="197" spans="1:13" ht="18.75">
      <c r="A197" s="17">
        <v>190</v>
      </c>
      <c r="B197" s="308" t="s">
        <v>3167</v>
      </c>
      <c r="C197" s="309" t="s">
        <v>955</v>
      </c>
      <c r="D197" s="430">
        <v>10</v>
      </c>
      <c r="E197" s="194"/>
      <c r="F197" s="396">
        <f t="shared" si="14"/>
        <v>5</v>
      </c>
      <c r="G197" s="397">
        <f t="shared" si="15"/>
        <v>15</v>
      </c>
      <c r="H197" s="183"/>
      <c r="I197" s="398">
        <f t="shared" si="16"/>
        <v>15</v>
      </c>
      <c r="J197" s="421"/>
      <c r="K197" s="398">
        <f t="shared" si="17"/>
        <v>15</v>
      </c>
      <c r="L197" s="323"/>
      <c r="M197" s="20" t="str">
        <f t="shared" si="13"/>
        <v>Juin</v>
      </c>
    </row>
    <row r="198" spans="1:13" ht="18.75">
      <c r="A198" s="17">
        <v>191</v>
      </c>
      <c r="B198" s="308" t="s">
        <v>3168</v>
      </c>
      <c r="C198" s="309" t="s">
        <v>3169</v>
      </c>
      <c r="D198" s="430">
        <v>9</v>
      </c>
      <c r="E198" s="194"/>
      <c r="F198" s="396">
        <f t="shared" si="14"/>
        <v>4.5</v>
      </c>
      <c r="G198" s="397">
        <f t="shared" si="15"/>
        <v>13.5</v>
      </c>
      <c r="H198" s="183"/>
      <c r="I198" s="398">
        <f t="shared" si="16"/>
        <v>13.5</v>
      </c>
      <c r="J198" s="421"/>
      <c r="K198" s="398">
        <f t="shared" si="17"/>
        <v>13.5</v>
      </c>
      <c r="L198" s="323"/>
      <c r="M198" s="20" t="str">
        <f t="shared" si="13"/>
        <v>Juin</v>
      </c>
    </row>
    <row r="199" spans="1:13" ht="18.75">
      <c r="A199" s="17">
        <v>192</v>
      </c>
      <c r="B199" s="308" t="s">
        <v>3170</v>
      </c>
      <c r="C199" s="309" t="s">
        <v>3171</v>
      </c>
      <c r="D199" s="430">
        <v>8.5</v>
      </c>
      <c r="E199" s="194"/>
      <c r="F199" s="396">
        <f t="shared" si="14"/>
        <v>4.25</v>
      </c>
      <c r="G199" s="397">
        <f t="shared" si="15"/>
        <v>12.75</v>
      </c>
      <c r="H199" s="183"/>
      <c r="I199" s="398">
        <f t="shared" si="16"/>
        <v>12.75</v>
      </c>
      <c r="J199" s="421"/>
      <c r="K199" s="398">
        <f t="shared" si="17"/>
        <v>12.75</v>
      </c>
      <c r="L199" s="323"/>
      <c r="M199" s="20" t="str">
        <f t="shared" si="13"/>
        <v>Juin</v>
      </c>
    </row>
    <row r="200" spans="1:13" ht="18.75">
      <c r="A200" s="17">
        <v>193</v>
      </c>
      <c r="B200" s="308" t="s">
        <v>3172</v>
      </c>
      <c r="C200" s="309" t="s">
        <v>1863</v>
      </c>
      <c r="D200" s="430">
        <v>9</v>
      </c>
      <c r="E200" s="194"/>
      <c r="F200" s="396">
        <f t="shared" si="14"/>
        <v>4.5</v>
      </c>
      <c r="G200" s="397">
        <f t="shared" si="15"/>
        <v>13.5</v>
      </c>
      <c r="H200" s="183"/>
      <c r="I200" s="398">
        <f t="shared" si="16"/>
        <v>13.5</v>
      </c>
      <c r="J200" s="421"/>
      <c r="K200" s="398">
        <f t="shared" si="17"/>
        <v>13.5</v>
      </c>
      <c r="L200" s="323"/>
      <c r="M200" s="20" t="str">
        <f t="shared" ref="M200:M263" si="18">IF(ISBLANK(J200),IF(ISBLANK(H200),"Juin","Synthèse"),"Rattrapage")</f>
        <v>Juin</v>
      </c>
    </row>
    <row r="201" spans="1:13" ht="18.75">
      <c r="A201" s="17">
        <v>194</v>
      </c>
      <c r="B201" s="308" t="s">
        <v>2076</v>
      </c>
      <c r="C201" s="309" t="s">
        <v>3173</v>
      </c>
      <c r="D201" s="430">
        <v>10</v>
      </c>
      <c r="E201" s="194"/>
      <c r="F201" s="396">
        <f t="shared" ref="F201:F264" si="19">IF(AND(D201=0,E201=0),L201/3,(D201+E201)/2)</f>
        <v>5</v>
      </c>
      <c r="G201" s="397">
        <f t="shared" ref="G201:G264" si="20">F201*3</f>
        <v>15</v>
      </c>
      <c r="H201" s="183"/>
      <c r="I201" s="398">
        <f t="shared" ref="I201:I264" si="21">MAX(G201,H201*3)</f>
        <v>15</v>
      </c>
      <c r="J201" s="421"/>
      <c r="K201" s="398">
        <f t="shared" ref="K201:K264" si="22">MAX(I201,J201*3)</f>
        <v>15</v>
      </c>
      <c r="L201" s="323"/>
      <c r="M201" s="20" t="str">
        <f t="shared" si="18"/>
        <v>Juin</v>
      </c>
    </row>
    <row r="202" spans="1:13" ht="18.75">
      <c r="A202" s="17">
        <v>195</v>
      </c>
      <c r="B202" s="308" t="s">
        <v>3174</v>
      </c>
      <c r="C202" s="309" t="s">
        <v>1863</v>
      </c>
      <c r="D202" s="430">
        <v>10</v>
      </c>
      <c r="E202" s="194"/>
      <c r="F202" s="396">
        <f t="shared" si="19"/>
        <v>5</v>
      </c>
      <c r="G202" s="397">
        <f t="shared" si="20"/>
        <v>15</v>
      </c>
      <c r="H202" s="183"/>
      <c r="I202" s="398">
        <f t="shared" si="21"/>
        <v>15</v>
      </c>
      <c r="J202" s="421"/>
      <c r="K202" s="398">
        <f t="shared" si="22"/>
        <v>15</v>
      </c>
      <c r="L202" s="323"/>
      <c r="M202" s="20" t="str">
        <f t="shared" si="18"/>
        <v>Juin</v>
      </c>
    </row>
    <row r="203" spans="1:13" ht="18.75">
      <c r="A203" s="17">
        <v>196</v>
      </c>
      <c r="B203" s="356" t="s">
        <v>3166</v>
      </c>
      <c r="C203" s="357" t="s">
        <v>2511</v>
      </c>
      <c r="D203" s="430">
        <v>11</v>
      </c>
      <c r="E203" s="194"/>
      <c r="F203" s="396">
        <f t="shared" si="19"/>
        <v>5.5</v>
      </c>
      <c r="G203" s="397">
        <f t="shared" si="20"/>
        <v>16.5</v>
      </c>
      <c r="H203" s="183"/>
      <c r="I203" s="398">
        <f t="shared" si="21"/>
        <v>16.5</v>
      </c>
      <c r="J203" s="421"/>
      <c r="K203" s="398">
        <f t="shared" si="22"/>
        <v>16.5</v>
      </c>
      <c r="L203" s="323"/>
      <c r="M203" s="20" t="str">
        <f t="shared" si="18"/>
        <v>Juin</v>
      </c>
    </row>
    <row r="204" spans="1:13" ht="18.75">
      <c r="A204" s="17">
        <v>197</v>
      </c>
      <c r="B204" s="308" t="s">
        <v>3175</v>
      </c>
      <c r="C204" s="309" t="s">
        <v>3176</v>
      </c>
      <c r="D204" s="430">
        <v>14.5</v>
      </c>
      <c r="E204" s="194"/>
      <c r="F204" s="396">
        <f t="shared" si="19"/>
        <v>7.25</v>
      </c>
      <c r="G204" s="397">
        <f t="shared" si="20"/>
        <v>21.75</v>
      </c>
      <c r="H204" s="183"/>
      <c r="I204" s="398">
        <f t="shared" si="21"/>
        <v>21.75</v>
      </c>
      <c r="J204" s="421"/>
      <c r="K204" s="398">
        <f t="shared" si="22"/>
        <v>21.75</v>
      </c>
      <c r="L204" s="323"/>
      <c r="M204" s="20" t="str">
        <f t="shared" si="18"/>
        <v>Juin</v>
      </c>
    </row>
    <row r="205" spans="1:13" ht="18.75">
      <c r="A205" s="17">
        <v>198</v>
      </c>
      <c r="B205" s="308" t="s">
        <v>3177</v>
      </c>
      <c r="C205" s="309" t="s">
        <v>2144</v>
      </c>
      <c r="D205" s="430">
        <v>9</v>
      </c>
      <c r="E205" s="194"/>
      <c r="F205" s="396">
        <f t="shared" si="19"/>
        <v>4.5</v>
      </c>
      <c r="G205" s="397">
        <f t="shared" si="20"/>
        <v>13.5</v>
      </c>
      <c r="H205" s="183"/>
      <c r="I205" s="398">
        <f t="shared" si="21"/>
        <v>13.5</v>
      </c>
      <c r="J205" s="421"/>
      <c r="K205" s="398">
        <f t="shared" si="22"/>
        <v>13.5</v>
      </c>
      <c r="L205" s="323"/>
      <c r="M205" s="20" t="str">
        <f t="shared" si="18"/>
        <v>Juin</v>
      </c>
    </row>
    <row r="206" spans="1:13" ht="18.75">
      <c r="A206" s="17">
        <v>199</v>
      </c>
      <c r="B206" s="308" t="s">
        <v>3178</v>
      </c>
      <c r="C206" s="309" t="s">
        <v>3179</v>
      </c>
      <c r="D206" s="430">
        <v>9</v>
      </c>
      <c r="E206" s="194"/>
      <c r="F206" s="396">
        <f t="shared" si="19"/>
        <v>4.5</v>
      </c>
      <c r="G206" s="397">
        <f t="shared" si="20"/>
        <v>13.5</v>
      </c>
      <c r="H206" s="183"/>
      <c r="I206" s="398">
        <f t="shared" si="21"/>
        <v>13.5</v>
      </c>
      <c r="J206" s="421"/>
      <c r="K206" s="398">
        <f t="shared" si="22"/>
        <v>13.5</v>
      </c>
      <c r="L206" s="323"/>
      <c r="M206" s="20" t="str">
        <f t="shared" si="18"/>
        <v>Juin</v>
      </c>
    </row>
    <row r="207" spans="1:13" ht="18.75">
      <c r="A207" s="17">
        <v>200</v>
      </c>
      <c r="B207" s="308" t="s">
        <v>3180</v>
      </c>
      <c r="C207" s="309" t="s">
        <v>3181</v>
      </c>
      <c r="D207" s="430">
        <v>8.5</v>
      </c>
      <c r="E207" s="194"/>
      <c r="F207" s="396">
        <f t="shared" si="19"/>
        <v>4.25</v>
      </c>
      <c r="G207" s="397">
        <f t="shared" si="20"/>
        <v>12.75</v>
      </c>
      <c r="H207" s="183"/>
      <c r="I207" s="398">
        <f t="shared" si="21"/>
        <v>12.75</v>
      </c>
      <c r="J207" s="421"/>
      <c r="K207" s="398">
        <f t="shared" si="22"/>
        <v>12.75</v>
      </c>
      <c r="L207" s="323"/>
      <c r="M207" s="20" t="str">
        <f t="shared" si="18"/>
        <v>Juin</v>
      </c>
    </row>
    <row r="208" spans="1:13" ht="18.75">
      <c r="A208" s="17">
        <v>201</v>
      </c>
      <c r="B208" s="308" t="s">
        <v>3182</v>
      </c>
      <c r="C208" s="309" t="s">
        <v>3183</v>
      </c>
      <c r="D208" s="430">
        <v>9.5</v>
      </c>
      <c r="E208" s="194"/>
      <c r="F208" s="396">
        <f t="shared" si="19"/>
        <v>4.75</v>
      </c>
      <c r="G208" s="397">
        <f t="shared" si="20"/>
        <v>14.25</v>
      </c>
      <c r="H208" s="183"/>
      <c r="I208" s="398">
        <f t="shared" si="21"/>
        <v>14.25</v>
      </c>
      <c r="J208" s="421"/>
      <c r="K208" s="398">
        <f t="shared" si="22"/>
        <v>14.25</v>
      </c>
      <c r="L208" s="323"/>
      <c r="M208" s="20" t="str">
        <f t="shared" si="18"/>
        <v>Juin</v>
      </c>
    </row>
    <row r="209" spans="1:13" ht="18.75">
      <c r="A209" s="17">
        <v>202</v>
      </c>
      <c r="B209" s="308" t="s">
        <v>3184</v>
      </c>
      <c r="C209" s="309" t="s">
        <v>3185</v>
      </c>
      <c r="D209" s="430">
        <v>7</v>
      </c>
      <c r="E209" s="194"/>
      <c r="F209" s="396">
        <f t="shared" si="19"/>
        <v>3.5</v>
      </c>
      <c r="G209" s="397">
        <f t="shared" si="20"/>
        <v>10.5</v>
      </c>
      <c r="H209" s="183"/>
      <c r="I209" s="398">
        <f t="shared" si="21"/>
        <v>10.5</v>
      </c>
      <c r="J209" s="421"/>
      <c r="K209" s="398">
        <f t="shared" si="22"/>
        <v>10.5</v>
      </c>
      <c r="L209" s="323"/>
      <c r="M209" s="20" t="str">
        <f t="shared" si="18"/>
        <v>Juin</v>
      </c>
    </row>
    <row r="210" spans="1:13" ht="18.75">
      <c r="A210" s="17">
        <v>203</v>
      </c>
      <c r="B210" s="308" t="s">
        <v>2096</v>
      </c>
      <c r="C210" s="309" t="s">
        <v>3186</v>
      </c>
      <c r="D210" s="430">
        <v>11.5</v>
      </c>
      <c r="E210" s="194"/>
      <c r="F210" s="396">
        <f t="shared" si="19"/>
        <v>5.75</v>
      </c>
      <c r="G210" s="397">
        <f t="shared" si="20"/>
        <v>17.25</v>
      </c>
      <c r="H210" s="183"/>
      <c r="I210" s="398">
        <f t="shared" si="21"/>
        <v>17.25</v>
      </c>
      <c r="J210" s="421"/>
      <c r="K210" s="398">
        <f t="shared" si="22"/>
        <v>17.25</v>
      </c>
      <c r="L210" s="323"/>
      <c r="M210" s="20" t="str">
        <f t="shared" si="18"/>
        <v>Juin</v>
      </c>
    </row>
    <row r="211" spans="1:13" ht="18.75">
      <c r="A211" s="17">
        <v>204</v>
      </c>
      <c r="B211" s="308" t="s">
        <v>3187</v>
      </c>
      <c r="C211" s="309" t="s">
        <v>2115</v>
      </c>
      <c r="D211" s="430">
        <v>10</v>
      </c>
      <c r="E211" s="194"/>
      <c r="F211" s="396">
        <f t="shared" si="19"/>
        <v>5</v>
      </c>
      <c r="G211" s="397">
        <f t="shared" si="20"/>
        <v>15</v>
      </c>
      <c r="H211" s="183"/>
      <c r="I211" s="398">
        <f t="shared" si="21"/>
        <v>15</v>
      </c>
      <c r="J211" s="421"/>
      <c r="K211" s="398">
        <f t="shared" si="22"/>
        <v>15</v>
      </c>
      <c r="L211" s="323"/>
      <c r="M211" s="20" t="str">
        <f t="shared" si="18"/>
        <v>Juin</v>
      </c>
    </row>
    <row r="212" spans="1:13" ht="18.75">
      <c r="A212" s="17">
        <v>205</v>
      </c>
      <c r="B212" s="308" t="s">
        <v>3188</v>
      </c>
      <c r="C212" s="309" t="s">
        <v>640</v>
      </c>
      <c r="D212" s="430">
        <v>10</v>
      </c>
      <c r="E212" s="194"/>
      <c r="F212" s="396">
        <f t="shared" si="19"/>
        <v>5</v>
      </c>
      <c r="G212" s="397">
        <f t="shared" si="20"/>
        <v>15</v>
      </c>
      <c r="H212" s="183"/>
      <c r="I212" s="398">
        <f t="shared" si="21"/>
        <v>15</v>
      </c>
      <c r="J212" s="421"/>
      <c r="K212" s="398">
        <f t="shared" si="22"/>
        <v>15</v>
      </c>
      <c r="L212" s="323"/>
      <c r="M212" s="20" t="str">
        <f t="shared" si="18"/>
        <v>Juin</v>
      </c>
    </row>
    <row r="213" spans="1:13" ht="18.75">
      <c r="A213" s="17">
        <v>206</v>
      </c>
      <c r="B213" s="308" t="s">
        <v>3188</v>
      </c>
      <c r="C213" s="309" t="s">
        <v>1999</v>
      </c>
      <c r="D213" s="430">
        <v>9</v>
      </c>
      <c r="E213" s="194"/>
      <c r="F213" s="396">
        <f t="shared" si="19"/>
        <v>4.5</v>
      </c>
      <c r="G213" s="397">
        <f t="shared" si="20"/>
        <v>13.5</v>
      </c>
      <c r="H213" s="183"/>
      <c r="I213" s="398">
        <f t="shared" si="21"/>
        <v>13.5</v>
      </c>
      <c r="J213" s="421"/>
      <c r="K213" s="398">
        <f t="shared" si="22"/>
        <v>13.5</v>
      </c>
      <c r="L213" s="323"/>
      <c r="M213" s="20" t="str">
        <f t="shared" si="18"/>
        <v>Juin</v>
      </c>
    </row>
    <row r="214" spans="1:13" ht="18.75">
      <c r="A214" s="17">
        <v>207</v>
      </c>
      <c r="B214" s="308" t="s">
        <v>3277</v>
      </c>
      <c r="C214" s="309" t="s">
        <v>3278</v>
      </c>
      <c r="D214" s="430">
        <v>12</v>
      </c>
      <c r="E214" s="194"/>
      <c r="F214" s="396">
        <f t="shared" si="19"/>
        <v>6</v>
      </c>
      <c r="G214" s="397">
        <f t="shared" si="20"/>
        <v>18</v>
      </c>
      <c r="H214" s="183"/>
      <c r="I214" s="398">
        <f t="shared" si="21"/>
        <v>18</v>
      </c>
      <c r="J214" s="421"/>
      <c r="K214" s="398">
        <f t="shared" si="22"/>
        <v>18</v>
      </c>
      <c r="L214" s="323"/>
      <c r="M214" s="20" t="str">
        <f t="shared" si="18"/>
        <v>Juin</v>
      </c>
    </row>
    <row r="215" spans="1:13" ht="18.75">
      <c r="A215" s="17">
        <v>208</v>
      </c>
      <c r="B215" s="308" t="s">
        <v>3189</v>
      </c>
      <c r="C215" s="309" t="s">
        <v>3279</v>
      </c>
      <c r="D215" s="430">
        <v>9.5</v>
      </c>
      <c r="E215" s="194"/>
      <c r="F215" s="396">
        <f t="shared" si="19"/>
        <v>4.75</v>
      </c>
      <c r="G215" s="397">
        <f t="shared" si="20"/>
        <v>14.25</v>
      </c>
      <c r="H215" s="183"/>
      <c r="I215" s="398">
        <f t="shared" si="21"/>
        <v>14.25</v>
      </c>
      <c r="J215" s="421"/>
      <c r="K215" s="398">
        <f t="shared" si="22"/>
        <v>14.25</v>
      </c>
      <c r="L215" s="323"/>
      <c r="M215" s="20" t="str">
        <f t="shared" si="18"/>
        <v>Juin</v>
      </c>
    </row>
    <row r="216" spans="1:13" ht="18.75">
      <c r="A216" s="17">
        <v>209</v>
      </c>
      <c r="B216" s="308" t="s">
        <v>3190</v>
      </c>
      <c r="C216" s="309" t="s">
        <v>3191</v>
      </c>
      <c r="D216" s="430">
        <v>5.5</v>
      </c>
      <c r="E216" s="194"/>
      <c r="F216" s="396">
        <f t="shared" si="19"/>
        <v>2.75</v>
      </c>
      <c r="G216" s="397">
        <f t="shared" si="20"/>
        <v>8.25</v>
      </c>
      <c r="H216" s="183"/>
      <c r="I216" s="398">
        <f t="shared" si="21"/>
        <v>8.25</v>
      </c>
      <c r="J216" s="421"/>
      <c r="K216" s="398">
        <f t="shared" si="22"/>
        <v>8.25</v>
      </c>
      <c r="L216" s="323"/>
      <c r="M216" s="20" t="str">
        <f t="shared" si="18"/>
        <v>Juin</v>
      </c>
    </row>
    <row r="217" spans="1:13" ht="18.75">
      <c r="A217" s="17">
        <v>210</v>
      </c>
      <c r="B217" s="308" t="s">
        <v>3280</v>
      </c>
      <c r="C217" s="309" t="s">
        <v>674</v>
      </c>
      <c r="D217" s="430">
        <v>6</v>
      </c>
      <c r="E217" s="194"/>
      <c r="F217" s="396">
        <f t="shared" si="19"/>
        <v>3</v>
      </c>
      <c r="G217" s="397">
        <f t="shared" si="20"/>
        <v>9</v>
      </c>
      <c r="H217" s="183"/>
      <c r="I217" s="398">
        <f t="shared" si="21"/>
        <v>9</v>
      </c>
      <c r="J217" s="421"/>
      <c r="K217" s="398">
        <f t="shared" si="22"/>
        <v>9</v>
      </c>
      <c r="L217" s="323"/>
      <c r="M217" s="20" t="str">
        <f t="shared" si="18"/>
        <v>Juin</v>
      </c>
    </row>
    <row r="218" spans="1:13" ht="18.75">
      <c r="A218" s="17">
        <v>211</v>
      </c>
      <c r="B218" s="308" t="s">
        <v>1565</v>
      </c>
      <c r="C218" s="309" t="s">
        <v>3192</v>
      </c>
      <c r="D218" s="430">
        <v>14.5</v>
      </c>
      <c r="E218" s="194"/>
      <c r="F218" s="396">
        <f t="shared" si="19"/>
        <v>7.25</v>
      </c>
      <c r="G218" s="397">
        <f t="shared" si="20"/>
        <v>21.75</v>
      </c>
      <c r="H218" s="183"/>
      <c r="I218" s="398">
        <f t="shared" si="21"/>
        <v>21.75</v>
      </c>
      <c r="J218" s="421"/>
      <c r="K218" s="398">
        <f t="shared" si="22"/>
        <v>21.75</v>
      </c>
      <c r="L218" s="323"/>
      <c r="M218" s="20" t="str">
        <f t="shared" si="18"/>
        <v>Juin</v>
      </c>
    </row>
    <row r="219" spans="1:13" ht="18.75">
      <c r="A219" s="17">
        <v>212</v>
      </c>
      <c r="B219" s="338" t="s">
        <v>3193</v>
      </c>
      <c r="C219" s="339" t="s">
        <v>3194</v>
      </c>
      <c r="D219" s="430">
        <v>10</v>
      </c>
      <c r="E219" s="194"/>
      <c r="F219" s="396">
        <f t="shared" si="19"/>
        <v>5</v>
      </c>
      <c r="G219" s="397">
        <f t="shared" si="20"/>
        <v>15</v>
      </c>
      <c r="H219" s="183"/>
      <c r="I219" s="398">
        <f t="shared" si="21"/>
        <v>15</v>
      </c>
      <c r="J219" s="421"/>
      <c r="K219" s="398">
        <f t="shared" si="22"/>
        <v>15</v>
      </c>
      <c r="L219" s="323"/>
      <c r="M219" s="20" t="str">
        <f t="shared" si="18"/>
        <v>Juin</v>
      </c>
    </row>
    <row r="220" spans="1:13" ht="18.75">
      <c r="A220" s="17">
        <v>213</v>
      </c>
      <c r="B220" s="308" t="s">
        <v>3195</v>
      </c>
      <c r="C220" s="309" t="s">
        <v>3196</v>
      </c>
      <c r="D220" s="430">
        <v>10</v>
      </c>
      <c r="E220" s="194"/>
      <c r="F220" s="396">
        <f t="shared" si="19"/>
        <v>5</v>
      </c>
      <c r="G220" s="397">
        <f t="shared" si="20"/>
        <v>15</v>
      </c>
      <c r="H220" s="183"/>
      <c r="I220" s="398">
        <f t="shared" si="21"/>
        <v>15</v>
      </c>
      <c r="J220" s="421"/>
      <c r="K220" s="398">
        <f t="shared" si="22"/>
        <v>15</v>
      </c>
      <c r="L220" s="323"/>
      <c r="M220" s="20" t="str">
        <f t="shared" si="18"/>
        <v>Juin</v>
      </c>
    </row>
    <row r="221" spans="1:13" ht="18.75">
      <c r="A221" s="17">
        <v>214</v>
      </c>
      <c r="B221" s="338" t="s">
        <v>3197</v>
      </c>
      <c r="C221" s="339" t="s">
        <v>2115</v>
      </c>
      <c r="D221" s="430">
        <v>5</v>
      </c>
      <c r="E221" s="194"/>
      <c r="F221" s="396">
        <f t="shared" si="19"/>
        <v>2.5</v>
      </c>
      <c r="G221" s="397">
        <f t="shared" si="20"/>
        <v>7.5</v>
      </c>
      <c r="H221" s="183"/>
      <c r="I221" s="398">
        <f t="shared" si="21"/>
        <v>7.5</v>
      </c>
      <c r="J221" s="421"/>
      <c r="K221" s="398">
        <f t="shared" si="22"/>
        <v>7.5</v>
      </c>
      <c r="L221" s="323"/>
      <c r="M221" s="20" t="str">
        <f t="shared" si="18"/>
        <v>Juin</v>
      </c>
    </row>
    <row r="222" spans="1:13" ht="18.75">
      <c r="A222" s="17">
        <v>215</v>
      </c>
      <c r="B222" s="306" t="s">
        <v>1287</v>
      </c>
      <c r="C222" s="307" t="s">
        <v>296</v>
      </c>
      <c r="D222" s="420"/>
      <c r="E222" s="194"/>
      <c r="F222" s="396">
        <f t="shared" si="19"/>
        <v>12</v>
      </c>
      <c r="G222" s="397">
        <f t="shared" si="20"/>
        <v>36</v>
      </c>
      <c r="H222" s="183"/>
      <c r="I222" s="398">
        <f t="shared" si="21"/>
        <v>36</v>
      </c>
      <c r="J222" s="421"/>
      <c r="K222" s="398">
        <f t="shared" si="22"/>
        <v>36</v>
      </c>
      <c r="L222" s="191">
        <v>36</v>
      </c>
      <c r="M222" s="20" t="str">
        <f t="shared" si="18"/>
        <v>Juin</v>
      </c>
    </row>
    <row r="223" spans="1:13" ht="18.75">
      <c r="A223" s="17">
        <v>216</v>
      </c>
      <c r="B223" s="308" t="s">
        <v>3198</v>
      </c>
      <c r="C223" s="309" t="s">
        <v>3199</v>
      </c>
      <c r="D223" s="430">
        <v>7</v>
      </c>
      <c r="E223" s="194"/>
      <c r="F223" s="396">
        <f t="shared" si="19"/>
        <v>3.5</v>
      </c>
      <c r="G223" s="397">
        <f t="shared" si="20"/>
        <v>10.5</v>
      </c>
      <c r="H223" s="183"/>
      <c r="I223" s="398">
        <f t="shared" si="21"/>
        <v>10.5</v>
      </c>
      <c r="J223" s="421"/>
      <c r="K223" s="398">
        <f t="shared" si="22"/>
        <v>10.5</v>
      </c>
      <c r="L223" s="323"/>
      <c r="M223" s="20" t="str">
        <f t="shared" si="18"/>
        <v>Juin</v>
      </c>
    </row>
    <row r="224" spans="1:13" ht="18.75">
      <c r="A224" s="17">
        <v>217</v>
      </c>
      <c r="B224" s="358" t="s">
        <v>3200</v>
      </c>
      <c r="C224" s="359" t="s">
        <v>2148</v>
      </c>
      <c r="D224" s="430">
        <v>7.5</v>
      </c>
      <c r="E224" s="194"/>
      <c r="F224" s="396">
        <f t="shared" si="19"/>
        <v>3.75</v>
      </c>
      <c r="G224" s="397">
        <f t="shared" si="20"/>
        <v>11.25</v>
      </c>
      <c r="H224" s="183"/>
      <c r="I224" s="398">
        <f t="shared" si="21"/>
        <v>11.25</v>
      </c>
      <c r="J224" s="421"/>
      <c r="K224" s="398">
        <f t="shared" si="22"/>
        <v>11.25</v>
      </c>
      <c r="L224" s="323"/>
      <c r="M224" s="20" t="str">
        <f t="shared" si="18"/>
        <v>Juin</v>
      </c>
    </row>
    <row r="225" spans="1:13" ht="18.75">
      <c r="A225" s="17">
        <v>218</v>
      </c>
      <c r="B225" s="308" t="s">
        <v>3201</v>
      </c>
      <c r="C225" s="309" t="s">
        <v>1795</v>
      </c>
      <c r="D225" s="430">
        <v>10.5</v>
      </c>
      <c r="E225" s="195"/>
      <c r="F225" s="396">
        <f t="shared" si="19"/>
        <v>5.25</v>
      </c>
      <c r="G225" s="397">
        <f t="shared" si="20"/>
        <v>15.75</v>
      </c>
      <c r="H225" s="183"/>
      <c r="I225" s="398">
        <f t="shared" si="21"/>
        <v>15.75</v>
      </c>
      <c r="J225" s="421"/>
      <c r="K225" s="398">
        <f t="shared" si="22"/>
        <v>15.75</v>
      </c>
      <c r="L225" s="323"/>
      <c r="M225" s="20" t="str">
        <f t="shared" si="18"/>
        <v>Juin</v>
      </c>
    </row>
    <row r="226" spans="1:13" ht="18.75">
      <c r="A226" s="17">
        <v>219</v>
      </c>
      <c r="B226" s="308" t="s">
        <v>3202</v>
      </c>
      <c r="C226" s="309" t="s">
        <v>3203</v>
      </c>
      <c r="D226" s="430">
        <v>9</v>
      </c>
      <c r="E226" s="194"/>
      <c r="F226" s="396">
        <f t="shared" si="19"/>
        <v>4.5</v>
      </c>
      <c r="G226" s="397">
        <f t="shared" si="20"/>
        <v>13.5</v>
      </c>
      <c r="H226" s="183"/>
      <c r="I226" s="398">
        <f t="shared" si="21"/>
        <v>13.5</v>
      </c>
      <c r="J226" s="421"/>
      <c r="K226" s="398">
        <f t="shared" si="22"/>
        <v>13.5</v>
      </c>
      <c r="L226" s="323"/>
      <c r="M226" s="20" t="str">
        <f t="shared" si="18"/>
        <v>Juin</v>
      </c>
    </row>
    <row r="227" spans="1:13" ht="18.75">
      <c r="A227" s="17">
        <v>220</v>
      </c>
      <c r="B227" s="308" t="s">
        <v>3288</v>
      </c>
      <c r="C227" s="309" t="s">
        <v>3204</v>
      </c>
      <c r="D227" s="430">
        <v>6</v>
      </c>
      <c r="E227" s="194"/>
      <c r="F227" s="396">
        <f t="shared" si="19"/>
        <v>3</v>
      </c>
      <c r="G227" s="397">
        <f t="shared" si="20"/>
        <v>9</v>
      </c>
      <c r="H227" s="183"/>
      <c r="I227" s="398">
        <f t="shared" si="21"/>
        <v>9</v>
      </c>
      <c r="J227" s="421"/>
      <c r="K227" s="398">
        <f t="shared" si="22"/>
        <v>9</v>
      </c>
      <c r="L227" s="323"/>
      <c r="M227" s="20" t="str">
        <f t="shared" si="18"/>
        <v>Juin</v>
      </c>
    </row>
    <row r="228" spans="1:13" ht="18.75">
      <c r="A228" s="17">
        <v>221</v>
      </c>
      <c r="B228" s="308" t="s">
        <v>3205</v>
      </c>
      <c r="C228" s="309" t="s">
        <v>1819</v>
      </c>
      <c r="D228" s="430">
        <v>9.5</v>
      </c>
      <c r="E228" s="194"/>
      <c r="F228" s="396">
        <f t="shared" si="19"/>
        <v>4.75</v>
      </c>
      <c r="G228" s="397">
        <f t="shared" si="20"/>
        <v>14.25</v>
      </c>
      <c r="H228" s="183"/>
      <c r="I228" s="398">
        <f t="shared" si="21"/>
        <v>14.25</v>
      </c>
      <c r="J228" s="421"/>
      <c r="K228" s="398">
        <f t="shared" si="22"/>
        <v>14.25</v>
      </c>
      <c r="L228" s="323"/>
      <c r="M228" s="20" t="str">
        <f t="shared" si="18"/>
        <v>Juin</v>
      </c>
    </row>
    <row r="229" spans="1:13" ht="18.75">
      <c r="A229" s="17">
        <v>222</v>
      </c>
      <c r="B229" s="308" t="s">
        <v>3289</v>
      </c>
      <c r="C229" s="309" t="s">
        <v>3206</v>
      </c>
      <c r="D229" s="430">
        <v>8</v>
      </c>
      <c r="E229" s="194"/>
      <c r="F229" s="396">
        <f t="shared" si="19"/>
        <v>4</v>
      </c>
      <c r="G229" s="397">
        <f t="shared" si="20"/>
        <v>12</v>
      </c>
      <c r="H229" s="183"/>
      <c r="I229" s="398">
        <f t="shared" si="21"/>
        <v>12</v>
      </c>
      <c r="J229" s="421"/>
      <c r="K229" s="398">
        <f t="shared" si="22"/>
        <v>12</v>
      </c>
      <c r="L229" s="323"/>
      <c r="M229" s="20" t="str">
        <f t="shared" si="18"/>
        <v>Juin</v>
      </c>
    </row>
    <row r="230" spans="1:13" ht="18.75">
      <c r="A230" s="17">
        <v>223</v>
      </c>
      <c r="B230" s="308" t="s">
        <v>3207</v>
      </c>
      <c r="C230" s="309" t="s">
        <v>3208</v>
      </c>
      <c r="D230" s="430">
        <v>8</v>
      </c>
      <c r="E230" s="194"/>
      <c r="F230" s="396">
        <f t="shared" si="19"/>
        <v>4</v>
      </c>
      <c r="G230" s="397">
        <f t="shared" si="20"/>
        <v>12</v>
      </c>
      <c r="H230" s="183"/>
      <c r="I230" s="398">
        <f t="shared" si="21"/>
        <v>12</v>
      </c>
      <c r="J230" s="421"/>
      <c r="K230" s="398">
        <f t="shared" si="22"/>
        <v>12</v>
      </c>
      <c r="L230" s="323"/>
      <c r="M230" s="20" t="str">
        <f t="shared" si="18"/>
        <v>Juin</v>
      </c>
    </row>
    <row r="231" spans="1:13" ht="18.75">
      <c r="A231" s="17">
        <v>224</v>
      </c>
      <c r="B231" s="360" t="s">
        <v>3301</v>
      </c>
      <c r="C231" s="361" t="s">
        <v>3183</v>
      </c>
      <c r="D231" s="430">
        <v>9</v>
      </c>
      <c r="E231" s="194"/>
      <c r="F231" s="396">
        <f t="shared" si="19"/>
        <v>4.5</v>
      </c>
      <c r="G231" s="397">
        <f t="shared" si="20"/>
        <v>13.5</v>
      </c>
      <c r="H231" s="183"/>
      <c r="I231" s="398">
        <f t="shared" si="21"/>
        <v>13.5</v>
      </c>
      <c r="J231" s="421"/>
      <c r="K231" s="398">
        <f t="shared" si="22"/>
        <v>13.5</v>
      </c>
      <c r="L231" s="323"/>
      <c r="M231" s="20" t="str">
        <f t="shared" si="18"/>
        <v>Juin</v>
      </c>
    </row>
    <row r="232" spans="1:13" ht="18.75">
      <c r="A232" s="17">
        <v>225</v>
      </c>
      <c r="B232" s="308" t="s">
        <v>3209</v>
      </c>
      <c r="C232" s="309" t="s">
        <v>2115</v>
      </c>
      <c r="D232" s="430">
        <v>6</v>
      </c>
      <c r="E232" s="194"/>
      <c r="F232" s="396">
        <f t="shared" si="19"/>
        <v>3</v>
      </c>
      <c r="G232" s="397">
        <f t="shared" si="20"/>
        <v>9</v>
      </c>
      <c r="H232" s="183"/>
      <c r="I232" s="398">
        <f t="shared" si="21"/>
        <v>9</v>
      </c>
      <c r="J232" s="421"/>
      <c r="K232" s="398">
        <f t="shared" si="22"/>
        <v>9</v>
      </c>
      <c r="L232" s="323"/>
      <c r="M232" s="20" t="str">
        <f t="shared" si="18"/>
        <v>Juin</v>
      </c>
    </row>
    <row r="233" spans="1:13" ht="18.75">
      <c r="A233" s="17">
        <v>226</v>
      </c>
      <c r="B233" s="308" t="s">
        <v>3210</v>
      </c>
      <c r="C233" s="309" t="s">
        <v>1819</v>
      </c>
      <c r="D233" s="430">
        <v>9.5</v>
      </c>
      <c r="E233" s="194"/>
      <c r="F233" s="396">
        <f t="shared" si="19"/>
        <v>4.75</v>
      </c>
      <c r="G233" s="397">
        <f t="shared" si="20"/>
        <v>14.25</v>
      </c>
      <c r="H233" s="183"/>
      <c r="I233" s="398">
        <f t="shared" si="21"/>
        <v>14.25</v>
      </c>
      <c r="J233" s="421"/>
      <c r="K233" s="398">
        <f t="shared" si="22"/>
        <v>14.25</v>
      </c>
      <c r="L233" s="323"/>
      <c r="M233" s="20" t="str">
        <f t="shared" si="18"/>
        <v>Juin</v>
      </c>
    </row>
    <row r="234" spans="1:13" ht="18.75">
      <c r="A234" s="17">
        <v>227</v>
      </c>
      <c r="B234" s="308" t="s">
        <v>3211</v>
      </c>
      <c r="C234" s="309" t="s">
        <v>1100</v>
      </c>
      <c r="D234" s="430">
        <v>9</v>
      </c>
      <c r="E234" s="194"/>
      <c r="F234" s="396">
        <f t="shared" si="19"/>
        <v>4.5</v>
      </c>
      <c r="G234" s="397">
        <f t="shared" si="20"/>
        <v>13.5</v>
      </c>
      <c r="H234" s="183"/>
      <c r="I234" s="398">
        <f t="shared" si="21"/>
        <v>13.5</v>
      </c>
      <c r="J234" s="421"/>
      <c r="K234" s="398">
        <f t="shared" si="22"/>
        <v>13.5</v>
      </c>
      <c r="L234" s="323"/>
      <c r="M234" s="20" t="str">
        <f t="shared" si="18"/>
        <v>Juin</v>
      </c>
    </row>
    <row r="235" spans="1:13" ht="18.75">
      <c r="A235" s="17">
        <v>228</v>
      </c>
      <c r="B235" s="308" t="s">
        <v>3211</v>
      </c>
      <c r="C235" s="309" t="s">
        <v>1321</v>
      </c>
      <c r="D235" s="430">
        <v>10</v>
      </c>
      <c r="E235" s="194"/>
      <c r="F235" s="396">
        <f t="shared" si="19"/>
        <v>5</v>
      </c>
      <c r="G235" s="397">
        <f t="shared" si="20"/>
        <v>15</v>
      </c>
      <c r="H235" s="183"/>
      <c r="I235" s="398">
        <f t="shared" si="21"/>
        <v>15</v>
      </c>
      <c r="J235" s="421"/>
      <c r="K235" s="398">
        <f t="shared" si="22"/>
        <v>15</v>
      </c>
      <c r="L235" s="323"/>
      <c r="M235" s="20" t="str">
        <f t="shared" si="18"/>
        <v>Juin</v>
      </c>
    </row>
    <row r="236" spans="1:13" ht="18.75">
      <c r="A236" s="17">
        <v>229</v>
      </c>
      <c r="B236" s="308" t="s">
        <v>3212</v>
      </c>
      <c r="C236" s="309" t="s">
        <v>3003</v>
      </c>
      <c r="D236" s="430">
        <v>9</v>
      </c>
      <c r="E236" s="194"/>
      <c r="F236" s="396">
        <f t="shared" si="19"/>
        <v>4.5</v>
      </c>
      <c r="G236" s="397">
        <f t="shared" si="20"/>
        <v>13.5</v>
      </c>
      <c r="H236" s="183"/>
      <c r="I236" s="398">
        <f t="shared" si="21"/>
        <v>13.5</v>
      </c>
      <c r="J236" s="421"/>
      <c r="K236" s="398">
        <f t="shared" si="22"/>
        <v>13.5</v>
      </c>
      <c r="L236" s="323"/>
      <c r="M236" s="20" t="str">
        <f t="shared" si="18"/>
        <v>Juin</v>
      </c>
    </row>
    <row r="237" spans="1:13" ht="18.75">
      <c r="A237" s="17">
        <v>230</v>
      </c>
      <c r="B237" s="308" t="s">
        <v>3213</v>
      </c>
      <c r="C237" s="309" t="s">
        <v>3214</v>
      </c>
      <c r="D237" s="430">
        <v>11</v>
      </c>
      <c r="E237" s="194"/>
      <c r="F237" s="396">
        <f t="shared" si="19"/>
        <v>5.5</v>
      </c>
      <c r="G237" s="397">
        <f t="shared" si="20"/>
        <v>16.5</v>
      </c>
      <c r="H237" s="183"/>
      <c r="I237" s="398">
        <f t="shared" si="21"/>
        <v>16.5</v>
      </c>
      <c r="J237" s="421"/>
      <c r="K237" s="398">
        <f t="shared" si="22"/>
        <v>16.5</v>
      </c>
      <c r="L237" s="323"/>
      <c r="M237" s="20" t="str">
        <f t="shared" si="18"/>
        <v>Juin</v>
      </c>
    </row>
    <row r="238" spans="1:13" ht="18.75">
      <c r="A238" s="17">
        <v>231</v>
      </c>
      <c r="B238" s="308" t="s">
        <v>3215</v>
      </c>
      <c r="C238" s="309" t="s">
        <v>3216</v>
      </c>
      <c r="D238" s="430">
        <v>13</v>
      </c>
      <c r="E238" s="194"/>
      <c r="F238" s="396">
        <f t="shared" si="19"/>
        <v>6.5</v>
      </c>
      <c r="G238" s="397">
        <f t="shared" si="20"/>
        <v>19.5</v>
      </c>
      <c r="H238" s="183"/>
      <c r="I238" s="398">
        <f t="shared" si="21"/>
        <v>19.5</v>
      </c>
      <c r="J238" s="421"/>
      <c r="K238" s="398">
        <f t="shared" si="22"/>
        <v>19.5</v>
      </c>
      <c r="L238" s="323"/>
      <c r="M238" s="20" t="str">
        <f t="shared" si="18"/>
        <v>Juin</v>
      </c>
    </row>
    <row r="239" spans="1:13" ht="18.75">
      <c r="A239" s="17">
        <v>232</v>
      </c>
      <c r="B239" s="334" t="s">
        <v>1323</v>
      </c>
      <c r="C239" s="335" t="s">
        <v>1324</v>
      </c>
      <c r="D239" s="430"/>
      <c r="E239" s="194"/>
      <c r="F239" s="396">
        <f t="shared" si="19"/>
        <v>12</v>
      </c>
      <c r="G239" s="397">
        <f t="shared" si="20"/>
        <v>36</v>
      </c>
      <c r="H239" s="183"/>
      <c r="I239" s="398">
        <f t="shared" si="21"/>
        <v>36</v>
      </c>
      <c r="J239" s="421"/>
      <c r="K239" s="398">
        <f t="shared" si="22"/>
        <v>36</v>
      </c>
      <c r="L239" s="191">
        <v>36</v>
      </c>
      <c r="M239" s="20" t="str">
        <f t="shared" si="18"/>
        <v>Juin</v>
      </c>
    </row>
    <row r="240" spans="1:13" ht="18.75">
      <c r="A240" s="17">
        <v>233</v>
      </c>
      <c r="B240" s="308" t="s">
        <v>1696</v>
      </c>
      <c r="C240" s="309" t="s">
        <v>3217</v>
      </c>
      <c r="D240" s="430">
        <v>5</v>
      </c>
      <c r="E240" s="194"/>
      <c r="F240" s="396">
        <f t="shared" si="19"/>
        <v>2.5</v>
      </c>
      <c r="G240" s="397">
        <f t="shared" si="20"/>
        <v>7.5</v>
      </c>
      <c r="H240" s="183"/>
      <c r="I240" s="398">
        <f t="shared" si="21"/>
        <v>7.5</v>
      </c>
      <c r="J240" s="421"/>
      <c r="K240" s="398">
        <f t="shared" si="22"/>
        <v>7.5</v>
      </c>
      <c r="L240" s="323"/>
      <c r="M240" s="20" t="str">
        <f t="shared" si="18"/>
        <v>Juin</v>
      </c>
    </row>
    <row r="241" spans="1:13" ht="18.75">
      <c r="A241" s="17">
        <v>234</v>
      </c>
      <c r="B241" s="308" t="s">
        <v>3218</v>
      </c>
      <c r="C241" s="309" t="s">
        <v>3219</v>
      </c>
      <c r="D241" s="430">
        <v>9</v>
      </c>
      <c r="E241" s="194"/>
      <c r="F241" s="396">
        <f t="shared" si="19"/>
        <v>4.5</v>
      </c>
      <c r="G241" s="397">
        <f t="shared" si="20"/>
        <v>13.5</v>
      </c>
      <c r="H241" s="183"/>
      <c r="I241" s="398">
        <f t="shared" si="21"/>
        <v>13.5</v>
      </c>
      <c r="J241" s="421"/>
      <c r="K241" s="398">
        <f t="shared" si="22"/>
        <v>13.5</v>
      </c>
      <c r="L241" s="323"/>
      <c r="M241" s="20" t="str">
        <f t="shared" si="18"/>
        <v>Juin</v>
      </c>
    </row>
    <row r="242" spans="1:13" ht="18.75">
      <c r="A242" s="17">
        <v>235</v>
      </c>
      <c r="B242" s="308" t="s">
        <v>3220</v>
      </c>
      <c r="C242" s="309" t="s">
        <v>1900</v>
      </c>
      <c r="D242" s="430">
        <v>10.5</v>
      </c>
      <c r="E242" s="194"/>
      <c r="F242" s="396">
        <f t="shared" si="19"/>
        <v>5.25</v>
      </c>
      <c r="G242" s="397">
        <f t="shared" si="20"/>
        <v>15.75</v>
      </c>
      <c r="H242" s="183"/>
      <c r="I242" s="398">
        <f t="shared" si="21"/>
        <v>15.75</v>
      </c>
      <c r="J242" s="421"/>
      <c r="K242" s="398">
        <f t="shared" si="22"/>
        <v>15.75</v>
      </c>
      <c r="L242" s="323"/>
      <c r="M242" s="20" t="str">
        <f t="shared" si="18"/>
        <v>Juin</v>
      </c>
    </row>
    <row r="243" spans="1:13" ht="18.75">
      <c r="A243" s="17">
        <v>236</v>
      </c>
      <c r="B243" s="308" t="s">
        <v>3221</v>
      </c>
      <c r="C243" s="309" t="s">
        <v>3222</v>
      </c>
      <c r="D243" s="430">
        <v>7.5</v>
      </c>
      <c r="E243" s="194"/>
      <c r="F243" s="396">
        <f t="shared" si="19"/>
        <v>3.75</v>
      </c>
      <c r="G243" s="397">
        <f t="shared" si="20"/>
        <v>11.25</v>
      </c>
      <c r="H243" s="183"/>
      <c r="I243" s="398">
        <f t="shared" si="21"/>
        <v>11.25</v>
      </c>
      <c r="J243" s="421"/>
      <c r="K243" s="398">
        <f t="shared" si="22"/>
        <v>11.25</v>
      </c>
      <c r="L243" s="323"/>
      <c r="M243" s="20" t="str">
        <f t="shared" si="18"/>
        <v>Juin</v>
      </c>
    </row>
    <row r="244" spans="1:13" ht="18.75">
      <c r="A244" s="17">
        <v>237</v>
      </c>
      <c r="B244" s="308" t="s">
        <v>3223</v>
      </c>
      <c r="C244" s="309" t="s">
        <v>422</v>
      </c>
      <c r="D244" s="430">
        <v>11</v>
      </c>
      <c r="E244" s="194"/>
      <c r="F244" s="396">
        <f t="shared" si="19"/>
        <v>5.5</v>
      </c>
      <c r="G244" s="397">
        <f t="shared" si="20"/>
        <v>16.5</v>
      </c>
      <c r="H244" s="183"/>
      <c r="I244" s="398">
        <f t="shared" si="21"/>
        <v>16.5</v>
      </c>
      <c r="J244" s="421"/>
      <c r="K244" s="398">
        <f t="shared" si="22"/>
        <v>16.5</v>
      </c>
      <c r="L244" s="323"/>
      <c r="M244" s="20" t="str">
        <f t="shared" si="18"/>
        <v>Juin</v>
      </c>
    </row>
    <row r="245" spans="1:13" ht="18.75">
      <c r="A245" s="17">
        <v>238</v>
      </c>
      <c r="B245" s="308" t="s">
        <v>3224</v>
      </c>
      <c r="C245" s="309" t="s">
        <v>3225</v>
      </c>
      <c r="D245" s="430">
        <v>8</v>
      </c>
      <c r="E245" s="194"/>
      <c r="F245" s="396">
        <f t="shared" si="19"/>
        <v>4</v>
      </c>
      <c r="G245" s="397">
        <f t="shared" si="20"/>
        <v>12</v>
      </c>
      <c r="H245" s="183"/>
      <c r="I245" s="398">
        <f t="shared" si="21"/>
        <v>12</v>
      </c>
      <c r="J245" s="421"/>
      <c r="K245" s="398">
        <f t="shared" si="22"/>
        <v>12</v>
      </c>
      <c r="L245" s="323"/>
      <c r="M245" s="20" t="str">
        <f t="shared" si="18"/>
        <v>Juin</v>
      </c>
    </row>
    <row r="246" spans="1:13" ht="18.75">
      <c r="A246" s="17">
        <v>239</v>
      </c>
      <c r="B246" s="362" t="s">
        <v>3226</v>
      </c>
      <c r="C246" s="363" t="s">
        <v>3227</v>
      </c>
      <c r="D246" s="430">
        <v>7.5</v>
      </c>
      <c r="E246" s="194"/>
      <c r="F246" s="396">
        <f t="shared" si="19"/>
        <v>3.75</v>
      </c>
      <c r="G246" s="397">
        <f t="shared" si="20"/>
        <v>11.25</v>
      </c>
      <c r="H246" s="183"/>
      <c r="I246" s="398">
        <f t="shared" si="21"/>
        <v>11.25</v>
      </c>
      <c r="J246" s="421"/>
      <c r="K246" s="398">
        <f t="shared" si="22"/>
        <v>11.25</v>
      </c>
      <c r="L246" s="323"/>
      <c r="M246" s="20" t="str">
        <f t="shared" si="18"/>
        <v>Juin</v>
      </c>
    </row>
    <row r="247" spans="1:13" ht="18.75">
      <c r="A247" s="17">
        <v>240</v>
      </c>
      <c r="B247" s="308" t="s">
        <v>2140</v>
      </c>
      <c r="C247" s="309" t="s">
        <v>845</v>
      </c>
      <c r="D247" s="430">
        <v>11.5</v>
      </c>
      <c r="E247" s="194"/>
      <c r="F247" s="396">
        <f t="shared" si="19"/>
        <v>5.75</v>
      </c>
      <c r="G247" s="397">
        <f t="shared" si="20"/>
        <v>17.25</v>
      </c>
      <c r="H247" s="183"/>
      <c r="I247" s="398">
        <f t="shared" si="21"/>
        <v>17.25</v>
      </c>
      <c r="J247" s="421"/>
      <c r="K247" s="398">
        <f t="shared" si="22"/>
        <v>17.25</v>
      </c>
      <c r="L247" s="323"/>
      <c r="M247" s="20" t="str">
        <f t="shared" si="18"/>
        <v>Juin</v>
      </c>
    </row>
    <row r="248" spans="1:13" ht="18.75">
      <c r="A248" s="17">
        <v>241</v>
      </c>
      <c r="B248" s="308" t="s">
        <v>3228</v>
      </c>
      <c r="C248" s="309" t="s">
        <v>333</v>
      </c>
      <c r="D248" s="430">
        <v>7.5</v>
      </c>
      <c r="E248" s="194"/>
      <c r="F248" s="396">
        <f t="shared" si="19"/>
        <v>3.75</v>
      </c>
      <c r="G248" s="397">
        <f t="shared" si="20"/>
        <v>11.25</v>
      </c>
      <c r="H248" s="183"/>
      <c r="I248" s="398">
        <f t="shared" si="21"/>
        <v>11.25</v>
      </c>
      <c r="J248" s="421"/>
      <c r="K248" s="398">
        <f t="shared" si="22"/>
        <v>11.25</v>
      </c>
      <c r="L248" s="323"/>
      <c r="M248" s="20" t="str">
        <f t="shared" si="18"/>
        <v>Juin</v>
      </c>
    </row>
    <row r="249" spans="1:13" ht="18.75">
      <c r="A249" s="17">
        <v>242</v>
      </c>
      <c r="B249" s="308" t="s">
        <v>3229</v>
      </c>
      <c r="C249" s="309" t="s">
        <v>3230</v>
      </c>
      <c r="D249" s="430">
        <v>5</v>
      </c>
      <c r="E249" s="194"/>
      <c r="F249" s="396">
        <f t="shared" si="19"/>
        <v>2.5</v>
      </c>
      <c r="G249" s="397">
        <f t="shared" si="20"/>
        <v>7.5</v>
      </c>
      <c r="H249" s="183"/>
      <c r="I249" s="398">
        <f t="shared" si="21"/>
        <v>7.5</v>
      </c>
      <c r="J249" s="421"/>
      <c r="K249" s="398">
        <f t="shared" si="22"/>
        <v>7.5</v>
      </c>
      <c r="L249" s="323"/>
      <c r="M249" s="20" t="str">
        <f t="shared" si="18"/>
        <v>Juin</v>
      </c>
    </row>
    <row r="250" spans="1:13" ht="18.75">
      <c r="A250" s="17">
        <v>243</v>
      </c>
      <c r="B250" s="308" t="s">
        <v>3231</v>
      </c>
      <c r="C250" s="309" t="s">
        <v>2960</v>
      </c>
      <c r="D250" s="430">
        <v>9</v>
      </c>
      <c r="E250" s="194"/>
      <c r="F250" s="396">
        <f t="shared" si="19"/>
        <v>4.5</v>
      </c>
      <c r="G250" s="397">
        <f t="shared" si="20"/>
        <v>13.5</v>
      </c>
      <c r="H250" s="183"/>
      <c r="I250" s="398">
        <f t="shared" si="21"/>
        <v>13.5</v>
      </c>
      <c r="J250" s="421"/>
      <c r="K250" s="398">
        <f t="shared" si="22"/>
        <v>13.5</v>
      </c>
      <c r="L250" s="323"/>
      <c r="M250" s="20" t="str">
        <f t="shared" si="18"/>
        <v>Juin</v>
      </c>
    </row>
    <row r="251" spans="1:13" ht="18.75">
      <c r="A251" s="17">
        <v>244</v>
      </c>
      <c r="B251" s="308" t="s">
        <v>3232</v>
      </c>
      <c r="C251" s="309" t="s">
        <v>3233</v>
      </c>
      <c r="D251" s="430">
        <v>10.5</v>
      </c>
      <c r="E251" s="194"/>
      <c r="F251" s="396">
        <f t="shared" si="19"/>
        <v>5.25</v>
      </c>
      <c r="G251" s="397">
        <f t="shared" si="20"/>
        <v>15.75</v>
      </c>
      <c r="H251" s="183"/>
      <c r="I251" s="398">
        <f t="shared" si="21"/>
        <v>15.75</v>
      </c>
      <c r="J251" s="421"/>
      <c r="K251" s="398">
        <f t="shared" si="22"/>
        <v>15.75</v>
      </c>
      <c r="L251" s="323"/>
      <c r="M251" s="20" t="str">
        <f t="shared" si="18"/>
        <v>Juin</v>
      </c>
    </row>
    <row r="252" spans="1:13" ht="18.75">
      <c r="A252" s="17">
        <v>245</v>
      </c>
      <c r="B252" s="308" t="s">
        <v>3234</v>
      </c>
      <c r="C252" s="309" t="s">
        <v>887</v>
      </c>
      <c r="D252" s="430">
        <v>8.5</v>
      </c>
      <c r="E252" s="194"/>
      <c r="F252" s="396">
        <f t="shared" si="19"/>
        <v>4.25</v>
      </c>
      <c r="G252" s="397">
        <f t="shared" si="20"/>
        <v>12.75</v>
      </c>
      <c r="H252" s="183"/>
      <c r="I252" s="398">
        <f t="shared" si="21"/>
        <v>12.75</v>
      </c>
      <c r="J252" s="421"/>
      <c r="K252" s="398">
        <f t="shared" si="22"/>
        <v>12.75</v>
      </c>
      <c r="L252" s="323"/>
      <c r="M252" s="20" t="str">
        <f t="shared" si="18"/>
        <v>Juin</v>
      </c>
    </row>
    <row r="253" spans="1:13" ht="18.75">
      <c r="A253" s="17">
        <v>246</v>
      </c>
      <c r="B253" s="308" t="s">
        <v>3235</v>
      </c>
      <c r="C253" s="309" t="s">
        <v>2160</v>
      </c>
      <c r="D253" s="430">
        <v>7.5</v>
      </c>
      <c r="E253" s="194"/>
      <c r="F253" s="396">
        <f t="shared" si="19"/>
        <v>3.75</v>
      </c>
      <c r="G253" s="397">
        <f t="shared" si="20"/>
        <v>11.25</v>
      </c>
      <c r="H253" s="183"/>
      <c r="I253" s="398">
        <f t="shared" si="21"/>
        <v>11.25</v>
      </c>
      <c r="J253" s="421"/>
      <c r="K253" s="398">
        <f t="shared" si="22"/>
        <v>11.25</v>
      </c>
      <c r="L253" s="323"/>
      <c r="M253" s="20" t="str">
        <f t="shared" si="18"/>
        <v>Juin</v>
      </c>
    </row>
    <row r="254" spans="1:13" ht="18.75">
      <c r="A254" s="17">
        <v>247</v>
      </c>
      <c r="B254" s="308" t="s">
        <v>3236</v>
      </c>
      <c r="C254" s="309" t="s">
        <v>3237</v>
      </c>
      <c r="D254" s="430">
        <v>7</v>
      </c>
      <c r="E254" s="194"/>
      <c r="F254" s="396">
        <f t="shared" si="19"/>
        <v>3.5</v>
      </c>
      <c r="G254" s="397">
        <f t="shared" si="20"/>
        <v>10.5</v>
      </c>
      <c r="H254" s="183"/>
      <c r="I254" s="398">
        <f t="shared" si="21"/>
        <v>10.5</v>
      </c>
      <c r="J254" s="421"/>
      <c r="K254" s="398">
        <f t="shared" si="22"/>
        <v>10.5</v>
      </c>
      <c r="L254" s="323"/>
      <c r="M254" s="20" t="str">
        <f t="shared" si="18"/>
        <v>Juin</v>
      </c>
    </row>
    <row r="255" spans="1:13" ht="18.75">
      <c r="A255" s="17">
        <v>248</v>
      </c>
      <c r="B255" s="308" t="s">
        <v>3238</v>
      </c>
      <c r="C255" s="309" t="s">
        <v>116</v>
      </c>
      <c r="D255" s="430">
        <v>10.5</v>
      </c>
      <c r="E255" s="194"/>
      <c r="F255" s="396">
        <f t="shared" si="19"/>
        <v>5.25</v>
      </c>
      <c r="G255" s="397">
        <f t="shared" si="20"/>
        <v>15.75</v>
      </c>
      <c r="H255" s="183"/>
      <c r="I255" s="398">
        <f t="shared" si="21"/>
        <v>15.75</v>
      </c>
      <c r="J255" s="421"/>
      <c r="K255" s="398">
        <f t="shared" si="22"/>
        <v>15.75</v>
      </c>
      <c r="L255" s="323"/>
      <c r="M255" s="20" t="str">
        <f t="shared" si="18"/>
        <v>Juin</v>
      </c>
    </row>
    <row r="256" spans="1:13" ht="18.75">
      <c r="A256" s="17">
        <v>249</v>
      </c>
      <c r="B256" s="308" t="s">
        <v>3239</v>
      </c>
      <c r="C256" s="309" t="s">
        <v>3240</v>
      </c>
      <c r="D256" s="430">
        <v>10</v>
      </c>
      <c r="E256" s="194"/>
      <c r="F256" s="396">
        <f t="shared" si="19"/>
        <v>5</v>
      </c>
      <c r="G256" s="397">
        <f t="shared" si="20"/>
        <v>15</v>
      </c>
      <c r="H256" s="183"/>
      <c r="I256" s="398">
        <f t="shared" si="21"/>
        <v>15</v>
      </c>
      <c r="J256" s="421"/>
      <c r="K256" s="398">
        <f t="shared" si="22"/>
        <v>15</v>
      </c>
      <c r="L256" s="323"/>
      <c r="M256" s="20" t="str">
        <f t="shared" si="18"/>
        <v>Juin</v>
      </c>
    </row>
    <row r="257" spans="1:13" ht="18.75">
      <c r="A257" s="17">
        <v>250</v>
      </c>
      <c r="B257" s="308" t="s">
        <v>3241</v>
      </c>
      <c r="C257" s="309" t="s">
        <v>3242</v>
      </c>
      <c r="D257" s="430">
        <v>8.5</v>
      </c>
      <c r="E257" s="194"/>
      <c r="F257" s="396">
        <f t="shared" si="19"/>
        <v>4.25</v>
      </c>
      <c r="G257" s="397">
        <f t="shared" si="20"/>
        <v>12.75</v>
      </c>
      <c r="H257" s="183"/>
      <c r="I257" s="398">
        <f t="shared" si="21"/>
        <v>12.75</v>
      </c>
      <c r="J257" s="421"/>
      <c r="K257" s="398">
        <f t="shared" si="22"/>
        <v>12.75</v>
      </c>
      <c r="L257" s="323"/>
      <c r="M257" s="20" t="str">
        <f t="shared" si="18"/>
        <v>Juin</v>
      </c>
    </row>
    <row r="258" spans="1:13" ht="18.75">
      <c r="A258" s="17">
        <v>251</v>
      </c>
      <c r="B258" s="308" t="s">
        <v>3243</v>
      </c>
      <c r="C258" s="309" t="s">
        <v>363</v>
      </c>
      <c r="D258" s="430">
        <v>9</v>
      </c>
      <c r="E258" s="194"/>
      <c r="F258" s="396">
        <f t="shared" si="19"/>
        <v>4.5</v>
      </c>
      <c r="G258" s="397">
        <f t="shared" si="20"/>
        <v>13.5</v>
      </c>
      <c r="H258" s="183"/>
      <c r="I258" s="398">
        <f t="shared" si="21"/>
        <v>13.5</v>
      </c>
      <c r="J258" s="421"/>
      <c r="K258" s="398">
        <f t="shared" si="22"/>
        <v>13.5</v>
      </c>
      <c r="L258" s="323"/>
      <c r="M258" s="20" t="str">
        <f t="shared" si="18"/>
        <v>Juin</v>
      </c>
    </row>
    <row r="259" spans="1:13" ht="18.75">
      <c r="A259" s="17">
        <v>252</v>
      </c>
      <c r="B259" s="308" t="s">
        <v>3244</v>
      </c>
      <c r="C259" s="309" t="s">
        <v>2077</v>
      </c>
      <c r="D259" s="430">
        <v>11.5</v>
      </c>
      <c r="E259" s="194"/>
      <c r="F259" s="396">
        <f t="shared" si="19"/>
        <v>5.75</v>
      </c>
      <c r="G259" s="397">
        <f t="shared" si="20"/>
        <v>17.25</v>
      </c>
      <c r="H259" s="183"/>
      <c r="I259" s="398">
        <f t="shared" si="21"/>
        <v>17.25</v>
      </c>
      <c r="J259" s="421"/>
      <c r="K259" s="398">
        <f t="shared" si="22"/>
        <v>17.25</v>
      </c>
      <c r="L259" s="323"/>
      <c r="M259" s="20" t="str">
        <f t="shared" si="18"/>
        <v>Juin</v>
      </c>
    </row>
    <row r="260" spans="1:13" ht="18.75">
      <c r="A260" s="17">
        <v>253</v>
      </c>
      <c r="B260" s="308" t="s">
        <v>3245</v>
      </c>
      <c r="C260" s="309" t="s">
        <v>2066</v>
      </c>
      <c r="D260" s="430">
        <v>9.5</v>
      </c>
      <c r="E260" s="194"/>
      <c r="F260" s="396">
        <f t="shared" si="19"/>
        <v>4.75</v>
      </c>
      <c r="G260" s="397">
        <f t="shared" si="20"/>
        <v>14.25</v>
      </c>
      <c r="H260" s="183"/>
      <c r="I260" s="398">
        <f t="shared" si="21"/>
        <v>14.25</v>
      </c>
      <c r="J260" s="421"/>
      <c r="K260" s="398">
        <f t="shared" si="22"/>
        <v>14.25</v>
      </c>
      <c r="L260" s="323"/>
      <c r="M260" s="20" t="str">
        <f t="shared" si="18"/>
        <v>Juin</v>
      </c>
    </row>
    <row r="261" spans="1:13" ht="18.75">
      <c r="A261" s="17">
        <v>254</v>
      </c>
      <c r="B261" s="308" t="s">
        <v>3246</v>
      </c>
      <c r="C261" s="309" t="s">
        <v>1900</v>
      </c>
      <c r="D261" s="430">
        <v>7.5</v>
      </c>
      <c r="E261" s="194"/>
      <c r="F261" s="396">
        <f t="shared" si="19"/>
        <v>3.75</v>
      </c>
      <c r="G261" s="397">
        <f t="shared" si="20"/>
        <v>11.25</v>
      </c>
      <c r="H261" s="183"/>
      <c r="I261" s="398">
        <f t="shared" si="21"/>
        <v>11.25</v>
      </c>
      <c r="J261" s="421"/>
      <c r="K261" s="398">
        <f t="shared" si="22"/>
        <v>11.25</v>
      </c>
      <c r="L261" s="323"/>
      <c r="M261" s="20" t="str">
        <f t="shared" si="18"/>
        <v>Juin</v>
      </c>
    </row>
    <row r="262" spans="1:13" ht="18.75">
      <c r="A262" s="17">
        <v>255</v>
      </c>
      <c r="B262" s="308" t="s">
        <v>3247</v>
      </c>
      <c r="C262" s="309" t="s">
        <v>2077</v>
      </c>
      <c r="D262" s="430">
        <v>10.5</v>
      </c>
      <c r="E262" s="194"/>
      <c r="F262" s="396">
        <f t="shared" si="19"/>
        <v>5.25</v>
      </c>
      <c r="G262" s="397">
        <f t="shared" si="20"/>
        <v>15.75</v>
      </c>
      <c r="H262" s="183"/>
      <c r="I262" s="398">
        <f t="shared" si="21"/>
        <v>15.75</v>
      </c>
      <c r="J262" s="421"/>
      <c r="K262" s="398">
        <f t="shared" si="22"/>
        <v>15.75</v>
      </c>
      <c r="L262" s="323"/>
      <c r="M262" s="20" t="str">
        <f t="shared" si="18"/>
        <v>Juin</v>
      </c>
    </row>
    <row r="263" spans="1:13" ht="18.75">
      <c r="A263" s="17">
        <v>256</v>
      </c>
      <c r="B263" s="308" t="s">
        <v>3248</v>
      </c>
      <c r="C263" s="309" t="s">
        <v>1825</v>
      </c>
      <c r="D263" s="430">
        <v>11</v>
      </c>
      <c r="E263" s="194"/>
      <c r="F263" s="396">
        <f t="shared" si="19"/>
        <v>5.5</v>
      </c>
      <c r="G263" s="397">
        <f t="shared" si="20"/>
        <v>16.5</v>
      </c>
      <c r="H263" s="183"/>
      <c r="I263" s="398">
        <f t="shared" si="21"/>
        <v>16.5</v>
      </c>
      <c r="J263" s="421"/>
      <c r="K263" s="398">
        <f t="shared" si="22"/>
        <v>16.5</v>
      </c>
      <c r="L263" s="323"/>
      <c r="M263" s="20" t="str">
        <f t="shared" si="18"/>
        <v>Juin</v>
      </c>
    </row>
    <row r="264" spans="1:13" ht="18.75">
      <c r="A264" s="17">
        <v>257</v>
      </c>
      <c r="B264" s="308" t="s">
        <v>3249</v>
      </c>
      <c r="C264" s="309" t="s">
        <v>1872</v>
      </c>
      <c r="D264" s="430">
        <v>10</v>
      </c>
      <c r="E264" s="194"/>
      <c r="F264" s="396">
        <f t="shared" si="19"/>
        <v>5</v>
      </c>
      <c r="G264" s="397">
        <f t="shared" si="20"/>
        <v>15</v>
      </c>
      <c r="H264" s="183"/>
      <c r="I264" s="398">
        <f t="shared" si="21"/>
        <v>15</v>
      </c>
      <c r="J264" s="421"/>
      <c r="K264" s="398">
        <f t="shared" si="22"/>
        <v>15</v>
      </c>
      <c r="L264" s="323"/>
      <c r="M264" s="20" t="str">
        <f t="shared" ref="M264:M283" si="23">IF(ISBLANK(J264),IF(ISBLANK(H264),"Juin","Synthèse"),"Rattrapage")</f>
        <v>Juin</v>
      </c>
    </row>
    <row r="265" spans="1:13" ht="18.75">
      <c r="A265" s="17">
        <v>258</v>
      </c>
      <c r="B265" s="308" t="s">
        <v>3250</v>
      </c>
      <c r="C265" s="309" t="s">
        <v>3251</v>
      </c>
      <c r="D265" s="430">
        <v>8</v>
      </c>
      <c r="E265" s="194"/>
      <c r="F265" s="396">
        <f t="shared" ref="F265:F283" si="24">IF(AND(D265=0,E265=0),L265/3,(D265+E265)/2)</f>
        <v>4</v>
      </c>
      <c r="G265" s="397">
        <f t="shared" ref="G265:G283" si="25">F265*3</f>
        <v>12</v>
      </c>
      <c r="H265" s="183"/>
      <c r="I265" s="398">
        <f t="shared" ref="I265:I283" si="26">MAX(G265,H265*3)</f>
        <v>12</v>
      </c>
      <c r="J265" s="421"/>
      <c r="K265" s="398">
        <f t="shared" ref="K265:K283" si="27">MAX(I265,J265*3)</f>
        <v>12</v>
      </c>
      <c r="L265" s="323"/>
      <c r="M265" s="20" t="str">
        <f t="shared" si="23"/>
        <v>Juin</v>
      </c>
    </row>
    <row r="266" spans="1:13" ht="18.75">
      <c r="A266" s="17">
        <v>259</v>
      </c>
      <c r="B266" s="308" t="s">
        <v>3252</v>
      </c>
      <c r="C266" s="309" t="s">
        <v>3253</v>
      </c>
      <c r="D266" s="430">
        <v>11.5</v>
      </c>
      <c r="E266" s="194"/>
      <c r="F266" s="396">
        <f t="shared" si="24"/>
        <v>5.75</v>
      </c>
      <c r="G266" s="397">
        <f t="shared" si="25"/>
        <v>17.25</v>
      </c>
      <c r="H266" s="183"/>
      <c r="I266" s="398">
        <f t="shared" si="26"/>
        <v>17.25</v>
      </c>
      <c r="J266" s="421"/>
      <c r="K266" s="398">
        <f t="shared" si="27"/>
        <v>17.25</v>
      </c>
      <c r="L266" s="323"/>
      <c r="M266" s="20" t="str">
        <f t="shared" si="23"/>
        <v>Juin</v>
      </c>
    </row>
    <row r="267" spans="1:13" ht="18.75">
      <c r="A267" s="17">
        <v>260</v>
      </c>
      <c r="B267" s="308" t="s">
        <v>3254</v>
      </c>
      <c r="C267" s="309" t="s">
        <v>333</v>
      </c>
      <c r="D267" s="430">
        <v>12</v>
      </c>
      <c r="E267" s="194"/>
      <c r="F267" s="396">
        <f t="shared" si="24"/>
        <v>6</v>
      </c>
      <c r="G267" s="397">
        <f t="shared" si="25"/>
        <v>18</v>
      </c>
      <c r="H267" s="183"/>
      <c r="I267" s="398">
        <f t="shared" si="26"/>
        <v>18</v>
      </c>
      <c r="J267" s="421"/>
      <c r="K267" s="398">
        <f t="shared" si="27"/>
        <v>18</v>
      </c>
      <c r="L267" s="323"/>
      <c r="M267" s="20" t="str">
        <f t="shared" si="23"/>
        <v>Juin</v>
      </c>
    </row>
    <row r="268" spans="1:13" ht="18.75">
      <c r="A268" s="17">
        <v>261</v>
      </c>
      <c r="B268" s="308" t="s">
        <v>3255</v>
      </c>
      <c r="C268" s="309" t="s">
        <v>1779</v>
      </c>
      <c r="D268" s="430">
        <v>14.5</v>
      </c>
      <c r="E268" s="194"/>
      <c r="F268" s="396">
        <f t="shared" si="24"/>
        <v>7.25</v>
      </c>
      <c r="G268" s="397">
        <f t="shared" si="25"/>
        <v>21.75</v>
      </c>
      <c r="H268" s="183"/>
      <c r="I268" s="398">
        <f t="shared" si="26"/>
        <v>21.75</v>
      </c>
      <c r="J268" s="421"/>
      <c r="K268" s="398">
        <f t="shared" si="27"/>
        <v>21.75</v>
      </c>
      <c r="L268" s="323"/>
      <c r="M268" s="20" t="str">
        <f t="shared" si="23"/>
        <v>Juin</v>
      </c>
    </row>
    <row r="269" spans="1:13" ht="18.75">
      <c r="A269" s="17">
        <v>262</v>
      </c>
      <c r="B269" s="308" t="s">
        <v>3256</v>
      </c>
      <c r="C269" s="309" t="s">
        <v>1863</v>
      </c>
      <c r="D269" s="430">
        <v>11</v>
      </c>
      <c r="E269" s="194"/>
      <c r="F269" s="396">
        <f t="shared" si="24"/>
        <v>5.5</v>
      </c>
      <c r="G269" s="397">
        <f t="shared" si="25"/>
        <v>16.5</v>
      </c>
      <c r="H269" s="183"/>
      <c r="I269" s="398">
        <f t="shared" si="26"/>
        <v>16.5</v>
      </c>
      <c r="J269" s="421"/>
      <c r="K269" s="398">
        <f t="shared" si="27"/>
        <v>16.5</v>
      </c>
      <c r="L269" s="323"/>
      <c r="M269" s="20" t="str">
        <f t="shared" si="23"/>
        <v>Juin</v>
      </c>
    </row>
    <row r="270" spans="1:13" ht="18.75">
      <c r="A270" s="17">
        <v>263</v>
      </c>
      <c r="B270" s="308" t="s">
        <v>3257</v>
      </c>
      <c r="C270" s="309" t="s">
        <v>3258</v>
      </c>
      <c r="D270" s="430">
        <v>10.5</v>
      </c>
      <c r="E270" s="194"/>
      <c r="F270" s="396">
        <f t="shared" si="24"/>
        <v>5.25</v>
      </c>
      <c r="G270" s="397">
        <f t="shared" si="25"/>
        <v>15.75</v>
      </c>
      <c r="H270" s="183"/>
      <c r="I270" s="398">
        <f t="shared" si="26"/>
        <v>15.75</v>
      </c>
      <c r="J270" s="421"/>
      <c r="K270" s="398">
        <f t="shared" si="27"/>
        <v>15.75</v>
      </c>
      <c r="L270" s="323"/>
      <c r="M270" s="20" t="str">
        <f t="shared" si="23"/>
        <v>Juin</v>
      </c>
    </row>
    <row r="271" spans="1:13" ht="18.75">
      <c r="A271" s="17">
        <v>264</v>
      </c>
      <c r="B271" s="308" t="s">
        <v>3259</v>
      </c>
      <c r="C271" s="309" t="s">
        <v>473</v>
      </c>
      <c r="D271" s="430">
        <v>9</v>
      </c>
      <c r="E271" s="194"/>
      <c r="F271" s="396">
        <f t="shared" si="24"/>
        <v>4.5</v>
      </c>
      <c r="G271" s="397">
        <f t="shared" si="25"/>
        <v>13.5</v>
      </c>
      <c r="H271" s="183"/>
      <c r="I271" s="398">
        <f t="shared" si="26"/>
        <v>13.5</v>
      </c>
      <c r="J271" s="421"/>
      <c r="K271" s="398">
        <f t="shared" si="27"/>
        <v>13.5</v>
      </c>
      <c r="L271" s="323"/>
      <c r="M271" s="20" t="str">
        <f t="shared" si="23"/>
        <v>Juin</v>
      </c>
    </row>
    <row r="272" spans="1:13" ht="18.75">
      <c r="A272" s="17">
        <v>265</v>
      </c>
      <c r="B272" s="308" t="s">
        <v>3260</v>
      </c>
      <c r="C272" s="309" t="s">
        <v>2130</v>
      </c>
      <c r="D272" s="430">
        <v>8</v>
      </c>
      <c r="E272" s="194"/>
      <c r="F272" s="396">
        <f t="shared" si="24"/>
        <v>4</v>
      </c>
      <c r="G272" s="397">
        <f t="shared" si="25"/>
        <v>12</v>
      </c>
      <c r="H272" s="183"/>
      <c r="I272" s="398">
        <f t="shared" si="26"/>
        <v>12</v>
      </c>
      <c r="J272" s="421"/>
      <c r="K272" s="398">
        <f t="shared" si="27"/>
        <v>12</v>
      </c>
      <c r="L272" s="323"/>
      <c r="M272" s="20" t="str">
        <f t="shared" si="23"/>
        <v>Juin</v>
      </c>
    </row>
    <row r="273" spans="1:13" ht="18.75">
      <c r="A273" s="17">
        <v>266</v>
      </c>
      <c r="B273" s="308" t="s">
        <v>3261</v>
      </c>
      <c r="C273" s="309" t="s">
        <v>3262</v>
      </c>
      <c r="D273" s="430">
        <v>10.5</v>
      </c>
      <c r="E273" s="194"/>
      <c r="F273" s="396">
        <f t="shared" si="24"/>
        <v>5.25</v>
      </c>
      <c r="G273" s="397">
        <f t="shared" si="25"/>
        <v>15.75</v>
      </c>
      <c r="H273" s="183"/>
      <c r="I273" s="398">
        <f t="shared" si="26"/>
        <v>15.75</v>
      </c>
      <c r="J273" s="421"/>
      <c r="K273" s="398">
        <f t="shared" si="27"/>
        <v>15.75</v>
      </c>
      <c r="L273" s="323"/>
      <c r="M273" s="20" t="str">
        <f t="shared" si="23"/>
        <v>Juin</v>
      </c>
    </row>
    <row r="274" spans="1:13" ht="18.75">
      <c r="A274" s="17">
        <v>267</v>
      </c>
      <c r="B274" s="308" t="s">
        <v>3263</v>
      </c>
      <c r="C274" s="309" t="s">
        <v>3264</v>
      </c>
      <c r="D274" s="430">
        <v>8.5</v>
      </c>
      <c r="E274" s="194"/>
      <c r="F274" s="396">
        <f t="shared" si="24"/>
        <v>4.25</v>
      </c>
      <c r="G274" s="397">
        <f t="shared" si="25"/>
        <v>12.75</v>
      </c>
      <c r="H274" s="183"/>
      <c r="I274" s="398">
        <f t="shared" si="26"/>
        <v>12.75</v>
      </c>
      <c r="J274" s="421"/>
      <c r="K274" s="398">
        <f t="shared" si="27"/>
        <v>12.75</v>
      </c>
      <c r="L274" s="323"/>
      <c r="M274" s="20" t="str">
        <f t="shared" si="23"/>
        <v>Juin</v>
      </c>
    </row>
    <row r="275" spans="1:13" ht="18.75">
      <c r="A275" s="17">
        <v>268</v>
      </c>
      <c r="B275" s="308" t="s">
        <v>3265</v>
      </c>
      <c r="C275" s="309" t="s">
        <v>3194</v>
      </c>
      <c r="D275" s="430">
        <v>6.5</v>
      </c>
      <c r="E275" s="194"/>
      <c r="F275" s="396">
        <f t="shared" si="24"/>
        <v>3.25</v>
      </c>
      <c r="G275" s="397">
        <f t="shared" si="25"/>
        <v>9.75</v>
      </c>
      <c r="H275" s="183"/>
      <c r="I275" s="398">
        <f t="shared" si="26"/>
        <v>9.75</v>
      </c>
      <c r="J275" s="421"/>
      <c r="K275" s="398">
        <f t="shared" si="27"/>
        <v>9.75</v>
      </c>
      <c r="L275" s="323"/>
      <c r="M275" s="20" t="str">
        <f t="shared" si="23"/>
        <v>Juin</v>
      </c>
    </row>
    <row r="276" spans="1:13" ht="18.75">
      <c r="A276" s="17">
        <v>269</v>
      </c>
      <c r="B276" s="308" t="s">
        <v>1719</v>
      </c>
      <c r="C276" s="309" t="s">
        <v>500</v>
      </c>
      <c r="D276" s="430">
        <v>5.5</v>
      </c>
      <c r="E276" s="194"/>
      <c r="F276" s="396">
        <f t="shared" si="24"/>
        <v>2.75</v>
      </c>
      <c r="G276" s="397">
        <f t="shared" si="25"/>
        <v>8.25</v>
      </c>
      <c r="H276" s="183"/>
      <c r="I276" s="398">
        <f t="shared" si="26"/>
        <v>8.25</v>
      </c>
      <c r="J276" s="421"/>
      <c r="K276" s="398">
        <f t="shared" si="27"/>
        <v>8.25</v>
      </c>
      <c r="L276" s="323"/>
      <c r="M276" s="20" t="str">
        <f t="shared" si="23"/>
        <v>Juin</v>
      </c>
    </row>
    <row r="277" spans="1:13" ht="18.75">
      <c r="A277" s="17">
        <v>270</v>
      </c>
      <c r="B277" s="308" t="s">
        <v>3266</v>
      </c>
      <c r="C277" s="309" t="s">
        <v>3267</v>
      </c>
      <c r="D277" s="430">
        <v>8</v>
      </c>
      <c r="E277" s="194"/>
      <c r="F277" s="396">
        <f t="shared" si="24"/>
        <v>4</v>
      </c>
      <c r="G277" s="397">
        <f t="shared" si="25"/>
        <v>12</v>
      </c>
      <c r="H277" s="183"/>
      <c r="I277" s="398">
        <f t="shared" si="26"/>
        <v>12</v>
      </c>
      <c r="J277" s="421"/>
      <c r="K277" s="398">
        <f t="shared" si="27"/>
        <v>12</v>
      </c>
      <c r="L277" s="323"/>
      <c r="M277" s="20" t="str">
        <f t="shared" si="23"/>
        <v>Juin</v>
      </c>
    </row>
    <row r="278" spans="1:13" ht="18.75">
      <c r="A278" s="17">
        <v>271</v>
      </c>
      <c r="B278" s="308" t="s">
        <v>3268</v>
      </c>
      <c r="C278" s="366" t="s">
        <v>3269</v>
      </c>
      <c r="D278" s="430">
        <v>12.5</v>
      </c>
      <c r="E278" s="194"/>
      <c r="F278" s="396">
        <f t="shared" si="24"/>
        <v>6.25</v>
      </c>
      <c r="G278" s="397">
        <f t="shared" si="25"/>
        <v>18.75</v>
      </c>
      <c r="H278" s="183"/>
      <c r="I278" s="398">
        <f t="shared" si="26"/>
        <v>18.75</v>
      </c>
      <c r="J278" s="421"/>
      <c r="K278" s="398">
        <f t="shared" si="27"/>
        <v>18.75</v>
      </c>
      <c r="L278" s="323"/>
      <c r="M278" s="20" t="str">
        <f t="shared" si="23"/>
        <v>Juin</v>
      </c>
    </row>
    <row r="279" spans="1:13" ht="18.75">
      <c r="A279" s="17">
        <v>272</v>
      </c>
      <c r="B279" s="308" t="s">
        <v>3302</v>
      </c>
      <c r="C279" s="366" t="s">
        <v>3303</v>
      </c>
      <c r="D279" s="430">
        <v>8.5</v>
      </c>
      <c r="E279" s="194"/>
      <c r="F279" s="396">
        <f t="shared" si="24"/>
        <v>4.25</v>
      </c>
      <c r="G279" s="397">
        <f t="shared" si="25"/>
        <v>12.75</v>
      </c>
      <c r="H279" s="183"/>
      <c r="I279" s="398">
        <f t="shared" si="26"/>
        <v>12.75</v>
      </c>
      <c r="J279" s="421"/>
      <c r="K279" s="398">
        <f t="shared" si="27"/>
        <v>12.75</v>
      </c>
      <c r="L279" s="323"/>
      <c r="M279" s="20" t="str">
        <f t="shared" si="23"/>
        <v>Juin</v>
      </c>
    </row>
    <row r="280" spans="1:13" ht="18.75">
      <c r="A280" s="17">
        <v>273</v>
      </c>
      <c r="B280" s="308" t="s">
        <v>2188</v>
      </c>
      <c r="C280" s="366" t="s">
        <v>3270</v>
      </c>
      <c r="D280" s="430">
        <v>8</v>
      </c>
      <c r="E280" s="194"/>
      <c r="F280" s="396">
        <f t="shared" si="24"/>
        <v>4</v>
      </c>
      <c r="G280" s="397">
        <f t="shared" si="25"/>
        <v>12</v>
      </c>
      <c r="H280" s="183"/>
      <c r="I280" s="398">
        <f t="shared" si="26"/>
        <v>12</v>
      </c>
      <c r="J280" s="421"/>
      <c r="K280" s="398">
        <f t="shared" si="27"/>
        <v>12</v>
      </c>
      <c r="L280" s="323"/>
      <c r="M280" s="20" t="str">
        <f t="shared" si="23"/>
        <v>Juin</v>
      </c>
    </row>
    <row r="281" spans="1:13" ht="18.75">
      <c r="A281" s="17">
        <v>274</v>
      </c>
      <c r="B281" s="308" t="s">
        <v>3271</v>
      </c>
      <c r="C281" s="309" t="s">
        <v>1313</v>
      </c>
      <c r="D281" s="430">
        <v>9</v>
      </c>
      <c r="E281" s="194"/>
      <c r="F281" s="396">
        <f t="shared" si="24"/>
        <v>4.5</v>
      </c>
      <c r="G281" s="397">
        <f t="shared" si="25"/>
        <v>13.5</v>
      </c>
      <c r="H281" s="183"/>
      <c r="I281" s="398">
        <f t="shared" si="26"/>
        <v>13.5</v>
      </c>
      <c r="J281" s="421"/>
      <c r="K281" s="398">
        <f t="shared" si="27"/>
        <v>13.5</v>
      </c>
      <c r="L281" s="323"/>
      <c r="M281" s="20" t="str">
        <f t="shared" si="23"/>
        <v>Juin</v>
      </c>
    </row>
    <row r="282" spans="1:13" ht="18.75">
      <c r="A282" s="17">
        <v>275</v>
      </c>
      <c r="B282" s="308" t="s">
        <v>3272</v>
      </c>
      <c r="C282" s="309" t="s">
        <v>3273</v>
      </c>
      <c r="D282" s="430">
        <v>10</v>
      </c>
      <c r="E282" s="194"/>
      <c r="F282" s="396">
        <f t="shared" si="24"/>
        <v>5</v>
      </c>
      <c r="G282" s="397">
        <f t="shared" si="25"/>
        <v>15</v>
      </c>
      <c r="H282" s="183"/>
      <c r="I282" s="398">
        <f t="shared" si="26"/>
        <v>15</v>
      </c>
      <c r="J282" s="421"/>
      <c r="K282" s="398">
        <f t="shared" si="27"/>
        <v>15</v>
      </c>
      <c r="L282" s="323"/>
      <c r="M282" s="20" t="str">
        <f t="shared" si="23"/>
        <v>Juin</v>
      </c>
    </row>
    <row r="283" spans="1:13" ht="18.75">
      <c r="A283" s="17">
        <v>276</v>
      </c>
      <c r="B283" s="308" t="s">
        <v>3274</v>
      </c>
      <c r="C283" s="309" t="s">
        <v>3275</v>
      </c>
      <c r="D283" s="430">
        <v>8</v>
      </c>
      <c r="E283" s="194"/>
      <c r="F283" s="396">
        <f t="shared" si="24"/>
        <v>4</v>
      </c>
      <c r="G283" s="397">
        <f t="shared" si="25"/>
        <v>12</v>
      </c>
      <c r="H283" s="183"/>
      <c r="I283" s="398">
        <f t="shared" si="26"/>
        <v>12</v>
      </c>
      <c r="J283" s="421"/>
      <c r="K283" s="398">
        <f t="shared" si="27"/>
        <v>12</v>
      </c>
      <c r="L283" s="323"/>
      <c r="M283" s="20" t="str">
        <f t="shared" si="23"/>
        <v>Juin</v>
      </c>
    </row>
  </sheetData>
  <sortState ref="B7:M467">
    <sortCondition ref="B7:B467"/>
    <sortCondition ref="C7:C467"/>
  </sortState>
  <conditionalFormatting sqref="M7:M283">
    <cfRule type="cellIs" dxfId="61" priority="10" operator="equal">
      <formula>"Rattrapage"</formula>
    </cfRule>
    <cfRule type="cellIs" dxfId="60" priority="11" operator="equal">
      <formula>"Synthèse"</formula>
    </cfRule>
    <cfRule type="cellIs" dxfId="59" priority="12" operator="equal">
      <formula>"Juin"</formula>
    </cfRule>
  </conditionalFormatting>
  <dataValidations count="2">
    <dataValidation type="decimal" allowBlank="1" showInputMessage="1" showErrorMessage="1" sqref="J8:J283">
      <formula1>0</formula1>
      <formula2>20</formula2>
    </dataValidation>
    <dataValidation type="decimal" allowBlank="1" showInputMessage="1" showErrorMessage="1" sqref="L133:L283 L8:L131">
      <formula1>30</formula1>
      <formula2>60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3"/>
  <sheetViews>
    <sheetView topLeftCell="A262" workbookViewId="0">
      <selection activeCell="D273" sqref="D273"/>
    </sheetView>
  </sheetViews>
  <sheetFormatPr baseColWidth="10" defaultRowHeight="15"/>
  <cols>
    <col min="1" max="1" width="6" customWidth="1"/>
    <col min="2" max="2" width="21" style="21" customWidth="1"/>
    <col min="3" max="3" width="31.42578125" style="21" customWidth="1"/>
    <col min="4" max="4" width="11.42578125" style="140"/>
  </cols>
  <sheetData>
    <row r="1" spans="1:13" ht="21">
      <c r="B1" s="132"/>
      <c r="C1" s="133" t="s">
        <v>0</v>
      </c>
      <c r="D1" s="367"/>
      <c r="F1" s="21"/>
      <c r="G1" s="31"/>
    </row>
    <row r="2" spans="1:13" ht="21">
      <c r="B2" s="132"/>
      <c r="C2" s="133" t="s">
        <v>1</v>
      </c>
      <c r="D2" s="367"/>
      <c r="F2" s="21"/>
      <c r="G2" s="31"/>
    </row>
    <row r="3" spans="1:13" ht="21">
      <c r="B3" s="132"/>
      <c r="C3" s="133" t="s">
        <v>2930</v>
      </c>
      <c r="D3" s="367"/>
      <c r="F3" s="21"/>
      <c r="G3" s="31"/>
    </row>
    <row r="4" spans="1:13" ht="21">
      <c r="B4" s="132"/>
      <c r="C4" s="133" t="s">
        <v>2</v>
      </c>
      <c r="D4" s="367"/>
      <c r="F4" s="21"/>
      <c r="G4" s="31"/>
    </row>
    <row r="5" spans="1:13" ht="21">
      <c r="B5" s="132"/>
      <c r="C5" s="133" t="s">
        <v>21</v>
      </c>
      <c r="D5" s="367"/>
      <c r="F5" s="21"/>
      <c r="G5" s="31"/>
    </row>
    <row r="6" spans="1:13" ht="24" thickBot="1">
      <c r="B6" s="132" t="s">
        <v>3306</v>
      </c>
      <c r="D6" s="368"/>
      <c r="E6" s="23"/>
      <c r="F6" s="5"/>
      <c r="G6" s="31"/>
    </row>
    <row r="7" spans="1:13" s="16" customFormat="1" ht="16.5" thickBot="1">
      <c r="A7" s="6" t="s">
        <v>5</v>
      </c>
      <c r="B7" s="7" t="s">
        <v>6</v>
      </c>
      <c r="C7" s="7" t="s">
        <v>7</v>
      </c>
      <c r="D7" s="341" t="s">
        <v>8</v>
      </c>
      <c r="E7" s="8" t="s">
        <v>9</v>
      </c>
      <c r="F7" s="10" t="s">
        <v>10</v>
      </c>
      <c r="G7" s="10" t="s">
        <v>11</v>
      </c>
      <c r="H7" s="11" t="s">
        <v>2196</v>
      </c>
      <c r="I7" s="12" t="s">
        <v>13</v>
      </c>
      <c r="J7" s="13" t="s">
        <v>2203</v>
      </c>
      <c r="K7" s="12" t="s">
        <v>13</v>
      </c>
      <c r="L7" s="14" t="s">
        <v>14</v>
      </c>
      <c r="M7" s="15" t="s">
        <v>15</v>
      </c>
    </row>
    <row r="8" spans="1:13" ht="18.75">
      <c r="A8" s="17">
        <v>1</v>
      </c>
      <c r="B8" s="372" t="s">
        <v>2933</v>
      </c>
      <c r="C8" s="373" t="s">
        <v>2934</v>
      </c>
      <c r="D8" s="187">
        <v>14.5</v>
      </c>
      <c r="E8" s="190"/>
      <c r="F8" s="396">
        <f t="shared" ref="F8" si="0">IF(AND(D8=0,E8=0),L8/3,(D8+E8)/2)</f>
        <v>7.25</v>
      </c>
      <c r="G8" s="397">
        <f t="shared" ref="G8" si="1">F8*3</f>
        <v>21.75</v>
      </c>
      <c r="H8" s="202"/>
      <c r="I8" s="398">
        <f t="shared" ref="I8" si="2">MAX(G8,H8*3)</f>
        <v>21.75</v>
      </c>
      <c r="J8" s="194"/>
      <c r="K8" s="398">
        <f t="shared" ref="K8" si="3">MAX(I8,J8*3)</f>
        <v>21.75</v>
      </c>
      <c r="L8" s="191"/>
      <c r="M8" s="20" t="str">
        <f t="shared" ref="M8:M71" si="4">IF(ISBLANK(J8),IF(ISBLANK(H8),"Juin","Synthèse"),"Rattrapage")</f>
        <v>Juin</v>
      </c>
    </row>
    <row r="9" spans="1:13" ht="18.75">
      <c r="A9" s="17">
        <v>2</v>
      </c>
      <c r="B9" s="372" t="s">
        <v>2935</v>
      </c>
      <c r="C9" s="373" t="s">
        <v>2936</v>
      </c>
      <c r="D9" s="187">
        <v>15</v>
      </c>
      <c r="E9" s="191"/>
      <c r="F9" s="396">
        <f t="shared" ref="F9:F72" si="5">IF(AND(D9=0,E9=0),L9/3,(D9+E9)/2)</f>
        <v>7.5</v>
      </c>
      <c r="G9" s="397">
        <f t="shared" ref="G9:G72" si="6">F9*3</f>
        <v>22.5</v>
      </c>
      <c r="H9" s="202"/>
      <c r="I9" s="398">
        <f t="shared" ref="I9:I72" si="7">MAX(G9,H9*3)</f>
        <v>22.5</v>
      </c>
      <c r="J9" s="194"/>
      <c r="K9" s="398">
        <f t="shared" ref="K9:K72" si="8">MAX(I9,J9*3)</f>
        <v>22.5</v>
      </c>
      <c r="L9" s="191"/>
      <c r="M9" s="20" t="str">
        <f t="shared" si="4"/>
        <v>Juin</v>
      </c>
    </row>
    <row r="10" spans="1:13" ht="18.75">
      <c r="A10" s="17">
        <v>3</v>
      </c>
      <c r="B10" s="333" t="s">
        <v>2937</v>
      </c>
      <c r="C10" s="366" t="s">
        <v>518</v>
      </c>
      <c r="D10" s="187">
        <v>13.5</v>
      </c>
      <c r="E10" s="192"/>
      <c r="F10" s="396">
        <f t="shared" si="5"/>
        <v>6.75</v>
      </c>
      <c r="G10" s="397">
        <f t="shared" si="6"/>
        <v>20.25</v>
      </c>
      <c r="H10" s="202"/>
      <c r="I10" s="398">
        <f t="shared" si="7"/>
        <v>20.25</v>
      </c>
      <c r="J10" s="194"/>
      <c r="K10" s="398">
        <f t="shared" si="8"/>
        <v>20.25</v>
      </c>
      <c r="L10" s="191"/>
      <c r="M10" s="20" t="str">
        <f t="shared" si="4"/>
        <v>Juin</v>
      </c>
    </row>
    <row r="11" spans="1:13" ht="18.75">
      <c r="A11" s="17">
        <v>4</v>
      </c>
      <c r="B11" s="308" t="s">
        <v>2938</v>
      </c>
      <c r="C11" s="366" t="s">
        <v>706</v>
      </c>
      <c r="D11" s="187">
        <v>16</v>
      </c>
      <c r="E11" s="192"/>
      <c r="F11" s="396">
        <f t="shared" si="5"/>
        <v>8</v>
      </c>
      <c r="G11" s="397">
        <f t="shared" si="6"/>
        <v>24</v>
      </c>
      <c r="H11" s="202"/>
      <c r="I11" s="398">
        <f t="shared" si="7"/>
        <v>24</v>
      </c>
      <c r="J11" s="194"/>
      <c r="K11" s="398">
        <f t="shared" si="8"/>
        <v>24</v>
      </c>
      <c r="L11" s="191"/>
      <c r="M11" s="20" t="str">
        <f t="shared" si="4"/>
        <v>Juin</v>
      </c>
    </row>
    <row r="12" spans="1:13" ht="24" customHeight="1">
      <c r="A12" s="17">
        <v>5</v>
      </c>
      <c r="B12" s="334" t="s">
        <v>1771</v>
      </c>
      <c r="C12" s="374" t="s">
        <v>3292</v>
      </c>
      <c r="D12" s="187">
        <v>14.25</v>
      </c>
      <c r="E12" s="192"/>
      <c r="F12" s="396">
        <f t="shared" si="5"/>
        <v>7.125</v>
      </c>
      <c r="G12" s="397">
        <f t="shared" si="6"/>
        <v>21.375</v>
      </c>
      <c r="H12" s="202"/>
      <c r="I12" s="398">
        <f t="shared" si="7"/>
        <v>21.375</v>
      </c>
      <c r="J12" s="194"/>
      <c r="K12" s="398">
        <f t="shared" si="8"/>
        <v>21.375</v>
      </c>
      <c r="L12" s="191"/>
      <c r="M12" s="20" t="str">
        <f t="shared" si="4"/>
        <v>Juin</v>
      </c>
    </row>
    <row r="13" spans="1:13" ht="18.75">
      <c r="A13" s="17">
        <v>6</v>
      </c>
      <c r="B13" s="308" t="s">
        <v>2939</v>
      </c>
      <c r="C13" s="366" t="s">
        <v>2940</v>
      </c>
      <c r="D13" s="187">
        <v>11.75</v>
      </c>
      <c r="E13" s="191"/>
      <c r="F13" s="396">
        <f t="shared" si="5"/>
        <v>5.875</v>
      </c>
      <c r="G13" s="397">
        <f t="shared" si="6"/>
        <v>17.625</v>
      </c>
      <c r="H13" s="202"/>
      <c r="I13" s="398">
        <f t="shared" si="7"/>
        <v>17.625</v>
      </c>
      <c r="J13" s="194"/>
      <c r="K13" s="398">
        <f t="shared" si="8"/>
        <v>17.625</v>
      </c>
      <c r="L13" s="191"/>
      <c r="M13" s="20" t="str">
        <f t="shared" si="4"/>
        <v>Juin</v>
      </c>
    </row>
    <row r="14" spans="1:13" ht="18.75">
      <c r="A14" s="17">
        <v>7</v>
      </c>
      <c r="B14" s="308" t="s">
        <v>2941</v>
      </c>
      <c r="C14" s="366" t="s">
        <v>2942</v>
      </c>
      <c r="D14" s="187">
        <v>13.5</v>
      </c>
      <c r="E14" s="192"/>
      <c r="F14" s="396">
        <f t="shared" si="5"/>
        <v>6.75</v>
      </c>
      <c r="G14" s="397">
        <f t="shared" si="6"/>
        <v>20.25</v>
      </c>
      <c r="H14" s="202"/>
      <c r="I14" s="398">
        <f t="shared" si="7"/>
        <v>20.25</v>
      </c>
      <c r="J14" s="194"/>
      <c r="K14" s="398">
        <f t="shared" si="8"/>
        <v>20.25</v>
      </c>
      <c r="L14" s="191"/>
      <c r="M14" s="20" t="str">
        <f t="shared" si="4"/>
        <v>Juin</v>
      </c>
    </row>
    <row r="15" spans="1:13" ht="18.75">
      <c r="A15" s="17">
        <v>8</v>
      </c>
      <c r="B15" s="306" t="s">
        <v>2945</v>
      </c>
      <c r="C15" s="375" t="s">
        <v>492</v>
      </c>
      <c r="D15" s="187">
        <v>10.5</v>
      </c>
      <c r="E15" s="192"/>
      <c r="F15" s="396">
        <f t="shared" si="5"/>
        <v>5.25</v>
      </c>
      <c r="G15" s="397">
        <f t="shared" si="6"/>
        <v>15.75</v>
      </c>
      <c r="H15" s="202"/>
      <c r="I15" s="398">
        <f t="shared" si="7"/>
        <v>15.75</v>
      </c>
      <c r="J15" s="194"/>
      <c r="K15" s="398">
        <f t="shared" si="8"/>
        <v>15.75</v>
      </c>
      <c r="L15" s="191"/>
      <c r="M15" s="20" t="str">
        <f t="shared" si="4"/>
        <v>Juin</v>
      </c>
    </row>
    <row r="16" spans="1:13" ht="18.75">
      <c r="A16" s="17">
        <v>9</v>
      </c>
      <c r="B16" s="308" t="s">
        <v>2943</v>
      </c>
      <c r="C16" s="366" t="s">
        <v>2944</v>
      </c>
      <c r="D16" s="187">
        <v>12</v>
      </c>
      <c r="E16" s="192"/>
      <c r="F16" s="396">
        <f t="shared" si="5"/>
        <v>6</v>
      </c>
      <c r="G16" s="397">
        <f t="shared" si="6"/>
        <v>18</v>
      </c>
      <c r="H16" s="202"/>
      <c r="I16" s="398">
        <f t="shared" si="7"/>
        <v>18</v>
      </c>
      <c r="J16" s="194"/>
      <c r="K16" s="398">
        <f t="shared" si="8"/>
        <v>18</v>
      </c>
      <c r="L16" s="191"/>
      <c r="M16" s="20" t="str">
        <f t="shared" si="4"/>
        <v>Juin</v>
      </c>
    </row>
    <row r="17" spans="1:13" ht="18.75">
      <c r="A17" s="17">
        <v>10</v>
      </c>
      <c r="B17" s="308" t="s">
        <v>182</v>
      </c>
      <c r="C17" s="366" t="s">
        <v>640</v>
      </c>
      <c r="D17" s="187">
        <v>16.25</v>
      </c>
      <c r="E17" s="191"/>
      <c r="F17" s="396">
        <f t="shared" si="5"/>
        <v>8.125</v>
      </c>
      <c r="G17" s="397">
        <f t="shared" si="6"/>
        <v>24.375</v>
      </c>
      <c r="H17" s="202"/>
      <c r="I17" s="398">
        <f t="shared" si="7"/>
        <v>24.375</v>
      </c>
      <c r="J17" s="194"/>
      <c r="K17" s="398">
        <f t="shared" si="8"/>
        <v>24.375</v>
      </c>
      <c r="L17" s="191"/>
      <c r="M17" s="20" t="str">
        <f t="shared" si="4"/>
        <v>Juin</v>
      </c>
    </row>
    <row r="18" spans="1:13" ht="18.75">
      <c r="A18" s="17">
        <v>11</v>
      </c>
      <c r="B18" s="308" t="s">
        <v>2946</v>
      </c>
      <c r="C18" s="366" t="s">
        <v>1863</v>
      </c>
      <c r="D18" s="187">
        <v>14.75</v>
      </c>
      <c r="E18" s="192"/>
      <c r="F18" s="396">
        <f t="shared" si="5"/>
        <v>7.375</v>
      </c>
      <c r="G18" s="397">
        <f t="shared" si="6"/>
        <v>22.125</v>
      </c>
      <c r="H18" s="202"/>
      <c r="I18" s="398">
        <f t="shared" si="7"/>
        <v>22.125</v>
      </c>
      <c r="J18" s="194"/>
      <c r="K18" s="398">
        <f t="shared" si="8"/>
        <v>22.125</v>
      </c>
      <c r="L18" s="191"/>
      <c r="M18" s="20" t="str">
        <f t="shared" si="4"/>
        <v>Juin</v>
      </c>
    </row>
    <row r="19" spans="1:13" ht="18.75">
      <c r="A19" s="17">
        <v>12</v>
      </c>
      <c r="B19" s="308" t="s">
        <v>1784</v>
      </c>
      <c r="C19" s="366" t="s">
        <v>2947</v>
      </c>
      <c r="D19" s="187">
        <v>14.75</v>
      </c>
      <c r="E19" s="191"/>
      <c r="F19" s="396">
        <f t="shared" si="5"/>
        <v>7.375</v>
      </c>
      <c r="G19" s="397">
        <f t="shared" si="6"/>
        <v>22.125</v>
      </c>
      <c r="H19" s="202"/>
      <c r="I19" s="398">
        <f t="shared" si="7"/>
        <v>22.125</v>
      </c>
      <c r="J19" s="194"/>
      <c r="K19" s="398">
        <f t="shared" si="8"/>
        <v>22.125</v>
      </c>
      <c r="L19" s="191"/>
      <c r="M19" s="20" t="str">
        <f t="shared" si="4"/>
        <v>Juin</v>
      </c>
    </row>
    <row r="20" spans="1:13" ht="18.75">
      <c r="A20" s="17">
        <v>13</v>
      </c>
      <c r="B20" s="308" t="s">
        <v>2948</v>
      </c>
      <c r="C20" s="366" t="s">
        <v>2949</v>
      </c>
      <c r="D20" s="187">
        <v>13.25</v>
      </c>
      <c r="E20" s="192"/>
      <c r="F20" s="396">
        <f t="shared" si="5"/>
        <v>6.625</v>
      </c>
      <c r="G20" s="397">
        <f t="shared" si="6"/>
        <v>19.875</v>
      </c>
      <c r="H20" s="202"/>
      <c r="I20" s="398">
        <f t="shared" si="7"/>
        <v>19.875</v>
      </c>
      <c r="J20" s="194"/>
      <c r="K20" s="398">
        <f t="shared" si="8"/>
        <v>19.875</v>
      </c>
      <c r="L20" s="191"/>
      <c r="M20" s="20" t="str">
        <f t="shared" si="4"/>
        <v>Juin</v>
      </c>
    </row>
    <row r="21" spans="1:13" ht="18.75">
      <c r="A21" s="17">
        <v>14</v>
      </c>
      <c r="B21" s="308" t="s">
        <v>2950</v>
      </c>
      <c r="C21" s="366" t="s">
        <v>580</v>
      </c>
      <c r="D21" s="187">
        <v>16.25</v>
      </c>
      <c r="E21" s="192"/>
      <c r="F21" s="396">
        <f t="shared" si="5"/>
        <v>8.125</v>
      </c>
      <c r="G21" s="397">
        <f t="shared" si="6"/>
        <v>24.375</v>
      </c>
      <c r="H21" s="202"/>
      <c r="I21" s="398">
        <f t="shared" si="7"/>
        <v>24.375</v>
      </c>
      <c r="J21" s="194"/>
      <c r="K21" s="398">
        <f t="shared" si="8"/>
        <v>24.375</v>
      </c>
      <c r="L21" s="191"/>
      <c r="M21" s="20" t="str">
        <f t="shared" si="4"/>
        <v>Juin</v>
      </c>
    </row>
    <row r="22" spans="1:13" ht="18.75">
      <c r="A22" s="17">
        <v>15</v>
      </c>
      <c r="B22" s="308" t="s">
        <v>2951</v>
      </c>
      <c r="C22" s="366" t="s">
        <v>2952</v>
      </c>
      <c r="D22" s="187">
        <v>11.75</v>
      </c>
      <c r="E22" s="192"/>
      <c r="F22" s="396">
        <f t="shared" si="5"/>
        <v>5.875</v>
      </c>
      <c r="G22" s="397">
        <f t="shared" si="6"/>
        <v>17.625</v>
      </c>
      <c r="H22" s="202"/>
      <c r="I22" s="398">
        <f t="shared" si="7"/>
        <v>17.625</v>
      </c>
      <c r="J22" s="194"/>
      <c r="K22" s="398">
        <f t="shared" si="8"/>
        <v>17.625</v>
      </c>
      <c r="L22" s="191"/>
      <c r="M22" s="20" t="str">
        <f t="shared" si="4"/>
        <v>Juin</v>
      </c>
    </row>
    <row r="23" spans="1:13" ht="18.75">
      <c r="A23" s="17">
        <v>16</v>
      </c>
      <c r="B23" s="336" t="s">
        <v>2951</v>
      </c>
      <c r="C23" s="376" t="s">
        <v>2953</v>
      </c>
      <c r="D23" s="187">
        <v>11.25</v>
      </c>
      <c r="E23" s="192"/>
      <c r="F23" s="396">
        <f t="shared" si="5"/>
        <v>5.625</v>
      </c>
      <c r="G23" s="397">
        <f t="shared" si="6"/>
        <v>16.875</v>
      </c>
      <c r="H23" s="202"/>
      <c r="I23" s="398">
        <f t="shared" si="7"/>
        <v>16.875</v>
      </c>
      <c r="J23" s="194"/>
      <c r="K23" s="398">
        <f t="shared" si="8"/>
        <v>16.875</v>
      </c>
      <c r="L23" s="191"/>
      <c r="M23" s="20" t="str">
        <f t="shared" si="4"/>
        <v>Juin</v>
      </c>
    </row>
    <row r="24" spans="1:13" ht="18.75">
      <c r="A24" s="17">
        <v>17</v>
      </c>
      <c r="B24" s="308" t="s">
        <v>2954</v>
      </c>
      <c r="C24" s="366" t="s">
        <v>2090</v>
      </c>
      <c r="D24" s="187">
        <v>13.5</v>
      </c>
      <c r="E24" s="192"/>
      <c r="F24" s="396">
        <f t="shared" si="5"/>
        <v>6.75</v>
      </c>
      <c r="G24" s="397">
        <f t="shared" si="6"/>
        <v>20.25</v>
      </c>
      <c r="H24" s="202"/>
      <c r="I24" s="398">
        <f t="shared" si="7"/>
        <v>20.25</v>
      </c>
      <c r="J24" s="194"/>
      <c r="K24" s="398">
        <f t="shared" si="8"/>
        <v>20.25</v>
      </c>
      <c r="L24" s="191"/>
      <c r="M24" s="20" t="str">
        <f t="shared" si="4"/>
        <v>Juin</v>
      </c>
    </row>
    <row r="25" spans="1:13" ht="18.75">
      <c r="A25" s="17">
        <v>18</v>
      </c>
      <c r="B25" s="308" t="s">
        <v>220</v>
      </c>
      <c r="C25" s="366" t="s">
        <v>2955</v>
      </c>
      <c r="D25" s="187">
        <v>13.5</v>
      </c>
      <c r="E25" s="192"/>
      <c r="F25" s="396">
        <f t="shared" si="5"/>
        <v>6.75</v>
      </c>
      <c r="G25" s="397">
        <f t="shared" si="6"/>
        <v>20.25</v>
      </c>
      <c r="H25" s="202"/>
      <c r="I25" s="398">
        <f t="shared" si="7"/>
        <v>20.25</v>
      </c>
      <c r="J25" s="194"/>
      <c r="K25" s="398">
        <f t="shared" si="8"/>
        <v>20.25</v>
      </c>
      <c r="L25" s="191"/>
      <c r="M25" s="20" t="str">
        <f t="shared" si="4"/>
        <v>Juin</v>
      </c>
    </row>
    <row r="26" spans="1:13" ht="18.75">
      <c r="A26" s="17">
        <v>19</v>
      </c>
      <c r="B26" s="308" t="s">
        <v>2956</v>
      </c>
      <c r="C26" s="366" t="s">
        <v>2957</v>
      </c>
      <c r="D26" s="187">
        <v>14</v>
      </c>
      <c r="E26" s="192"/>
      <c r="F26" s="396">
        <f t="shared" si="5"/>
        <v>7</v>
      </c>
      <c r="G26" s="397">
        <f t="shared" si="6"/>
        <v>21</v>
      </c>
      <c r="H26" s="202"/>
      <c r="I26" s="398">
        <f t="shared" si="7"/>
        <v>21</v>
      </c>
      <c r="J26" s="194"/>
      <c r="K26" s="398">
        <f t="shared" si="8"/>
        <v>21</v>
      </c>
      <c r="L26" s="191"/>
      <c r="M26" s="20" t="str">
        <f t="shared" si="4"/>
        <v>Juin</v>
      </c>
    </row>
    <row r="27" spans="1:13" ht="18.75">
      <c r="A27" s="17">
        <v>20</v>
      </c>
      <c r="B27" s="308" t="s">
        <v>2958</v>
      </c>
      <c r="C27" s="366" t="s">
        <v>1795</v>
      </c>
      <c r="D27" s="187">
        <v>16.25</v>
      </c>
      <c r="E27" s="192"/>
      <c r="F27" s="396">
        <f t="shared" si="5"/>
        <v>8.125</v>
      </c>
      <c r="G27" s="397">
        <f t="shared" si="6"/>
        <v>24.375</v>
      </c>
      <c r="H27" s="202"/>
      <c r="I27" s="398">
        <f t="shared" si="7"/>
        <v>24.375</v>
      </c>
      <c r="J27" s="194"/>
      <c r="K27" s="398">
        <f t="shared" si="8"/>
        <v>24.375</v>
      </c>
      <c r="L27" s="191"/>
      <c r="M27" s="20" t="str">
        <f t="shared" si="4"/>
        <v>Juin</v>
      </c>
    </row>
    <row r="28" spans="1:13" ht="18.75">
      <c r="A28" s="17">
        <v>21</v>
      </c>
      <c r="B28" s="308" t="s">
        <v>2959</v>
      </c>
      <c r="C28" s="366" t="s">
        <v>2960</v>
      </c>
      <c r="D28" s="187">
        <v>10.75</v>
      </c>
      <c r="E28" s="192"/>
      <c r="F28" s="396">
        <f t="shared" si="5"/>
        <v>5.375</v>
      </c>
      <c r="G28" s="397">
        <f t="shared" si="6"/>
        <v>16.125</v>
      </c>
      <c r="H28" s="202"/>
      <c r="I28" s="398">
        <f t="shared" si="7"/>
        <v>16.125</v>
      </c>
      <c r="J28" s="194"/>
      <c r="K28" s="398">
        <f t="shared" si="8"/>
        <v>16.125</v>
      </c>
      <c r="L28" s="191"/>
      <c r="M28" s="20" t="str">
        <f t="shared" si="4"/>
        <v>Juin</v>
      </c>
    </row>
    <row r="29" spans="1:13" ht="18.75">
      <c r="A29" s="17">
        <v>22</v>
      </c>
      <c r="B29" s="308" t="s">
        <v>2961</v>
      </c>
      <c r="C29" s="366" t="s">
        <v>1943</v>
      </c>
      <c r="D29" s="187">
        <v>17.25</v>
      </c>
      <c r="E29" s="192"/>
      <c r="F29" s="396">
        <f t="shared" si="5"/>
        <v>8.625</v>
      </c>
      <c r="G29" s="397">
        <f t="shared" si="6"/>
        <v>25.875</v>
      </c>
      <c r="H29" s="202"/>
      <c r="I29" s="398">
        <f t="shared" si="7"/>
        <v>25.875</v>
      </c>
      <c r="J29" s="194"/>
      <c r="K29" s="398">
        <f t="shared" si="8"/>
        <v>25.875</v>
      </c>
      <c r="L29" s="191"/>
      <c r="M29" s="20" t="str">
        <f t="shared" si="4"/>
        <v>Juin</v>
      </c>
    </row>
    <row r="30" spans="1:13" ht="18.75">
      <c r="A30" s="17">
        <v>23</v>
      </c>
      <c r="B30" s="308" t="s">
        <v>249</v>
      </c>
      <c r="C30" s="366" t="s">
        <v>2962</v>
      </c>
      <c r="D30" s="187">
        <v>16.25</v>
      </c>
      <c r="E30" s="192"/>
      <c r="F30" s="396">
        <f t="shared" si="5"/>
        <v>8.125</v>
      </c>
      <c r="G30" s="397">
        <f t="shared" si="6"/>
        <v>24.375</v>
      </c>
      <c r="H30" s="202"/>
      <c r="I30" s="398">
        <f t="shared" si="7"/>
        <v>24.375</v>
      </c>
      <c r="J30" s="194"/>
      <c r="K30" s="398">
        <f t="shared" si="8"/>
        <v>24.375</v>
      </c>
      <c r="L30" s="191"/>
      <c r="M30" s="20" t="str">
        <f t="shared" si="4"/>
        <v>Juin</v>
      </c>
    </row>
    <row r="31" spans="1:13" ht="18.75">
      <c r="A31" s="17">
        <v>24</v>
      </c>
      <c r="B31" s="308" t="s">
        <v>2963</v>
      </c>
      <c r="C31" s="366" t="s">
        <v>640</v>
      </c>
      <c r="D31" s="187">
        <v>13.75</v>
      </c>
      <c r="E31" s="191"/>
      <c r="F31" s="396">
        <f t="shared" si="5"/>
        <v>6.875</v>
      </c>
      <c r="G31" s="397">
        <f t="shared" si="6"/>
        <v>20.625</v>
      </c>
      <c r="H31" s="202"/>
      <c r="I31" s="398">
        <f t="shared" si="7"/>
        <v>20.625</v>
      </c>
      <c r="J31" s="194"/>
      <c r="K31" s="398">
        <f t="shared" si="8"/>
        <v>20.625</v>
      </c>
      <c r="L31" s="191"/>
      <c r="M31" s="20" t="str">
        <f t="shared" si="4"/>
        <v>Juin</v>
      </c>
    </row>
    <row r="32" spans="1:13" ht="18.75">
      <c r="A32" s="17">
        <v>25</v>
      </c>
      <c r="B32" s="308" t="s">
        <v>2964</v>
      </c>
      <c r="C32" s="366" t="s">
        <v>2965</v>
      </c>
      <c r="D32" s="187">
        <v>13.75</v>
      </c>
      <c r="E32" s="192"/>
      <c r="F32" s="396">
        <f t="shared" si="5"/>
        <v>6.875</v>
      </c>
      <c r="G32" s="397">
        <f t="shared" si="6"/>
        <v>20.625</v>
      </c>
      <c r="H32" s="202"/>
      <c r="I32" s="398">
        <f t="shared" si="7"/>
        <v>20.625</v>
      </c>
      <c r="J32" s="194"/>
      <c r="K32" s="398">
        <f t="shared" si="8"/>
        <v>20.625</v>
      </c>
      <c r="L32" s="191"/>
      <c r="M32" s="20" t="str">
        <f t="shared" si="4"/>
        <v>Juin</v>
      </c>
    </row>
    <row r="33" spans="1:13" ht="18.75">
      <c r="A33" s="17">
        <v>26</v>
      </c>
      <c r="B33" s="308" t="s">
        <v>2966</v>
      </c>
      <c r="C33" s="366" t="s">
        <v>1409</v>
      </c>
      <c r="D33" s="187">
        <v>9.75</v>
      </c>
      <c r="E33" s="192"/>
      <c r="F33" s="396">
        <f t="shared" si="5"/>
        <v>4.875</v>
      </c>
      <c r="G33" s="397">
        <f t="shared" si="6"/>
        <v>14.625</v>
      </c>
      <c r="H33" s="202"/>
      <c r="I33" s="398">
        <f t="shared" si="7"/>
        <v>14.625</v>
      </c>
      <c r="J33" s="194"/>
      <c r="K33" s="398">
        <f t="shared" si="8"/>
        <v>14.625</v>
      </c>
      <c r="L33" s="191"/>
      <c r="M33" s="20" t="str">
        <f t="shared" si="4"/>
        <v>Juin</v>
      </c>
    </row>
    <row r="34" spans="1:13" ht="18.75">
      <c r="A34" s="17">
        <v>27</v>
      </c>
      <c r="B34" s="308" t="s">
        <v>2967</v>
      </c>
      <c r="C34" s="366" t="s">
        <v>2968</v>
      </c>
      <c r="D34" s="187">
        <v>16.5</v>
      </c>
      <c r="E34" s="191"/>
      <c r="F34" s="396">
        <f t="shared" si="5"/>
        <v>8.25</v>
      </c>
      <c r="G34" s="397">
        <f t="shared" si="6"/>
        <v>24.75</v>
      </c>
      <c r="H34" s="202"/>
      <c r="I34" s="398">
        <f t="shared" si="7"/>
        <v>24.75</v>
      </c>
      <c r="J34" s="194"/>
      <c r="K34" s="398">
        <f t="shared" si="8"/>
        <v>24.75</v>
      </c>
      <c r="L34" s="191"/>
      <c r="M34" s="20" t="str">
        <f t="shared" si="4"/>
        <v>Juin</v>
      </c>
    </row>
    <row r="35" spans="1:13" ht="18.75">
      <c r="A35" s="17">
        <v>28</v>
      </c>
      <c r="B35" s="369" t="s">
        <v>307</v>
      </c>
      <c r="C35" s="377" t="s">
        <v>2969</v>
      </c>
      <c r="D35" s="187">
        <v>13.5</v>
      </c>
      <c r="E35" s="192"/>
      <c r="F35" s="396">
        <f t="shared" si="5"/>
        <v>6.75</v>
      </c>
      <c r="G35" s="397">
        <f t="shared" si="6"/>
        <v>20.25</v>
      </c>
      <c r="H35" s="202"/>
      <c r="I35" s="398">
        <f t="shared" si="7"/>
        <v>20.25</v>
      </c>
      <c r="J35" s="194"/>
      <c r="K35" s="398">
        <f t="shared" si="8"/>
        <v>20.25</v>
      </c>
      <c r="L35" s="191"/>
      <c r="M35" s="20" t="str">
        <f t="shared" si="4"/>
        <v>Juin</v>
      </c>
    </row>
    <row r="36" spans="1:13" ht="18.75">
      <c r="A36" s="17">
        <v>29</v>
      </c>
      <c r="B36" s="308" t="s">
        <v>3293</v>
      </c>
      <c r="C36" s="366" t="s">
        <v>2047</v>
      </c>
      <c r="D36" s="187">
        <v>15</v>
      </c>
      <c r="E36" s="192"/>
      <c r="F36" s="396">
        <f t="shared" si="5"/>
        <v>7.5</v>
      </c>
      <c r="G36" s="397">
        <f t="shared" si="6"/>
        <v>22.5</v>
      </c>
      <c r="H36" s="202"/>
      <c r="I36" s="398">
        <f t="shared" si="7"/>
        <v>22.5</v>
      </c>
      <c r="J36" s="194"/>
      <c r="K36" s="398">
        <f t="shared" si="8"/>
        <v>22.5</v>
      </c>
      <c r="L36" s="191"/>
      <c r="M36" s="20" t="str">
        <f t="shared" si="4"/>
        <v>Juin</v>
      </c>
    </row>
    <row r="37" spans="1:13" ht="18.75">
      <c r="A37" s="17">
        <v>30</v>
      </c>
      <c r="B37" s="308" t="s">
        <v>2970</v>
      </c>
      <c r="C37" s="366" t="s">
        <v>2971</v>
      </c>
      <c r="D37" s="187">
        <v>16.75</v>
      </c>
      <c r="E37" s="192"/>
      <c r="F37" s="396">
        <f t="shared" si="5"/>
        <v>8.375</v>
      </c>
      <c r="G37" s="397">
        <f t="shared" si="6"/>
        <v>25.125</v>
      </c>
      <c r="H37" s="202"/>
      <c r="I37" s="398">
        <f t="shared" si="7"/>
        <v>25.125</v>
      </c>
      <c r="J37" s="194"/>
      <c r="K37" s="398">
        <f t="shared" si="8"/>
        <v>25.125</v>
      </c>
      <c r="L37" s="191"/>
      <c r="M37" s="20" t="str">
        <f t="shared" si="4"/>
        <v>Juin</v>
      </c>
    </row>
    <row r="38" spans="1:13" ht="18.75">
      <c r="A38" s="17">
        <v>31</v>
      </c>
      <c r="B38" s="308" t="s">
        <v>347</v>
      </c>
      <c r="C38" s="366" t="s">
        <v>2248</v>
      </c>
      <c r="D38" s="187">
        <v>12.75</v>
      </c>
      <c r="E38" s="191"/>
      <c r="F38" s="396">
        <f t="shared" si="5"/>
        <v>6.375</v>
      </c>
      <c r="G38" s="397">
        <f t="shared" si="6"/>
        <v>19.125</v>
      </c>
      <c r="H38" s="202"/>
      <c r="I38" s="398">
        <f t="shared" si="7"/>
        <v>19.125</v>
      </c>
      <c r="J38" s="194"/>
      <c r="K38" s="398">
        <f t="shared" si="8"/>
        <v>19.125</v>
      </c>
      <c r="L38" s="191"/>
      <c r="M38" s="20" t="str">
        <f t="shared" si="4"/>
        <v>Juin</v>
      </c>
    </row>
    <row r="39" spans="1:13" ht="18.75">
      <c r="A39" s="17">
        <v>32</v>
      </c>
      <c r="B39" s="308" t="s">
        <v>2972</v>
      </c>
      <c r="C39" s="366" t="s">
        <v>82</v>
      </c>
      <c r="D39" s="187">
        <v>17</v>
      </c>
      <c r="E39" s="192"/>
      <c r="F39" s="396">
        <f t="shared" si="5"/>
        <v>8.5</v>
      </c>
      <c r="G39" s="397">
        <f t="shared" si="6"/>
        <v>25.5</v>
      </c>
      <c r="H39" s="202"/>
      <c r="I39" s="398">
        <f t="shared" si="7"/>
        <v>25.5</v>
      </c>
      <c r="J39" s="194"/>
      <c r="K39" s="398">
        <f t="shared" si="8"/>
        <v>25.5</v>
      </c>
      <c r="L39" s="191"/>
      <c r="M39" s="20" t="str">
        <f t="shared" si="4"/>
        <v>Juin</v>
      </c>
    </row>
    <row r="40" spans="1:13" ht="18.75">
      <c r="A40" s="17">
        <v>33</v>
      </c>
      <c r="B40" s="308" t="s">
        <v>2973</v>
      </c>
      <c r="C40" s="366" t="s">
        <v>2974</v>
      </c>
      <c r="D40" s="187">
        <v>14</v>
      </c>
      <c r="E40" s="192"/>
      <c r="F40" s="396">
        <f t="shared" si="5"/>
        <v>7</v>
      </c>
      <c r="G40" s="397">
        <f t="shared" si="6"/>
        <v>21</v>
      </c>
      <c r="H40" s="202"/>
      <c r="I40" s="398">
        <f t="shared" si="7"/>
        <v>21</v>
      </c>
      <c r="J40" s="194"/>
      <c r="K40" s="398">
        <f t="shared" si="8"/>
        <v>21</v>
      </c>
      <c r="L40" s="191"/>
      <c r="M40" s="20" t="str">
        <f t="shared" si="4"/>
        <v>Juin</v>
      </c>
    </row>
    <row r="41" spans="1:13" ht="18.75">
      <c r="A41" s="17">
        <v>34</v>
      </c>
      <c r="B41" s="308" t="s">
        <v>2992</v>
      </c>
      <c r="C41" s="366" t="s">
        <v>2028</v>
      </c>
      <c r="D41" s="187">
        <v>12.25</v>
      </c>
      <c r="E41" s="191"/>
      <c r="F41" s="396">
        <f t="shared" si="5"/>
        <v>6.125</v>
      </c>
      <c r="G41" s="397">
        <f t="shared" si="6"/>
        <v>18.375</v>
      </c>
      <c r="H41" s="202"/>
      <c r="I41" s="398">
        <f t="shared" si="7"/>
        <v>18.375</v>
      </c>
      <c r="J41" s="194"/>
      <c r="K41" s="398">
        <f t="shared" si="8"/>
        <v>18.375</v>
      </c>
      <c r="L41" s="191"/>
      <c r="M41" s="20" t="str">
        <f t="shared" si="4"/>
        <v>Juin</v>
      </c>
    </row>
    <row r="42" spans="1:13" ht="18.75">
      <c r="A42" s="17">
        <v>35</v>
      </c>
      <c r="B42" s="308" t="s">
        <v>2975</v>
      </c>
      <c r="C42" s="366" t="s">
        <v>2976</v>
      </c>
      <c r="D42" s="187">
        <v>14.5</v>
      </c>
      <c r="E42" s="191"/>
      <c r="F42" s="396">
        <f t="shared" si="5"/>
        <v>7.25</v>
      </c>
      <c r="G42" s="397">
        <f t="shared" si="6"/>
        <v>21.75</v>
      </c>
      <c r="H42" s="202"/>
      <c r="I42" s="398">
        <f t="shared" si="7"/>
        <v>21.75</v>
      </c>
      <c r="J42" s="194"/>
      <c r="K42" s="398">
        <f t="shared" si="8"/>
        <v>21.75</v>
      </c>
      <c r="L42" s="191"/>
      <c r="M42" s="20" t="str">
        <f t="shared" si="4"/>
        <v>Juin</v>
      </c>
    </row>
    <row r="43" spans="1:13" ht="18.75">
      <c r="A43" s="17">
        <v>36</v>
      </c>
      <c r="B43" s="308" t="s">
        <v>2977</v>
      </c>
      <c r="C43" s="366" t="s">
        <v>2165</v>
      </c>
      <c r="D43" s="187">
        <v>13.75</v>
      </c>
      <c r="E43" s="191"/>
      <c r="F43" s="396">
        <f t="shared" si="5"/>
        <v>6.875</v>
      </c>
      <c r="G43" s="397">
        <f t="shared" si="6"/>
        <v>20.625</v>
      </c>
      <c r="H43" s="202"/>
      <c r="I43" s="398">
        <f t="shared" si="7"/>
        <v>20.625</v>
      </c>
      <c r="J43" s="194"/>
      <c r="K43" s="398">
        <f t="shared" si="8"/>
        <v>20.625</v>
      </c>
      <c r="L43" s="191"/>
      <c r="M43" s="20" t="str">
        <f t="shared" si="4"/>
        <v>Juin</v>
      </c>
    </row>
    <row r="44" spans="1:13" ht="18.75">
      <c r="A44" s="17">
        <v>37</v>
      </c>
      <c r="B44" s="308" t="s">
        <v>2978</v>
      </c>
      <c r="C44" s="366" t="s">
        <v>2979</v>
      </c>
      <c r="D44" s="187">
        <v>11.5</v>
      </c>
      <c r="E44" s="192"/>
      <c r="F44" s="396">
        <f t="shared" si="5"/>
        <v>5.75</v>
      </c>
      <c r="G44" s="397">
        <f t="shared" si="6"/>
        <v>17.25</v>
      </c>
      <c r="H44" s="202"/>
      <c r="I44" s="398">
        <f t="shared" si="7"/>
        <v>17.25</v>
      </c>
      <c r="J44" s="194"/>
      <c r="K44" s="398">
        <f t="shared" si="8"/>
        <v>17.25</v>
      </c>
      <c r="L44" s="191"/>
      <c r="M44" s="20" t="str">
        <f t="shared" si="4"/>
        <v>Juin</v>
      </c>
    </row>
    <row r="45" spans="1:13" ht="18.75">
      <c r="A45" s="17">
        <v>38</v>
      </c>
      <c r="B45" s="308" t="s">
        <v>2980</v>
      </c>
      <c r="C45" s="308" t="s">
        <v>711</v>
      </c>
      <c r="D45" s="187">
        <v>13.25</v>
      </c>
      <c r="E45" s="192"/>
      <c r="F45" s="396">
        <f t="shared" si="5"/>
        <v>6.625</v>
      </c>
      <c r="G45" s="397">
        <f t="shared" si="6"/>
        <v>19.875</v>
      </c>
      <c r="H45" s="202"/>
      <c r="I45" s="398">
        <f t="shared" si="7"/>
        <v>19.875</v>
      </c>
      <c r="J45" s="194"/>
      <c r="K45" s="398">
        <f t="shared" si="8"/>
        <v>19.875</v>
      </c>
      <c r="L45" s="191"/>
      <c r="M45" s="20" t="str">
        <f t="shared" si="4"/>
        <v>Juin</v>
      </c>
    </row>
    <row r="46" spans="1:13" ht="18.75">
      <c r="A46" s="17">
        <v>39</v>
      </c>
      <c r="B46" s="333" t="s">
        <v>2981</v>
      </c>
      <c r="C46" s="333" t="s">
        <v>2982</v>
      </c>
      <c r="D46" s="187">
        <v>13</v>
      </c>
      <c r="E46" s="192"/>
      <c r="F46" s="396">
        <f t="shared" si="5"/>
        <v>6.5</v>
      </c>
      <c r="G46" s="397">
        <f t="shared" si="6"/>
        <v>19.5</v>
      </c>
      <c r="H46" s="202"/>
      <c r="I46" s="398">
        <f t="shared" si="7"/>
        <v>19.5</v>
      </c>
      <c r="J46" s="194"/>
      <c r="K46" s="398">
        <f t="shared" si="8"/>
        <v>19.5</v>
      </c>
      <c r="L46" s="191"/>
      <c r="M46" s="20" t="str">
        <f t="shared" si="4"/>
        <v>Juin</v>
      </c>
    </row>
    <row r="47" spans="1:13" ht="18.75">
      <c r="A47" s="17">
        <v>40</v>
      </c>
      <c r="B47" s="308" t="s">
        <v>2983</v>
      </c>
      <c r="C47" s="366" t="s">
        <v>841</v>
      </c>
      <c r="D47" s="187">
        <v>14.25</v>
      </c>
      <c r="E47" s="192"/>
      <c r="F47" s="396">
        <f t="shared" si="5"/>
        <v>7.125</v>
      </c>
      <c r="G47" s="397">
        <f t="shared" si="6"/>
        <v>21.375</v>
      </c>
      <c r="H47" s="202"/>
      <c r="I47" s="398">
        <f t="shared" si="7"/>
        <v>21.375</v>
      </c>
      <c r="J47" s="194"/>
      <c r="K47" s="398">
        <f t="shared" si="8"/>
        <v>21.375</v>
      </c>
      <c r="L47" s="191"/>
      <c r="M47" s="20" t="str">
        <f t="shared" si="4"/>
        <v>Juin</v>
      </c>
    </row>
    <row r="48" spans="1:13" ht="18.75">
      <c r="A48" s="17">
        <v>41</v>
      </c>
      <c r="B48" s="308" t="s">
        <v>2984</v>
      </c>
      <c r="C48" s="366" t="s">
        <v>1890</v>
      </c>
      <c r="D48" s="187">
        <v>13</v>
      </c>
      <c r="E48" s="192"/>
      <c r="F48" s="396">
        <f t="shared" si="5"/>
        <v>6.5</v>
      </c>
      <c r="G48" s="397">
        <f t="shared" si="6"/>
        <v>19.5</v>
      </c>
      <c r="H48" s="202"/>
      <c r="I48" s="398">
        <f t="shared" si="7"/>
        <v>19.5</v>
      </c>
      <c r="J48" s="194"/>
      <c r="K48" s="398">
        <f t="shared" si="8"/>
        <v>19.5</v>
      </c>
      <c r="L48" s="191"/>
      <c r="M48" s="20" t="str">
        <f t="shared" si="4"/>
        <v>Juin</v>
      </c>
    </row>
    <row r="49" spans="1:13" ht="18.75">
      <c r="A49" s="17">
        <v>42</v>
      </c>
      <c r="B49" s="308" t="s">
        <v>2985</v>
      </c>
      <c r="C49" s="366" t="s">
        <v>2986</v>
      </c>
      <c r="D49" s="187">
        <v>13.75</v>
      </c>
      <c r="E49" s="192"/>
      <c r="F49" s="396">
        <f t="shared" si="5"/>
        <v>6.875</v>
      </c>
      <c r="G49" s="397">
        <f t="shared" si="6"/>
        <v>20.625</v>
      </c>
      <c r="H49" s="202"/>
      <c r="I49" s="398">
        <f t="shared" si="7"/>
        <v>20.625</v>
      </c>
      <c r="J49" s="194"/>
      <c r="K49" s="398">
        <f t="shared" si="8"/>
        <v>20.625</v>
      </c>
      <c r="L49" s="191"/>
      <c r="M49" s="20" t="str">
        <f t="shared" si="4"/>
        <v>Juin</v>
      </c>
    </row>
    <row r="50" spans="1:13" ht="18.75">
      <c r="A50" s="17">
        <v>43</v>
      </c>
      <c r="B50" s="308" t="s">
        <v>2985</v>
      </c>
      <c r="C50" s="366" t="s">
        <v>2987</v>
      </c>
      <c r="D50" s="187">
        <v>13.5</v>
      </c>
      <c r="E50" s="191"/>
      <c r="F50" s="396">
        <f t="shared" si="5"/>
        <v>6.75</v>
      </c>
      <c r="G50" s="397">
        <f t="shared" si="6"/>
        <v>20.25</v>
      </c>
      <c r="H50" s="202"/>
      <c r="I50" s="398">
        <f t="shared" si="7"/>
        <v>20.25</v>
      </c>
      <c r="J50" s="194"/>
      <c r="K50" s="398">
        <f t="shared" si="8"/>
        <v>20.25</v>
      </c>
      <c r="L50" s="191"/>
      <c r="M50" s="20" t="str">
        <f t="shared" si="4"/>
        <v>Juin</v>
      </c>
    </row>
    <row r="51" spans="1:13" ht="18.75">
      <c r="A51" s="17">
        <v>44</v>
      </c>
      <c r="B51" s="308" t="s">
        <v>2988</v>
      </c>
      <c r="C51" s="366" t="s">
        <v>2989</v>
      </c>
      <c r="D51" s="187">
        <v>12.75</v>
      </c>
      <c r="E51" s="192"/>
      <c r="F51" s="396">
        <f t="shared" si="5"/>
        <v>6.375</v>
      </c>
      <c r="G51" s="397">
        <f t="shared" si="6"/>
        <v>19.125</v>
      </c>
      <c r="H51" s="202"/>
      <c r="I51" s="398">
        <f t="shared" si="7"/>
        <v>19.125</v>
      </c>
      <c r="J51" s="194"/>
      <c r="K51" s="398">
        <f t="shared" si="8"/>
        <v>19.125</v>
      </c>
      <c r="L51" s="191"/>
      <c r="M51" s="20" t="str">
        <f t="shared" si="4"/>
        <v>Juin</v>
      </c>
    </row>
    <row r="52" spans="1:13" ht="18.75">
      <c r="A52" s="17">
        <v>45</v>
      </c>
      <c r="B52" s="308" t="s">
        <v>2990</v>
      </c>
      <c r="C52" s="366" t="s">
        <v>2991</v>
      </c>
      <c r="D52" s="187">
        <v>13.5</v>
      </c>
      <c r="E52" s="192"/>
      <c r="F52" s="396">
        <f t="shared" si="5"/>
        <v>6.75</v>
      </c>
      <c r="G52" s="397">
        <f t="shared" si="6"/>
        <v>20.25</v>
      </c>
      <c r="H52" s="202"/>
      <c r="I52" s="398">
        <f t="shared" si="7"/>
        <v>20.25</v>
      </c>
      <c r="J52" s="194"/>
      <c r="K52" s="398">
        <f t="shared" si="8"/>
        <v>20.25</v>
      </c>
      <c r="L52" s="191"/>
      <c r="M52" s="20" t="str">
        <f t="shared" si="4"/>
        <v>Juin</v>
      </c>
    </row>
    <row r="53" spans="1:13" ht="18.75">
      <c r="A53" s="17">
        <v>46</v>
      </c>
      <c r="B53" s="344" t="s">
        <v>2993</v>
      </c>
      <c r="C53" s="378" t="s">
        <v>2994</v>
      </c>
      <c r="D53" s="187">
        <v>11.25</v>
      </c>
      <c r="E53" s="192"/>
      <c r="F53" s="396">
        <f t="shared" si="5"/>
        <v>5.625</v>
      </c>
      <c r="G53" s="397">
        <f t="shared" si="6"/>
        <v>16.875</v>
      </c>
      <c r="H53" s="202"/>
      <c r="I53" s="398">
        <f t="shared" si="7"/>
        <v>16.875</v>
      </c>
      <c r="J53" s="194"/>
      <c r="K53" s="398">
        <f t="shared" si="8"/>
        <v>16.875</v>
      </c>
      <c r="L53" s="191"/>
      <c r="M53" s="20" t="str">
        <f t="shared" si="4"/>
        <v>Juin</v>
      </c>
    </row>
    <row r="54" spans="1:13" ht="18.75">
      <c r="A54" s="17">
        <v>47</v>
      </c>
      <c r="B54" s="308" t="s">
        <v>2993</v>
      </c>
      <c r="C54" s="366" t="s">
        <v>2995</v>
      </c>
      <c r="D54" s="187">
        <v>11</v>
      </c>
      <c r="E54" s="191"/>
      <c r="F54" s="396">
        <f t="shared" si="5"/>
        <v>5.5</v>
      </c>
      <c r="G54" s="397">
        <f t="shared" si="6"/>
        <v>16.5</v>
      </c>
      <c r="H54" s="202"/>
      <c r="I54" s="398">
        <f t="shared" si="7"/>
        <v>16.5</v>
      </c>
      <c r="J54" s="194"/>
      <c r="K54" s="398">
        <f t="shared" si="8"/>
        <v>16.5</v>
      </c>
      <c r="L54" s="191"/>
      <c r="M54" s="20" t="str">
        <f t="shared" si="4"/>
        <v>Juin</v>
      </c>
    </row>
    <row r="55" spans="1:13" ht="18.75">
      <c r="A55" s="17">
        <v>48</v>
      </c>
      <c r="B55" s="308" t="s">
        <v>2996</v>
      </c>
      <c r="C55" s="366" t="s">
        <v>2997</v>
      </c>
      <c r="D55" s="187">
        <v>12.5</v>
      </c>
      <c r="E55" s="192"/>
      <c r="F55" s="396">
        <f t="shared" si="5"/>
        <v>6.25</v>
      </c>
      <c r="G55" s="397">
        <f t="shared" si="6"/>
        <v>18.75</v>
      </c>
      <c r="H55" s="202"/>
      <c r="I55" s="398">
        <f t="shared" si="7"/>
        <v>18.75</v>
      </c>
      <c r="J55" s="194"/>
      <c r="K55" s="398">
        <f t="shared" si="8"/>
        <v>18.75</v>
      </c>
      <c r="L55" s="191"/>
      <c r="M55" s="20" t="str">
        <f t="shared" si="4"/>
        <v>Juin</v>
      </c>
    </row>
    <row r="56" spans="1:13" ht="18.75">
      <c r="A56" s="17">
        <v>49</v>
      </c>
      <c r="B56" s="346" t="s">
        <v>3294</v>
      </c>
      <c r="C56" s="379" t="s">
        <v>2085</v>
      </c>
      <c r="D56" s="187">
        <v>12</v>
      </c>
      <c r="E56" s="192"/>
      <c r="F56" s="396">
        <f t="shared" si="5"/>
        <v>6</v>
      </c>
      <c r="G56" s="397">
        <f t="shared" si="6"/>
        <v>18</v>
      </c>
      <c r="H56" s="202"/>
      <c r="I56" s="398">
        <f t="shared" si="7"/>
        <v>18</v>
      </c>
      <c r="J56" s="194"/>
      <c r="K56" s="398">
        <f t="shared" si="8"/>
        <v>18</v>
      </c>
      <c r="L56" s="191"/>
      <c r="M56" s="20" t="str">
        <f t="shared" si="4"/>
        <v>Juin</v>
      </c>
    </row>
    <row r="57" spans="1:13" ht="18.75">
      <c r="A57" s="17">
        <v>50</v>
      </c>
      <c r="B57" s="308" t="s">
        <v>2998</v>
      </c>
      <c r="C57" s="366" t="s">
        <v>2999</v>
      </c>
      <c r="D57" s="187">
        <v>14.25</v>
      </c>
      <c r="E57" s="191"/>
      <c r="F57" s="396">
        <f t="shared" si="5"/>
        <v>7.125</v>
      </c>
      <c r="G57" s="397">
        <f t="shared" si="6"/>
        <v>21.375</v>
      </c>
      <c r="H57" s="202"/>
      <c r="I57" s="398">
        <f t="shared" si="7"/>
        <v>21.375</v>
      </c>
      <c r="J57" s="194"/>
      <c r="K57" s="398">
        <f t="shared" si="8"/>
        <v>21.375</v>
      </c>
      <c r="L57" s="191"/>
      <c r="M57" s="20" t="str">
        <f t="shared" si="4"/>
        <v>Juin</v>
      </c>
    </row>
    <row r="58" spans="1:13" ht="18.75">
      <c r="A58" s="17">
        <v>51</v>
      </c>
      <c r="B58" s="308" t="s">
        <v>3000</v>
      </c>
      <c r="C58" s="366" t="s">
        <v>2038</v>
      </c>
      <c r="D58" s="187">
        <v>14.25</v>
      </c>
      <c r="E58" s="325"/>
      <c r="F58" s="396">
        <f t="shared" si="5"/>
        <v>7.125</v>
      </c>
      <c r="G58" s="397">
        <f t="shared" si="6"/>
        <v>21.375</v>
      </c>
      <c r="H58" s="202"/>
      <c r="I58" s="398">
        <f t="shared" si="7"/>
        <v>21.375</v>
      </c>
      <c r="J58" s="194"/>
      <c r="K58" s="398">
        <f t="shared" si="8"/>
        <v>21.375</v>
      </c>
      <c r="L58" s="191"/>
      <c r="M58" s="20" t="str">
        <f t="shared" si="4"/>
        <v>Juin</v>
      </c>
    </row>
    <row r="59" spans="1:13" ht="18.75">
      <c r="A59" s="17">
        <v>52</v>
      </c>
      <c r="B59" s="334" t="s">
        <v>1859</v>
      </c>
      <c r="C59" s="374" t="s">
        <v>3001</v>
      </c>
      <c r="D59" s="324"/>
      <c r="E59" s="191"/>
      <c r="F59" s="396">
        <f t="shared" si="5"/>
        <v>12</v>
      </c>
      <c r="G59" s="397">
        <f t="shared" si="6"/>
        <v>36</v>
      </c>
      <c r="H59" s="202"/>
      <c r="I59" s="398">
        <f t="shared" si="7"/>
        <v>36</v>
      </c>
      <c r="J59" s="194"/>
      <c r="K59" s="398">
        <f t="shared" si="8"/>
        <v>36</v>
      </c>
      <c r="L59" s="191">
        <v>36</v>
      </c>
      <c r="M59" s="20" t="str">
        <f t="shared" si="4"/>
        <v>Juin</v>
      </c>
    </row>
    <row r="60" spans="1:13" ht="18.75">
      <c r="A60" s="17">
        <v>53</v>
      </c>
      <c r="B60" s="334" t="s">
        <v>454</v>
      </c>
      <c r="C60" s="374" t="s">
        <v>1863</v>
      </c>
      <c r="D60" s="187">
        <v>11.75</v>
      </c>
      <c r="E60" s="192"/>
      <c r="F60" s="396">
        <f t="shared" si="5"/>
        <v>5.875</v>
      </c>
      <c r="G60" s="397">
        <f t="shared" si="6"/>
        <v>17.625</v>
      </c>
      <c r="H60" s="202"/>
      <c r="I60" s="398">
        <f t="shared" si="7"/>
        <v>17.625</v>
      </c>
      <c r="J60" s="194"/>
      <c r="K60" s="398">
        <f t="shared" si="8"/>
        <v>17.625</v>
      </c>
      <c r="L60" s="191"/>
      <c r="M60" s="20" t="str">
        <f t="shared" si="4"/>
        <v>Juin</v>
      </c>
    </row>
    <row r="61" spans="1:13" ht="18.75">
      <c r="A61" s="17">
        <v>54</v>
      </c>
      <c r="B61" s="308" t="s">
        <v>3002</v>
      </c>
      <c r="C61" s="366" t="s">
        <v>3003</v>
      </c>
      <c r="D61" s="187">
        <v>12.75</v>
      </c>
      <c r="E61" s="192"/>
      <c r="F61" s="396">
        <f t="shared" si="5"/>
        <v>6.375</v>
      </c>
      <c r="G61" s="397">
        <f t="shared" si="6"/>
        <v>19.125</v>
      </c>
      <c r="H61" s="202"/>
      <c r="I61" s="398">
        <f t="shared" si="7"/>
        <v>19.125</v>
      </c>
      <c r="J61" s="194"/>
      <c r="K61" s="398">
        <f t="shared" si="8"/>
        <v>19.125</v>
      </c>
      <c r="L61" s="191"/>
      <c r="M61" s="20" t="str">
        <f t="shared" si="4"/>
        <v>Juin</v>
      </c>
    </row>
    <row r="62" spans="1:13" ht="18.75">
      <c r="A62" s="17">
        <v>55</v>
      </c>
      <c r="B62" s="308" t="s">
        <v>3004</v>
      </c>
      <c r="C62" s="366" t="s">
        <v>3005</v>
      </c>
      <c r="D62" s="187">
        <v>12.5</v>
      </c>
      <c r="E62" s="191"/>
      <c r="F62" s="396">
        <f t="shared" si="5"/>
        <v>6.25</v>
      </c>
      <c r="G62" s="397">
        <f t="shared" si="6"/>
        <v>18.75</v>
      </c>
      <c r="H62" s="202"/>
      <c r="I62" s="398">
        <f t="shared" si="7"/>
        <v>18.75</v>
      </c>
      <c r="J62" s="194"/>
      <c r="K62" s="398">
        <f t="shared" si="8"/>
        <v>18.75</v>
      </c>
      <c r="L62" s="191"/>
      <c r="M62" s="20" t="str">
        <f t="shared" si="4"/>
        <v>Juin</v>
      </c>
    </row>
    <row r="63" spans="1:13" ht="18.75">
      <c r="A63" s="17">
        <v>56</v>
      </c>
      <c r="B63" s="308" t="s">
        <v>466</v>
      </c>
      <c r="C63" s="366" t="s">
        <v>296</v>
      </c>
      <c r="D63" s="187">
        <v>12.5</v>
      </c>
      <c r="E63" s="192"/>
      <c r="F63" s="396">
        <f t="shared" si="5"/>
        <v>6.25</v>
      </c>
      <c r="G63" s="397">
        <f t="shared" si="6"/>
        <v>18.75</v>
      </c>
      <c r="H63" s="202"/>
      <c r="I63" s="398">
        <f t="shared" si="7"/>
        <v>18.75</v>
      </c>
      <c r="J63" s="194"/>
      <c r="K63" s="398">
        <f t="shared" si="8"/>
        <v>18.75</v>
      </c>
      <c r="L63" s="191"/>
      <c r="M63" s="20" t="str">
        <f t="shared" si="4"/>
        <v>Juin</v>
      </c>
    </row>
    <row r="64" spans="1:13" ht="18.75">
      <c r="A64" s="17">
        <v>57</v>
      </c>
      <c r="B64" s="308" t="s">
        <v>3006</v>
      </c>
      <c r="C64" s="366" t="s">
        <v>674</v>
      </c>
      <c r="D64" s="187">
        <v>16.25</v>
      </c>
      <c r="E64" s="419"/>
      <c r="F64" s="396">
        <f t="shared" si="5"/>
        <v>8.125</v>
      </c>
      <c r="G64" s="397">
        <f t="shared" si="6"/>
        <v>24.375</v>
      </c>
      <c r="H64" s="202"/>
      <c r="I64" s="398">
        <f t="shared" si="7"/>
        <v>24.375</v>
      </c>
      <c r="J64" s="194"/>
      <c r="K64" s="398">
        <f t="shared" si="8"/>
        <v>24.375</v>
      </c>
      <c r="L64" s="191"/>
      <c r="M64" s="20" t="str">
        <f t="shared" si="4"/>
        <v>Juin</v>
      </c>
    </row>
    <row r="65" spans="1:13" ht="18.75">
      <c r="A65" s="17">
        <v>58</v>
      </c>
      <c r="B65" s="308" t="s">
        <v>1869</v>
      </c>
      <c r="C65" s="366" t="s">
        <v>3007</v>
      </c>
      <c r="D65" s="187">
        <v>9.5</v>
      </c>
      <c r="E65" s="192"/>
      <c r="F65" s="396">
        <f t="shared" si="5"/>
        <v>4.75</v>
      </c>
      <c r="G65" s="397">
        <f t="shared" si="6"/>
        <v>14.25</v>
      </c>
      <c r="H65" s="202"/>
      <c r="I65" s="398">
        <f t="shared" si="7"/>
        <v>14.25</v>
      </c>
      <c r="J65" s="194"/>
      <c r="K65" s="398">
        <f t="shared" si="8"/>
        <v>14.25</v>
      </c>
      <c r="L65" s="191"/>
      <c r="M65" s="20" t="str">
        <f t="shared" si="4"/>
        <v>Juin</v>
      </c>
    </row>
    <row r="66" spans="1:13" ht="18.75">
      <c r="A66" s="17">
        <v>59</v>
      </c>
      <c r="B66" s="306" t="s">
        <v>475</v>
      </c>
      <c r="C66" s="375" t="s">
        <v>1872</v>
      </c>
      <c r="D66" s="324"/>
      <c r="E66" s="192"/>
      <c r="F66" s="396">
        <f t="shared" si="5"/>
        <v>10</v>
      </c>
      <c r="G66" s="397">
        <f t="shared" si="6"/>
        <v>30</v>
      </c>
      <c r="H66" s="202"/>
      <c r="I66" s="398">
        <f t="shared" si="7"/>
        <v>30</v>
      </c>
      <c r="J66" s="194"/>
      <c r="K66" s="398">
        <f t="shared" si="8"/>
        <v>30</v>
      </c>
      <c r="L66" s="191">
        <v>30</v>
      </c>
      <c r="M66" s="20" t="str">
        <f t="shared" si="4"/>
        <v>Juin</v>
      </c>
    </row>
    <row r="67" spans="1:13" ht="18.75">
      <c r="A67" s="17">
        <v>60</v>
      </c>
      <c r="B67" s="308" t="s">
        <v>3008</v>
      </c>
      <c r="C67" s="308" t="s">
        <v>3009</v>
      </c>
      <c r="D67" s="187">
        <v>14.25</v>
      </c>
      <c r="E67" s="192"/>
      <c r="F67" s="396">
        <f t="shared" si="5"/>
        <v>7.125</v>
      </c>
      <c r="G67" s="397">
        <f t="shared" si="6"/>
        <v>21.375</v>
      </c>
      <c r="H67" s="202"/>
      <c r="I67" s="398">
        <f t="shared" si="7"/>
        <v>21.375</v>
      </c>
      <c r="J67" s="194"/>
      <c r="K67" s="398">
        <f t="shared" si="8"/>
        <v>21.375</v>
      </c>
      <c r="L67" s="191"/>
      <c r="M67" s="20" t="str">
        <f t="shared" si="4"/>
        <v>Juin</v>
      </c>
    </row>
    <row r="68" spans="1:13" ht="18.75">
      <c r="A68" s="17">
        <v>61</v>
      </c>
      <c r="B68" s="308" t="s">
        <v>3285</v>
      </c>
      <c r="C68" s="366" t="s">
        <v>3010</v>
      </c>
      <c r="D68" s="187">
        <v>11</v>
      </c>
      <c r="E68" s="192"/>
      <c r="F68" s="396">
        <f t="shared" si="5"/>
        <v>5.5</v>
      </c>
      <c r="G68" s="397">
        <f t="shared" si="6"/>
        <v>16.5</v>
      </c>
      <c r="H68" s="202"/>
      <c r="I68" s="398">
        <f t="shared" si="7"/>
        <v>16.5</v>
      </c>
      <c r="J68" s="194"/>
      <c r="K68" s="398">
        <f t="shared" si="8"/>
        <v>16.5</v>
      </c>
      <c r="L68" s="191"/>
      <c r="M68" s="20" t="str">
        <f t="shared" si="4"/>
        <v>Juin</v>
      </c>
    </row>
    <row r="69" spans="1:13" ht="18.75">
      <c r="A69" s="17">
        <v>62</v>
      </c>
      <c r="B69" s="334" t="s">
        <v>499</v>
      </c>
      <c r="C69" s="374" t="s">
        <v>500</v>
      </c>
      <c r="D69" s="324"/>
      <c r="E69" s="192"/>
      <c r="F69" s="396">
        <f t="shared" si="5"/>
        <v>10.5</v>
      </c>
      <c r="G69" s="397">
        <f t="shared" si="6"/>
        <v>31.5</v>
      </c>
      <c r="H69" s="202"/>
      <c r="I69" s="398">
        <f t="shared" si="7"/>
        <v>31.5</v>
      </c>
      <c r="J69" s="194"/>
      <c r="K69" s="398">
        <f t="shared" si="8"/>
        <v>31.5</v>
      </c>
      <c r="L69" s="191">
        <v>31.5</v>
      </c>
      <c r="M69" s="20" t="str">
        <f t="shared" si="4"/>
        <v>Juin</v>
      </c>
    </row>
    <row r="70" spans="1:13" ht="18.75">
      <c r="A70" s="17">
        <v>63</v>
      </c>
      <c r="B70" s="308" t="s">
        <v>3011</v>
      </c>
      <c r="C70" s="366" t="s">
        <v>256</v>
      </c>
      <c r="D70" s="187">
        <v>13.75</v>
      </c>
      <c r="E70" s="191"/>
      <c r="F70" s="396">
        <f t="shared" si="5"/>
        <v>6.875</v>
      </c>
      <c r="G70" s="397">
        <f t="shared" si="6"/>
        <v>20.625</v>
      </c>
      <c r="H70" s="202"/>
      <c r="I70" s="398">
        <f t="shared" si="7"/>
        <v>20.625</v>
      </c>
      <c r="J70" s="194"/>
      <c r="K70" s="398">
        <f t="shared" si="8"/>
        <v>20.625</v>
      </c>
      <c r="L70" s="191"/>
      <c r="M70" s="20" t="str">
        <f t="shared" si="4"/>
        <v>Juin</v>
      </c>
    </row>
    <row r="71" spans="1:13" ht="18.75">
      <c r="A71" s="17">
        <v>64</v>
      </c>
      <c r="B71" s="308" t="s">
        <v>3012</v>
      </c>
      <c r="C71" s="366" t="s">
        <v>3013</v>
      </c>
      <c r="D71" s="187">
        <v>13.5</v>
      </c>
      <c r="E71" s="192"/>
      <c r="F71" s="396">
        <f t="shared" si="5"/>
        <v>6.75</v>
      </c>
      <c r="G71" s="397">
        <f t="shared" si="6"/>
        <v>20.25</v>
      </c>
      <c r="H71" s="202"/>
      <c r="I71" s="398">
        <f t="shared" si="7"/>
        <v>20.25</v>
      </c>
      <c r="J71" s="194"/>
      <c r="K71" s="398">
        <f t="shared" si="8"/>
        <v>20.25</v>
      </c>
      <c r="L71" s="191"/>
      <c r="M71" s="20" t="str">
        <f t="shared" si="4"/>
        <v>Juin</v>
      </c>
    </row>
    <row r="72" spans="1:13" ht="18.75">
      <c r="A72" s="17">
        <v>65</v>
      </c>
      <c r="B72" s="308" t="s">
        <v>3014</v>
      </c>
      <c r="C72" s="366" t="s">
        <v>3015</v>
      </c>
      <c r="D72" s="187">
        <v>15.25</v>
      </c>
      <c r="E72" s="192"/>
      <c r="F72" s="396">
        <f t="shared" si="5"/>
        <v>7.625</v>
      </c>
      <c r="G72" s="397">
        <f t="shared" si="6"/>
        <v>22.875</v>
      </c>
      <c r="H72" s="202"/>
      <c r="I72" s="398">
        <f t="shared" si="7"/>
        <v>22.875</v>
      </c>
      <c r="J72" s="194"/>
      <c r="K72" s="398">
        <f t="shared" si="8"/>
        <v>22.875</v>
      </c>
      <c r="L72" s="191"/>
      <c r="M72" s="20" t="str">
        <f t="shared" ref="M72:M135" si="9">IF(ISBLANK(J72),IF(ISBLANK(H72),"Juin","Synthèse"),"Rattrapage")</f>
        <v>Juin</v>
      </c>
    </row>
    <row r="73" spans="1:13" ht="18.75">
      <c r="A73" s="17">
        <v>66</v>
      </c>
      <c r="B73" s="308" t="s">
        <v>3016</v>
      </c>
      <c r="C73" s="366" t="s">
        <v>1368</v>
      </c>
      <c r="D73" s="187">
        <v>15</v>
      </c>
      <c r="E73" s="191"/>
      <c r="F73" s="396">
        <f t="shared" ref="F73:F136" si="10">IF(AND(D73=0,E73=0),L73/3,(D73+E73)/2)</f>
        <v>7.5</v>
      </c>
      <c r="G73" s="397">
        <f t="shared" ref="G73:G136" si="11">F73*3</f>
        <v>22.5</v>
      </c>
      <c r="H73" s="202"/>
      <c r="I73" s="398">
        <f t="shared" ref="I73:I136" si="12">MAX(G73,H73*3)</f>
        <v>22.5</v>
      </c>
      <c r="J73" s="194"/>
      <c r="K73" s="398">
        <f t="shared" ref="K73:K136" si="13">MAX(I73,J73*3)</f>
        <v>22.5</v>
      </c>
      <c r="L73" s="191"/>
      <c r="M73" s="20" t="str">
        <f t="shared" si="9"/>
        <v>Juin</v>
      </c>
    </row>
    <row r="74" spans="1:13" ht="18.75">
      <c r="A74" s="17">
        <v>67</v>
      </c>
      <c r="B74" s="308" t="s">
        <v>3017</v>
      </c>
      <c r="C74" s="366" t="s">
        <v>1211</v>
      </c>
      <c r="D74" s="187">
        <v>16.75</v>
      </c>
      <c r="E74" s="192"/>
      <c r="F74" s="396">
        <f t="shared" si="10"/>
        <v>8.375</v>
      </c>
      <c r="G74" s="397">
        <f t="shared" si="11"/>
        <v>25.125</v>
      </c>
      <c r="H74" s="202"/>
      <c r="I74" s="398">
        <f t="shared" si="12"/>
        <v>25.125</v>
      </c>
      <c r="J74" s="194"/>
      <c r="K74" s="398">
        <f t="shared" si="13"/>
        <v>25.125</v>
      </c>
      <c r="L74" s="191"/>
      <c r="M74" s="20" t="str">
        <f t="shared" si="9"/>
        <v>Juin</v>
      </c>
    </row>
    <row r="75" spans="1:13" ht="18.75">
      <c r="A75" s="17">
        <v>68</v>
      </c>
      <c r="B75" s="308" t="s">
        <v>3018</v>
      </c>
      <c r="C75" s="366" t="s">
        <v>1935</v>
      </c>
      <c r="D75" s="187">
        <v>12.75</v>
      </c>
      <c r="E75" s="191"/>
      <c r="F75" s="396">
        <f t="shared" si="10"/>
        <v>6.375</v>
      </c>
      <c r="G75" s="397">
        <f t="shared" si="11"/>
        <v>19.125</v>
      </c>
      <c r="H75" s="202"/>
      <c r="I75" s="398">
        <f t="shared" si="12"/>
        <v>19.125</v>
      </c>
      <c r="J75" s="194"/>
      <c r="K75" s="398">
        <f t="shared" si="13"/>
        <v>19.125</v>
      </c>
      <c r="L75" s="191"/>
      <c r="M75" s="20" t="str">
        <f t="shared" si="9"/>
        <v>Juin</v>
      </c>
    </row>
    <row r="76" spans="1:13" ht="18.75">
      <c r="A76" s="17">
        <v>69</v>
      </c>
      <c r="B76" s="308" t="s">
        <v>3019</v>
      </c>
      <c r="C76" s="366" t="s">
        <v>2018</v>
      </c>
      <c r="D76" s="187">
        <v>13.75</v>
      </c>
      <c r="E76" s="192"/>
      <c r="F76" s="396">
        <f t="shared" si="10"/>
        <v>6.875</v>
      </c>
      <c r="G76" s="397">
        <f t="shared" si="11"/>
        <v>20.625</v>
      </c>
      <c r="H76" s="202"/>
      <c r="I76" s="398">
        <f t="shared" si="12"/>
        <v>20.625</v>
      </c>
      <c r="J76" s="194"/>
      <c r="K76" s="398">
        <f t="shared" si="13"/>
        <v>20.625</v>
      </c>
      <c r="L76" s="191"/>
      <c r="M76" s="20" t="str">
        <f t="shared" si="9"/>
        <v>Juin</v>
      </c>
    </row>
    <row r="77" spans="1:13" ht="18.75">
      <c r="A77" s="17">
        <v>70</v>
      </c>
      <c r="B77" s="308" t="s">
        <v>3020</v>
      </c>
      <c r="C77" s="366" t="s">
        <v>3021</v>
      </c>
      <c r="D77" s="187">
        <v>19.5</v>
      </c>
      <c r="E77" s="192"/>
      <c r="F77" s="396">
        <f t="shared" si="10"/>
        <v>9.75</v>
      </c>
      <c r="G77" s="397">
        <f t="shared" si="11"/>
        <v>29.25</v>
      </c>
      <c r="H77" s="202"/>
      <c r="I77" s="398">
        <f t="shared" si="12"/>
        <v>29.25</v>
      </c>
      <c r="J77" s="194"/>
      <c r="K77" s="398">
        <f t="shared" si="13"/>
        <v>29.25</v>
      </c>
      <c r="L77" s="191"/>
      <c r="M77" s="20" t="str">
        <f t="shared" si="9"/>
        <v>Juin</v>
      </c>
    </row>
    <row r="78" spans="1:13" ht="18.75">
      <c r="A78" s="17">
        <v>71</v>
      </c>
      <c r="B78" s="334" t="s">
        <v>3286</v>
      </c>
      <c r="C78" s="374" t="s">
        <v>1907</v>
      </c>
      <c r="D78" s="187">
        <v>11.75</v>
      </c>
      <c r="E78" s="192"/>
      <c r="F78" s="396">
        <f t="shared" si="10"/>
        <v>5.875</v>
      </c>
      <c r="G78" s="397">
        <f t="shared" si="11"/>
        <v>17.625</v>
      </c>
      <c r="H78" s="202"/>
      <c r="I78" s="398">
        <f t="shared" si="12"/>
        <v>17.625</v>
      </c>
      <c r="J78" s="194"/>
      <c r="K78" s="398">
        <f t="shared" si="13"/>
        <v>17.625</v>
      </c>
      <c r="L78" s="191"/>
      <c r="M78" s="20" t="str">
        <f t="shared" si="9"/>
        <v>Juin</v>
      </c>
    </row>
    <row r="79" spans="1:13" ht="18.75">
      <c r="A79" s="17">
        <v>72</v>
      </c>
      <c r="B79" s="308" t="s">
        <v>3022</v>
      </c>
      <c r="C79" s="366" t="s">
        <v>971</v>
      </c>
      <c r="D79" s="187">
        <v>15.75</v>
      </c>
      <c r="E79" s="192"/>
      <c r="F79" s="396">
        <f t="shared" si="10"/>
        <v>7.875</v>
      </c>
      <c r="G79" s="397">
        <f t="shared" si="11"/>
        <v>23.625</v>
      </c>
      <c r="H79" s="202"/>
      <c r="I79" s="398">
        <f t="shared" si="12"/>
        <v>23.625</v>
      </c>
      <c r="J79" s="194"/>
      <c r="K79" s="398">
        <f t="shared" si="13"/>
        <v>23.625</v>
      </c>
      <c r="L79" s="191"/>
      <c r="M79" s="20" t="str">
        <f t="shared" si="9"/>
        <v>Juin</v>
      </c>
    </row>
    <row r="80" spans="1:13" ht="18.75">
      <c r="A80" s="17">
        <v>73</v>
      </c>
      <c r="B80" s="308" t="s">
        <v>3023</v>
      </c>
      <c r="C80" s="366" t="s">
        <v>3024</v>
      </c>
      <c r="D80" s="187">
        <v>14</v>
      </c>
      <c r="E80" s="191"/>
      <c r="F80" s="396">
        <f t="shared" si="10"/>
        <v>7</v>
      </c>
      <c r="G80" s="397">
        <f t="shared" si="11"/>
        <v>21</v>
      </c>
      <c r="H80" s="202"/>
      <c r="I80" s="398">
        <f t="shared" si="12"/>
        <v>21</v>
      </c>
      <c r="J80" s="194"/>
      <c r="K80" s="398">
        <f t="shared" si="13"/>
        <v>21</v>
      </c>
      <c r="L80" s="191"/>
      <c r="M80" s="20" t="str">
        <f t="shared" si="9"/>
        <v>Juin</v>
      </c>
    </row>
    <row r="81" spans="1:13" ht="18.75">
      <c r="A81" s="17">
        <v>74</v>
      </c>
      <c r="B81" s="308" t="s">
        <v>3025</v>
      </c>
      <c r="C81" s="366" t="s">
        <v>887</v>
      </c>
      <c r="D81" s="187">
        <v>14</v>
      </c>
      <c r="E81" s="191"/>
      <c r="F81" s="396">
        <f t="shared" si="10"/>
        <v>7</v>
      </c>
      <c r="G81" s="397">
        <f t="shared" si="11"/>
        <v>21</v>
      </c>
      <c r="H81" s="202"/>
      <c r="I81" s="398">
        <f t="shared" si="12"/>
        <v>21</v>
      </c>
      <c r="J81" s="194"/>
      <c r="K81" s="398">
        <f t="shared" si="13"/>
        <v>21</v>
      </c>
      <c r="L81" s="191"/>
      <c r="M81" s="20" t="str">
        <f t="shared" si="9"/>
        <v>Juin</v>
      </c>
    </row>
    <row r="82" spans="1:13" ht="18.75">
      <c r="A82" s="17">
        <v>75</v>
      </c>
      <c r="B82" s="308" t="s">
        <v>552</v>
      </c>
      <c r="C82" s="366" t="s">
        <v>2146</v>
      </c>
      <c r="D82" s="187">
        <v>14.25</v>
      </c>
      <c r="E82" s="192"/>
      <c r="F82" s="396">
        <f t="shared" si="10"/>
        <v>7.125</v>
      </c>
      <c r="G82" s="397">
        <f t="shared" si="11"/>
        <v>21.375</v>
      </c>
      <c r="H82" s="202"/>
      <c r="I82" s="398">
        <f t="shared" si="12"/>
        <v>21.375</v>
      </c>
      <c r="J82" s="194"/>
      <c r="K82" s="398">
        <f t="shared" si="13"/>
        <v>21.375</v>
      </c>
      <c r="L82" s="191"/>
      <c r="M82" s="20" t="str">
        <f t="shared" si="9"/>
        <v>Juin</v>
      </c>
    </row>
    <row r="83" spans="1:13" ht="18.75">
      <c r="A83" s="17">
        <v>76</v>
      </c>
      <c r="B83" s="308" t="s">
        <v>3026</v>
      </c>
      <c r="C83" s="366" t="s">
        <v>2143</v>
      </c>
      <c r="D83" s="187">
        <v>10.75</v>
      </c>
      <c r="E83" s="192"/>
      <c r="F83" s="396">
        <f t="shared" si="10"/>
        <v>5.375</v>
      </c>
      <c r="G83" s="397">
        <f t="shared" si="11"/>
        <v>16.125</v>
      </c>
      <c r="H83" s="202"/>
      <c r="I83" s="398">
        <f t="shared" si="12"/>
        <v>16.125</v>
      </c>
      <c r="J83" s="194"/>
      <c r="K83" s="398">
        <f t="shared" si="13"/>
        <v>16.125</v>
      </c>
      <c r="L83" s="191"/>
      <c r="M83" s="20" t="str">
        <f t="shared" si="9"/>
        <v>Juin</v>
      </c>
    </row>
    <row r="84" spans="1:13" ht="18.75">
      <c r="A84" s="17">
        <v>77</v>
      </c>
      <c r="B84" s="308" t="s">
        <v>3027</v>
      </c>
      <c r="C84" s="366" t="s">
        <v>1892</v>
      </c>
      <c r="D84" s="187">
        <v>13.5</v>
      </c>
      <c r="E84" s="191"/>
      <c r="F84" s="396">
        <f t="shared" si="10"/>
        <v>6.75</v>
      </c>
      <c r="G84" s="397">
        <f t="shared" si="11"/>
        <v>20.25</v>
      </c>
      <c r="H84" s="202"/>
      <c r="I84" s="398">
        <f t="shared" si="12"/>
        <v>20.25</v>
      </c>
      <c r="J84" s="194"/>
      <c r="K84" s="398">
        <f t="shared" si="13"/>
        <v>20.25</v>
      </c>
      <c r="L84" s="191"/>
      <c r="M84" s="20" t="str">
        <f t="shared" si="9"/>
        <v>Juin</v>
      </c>
    </row>
    <row r="85" spans="1:13" ht="18.75">
      <c r="A85" s="17">
        <v>78</v>
      </c>
      <c r="B85" s="308" t="s">
        <v>3028</v>
      </c>
      <c r="C85" s="366" t="s">
        <v>841</v>
      </c>
      <c r="D85" s="187">
        <v>12</v>
      </c>
      <c r="E85" s="192"/>
      <c r="F85" s="396">
        <f t="shared" si="10"/>
        <v>6</v>
      </c>
      <c r="G85" s="397">
        <f t="shared" si="11"/>
        <v>18</v>
      </c>
      <c r="H85" s="202"/>
      <c r="I85" s="398">
        <f t="shared" si="12"/>
        <v>18</v>
      </c>
      <c r="J85" s="194"/>
      <c r="K85" s="398">
        <f t="shared" si="13"/>
        <v>18</v>
      </c>
      <c r="L85" s="191"/>
      <c r="M85" s="20" t="str">
        <f t="shared" si="9"/>
        <v>Juin</v>
      </c>
    </row>
    <row r="86" spans="1:13" ht="18.75">
      <c r="A86" s="17">
        <v>79</v>
      </c>
      <c r="B86" s="308" t="s">
        <v>3029</v>
      </c>
      <c r="C86" s="366" t="s">
        <v>1313</v>
      </c>
      <c r="D86" s="187">
        <v>13.75</v>
      </c>
      <c r="E86" s="191"/>
      <c r="F86" s="396">
        <f t="shared" si="10"/>
        <v>6.875</v>
      </c>
      <c r="G86" s="397">
        <f t="shared" si="11"/>
        <v>20.625</v>
      </c>
      <c r="H86" s="202"/>
      <c r="I86" s="398">
        <f t="shared" si="12"/>
        <v>20.625</v>
      </c>
      <c r="J86" s="194"/>
      <c r="K86" s="398">
        <f t="shared" si="13"/>
        <v>20.625</v>
      </c>
      <c r="L86" s="191"/>
      <c r="M86" s="20" t="str">
        <f t="shared" si="9"/>
        <v>Juin</v>
      </c>
    </row>
    <row r="87" spans="1:13" ht="18.75">
      <c r="A87" s="17">
        <v>80</v>
      </c>
      <c r="B87" s="308" t="s">
        <v>3030</v>
      </c>
      <c r="C87" s="366" t="s">
        <v>1211</v>
      </c>
      <c r="D87" s="187">
        <v>12.75</v>
      </c>
      <c r="E87" s="191"/>
      <c r="F87" s="396">
        <f t="shared" si="10"/>
        <v>6.375</v>
      </c>
      <c r="G87" s="397">
        <f t="shared" si="11"/>
        <v>19.125</v>
      </c>
      <c r="H87" s="202"/>
      <c r="I87" s="398">
        <f t="shared" si="12"/>
        <v>19.125</v>
      </c>
      <c r="J87" s="194"/>
      <c r="K87" s="398">
        <f t="shared" si="13"/>
        <v>19.125</v>
      </c>
      <c r="L87" s="191"/>
      <c r="M87" s="20" t="str">
        <f t="shared" si="9"/>
        <v>Juin</v>
      </c>
    </row>
    <row r="88" spans="1:13" ht="18.75">
      <c r="A88" s="17">
        <v>81</v>
      </c>
      <c r="B88" s="308" t="s">
        <v>3031</v>
      </c>
      <c r="C88" s="366" t="s">
        <v>2940</v>
      </c>
      <c r="D88" s="187">
        <v>12.75</v>
      </c>
      <c r="E88" s="192"/>
      <c r="F88" s="396">
        <f t="shared" si="10"/>
        <v>6.375</v>
      </c>
      <c r="G88" s="397">
        <f t="shared" si="11"/>
        <v>19.125</v>
      </c>
      <c r="H88" s="202"/>
      <c r="I88" s="398">
        <f t="shared" si="12"/>
        <v>19.125</v>
      </c>
      <c r="J88" s="194"/>
      <c r="K88" s="398">
        <f t="shared" si="13"/>
        <v>19.125</v>
      </c>
      <c r="L88" s="191"/>
      <c r="M88" s="20" t="str">
        <f t="shared" si="9"/>
        <v>Juin</v>
      </c>
    </row>
    <row r="89" spans="1:13" ht="18.75">
      <c r="A89" s="17">
        <v>82</v>
      </c>
      <c r="B89" s="308" t="s">
        <v>3032</v>
      </c>
      <c r="C89" s="366" t="s">
        <v>3033</v>
      </c>
      <c r="D89" s="187">
        <v>14.75</v>
      </c>
      <c r="E89" s="192"/>
      <c r="F89" s="396">
        <f t="shared" si="10"/>
        <v>7.375</v>
      </c>
      <c r="G89" s="397">
        <f t="shared" si="11"/>
        <v>22.125</v>
      </c>
      <c r="H89" s="202"/>
      <c r="I89" s="398">
        <f t="shared" si="12"/>
        <v>22.125</v>
      </c>
      <c r="J89" s="194"/>
      <c r="K89" s="398">
        <f t="shared" si="13"/>
        <v>22.125</v>
      </c>
      <c r="L89" s="191"/>
      <c r="M89" s="20" t="str">
        <f t="shared" si="9"/>
        <v>Juin</v>
      </c>
    </row>
    <row r="90" spans="1:13" ht="18.75">
      <c r="A90" s="17">
        <v>83</v>
      </c>
      <c r="B90" s="308" t="s">
        <v>3034</v>
      </c>
      <c r="C90" s="366" t="s">
        <v>2115</v>
      </c>
      <c r="D90" s="187">
        <v>12.75</v>
      </c>
      <c r="E90" s="191"/>
      <c r="F90" s="396">
        <f t="shared" si="10"/>
        <v>6.375</v>
      </c>
      <c r="G90" s="397">
        <f t="shared" si="11"/>
        <v>19.125</v>
      </c>
      <c r="H90" s="202"/>
      <c r="I90" s="398">
        <f t="shared" si="12"/>
        <v>19.125</v>
      </c>
      <c r="J90" s="194"/>
      <c r="K90" s="398">
        <f t="shared" si="13"/>
        <v>19.125</v>
      </c>
      <c r="L90" s="191"/>
      <c r="M90" s="20" t="str">
        <f t="shared" si="9"/>
        <v>Juin</v>
      </c>
    </row>
    <row r="91" spans="1:13" ht="18.75">
      <c r="A91" s="17">
        <v>84</v>
      </c>
      <c r="B91" s="308" t="s">
        <v>3295</v>
      </c>
      <c r="C91" s="366" t="s">
        <v>1972</v>
      </c>
      <c r="D91" s="437">
        <v>13.5</v>
      </c>
      <c r="E91" s="192"/>
      <c r="F91" s="396">
        <f t="shared" si="10"/>
        <v>6.75</v>
      </c>
      <c r="G91" s="397">
        <f t="shared" si="11"/>
        <v>20.25</v>
      </c>
      <c r="H91" s="202"/>
      <c r="I91" s="398">
        <f t="shared" si="12"/>
        <v>20.25</v>
      </c>
      <c r="J91" s="194"/>
      <c r="K91" s="398">
        <f t="shared" si="13"/>
        <v>20.25</v>
      </c>
      <c r="L91" s="191"/>
      <c r="M91" s="20" t="str">
        <f t="shared" si="9"/>
        <v>Juin</v>
      </c>
    </row>
    <row r="92" spans="1:13" ht="18.75">
      <c r="A92" s="17">
        <v>85</v>
      </c>
      <c r="B92" s="308" t="s">
        <v>3035</v>
      </c>
      <c r="C92" s="366" t="s">
        <v>891</v>
      </c>
      <c r="D92" s="187">
        <v>14.75</v>
      </c>
      <c r="E92" s="192"/>
      <c r="F92" s="396">
        <f t="shared" si="10"/>
        <v>7.375</v>
      </c>
      <c r="G92" s="397">
        <f t="shared" si="11"/>
        <v>22.125</v>
      </c>
      <c r="H92" s="202"/>
      <c r="I92" s="398">
        <f t="shared" si="12"/>
        <v>22.125</v>
      </c>
      <c r="J92" s="194"/>
      <c r="K92" s="398">
        <f t="shared" si="13"/>
        <v>22.125</v>
      </c>
      <c r="L92" s="191"/>
      <c r="M92" s="20" t="str">
        <f t="shared" si="9"/>
        <v>Juin</v>
      </c>
    </row>
    <row r="93" spans="1:13" ht="18.75">
      <c r="A93" s="17">
        <v>86</v>
      </c>
      <c r="B93" s="308" t="s">
        <v>3036</v>
      </c>
      <c r="C93" s="366" t="s">
        <v>3037</v>
      </c>
      <c r="D93" s="187">
        <v>13</v>
      </c>
      <c r="E93" s="192"/>
      <c r="F93" s="396">
        <f t="shared" si="10"/>
        <v>6.5</v>
      </c>
      <c r="G93" s="397">
        <f t="shared" si="11"/>
        <v>19.5</v>
      </c>
      <c r="H93" s="202"/>
      <c r="I93" s="398">
        <f t="shared" si="12"/>
        <v>19.5</v>
      </c>
      <c r="J93" s="194"/>
      <c r="K93" s="398">
        <f t="shared" si="13"/>
        <v>19.5</v>
      </c>
      <c r="L93" s="191"/>
      <c r="M93" s="20" t="str">
        <f t="shared" si="9"/>
        <v>Juin</v>
      </c>
    </row>
    <row r="94" spans="1:13" ht="18.75">
      <c r="A94" s="17">
        <v>87</v>
      </c>
      <c r="B94" s="308" t="s">
        <v>1919</v>
      </c>
      <c r="C94" s="366" t="s">
        <v>1943</v>
      </c>
      <c r="D94" s="187">
        <v>11.5</v>
      </c>
      <c r="E94" s="192"/>
      <c r="F94" s="396">
        <f t="shared" si="10"/>
        <v>5.75</v>
      </c>
      <c r="G94" s="397">
        <f t="shared" si="11"/>
        <v>17.25</v>
      </c>
      <c r="H94" s="202"/>
      <c r="I94" s="398">
        <f t="shared" si="12"/>
        <v>17.25</v>
      </c>
      <c r="J94" s="194"/>
      <c r="K94" s="398">
        <f t="shared" si="13"/>
        <v>17.25</v>
      </c>
      <c r="L94" s="191"/>
      <c r="M94" s="20" t="str">
        <f t="shared" si="9"/>
        <v>Juin</v>
      </c>
    </row>
    <row r="95" spans="1:13" ht="18.75">
      <c r="A95" s="17">
        <v>88</v>
      </c>
      <c r="B95" s="308" t="s">
        <v>3038</v>
      </c>
      <c r="C95" s="366" t="s">
        <v>1999</v>
      </c>
      <c r="D95" s="187">
        <v>11.5</v>
      </c>
      <c r="E95" s="192"/>
      <c r="F95" s="396">
        <f t="shared" si="10"/>
        <v>5.75</v>
      </c>
      <c r="G95" s="397">
        <f t="shared" si="11"/>
        <v>17.25</v>
      </c>
      <c r="H95" s="202"/>
      <c r="I95" s="398">
        <f t="shared" si="12"/>
        <v>17.25</v>
      </c>
      <c r="J95" s="194"/>
      <c r="K95" s="398">
        <f t="shared" si="13"/>
        <v>17.25</v>
      </c>
      <c r="L95" s="191"/>
      <c r="M95" s="20" t="str">
        <f t="shared" si="9"/>
        <v>Juin</v>
      </c>
    </row>
    <row r="96" spans="1:13" ht="18.75">
      <c r="A96" s="17">
        <v>89</v>
      </c>
      <c r="B96" s="308" t="s">
        <v>3039</v>
      </c>
      <c r="C96" s="366" t="s">
        <v>706</v>
      </c>
      <c r="D96" s="187">
        <v>11</v>
      </c>
      <c r="E96" s="191"/>
      <c r="F96" s="396">
        <f t="shared" si="10"/>
        <v>5.5</v>
      </c>
      <c r="G96" s="397">
        <f t="shared" si="11"/>
        <v>16.5</v>
      </c>
      <c r="H96" s="202"/>
      <c r="I96" s="398">
        <f t="shared" si="12"/>
        <v>16.5</v>
      </c>
      <c r="J96" s="194"/>
      <c r="K96" s="398">
        <f t="shared" si="13"/>
        <v>16.5</v>
      </c>
      <c r="L96" s="191"/>
      <c r="M96" s="20" t="str">
        <f t="shared" si="9"/>
        <v>Juin</v>
      </c>
    </row>
    <row r="97" spans="1:13" ht="18.75">
      <c r="A97" s="17">
        <v>90</v>
      </c>
      <c r="B97" s="348" t="s">
        <v>3040</v>
      </c>
      <c r="C97" s="380" t="s">
        <v>1819</v>
      </c>
      <c r="D97" s="187">
        <v>15</v>
      </c>
      <c r="E97" s="192"/>
      <c r="F97" s="396">
        <f t="shared" si="10"/>
        <v>7.5</v>
      </c>
      <c r="G97" s="397">
        <f t="shared" si="11"/>
        <v>22.5</v>
      </c>
      <c r="H97" s="202"/>
      <c r="I97" s="398">
        <f t="shared" si="12"/>
        <v>22.5</v>
      </c>
      <c r="J97" s="194"/>
      <c r="K97" s="398">
        <f t="shared" si="13"/>
        <v>22.5</v>
      </c>
      <c r="L97" s="191"/>
      <c r="M97" s="20" t="str">
        <f t="shared" si="9"/>
        <v>Juin</v>
      </c>
    </row>
    <row r="98" spans="1:13" ht="18.75">
      <c r="A98" s="17">
        <v>91</v>
      </c>
      <c r="B98" s="306" t="s">
        <v>699</v>
      </c>
      <c r="C98" s="375" t="s">
        <v>1890</v>
      </c>
      <c r="E98" s="192"/>
      <c r="F98" s="396">
        <f t="shared" si="10"/>
        <v>13</v>
      </c>
      <c r="G98" s="397">
        <f t="shared" si="11"/>
        <v>39</v>
      </c>
      <c r="H98" s="202"/>
      <c r="I98" s="398">
        <f t="shared" si="12"/>
        <v>39</v>
      </c>
      <c r="J98" s="194"/>
      <c r="K98" s="398">
        <f t="shared" si="13"/>
        <v>39</v>
      </c>
      <c r="L98" s="191">
        <v>39</v>
      </c>
      <c r="M98" s="20" t="str">
        <f t="shared" si="9"/>
        <v>Juin</v>
      </c>
    </row>
    <row r="99" spans="1:13" ht="18.75">
      <c r="A99" s="17">
        <v>92</v>
      </c>
      <c r="B99" s="308" t="s">
        <v>699</v>
      </c>
      <c r="C99" s="366" t="s">
        <v>1900</v>
      </c>
      <c r="D99" s="324">
        <v>14.75</v>
      </c>
      <c r="E99" s="192"/>
      <c r="F99" s="396">
        <f t="shared" si="10"/>
        <v>7.375</v>
      </c>
      <c r="G99" s="397">
        <f t="shared" si="11"/>
        <v>22.125</v>
      </c>
      <c r="H99" s="202"/>
      <c r="I99" s="398">
        <f t="shared" si="12"/>
        <v>22.125</v>
      </c>
      <c r="J99" s="194"/>
      <c r="K99" s="398">
        <f t="shared" si="13"/>
        <v>22.125</v>
      </c>
      <c r="L99" s="191"/>
      <c r="M99" s="20" t="str">
        <f t="shared" si="9"/>
        <v>Juin</v>
      </c>
    </row>
    <row r="100" spans="1:13" ht="18.75">
      <c r="A100" s="17">
        <v>93</v>
      </c>
      <c r="B100" s="308" t="s">
        <v>3041</v>
      </c>
      <c r="C100" s="366" t="s">
        <v>1851</v>
      </c>
      <c r="D100" s="187">
        <v>15</v>
      </c>
      <c r="E100" s="191"/>
      <c r="F100" s="396">
        <f t="shared" si="10"/>
        <v>7.5</v>
      </c>
      <c r="G100" s="397">
        <f t="shared" si="11"/>
        <v>22.5</v>
      </c>
      <c r="H100" s="202"/>
      <c r="I100" s="398">
        <f t="shared" si="12"/>
        <v>22.5</v>
      </c>
      <c r="J100" s="194"/>
      <c r="K100" s="398">
        <f t="shared" si="13"/>
        <v>22.5</v>
      </c>
      <c r="L100" s="191"/>
      <c r="M100" s="20" t="str">
        <f t="shared" si="9"/>
        <v>Juin</v>
      </c>
    </row>
    <row r="101" spans="1:13" ht="18.75">
      <c r="A101" s="17">
        <v>94</v>
      </c>
      <c r="B101" s="308" t="s">
        <v>3287</v>
      </c>
      <c r="C101" s="366" t="s">
        <v>3296</v>
      </c>
      <c r="D101" s="187">
        <v>11.25</v>
      </c>
      <c r="E101" s="192"/>
      <c r="F101" s="396">
        <f t="shared" si="10"/>
        <v>5.625</v>
      </c>
      <c r="G101" s="397">
        <f t="shared" si="11"/>
        <v>16.875</v>
      </c>
      <c r="H101" s="202"/>
      <c r="I101" s="398">
        <f t="shared" si="12"/>
        <v>16.875</v>
      </c>
      <c r="J101" s="194"/>
      <c r="K101" s="398">
        <f t="shared" si="13"/>
        <v>16.875</v>
      </c>
      <c r="L101" s="191"/>
      <c r="M101" s="20" t="str">
        <f t="shared" si="9"/>
        <v>Juin</v>
      </c>
    </row>
    <row r="102" spans="1:13" ht="18.75">
      <c r="A102" s="17">
        <v>95</v>
      </c>
      <c r="B102" s="308" t="s">
        <v>3042</v>
      </c>
      <c r="C102" s="366" t="s">
        <v>1907</v>
      </c>
      <c r="D102" s="187">
        <v>14.5</v>
      </c>
      <c r="E102" s="192"/>
      <c r="F102" s="396">
        <f t="shared" si="10"/>
        <v>7.25</v>
      </c>
      <c r="G102" s="397">
        <f t="shared" si="11"/>
        <v>21.75</v>
      </c>
      <c r="H102" s="202"/>
      <c r="I102" s="398">
        <f t="shared" si="12"/>
        <v>21.75</v>
      </c>
      <c r="J102" s="194"/>
      <c r="K102" s="398">
        <f t="shared" si="13"/>
        <v>21.75</v>
      </c>
      <c r="L102" s="191"/>
      <c r="M102" s="20" t="str">
        <f t="shared" si="9"/>
        <v>Juin</v>
      </c>
    </row>
    <row r="103" spans="1:13" ht="18.75">
      <c r="A103" s="17">
        <v>96</v>
      </c>
      <c r="B103" s="308" t="s">
        <v>743</v>
      </c>
      <c r="C103" s="366" t="s">
        <v>3043</v>
      </c>
      <c r="D103" s="187">
        <v>14.75</v>
      </c>
      <c r="E103" s="192"/>
      <c r="F103" s="396">
        <f t="shared" si="10"/>
        <v>7.375</v>
      </c>
      <c r="G103" s="397">
        <f t="shared" si="11"/>
        <v>22.125</v>
      </c>
      <c r="H103" s="202"/>
      <c r="I103" s="398">
        <f t="shared" si="12"/>
        <v>22.125</v>
      </c>
      <c r="J103" s="194"/>
      <c r="K103" s="398">
        <f t="shared" si="13"/>
        <v>22.125</v>
      </c>
      <c r="L103" s="191"/>
      <c r="M103" s="20" t="str">
        <f t="shared" si="9"/>
        <v>Juin</v>
      </c>
    </row>
    <row r="104" spans="1:13" ht="18.75">
      <c r="A104" s="17">
        <v>97</v>
      </c>
      <c r="B104" s="308" t="s">
        <v>3044</v>
      </c>
      <c r="C104" s="366" t="s">
        <v>3045</v>
      </c>
      <c r="D104" s="187">
        <v>12.75</v>
      </c>
      <c r="E104" s="192"/>
      <c r="F104" s="396">
        <f t="shared" si="10"/>
        <v>6.375</v>
      </c>
      <c r="G104" s="397">
        <f t="shared" si="11"/>
        <v>19.125</v>
      </c>
      <c r="H104" s="202"/>
      <c r="I104" s="398">
        <f t="shared" si="12"/>
        <v>19.125</v>
      </c>
      <c r="J104" s="194"/>
      <c r="K104" s="398">
        <f t="shared" si="13"/>
        <v>19.125</v>
      </c>
      <c r="L104" s="191"/>
      <c r="M104" s="20" t="str">
        <f t="shared" si="9"/>
        <v>Juin</v>
      </c>
    </row>
    <row r="105" spans="1:13" ht="18.75">
      <c r="A105" s="17">
        <v>98</v>
      </c>
      <c r="B105" s="308" t="s">
        <v>3046</v>
      </c>
      <c r="C105" s="366" t="s">
        <v>2085</v>
      </c>
      <c r="D105" s="187">
        <v>12.25</v>
      </c>
      <c r="E105" s="192"/>
      <c r="F105" s="396">
        <f t="shared" si="10"/>
        <v>6.125</v>
      </c>
      <c r="G105" s="397">
        <f t="shared" si="11"/>
        <v>18.375</v>
      </c>
      <c r="H105" s="202"/>
      <c r="I105" s="398">
        <f t="shared" si="12"/>
        <v>18.375</v>
      </c>
      <c r="J105" s="194"/>
      <c r="K105" s="398">
        <f t="shared" si="13"/>
        <v>18.375</v>
      </c>
      <c r="L105" s="191"/>
      <c r="M105" s="20" t="str">
        <f t="shared" si="9"/>
        <v>Juin</v>
      </c>
    </row>
    <row r="106" spans="1:13" ht="18.75">
      <c r="A106" s="17">
        <v>99</v>
      </c>
      <c r="B106" s="308" t="s">
        <v>3047</v>
      </c>
      <c r="C106" s="366" t="s">
        <v>3048</v>
      </c>
      <c r="D106" s="187">
        <v>14.25</v>
      </c>
      <c r="E106" s="192"/>
      <c r="F106" s="396">
        <f t="shared" si="10"/>
        <v>7.125</v>
      </c>
      <c r="G106" s="397">
        <f t="shared" si="11"/>
        <v>21.375</v>
      </c>
      <c r="H106" s="202"/>
      <c r="I106" s="398">
        <f t="shared" si="12"/>
        <v>21.375</v>
      </c>
      <c r="J106" s="194"/>
      <c r="K106" s="398">
        <f t="shared" si="13"/>
        <v>21.375</v>
      </c>
      <c r="L106" s="191"/>
      <c r="M106" s="20" t="str">
        <f t="shared" si="9"/>
        <v>Juin</v>
      </c>
    </row>
    <row r="107" spans="1:13" ht="18.75">
      <c r="A107" s="17">
        <v>100</v>
      </c>
      <c r="B107" s="308" t="s">
        <v>1952</v>
      </c>
      <c r="C107" s="366" t="s">
        <v>1863</v>
      </c>
      <c r="D107" s="438">
        <v>12.75</v>
      </c>
      <c r="E107" s="192"/>
      <c r="F107" s="396">
        <f t="shared" si="10"/>
        <v>6.375</v>
      </c>
      <c r="G107" s="397">
        <f t="shared" si="11"/>
        <v>19.125</v>
      </c>
      <c r="H107" s="202"/>
      <c r="I107" s="398">
        <f t="shared" si="12"/>
        <v>19.125</v>
      </c>
      <c r="J107" s="194"/>
      <c r="K107" s="398">
        <f t="shared" si="13"/>
        <v>19.125</v>
      </c>
      <c r="L107" s="191"/>
      <c r="M107" s="20" t="str">
        <f t="shared" si="9"/>
        <v>Juin</v>
      </c>
    </row>
    <row r="108" spans="1:13" ht="18.75">
      <c r="A108" s="17">
        <v>101</v>
      </c>
      <c r="B108" s="308" t="s">
        <v>3049</v>
      </c>
      <c r="C108" s="366" t="s">
        <v>492</v>
      </c>
      <c r="D108" s="187">
        <v>14</v>
      </c>
      <c r="E108" s="191"/>
      <c r="F108" s="396">
        <f t="shared" si="10"/>
        <v>7</v>
      </c>
      <c r="G108" s="397">
        <f t="shared" si="11"/>
        <v>21</v>
      </c>
      <c r="H108" s="202"/>
      <c r="I108" s="398">
        <f t="shared" si="12"/>
        <v>21</v>
      </c>
      <c r="J108" s="194"/>
      <c r="K108" s="398">
        <f t="shared" si="13"/>
        <v>21</v>
      </c>
      <c r="L108" s="191"/>
      <c r="M108" s="20" t="str">
        <f t="shared" si="9"/>
        <v>Juin</v>
      </c>
    </row>
    <row r="109" spans="1:13" ht="18.75">
      <c r="A109" s="17">
        <v>102</v>
      </c>
      <c r="B109" s="308" t="s">
        <v>3050</v>
      </c>
      <c r="C109" s="366" t="s">
        <v>2148</v>
      </c>
      <c r="D109" s="187">
        <v>10.5</v>
      </c>
      <c r="E109" s="191"/>
      <c r="F109" s="396">
        <f t="shared" si="10"/>
        <v>5.25</v>
      </c>
      <c r="G109" s="397">
        <f t="shared" si="11"/>
        <v>15.75</v>
      </c>
      <c r="H109" s="202"/>
      <c r="I109" s="398">
        <f t="shared" si="12"/>
        <v>15.75</v>
      </c>
      <c r="J109" s="194"/>
      <c r="K109" s="398">
        <f t="shared" si="13"/>
        <v>15.75</v>
      </c>
      <c r="L109" s="191"/>
      <c r="M109" s="20" t="str">
        <f t="shared" si="9"/>
        <v>Juin</v>
      </c>
    </row>
    <row r="110" spans="1:13" ht="18.75">
      <c r="A110" s="17">
        <v>103</v>
      </c>
      <c r="B110" s="308" t="s">
        <v>3051</v>
      </c>
      <c r="C110" s="366" t="s">
        <v>3052</v>
      </c>
      <c r="D110" s="187">
        <v>13</v>
      </c>
      <c r="E110" s="191"/>
      <c r="F110" s="396">
        <f t="shared" si="10"/>
        <v>6.5</v>
      </c>
      <c r="G110" s="397">
        <f t="shared" si="11"/>
        <v>19.5</v>
      </c>
      <c r="H110" s="202"/>
      <c r="I110" s="398">
        <f t="shared" si="12"/>
        <v>19.5</v>
      </c>
      <c r="J110" s="194"/>
      <c r="K110" s="398">
        <f t="shared" si="13"/>
        <v>19.5</v>
      </c>
      <c r="L110" s="191"/>
      <c r="M110" s="20" t="str">
        <f t="shared" si="9"/>
        <v>Juin</v>
      </c>
    </row>
    <row r="111" spans="1:13" ht="18.75">
      <c r="A111" s="17">
        <v>104</v>
      </c>
      <c r="B111" s="308" t="s">
        <v>3053</v>
      </c>
      <c r="C111" s="366" t="s">
        <v>1946</v>
      </c>
      <c r="D111" s="187">
        <v>12.75</v>
      </c>
      <c r="E111" s="191"/>
      <c r="F111" s="396">
        <f t="shared" si="10"/>
        <v>6.375</v>
      </c>
      <c r="G111" s="397">
        <f t="shared" si="11"/>
        <v>19.125</v>
      </c>
      <c r="H111" s="202"/>
      <c r="I111" s="398">
        <f t="shared" si="12"/>
        <v>19.125</v>
      </c>
      <c r="J111" s="194"/>
      <c r="K111" s="398">
        <f t="shared" si="13"/>
        <v>19.125</v>
      </c>
      <c r="L111" s="191"/>
      <c r="M111" s="20" t="str">
        <f t="shared" si="9"/>
        <v>Juin</v>
      </c>
    </row>
    <row r="112" spans="1:13" ht="18.75">
      <c r="A112" s="17">
        <v>105</v>
      </c>
      <c r="B112" s="308" t="s">
        <v>787</v>
      </c>
      <c r="C112" s="366" t="s">
        <v>3054</v>
      </c>
      <c r="D112" s="187">
        <v>13.5</v>
      </c>
      <c r="E112" s="192"/>
      <c r="F112" s="396">
        <f t="shared" si="10"/>
        <v>6.75</v>
      </c>
      <c r="G112" s="397">
        <f t="shared" si="11"/>
        <v>20.25</v>
      </c>
      <c r="H112" s="202"/>
      <c r="I112" s="398">
        <f t="shared" si="12"/>
        <v>20.25</v>
      </c>
      <c r="J112" s="194"/>
      <c r="K112" s="398">
        <f t="shared" si="13"/>
        <v>20.25</v>
      </c>
      <c r="L112" s="191"/>
      <c r="M112" s="20" t="str">
        <f t="shared" si="9"/>
        <v>Juin</v>
      </c>
    </row>
    <row r="113" spans="1:13" ht="18.75">
      <c r="A113" s="17">
        <v>106</v>
      </c>
      <c r="B113" s="308" t="s">
        <v>3055</v>
      </c>
      <c r="C113" s="366" t="s">
        <v>1853</v>
      </c>
      <c r="D113" s="187">
        <v>16.5</v>
      </c>
      <c r="E113" s="192"/>
      <c r="F113" s="396">
        <f t="shared" si="10"/>
        <v>8.25</v>
      </c>
      <c r="G113" s="397">
        <f t="shared" si="11"/>
        <v>24.75</v>
      </c>
      <c r="H113" s="202"/>
      <c r="I113" s="398">
        <f t="shared" si="12"/>
        <v>24.75</v>
      </c>
      <c r="J113" s="194"/>
      <c r="K113" s="398">
        <f t="shared" si="13"/>
        <v>24.75</v>
      </c>
      <c r="L113" s="191"/>
      <c r="M113" s="20" t="str">
        <f t="shared" si="9"/>
        <v>Juin</v>
      </c>
    </row>
    <row r="114" spans="1:13" ht="18.75">
      <c r="A114" s="17">
        <v>107</v>
      </c>
      <c r="B114" s="308" t="s">
        <v>3056</v>
      </c>
      <c r="C114" s="366" t="s">
        <v>674</v>
      </c>
      <c r="D114" s="187">
        <v>14</v>
      </c>
      <c r="E114" s="192"/>
      <c r="F114" s="396">
        <f t="shared" si="10"/>
        <v>7</v>
      </c>
      <c r="G114" s="397">
        <f t="shared" si="11"/>
        <v>21</v>
      </c>
      <c r="H114" s="202"/>
      <c r="I114" s="398">
        <f t="shared" si="12"/>
        <v>21</v>
      </c>
      <c r="J114" s="194"/>
      <c r="K114" s="398">
        <f t="shared" si="13"/>
        <v>21</v>
      </c>
      <c r="L114" s="191"/>
      <c r="M114" s="20" t="str">
        <f t="shared" si="9"/>
        <v>Juin</v>
      </c>
    </row>
    <row r="115" spans="1:13" ht="18.75">
      <c r="A115" s="17">
        <v>108</v>
      </c>
      <c r="B115" s="308" t="s">
        <v>3297</v>
      </c>
      <c r="C115" s="366" t="s">
        <v>3057</v>
      </c>
      <c r="D115" s="187">
        <v>11</v>
      </c>
      <c r="E115" s="192"/>
      <c r="F115" s="396">
        <f t="shared" si="10"/>
        <v>5.5</v>
      </c>
      <c r="G115" s="397">
        <f t="shared" si="11"/>
        <v>16.5</v>
      </c>
      <c r="H115" s="202"/>
      <c r="I115" s="398">
        <f t="shared" si="12"/>
        <v>16.5</v>
      </c>
      <c r="J115" s="194"/>
      <c r="K115" s="398">
        <f t="shared" si="13"/>
        <v>16.5</v>
      </c>
      <c r="L115" s="191"/>
      <c r="M115" s="20" t="str">
        <f t="shared" si="9"/>
        <v>Juin</v>
      </c>
    </row>
    <row r="116" spans="1:13" ht="18.75">
      <c r="A116" s="17">
        <v>109</v>
      </c>
      <c r="B116" s="308" t="s">
        <v>3058</v>
      </c>
      <c r="C116" s="366" t="s">
        <v>3059</v>
      </c>
      <c r="D116" s="187">
        <v>14.25</v>
      </c>
      <c r="E116" s="192"/>
      <c r="F116" s="396">
        <f t="shared" si="10"/>
        <v>7.125</v>
      </c>
      <c r="G116" s="397">
        <f t="shared" si="11"/>
        <v>21.375</v>
      </c>
      <c r="H116" s="202"/>
      <c r="I116" s="398">
        <f t="shared" si="12"/>
        <v>21.375</v>
      </c>
      <c r="J116" s="194"/>
      <c r="K116" s="398">
        <f t="shared" si="13"/>
        <v>21.375</v>
      </c>
      <c r="L116" s="191"/>
      <c r="M116" s="20" t="str">
        <f t="shared" si="9"/>
        <v>Juin</v>
      </c>
    </row>
    <row r="117" spans="1:13" ht="18.75">
      <c r="A117" s="17">
        <v>110</v>
      </c>
      <c r="B117" s="334" t="s">
        <v>795</v>
      </c>
      <c r="C117" s="374" t="s">
        <v>3060</v>
      </c>
      <c r="D117" s="324"/>
      <c r="E117" s="191"/>
      <c r="F117" s="396">
        <f t="shared" si="10"/>
        <v>12</v>
      </c>
      <c r="G117" s="397">
        <f t="shared" si="11"/>
        <v>36</v>
      </c>
      <c r="H117" s="202"/>
      <c r="I117" s="398">
        <f t="shared" si="12"/>
        <v>36</v>
      </c>
      <c r="J117" s="194"/>
      <c r="K117" s="398">
        <f t="shared" si="13"/>
        <v>36</v>
      </c>
      <c r="L117" s="191">
        <v>36</v>
      </c>
      <c r="M117" s="20" t="str">
        <f t="shared" si="9"/>
        <v>Juin</v>
      </c>
    </row>
    <row r="118" spans="1:13" ht="18.75">
      <c r="A118" s="17">
        <v>111</v>
      </c>
      <c r="B118" s="308" t="s">
        <v>3061</v>
      </c>
      <c r="C118" s="366" t="s">
        <v>3062</v>
      </c>
      <c r="D118" s="187">
        <v>10.75</v>
      </c>
      <c r="E118" s="191"/>
      <c r="F118" s="396">
        <f t="shared" si="10"/>
        <v>5.375</v>
      </c>
      <c r="G118" s="397">
        <f t="shared" si="11"/>
        <v>16.125</v>
      </c>
      <c r="H118" s="202"/>
      <c r="I118" s="398">
        <f t="shared" si="12"/>
        <v>16.125</v>
      </c>
      <c r="J118" s="194"/>
      <c r="K118" s="398">
        <f t="shared" si="13"/>
        <v>16.125</v>
      </c>
      <c r="L118" s="191"/>
      <c r="M118" s="20" t="str">
        <f t="shared" si="9"/>
        <v>Juin</v>
      </c>
    </row>
    <row r="119" spans="1:13" ht="18.75">
      <c r="A119" s="17">
        <v>112</v>
      </c>
      <c r="B119" s="308" t="s">
        <v>3063</v>
      </c>
      <c r="C119" s="366" t="s">
        <v>640</v>
      </c>
      <c r="D119" s="187">
        <v>12</v>
      </c>
      <c r="E119" s="191"/>
      <c r="F119" s="396">
        <f t="shared" si="10"/>
        <v>6</v>
      </c>
      <c r="G119" s="397">
        <f t="shared" si="11"/>
        <v>18</v>
      </c>
      <c r="H119" s="202"/>
      <c r="I119" s="398">
        <f t="shared" si="12"/>
        <v>18</v>
      </c>
      <c r="J119" s="194"/>
      <c r="K119" s="398">
        <f t="shared" si="13"/>
        <v>18</v>
      </c>
      <c r="L119" s="191"/>
      <c r="M119" s="20" t="str">
        <f t="shared" si="9"/>
        <v>Juin</v>
      </c>
    </row>
    <row r="120" spans="1:13" ht="18.75">
      <c r="A120" s="17">
        <v>113</v>
      </c>
      <c r="B120" s="308" t="s">
        <v>3064</v>
      </c>
      <c r="C120" s="366" t="s">
        <v>1789</v>
      </c>
      <c r="D120" s="187">
        <v>11.25</v>
      </c>
      <c r="E120" s="192"/>
      <c r="F120" s="396">
        <f t="shared" si="10"/>
        <v>5.625</v>
      </c>
      <c r="G120" s="397">
        <f t="shared" si="11"/>
        <v>16.875</v>
      </c>
      <c r="H120" s="202"/>
      <c r="I120" s="398">
        <f t="shared" si="12"/>
        <v>16.875</v>
      </c>
      <c r="J120" s="194"/>
      <c r="K120" s="398">
        <f t="shared" si="13"/>
        <v>16.875</v>
      </c>
      <c r="L120" s="191"/>
      <c r="M120" s="20" t="str">
        <f t="shared" si="9"/>
        <v>Juin</v>
      </c>
    </row>
    <row r="121" spans="1:13" ht="18.75">
      <c r="A121" s="17">
        <v>114</v>
      </c>
      <c r="B121" s="306" t="s">
        <v>3065</v>
      </c>
      <c r="C121" s="375" t="s">
        <v>3066</v>
      </c>
      <c r="D121" s="187">
        <v>11</v>
      </c>
      <c r="E121" s="192"/>
      <c r="F121" s="396">
        <f t="shared" si="10"/>
        <v>5.5</v>
      </c>
      <c r="G121" s="397">
        <f t="shared" si="11"/>
        <v>16.5</v>
      </c>
      <c r="H121" s="202"/>
      <c r="I121" s="398">
        <f t="shared" si="12"/>
        <v>16.5</v>
      </c>
      <c r="J121" s="194"/>
      <c r="K121" s="398">
        <f t="shared" si="13"/>
        <v>16.5</v>
      </c>
      <c r="L121" s="191"/>
      <c r="M121" s="20" t="str">
        <f t="shared" si="9"/>
        <v>Juin</v>
      </c>
    </row>
    <row r="122" spans="1:13" ht="18.75">
      <c r="A122" s="17">
        <v>115</v>
      </c>
      <c r="B122" s="308" t="s">
        <v>3067</v>
      </c>
      <c r="C122" s="366" t="s">
        <v>1770</v>
      </c>
      <c r="D122" s="187">
        <v>14.25</v>
      </c>
      <c r="E122" s="192"/>
      <c r="F122" s="396">
        <f t="shared" si="10"/>
        <v>7.125</v>
      </c>
      <c r="G122" s="397">
        <f t="shared" si="11"/>
        <v>21.375</v>
      </c>
      <c r="H122" s="202"/>
      <c r="I122" s="398">
        <f t="shared" si="12"/>
        <v>21.375</v>
      </c>
      <c r="J122" s="194"/>
      <c r="K122" s="398">
        <f t="shared" si="13"/>
        <v>21.375</v>
      </c>
      <c r="L122" s="191"/>
      <c r="M122" s="20" t="str">
        <f t="shared" si="9"/>
        <v>Juin</v>
      </c>
    </row>
    <row r="123" spans="1:13" ht="18.75">
      <c r="A123" s="17">
        <v>116</v>
      </c>
      <c r="B123" s="308" t="s">
        <v>1617</v>
      </c>
      <c r="C123" s="366" t="s">
        <v>3068</v>
      </c>
      <c r="D123" s="187">
        <v>12.5</v>
      </c>
      <c r="E123" s="192"/>
      <c r="F123" s="396">
        <f t="shared" si="10"/>
        <v>6.25</v>
      </c>
      <c r="G123" s="397">
        <f t="shared" si="11"/>
        <v>18.75</v>
      </c>
      <c r="H123" s="202"/>
      <c r="I123" s="398">
        <f t="shared" si="12"/>
        <v>18.75</v>
      </c>
      <c r="J123" s="194"/>
      <c r="K123" s="398">
        <f t="shared" si="13"/>
        <v>18.75</v>
      </c>
      <c r="L123" s="191"/>
      <c r="M123" s="20" t="str">
        <f t="shared" si="9"/>
        <v>Juin</v>
      </c>
    </row>
    <row r="124" spans="1:13" ht="18.75">
      <c r="A124" s="17">
        <v>117</v>
      </c>
      <c r="B124" s="308" t="s">
        <v>1977</v>
      </c>
      <c r="C124" s="366" t="s">
        <v>3298</v>
      </c>
      <c r="D124" s="187">
        <v>15</v>
      </c>
      <c r="E124" s="192"/>
      <c r="F124" s="396">
        <f t="shared" si="10"/>
        <v>7.5</v>
      </c>
      <c r="G124" s="397">
        <f t="shared" si="11"/>
        <v>22.5</v>
      </c>
      <c r="H124" s="202"/>
      <c r="I124" s="398">
        <f t="shared" si="12"/>
        <v>22.5</v>
      </c>
      <c r="J124" s="194"/>
      <c r="K124" s="398">
        <f t="shared" si="13"/>
        <v>22.5</v>
      </c>
      <c r="L124" s="191"/>
      <c r="M124" s="20" t="str">
        <f t="shared" si="9"/>
        <v>Juin</v>
      </c>
    </row>
    <row r="125" spans="1:13" ht="18.75">
      <c r="A125" s="17">
        <v>118</v>
      </c>
      <c r="B125" s="308" t="s">
        <v>3069</v>
      </c>
      <c r="C125" s="366" t="s">
        <v>3070</v>
      </c>
      <c r="D125" s="187">
        <v>12.5</v>
      </c>
      <c r="E125" s="191"/>
      <c r="F125" s="396">
        <f t="shared" si="10"/>
        <v>6.25</v>
      </c>
      <c r="G125" s="397">
        <f t="shared" si="11"/>
        <v>18.75</v>
      </c>
      <c r="H125" s="202"/>
      <c r="I125" s="398">
        <f t="shared" si="12"/>
        <v>18.75</v>
      </c>
      <c r="J125" s="194"/>
      <c r="K125" s="398">
        <f t="shared" si="13"/>
        <v>18.75</v>
      </c>
      <c r="L125" s="191"/>
      <c r="M125" s="20" t="str">
        <f t="shared" si="9"/>
        <v>Juin</v>
      </c>
    </row>
    <row r="126" spans="1:13" ht="18.75">
      <c r="A126" s="17">
        <v>119</v>
      </c>
      <c r="B126" s="308" t="s">
        <v>3071</v>
      </c>
      <c r="C126" s="366" t="s">
        <v>1935</v>
      </c>
      <c r="D126" s="187">
        <v>12.25</v>
      </c>
      <c r="E126" s="192"/>
      <c r="F126" s="396">
        <f t="shared" si="10"/>
        <v>6.125</v>
      </c>
      <c r="G126" s="397">
        <f t="shared" si="11"/>
        <v>18.375</v>
      </c>
      <c r="H126" s="202"/>
      <c r="I126" s="398">
        <f t="shared" si="12"/>
        <v>18.375</v>
      </c>
      <c r="J126" s="194"/>
      <c r="K126" s="398">
        <f t="shared" si="13"/>
        <v>18.375</v>
      </c>
      <c r="L126" s="191"/>
      <c r="M126" s="20" t="str">
        <f t="shared" si="9"/>
        <v>Juin</v>
      </c>
    </row>
    <row r="127" spans="1:13" ht="18.75">
      <c r="A127" s="17">
        <v>120</v>
      </c>
      <c r="B127" s="308" t="s">
        <v>3072</v>
      </c>
      <c r="C127" s="366" t="s">
        <v>3073</v>
      </c>
      <c r="D127" s="187">
        <v>18</v>
      </c>
      <c r="E127" s="191"/>
      <c r="F127" s="396">
        <f t="shared" si="10"/>
        <v>9</v>
      </c>
      <c r="G127" s="397">
        <f t="shared" si="11"/>
        <v>27</v>
      </c>
      <c r="H127" s="202"/>
      <c r="I127" s="398">
        <f t="shared" si="12"/>
        <v>27</v>
      </c>
      <c r="J127" s="194"/>
      <c r="K127" s="398">
        <f t="shared" si="13"/>
        <v>27</v>
      </c>
      <c r="L127" s="191"/>
      <c r="M127" s="20" t="str">
        <f t="shared" si="9"/>
        <v>Juin</v>
      </c>
    </row>
    <row r="128" spans="1:13" ht="18.75">
      <c r="A128" s="17">
        <v>121</v>
      </c>
      <c r="B128" s="308" t="s">
        <v>3074</v>
      </c>
      <c r="C128" s="366" t="s">
        <v>3075</v>
      </c>
      <c r="D128" s="187">
        <v>12.5</v>
      </c>
      <c r="E128" s="192"/>
      <c r="F128" s="396">
        <f t="shared" si="10"/>
        <v>6.25</v>
      </c>
      <c r="G128" s="397">
        <f t="shared" si="11"/>
        <v>18.75</v>
      </c>
      <c r="H128" s="202"/>
      <c r="I128" s="398">
        <f t="shared" si="12"/>
        <v>18.75</v>
      </c>
      <c r="J128" s="194"/>
      <c r="K128" s="398">
        <f t="shared" si="13"/>
        <v>18.75</v>
      </c>
      <c r="L128" s="191"/>
      <c r="M128" s="20" t="str">
        <f t="shared" si="9"/>
        <v>Juin</v>
      </c>
    </row>
    <row r="129" spans="1:13" ht="18.75">
      <c r="A129" s="17">
        <v>122</v>
      </c>
      <c r="B129" s="308" t="s">
        <v>3076</v>
      </c>
      <c r="C129" s="366" t="s">
        <v>1409</v>
      </c>
      <c r="D129" s="187">
        <v>15.25</v>
      </c>
      <c r="E129" s="192"/>
      <c r="F129" s="396">
        <f t="shared" si="10"/>
        <v>7.625</v>
      </c>
      <c r="G129" s="397">
        <f t="shared" si="11"/>
        <v>22.875</v>
      </c>
      <c r="H129" s="202"/>
      <c r="I129" s="398">
        <f t="shared" si="12"/>
        <v>22.875</v>
      </c>
      <c r="J129" s="194"/>
      <c r="K129" s="398">
        <f t="shared" si="13"/>
        <v>22.875</v>
      </c>
      <c r="L129" s="191"/>
      <c r="M129" s="20" t="str">
        <f t="shared" si="9"/>
        <v>Juin</v>
      </c>
    </row>
    <row r="130" spans="1:13" ht="18.75">
      <c r="A130" s="17">
        <v>123</v>
      </c>
      <c r="B130" s="334" t="s">
        <v>854</v>
      </c>
      <c r="C130" s="374" t="s">
        <v>1985</v>
      </c>
      <c r="D130" s="187">
        <v>13.5</v>
      </c>
      <c r="E130" s="192"/>
      <c r="F130" s="396">
        <f t="shared" si="10"/>
        <v>6.75</v>
      </c>
      <c r="G130" s="397">
        <f t="shared" si="11"/>
        <v>20.25</v>
      </c>
      <c r="H130" s="202"/>
      <c r="I130" s="398">
        <f t="shared" si="12"/>
        <v>20.25</v>
      </c>
      <c r="J130" s="194"/>
      <c r="K130" s="398">
        <f t="shared" si="13"/>
        <v>20.25</v>
      </c>
      <c r="L130" s="191"/>
      <c r="M130" s="20" t="str">
        <f t="shared" si="9"/>
        <v>Juin</v>
      </c>
    </row>
    <row r="131" spans="1:13" ht="18.75">
      <c r="A131" s="17">
        <v>124</v>
      </c>
      <c r="B131" s="308" t="s">
        <v>1986</v>
      </c>
      <c r="C131" s="366" t="s">
        <v>640</v>
      </c>
      <c r="D131" s="187">
        <v>10.25</v>
      </c>
      <c r="E131" s="192"/>
      <c r="F131" s="396">
        <f t="shared" si="10"/>
        <v>5.125</v>
      </c>
      <c r="G131" s="397">
        <f t="shared" si="11"/>
        <v>15.375</v>
      </c>
      <c r="H131" s="202"/>
      <c r="I131" s="398">
        <f t="shared" si="12"/>
        <v>15.375</v>
      </c>
      <c r="J131" s="194"/>
      <c r="K131" s="398">
        <f t="shared" si="13"/>
        <v>15.375</v>
      </c>
      <c r="L131" s="191"/>
      <c r="M131" s="20" t="str">
        <f t="shared" si="9"/>
        <v>Juin</v>
      </c>
    </row>
    <row r="132" spans="1:13" ht="18.75">
      <c r="A132" s="17">
        <v>125</v>
      </c>
      <c r="B132" s="308" t="s">
        <v>3077</v>
      </c>
      <c r="C132" s="366" t="s">
        <v>841</v>
      </c>
      <c r="D132" s="187">
        <v>13.5</v>
      </c>
      <c r="E132" s="193"/>
      <c r="F132" s="396">
        <f t="shared" si="10"/>
        <v>6.75</v>
      </c>
      <c r="G132" s="397">
        <f t="shared" si="11"/>
        <v>20.25</v>
      </c>
      <c r="H132" s="202"/>
      <c r="I132" s="398">
        <f t="shared" si="12"/>
        <v>20.25</v>
      </c>
      <c r="J132" s="194"/>
      <c r="K132" s="398">
        <f t="shared" si="13"/>
        <v>20.25</v>
      </c>
      <c r="L132" s="191"/>
      <c r="M132" s="20" t="str">
        <f t="shared" si="9"/>
        <v>Juin</v>
      </c>
    </row>
    <row r="133" spans="1:13" ht="18.75">
      <c r="A133" s="17">
        <v>126</v>
      </c>
      <c r="B133" s="308" t="s">
        <v>3078</v>
      </c>
      <c r="C133" s="366" t="s">
        <v>841</v>
      </c>
      <c r="D133" s="187">
        <v>16.25</v>
      </c>
      <c r="E133" s="192"/>
      <c r="F133" s="396">
        <f t="shared" si="10"/>
        <v>8.125</v>
      </c>
      <c r="G133" s="397">
        <f t="shared" si="11"/>
        <v>24.375</v>
      </c>
      <c r="H133" s="202"/>
      <c r="I133" s="398">
        <f t="shared" si="12"/>
        <v>24.375</v>
      </c>
      <c r="J133" s="194"/>
      <c r="K133" s="398">
        <f t="shared" si="13"/>
        <v>24.375</v>
      </c>
      <c r="L133" s="191"/>
      <c r="M133" s="20" t="str">
        <f t="shared" si="9"/>
        <v>Juin</v>
      </c>
    </row>
    <row r="134" spans="1:13" ht="18.75">
      <c r="A134" s="17">
        <v>127</v>
      </c>
      <c r="B134" s="308" t="s">
        <v>3079</v>
      </c>
      <c r="C134" s="366" t="s">
        <v>1409</v>
      </c>
      <c r="D134" s="187">
        <v>13</v>
      </c>
      <c r="E134" s="192"/>
      <c r="F134" s="396">
        <f t="shared" si="10"/>
        <v>6.5</v>
      </c>
      <c r="G134" s="397">
        <f t="shared" si="11"/>
        <v>19.5</v>
      </c>
      <c r="H134" s="202"/>
      <c r="I134" s="398">
        <f t="shared" si="12"/>
        <v>19.5</v>
      </c>
      <c r="J134" s="194"/>
      <c r="K134" s="398">
        <f t="shared" si="13"/>
        <v>19.5</v>
      </c>
      <c r="L134" s="191"/>
      <c r="M134" s="20" t="str">
        <f t="shared" si="9"/>
        <v>Juin</v>
      </c>
    </row>
    <row r="135" spans="1:13" ht="18.75">
      <c r="A135" s="17">
        <v>128</v>
      </c>
      <c r="B135" s="308" t="s">
        <v>3080</v>
      </c>
      <c r="C135" s="366" t="s">
        <v>1792</v>
      </c>
      <c r="D135" s="187">
        <v>15</v>
      </c>
      <c r="E135" s="192"/>
      <c r="F135" s="396">
        <f t="shared" si="10"/>
        <v>7.5</v>
      </c>
      <c r="G135" s="397">
        <f t="shared" si="11"/>
        <v>22.5</v>
      </c>
      <c r="H135" s="202"/>
      <c r="I135" s="398">
        <f t="shared" si="12"/>
        <v>22.5</v>
      </c>
      <c r="J135" s="194"/>
      <c r="K135" s="398">
        <f t="shared" si="13"/>
        <v>22.5</v>
      </c>
      <c r="L135" s="191"/>
      <c r="M135" s="20" t="str">
        <f t="shared" si="9"/>
        <v>Juin</v>
      </c>
    </row>
    <row r="136" spans="1:13" ht="18.75">
      <c r="A136" s="17">
        <v>129</v>
      </c>
      <c r="B136" s="308" t="s">
        <v>3081</v>
      </c>
      <c r="C136" s="366" t="s">
        <v>3082</v>
      </c>
      <c r="D136" s="438">
        <v>14.25</v>
      </c>
      <c r="E136" s="191"/>
      <c r="F136" s="396">
        <f t="shared" si="10"/>
        <v>7.125</v>
      </c>
      <c r="G136" s="397">
        <f t="shared" si="11"/>
        <v>21.375</v>
      </c>
      <c r="H136" s="202"/>
      <c r="I136" s="398">
        <f t="shared" si="12"/>
        <v>21.375</v>
      </c>
      <c r="J136" s="194"/>
      <c r="K136" s="398">
        <f t="shared" si="13"/>
        <v>21.375</v>
      </c>
      <c r="L136" s="191"/>
      <c r="M136" s="20" t="str">
        <f t="shared" ref="M136:M199" si="14">IF(ISBLANK(J136),IF(ISBLANK(H136),"Juin","Synthèse"),"Rattrapage")</f>
        <v>Juin</v>
      </c>
    </row>
    <row r="137" spans="1:13" ht="18.75">
      <c r="A137" s="17">
        <v>130</v>
      </c>
      <c r="B137" s="308" t="s">
        <v>3083</v>
      </c>
      <c r="C137" s="366" t="s">
        <v>1825</v>
      </c>
      <c r="D137" s="187">
        <v>14.75</v>
      </c>
      <c r="E137" s="191"/>
      <c r="F137" s="396">
        <f t="shared" ref="F137:F200" si="15">IF(AND(D137=0,E137=0),L137/3,(D137+E137)/2)</f>
        <v>7.375</v>
      </c>
      <c r="G137" s="397">
        <f t="shared" ref="G137:G200" si="16">F137*3</f>
        <v>22.125</v>
      </c>
      <c r="H137" s="202"/>
      <c r="I137" s="398">
        <f t="shared" ref="I137:I200" si="17">MAX(G137,H137*3)</f>
        <v>22.125</v>
      </c>
      <c r="J137" s="194"/>
      <c r="K137" s="398">
        <f t="shared" ref="K137:K200" si="18">MAX(I137,J137*3)</f>
        <v>22.125</v>
      </c>
      <c r="L137" s="191"/>
      <c r="M137" s="20" t="str">
        <f t="shared" si="14"/>
        <v>Juin</v>
      </c>
    </row>
    <row r="138" spans="1:13" ht="18.75">
      <c r="A138" s="17">
        <v>131</v>
      </c>
      <c r="B138" s="308" t="s">
        <v>3085</v>
      </c>
      <c r="C138" s="366" t="s">
        <v>1795</v>
      </c>
      <c r="D138" s="187">
        <v>13.75</v>
      </c>
      <c r="E138" s="192"/>
      <c r="F138" s="396">
        <f t="shared" si="15"/>
        <v>6.875</v>
      </c>
      <c r="G138" s="397">
        <f t="shared" si="16"/>
        <v>20.625</v>
      </c>
      <c r="H138" s="202"/>
      <c r="I138" s="398">
        <f t="shared" si="17"/>
        <v>20.625</v>
      </c>
      <c r="J138" s="194"/>
      <c r="K138" s="398">
        <f t="shared" si="18"/>
        <v>20.625</v>
      </c>
      <c r="L138" s="191"/>
      <c r="M138" s="20" t="str">
        <f t="shared" si="14"/>
        <v>Juin</v>
      </c>
    </row>
    <row r="139" spans="1:13" ht="18.75">
      <c r="A139" s="17">
        <v>132</v>
      </c>
      <c r="B139" s="308" t="s">
        <v>3086</v>
      </c>
      <c r="C139" s="366" t="s">
        <v>3087</v>
      </c>
      <c r="D139" s="187">
        <v>16.5</v>
      </c>
      <c r="E139" s="192"/>
      <c r="F139" s="396">
        <f t="shared" si="15"/>
        <v>8.25</v>
      </c>
      <c r="G139" s="397">
        <f t="shared" si="16"/>
        <v>24.75</v>
      </c>
      <c r="H139" s="202"/>
      <c r="I139" s="398">
        <f t="shared" si="17"/>
        <v>24.75</v>
      </c>
      <c r="J139" s="194"/>
      <c r="K139" s="398">
        <f t="shared" si="18"/>
        <v>24.75</v>
      </c>
      <c r="L139" s="191"/>
      <c r="M139" s="20" t="str">
        <f t="shared" si="14"/>
        <v>Juin</v>
      </c>
    </row>
    <row r="140" spans="1:13" ht="18.75">
      <c r="A140" s="17">
        <v>133</v>
      </c>
      <c r="B140" s="308" t="s">
        <v>3084</v>
      </c>
      <c r="C140" s="366" t="s">
        <v>891</v>
      </c>
      <c r="D140" s="438">
        <v>13.75</v>
      </c>
      <c r="E140" s="192"/>
      <c r="F140" s="396">
        <f t="shared" si="15"/>
        <v>6.875</v>
      </c>
      <c r="G140" s="397">
        <f t="shared" si="16"/>
        <v>20.625</v>
      </c>
      <c r="H140" s="202"/>
      <c r="I140" s="398">
        <f t="shared" si="17"/>
        <v>20.625</v>
      </c>
      <c r="J140" s="194"/>
      <c r="K140" s="398">
        <f t="shared" si="18"/>
        <v>20.625</v>
      </c>
      <c r="L140" s="191"/>
      <c r="M140" s="20" t="str">
        <f t="shared" si="14"/>
        <v>Juin</v>
      </c>
    </row>
    <row r="141" spans="1:13" ht="18.75">
      <c r="A141" s="17">
        <v>134</v>
      </c>
      <c r="B141" s="308" t="s">
        <v>908</v>
      </c>
      <c r="C141" s="366" t="s">
        <v>1907</v>
      </c>
      <c r="D141" s="187">
        <v>15.25</v>
      </c>
      <c r="E141" s="192"/>
      <c r="F141" s="396">
        <f t="shared" si="15"/>
        <v>7.625</v>
      </c>
      <c r="G141" s="397">
        <f t="shared" si="16"/>
        <v>22.875</v>
      </c>
      <c r="H141" s="202"/>
      <c r="I141" s="398">
        <f t="shared" si="17"/>
        <v>22.875</v>
      </c>
      <c r="J141" s="194"/>
      <c r="K141" s="398">
        <f t="shared" si="18"/>
        <v>22.875</v>
      </c>
      <c r="L141" s="191"/>
      <c r="M141" s="20" t="str">
        <f t="shared" si="14"/>
        <v>Juin</v>
      </c>
    </row>
    <row r="142" spans="1:13" ht="18.75">
      <c r="A142" s="17">
        <v>135</v>
      </c>
      <c r="B142" s="308" t="s">
        <v>3088</v>
      </c>
      <c r="C142" s="366" t="s">
        <v>3089</v>
      </c>
      <c r="D142" s="187">
        <v>13.75</v>
      </c>
      <c r="E142" s="192"/>
      <c r="F142" s="396">
        <f t="shared" si="15"/>
        <v>6.875</v>
      </c>
      <c r="G142" s="397">
        <f t="shared" si="16"/>
        <v>20.625</v>
      </c>
      <c r="H142" s="202"/>
      <c r="I142" s="398">
        <f t="shared" si="17"/>
        <v>20.625</v>
      </c>
      <c r="J142" s="194"/>
      <c r="K142" s="398">
        <f t="shared" si="18"/>
        <v>20.625</v>
      </c>
      <c r="L142" s="191"/>
      <c r="M142" s="20" t="str">
        <f t="shared" si="14"/>
        <v>Juin</v>
      </c>
    </row>
    <row r="143" spans="1:13" ht="18.75">
      <c r="A143" s="17">
        <v>136</v>
      </c>
      <c r="B143" s="308" t="s">
        <v>3291</v>
      </c>
      <c r="C143" s="366" t="s">
        <v>3290</v>
      </c>
      <c r="D143" s="187">
        <v>12.25</v>
      </c>
      <c r="E143" s="191"/>
      <c r="F143" s="396">
        <f t="shared" si="15"/>
        <v>6.125</v>
      </c>
      <c r="G143" s="397">
        <f t="shared" si="16"/>
        <v>18.375</v>
      </c>
      <c r="H143" s="202"/>
      <c r="I143" s="398">
        <f t="shared" si="17"/>
        <v>18.375</v>
      </c>
      <c r="J143" s="194"/>
      <c r="K143" s="398">
        <f t="shared" si="18"/>
        <v>18.375</v>
      </c>
      <c r="L143" s="191"/>
      <c r="M143" s="20" t="str">
        <f t="shared" si="14"/>
        <v>Juin</v>
      </c>
    </row>
    <row r="144" spans="1:13" ht="18.75">
      <c r="A144" s="17">
        <v>137</v>
      </c>
      <c r="B144" s="308" t="s">
        <v>3090</v>
      </c>
      <c r="C144" s="366" t="s">
        <v>3091</v>
      </c>
      <c r="D144" s="187">
        <v>14.25</v>
      </c>
      <c r="E144" s="192"/>
      <c r="F144" s="396">
        <f t="shared" si="15"/>
        <v>7.125</v>
      </c>
      <c r="G144" s="397">
        <f t="shared" si="16"/>
        <v>21.375</v>
      </c>
      <c r="H144" s="202"/>
      <c r="I144" s="398">
        <f t="shared" si="17"/>
        <v>21.375</v>
      </c>
      <c r="J144" s="194"/>
      <c r="K144" s="398">
        <f t="shared" si="18"/>
        <v>21.375</v>
      </c>
      <c r="L144" s="191"/>
      <c r="M144" s="20" t="str">
        <f t="shared" si="14"/>
        <v>Juin</v>
      </c>
    </row>
    <row r="145" spans="1:13" ht="18.75">
      <c r="A145" s="17">
        <v>138</v>
      </c>
      <c r="B145" s="308" t="s">
        <v>3092</v>
      </c>
      <c r="C145" s="366" t="s">
        <v>3093</v>
      </c>
      <c r="D145" s="187">
        <v>11.5</v>
      </c>
      <c r="E145" s="191"/>
      <c r="F145" s="396">
        <f t="shared" si="15"/>
        <v>5.75</v>
      </c>
      <c r="G145" s="397">
        <f t="shared" si="16"/>
        <v>17.25</v>
      </c>
      <c r="H145" s="202"/>
      <c r="I145" s="398">
        <f t="shared" si="17"/>
        <v>17.25</v>
      </c>
      <c r="J145" s="194"/>
      <c r="K145" s="398">
        <f t="shared" si="18"/>
        <v>17.25</v>
      </c>
      <c r="L145" s="191"/>
      <c r="M145" s="20" t="str">
        <f t="shared" si="14"/>
        <v>Juin</v>
      </c>
    </row>
    <row r="146" spans="1:13" ht="18.75">
      <c r="A146" s="17">
        <v>139</v>
      </c>
      <c r="B146" s="308" t="s">
        <v>3094</v>
      </c>
      <c r="C146" s="366" t="s">
        <v>3095</v>
      </c>
      <c r="D146" s="187">
        <v>15</v>
      </c>
      <c r="E146" s="192"/>
      <c r="F146" s="396">
        <f t="shared" si="15"/>
        <v>7.5</v>
      </c>
      <c r="G146" s="397">
        <f t="shared" si="16"/>
        <v>22.5</v>
      </c>
      <c r="H146" s="202"/>
      <c r="I146" s="398">
        <f t="shared" si="17"/>
        <v>22.5</v>
      </c>
      <c r="J146" s="194"/>
      <c r="K146" s="398">
        <f t="shared" si="18"/>
        <v>22.5</v>
      </c>
      <c r="L146" s="191"/>
      <c r="M146" s="20" t="str">
        <f t="shared" si="14"/>
        <v>Juin</v>
      </c>
    </row>
    <row r="147" spans="1:13" ht="18.75">
      <c r="A147" s="17">
        <v>140</v>
      </c>
      <c r="B147" s="308" t="s">
        <v>3096</v>
      </c>
      <c r="C147" s="366" t="s">
        <v>3097</v>
      </c>
      <c r="D147" s="187">
        <v>14</v>
      </c>
      <c r="E147" s="192"/>
      <c r="F147" s="396">
        <f t="shared" si="15"/>
        <v>7</v>
      </c>
      <c r="G147" s="397">
        <f t="shared" si="16"/>
        <v>21</v>
      </c>
      <c r="H147" s="202"/>
      <c r="I147" s="398">
        <f t="shared" si="17"/>
        <v>21</v>
      </c>
      <c r="J147" s="194"/>
      <c r="K147" s="398">
        <f t="shared" si="18"/>
        <v>21</v>
      </c>
      <c r="L147" s="191"/>
      <c r="M147" s="20" t="str">
        <f t="shared" si="14"/>
        <v>Juin</v>
      </c>
    </row>
    <row r="148" spans="1:13" ht="18.75">
      <c r="A148" s="17">
        <v>141</v>
      </c>
      <c r="B148" s="308" t="s">
        <v>3098</v>
      </c>
      <c r="C148" s="366" t="s">
        <v>2025</v>
      </c>
      <c r="D148" s="187">
        <v>13</v>
      </c>
      <c r="E148" s="192"/>
      <c r="F148" s="396">
        <f t="shared" si="15"/>
        <v>6.5</v>
      </c>
      <c r="G148" s="397">
        <f t="shared" si="16"/>
        <v>19.5</v>
      </c>
      <c r="H148" s="202"/>
      <c r="I148" s="398">
        <f t="shared" si="17"/>
        <v>19.5</v>
      </c>
      <c r="J148" s="194"/>
      <c r="K148" s="398">
        <f t="shared" si="18"/>
        <v>19.5</v>
      </c>
      <c r="L148" s="191"/>
      <c r="M148" s="20" t="str">
        <f t="shared" si="14"/>
        <v>Juin</v>
      </c>
    </row>
    <row r="149" spans="1:13" ht="18.75">
      <c r="A149" s="17">
        <v>142</v>
      </c>
      <c r="B149" s="350" t="s">
        <v>3099</v>
      </c>
      <c r="C149" s="381" t="s">
        <v>3100</v>
      </c>
      <c r="D149" s="187">
        <v>14</v>
      </c>
      <c r="E149" s="192"/>
      <c r="F149" s="396">
        <f t="shared" si="15"/>
        <v>7</v>
      </c>
      <c r="G149" s="397">
        <f t="shared" si="16"/>
        <v>21</v>
      </c>
      <c r="H149" s="202"/>
      <c r="I149" s="398">
        <f t="shared" si="17"/>
        <v>21</v>
      </c>
      <c r="J149" s="194"/>
      <c r="K149" s="398">
        <f t="shared" si="18"/>
        <v>21</v>
      </c>
      <c r="L149" s="191"/>
      <c r="M149" s="20" t="str">
        <f t="shared" si="14"/>
        <v>Juin</v>
      </c>
    </row>
    <row r="150" spans="1:13" ht="18.75">
      <c r="A150" s="17">
        <v>143</v>
      </c>
      <c r="B150" s="308" t="s">
        <v>3101</v>
      </c>
      <c r="C150" s="366" t="s">
        <v>3102</v>
      </c>
      <c r="D150" s="187">
        <v>16.25</v>
      </c>
      <c r="E150" s="192"/>
      <c r="F150" s="396">
        <f t="shared" si="15"/>
        <v>8.125</v>
      </c>
      <c r="G150" s="397">
        <f t="shared" si="16"/>
        <v>24.375</v>
      </c>
      <c r="H150" s="202"/>
      <c r="I150" s="398">
        <f t="shared" si="17"/>
        <v>24.375</v>
      </c>
      <c r="J150" s="194"/>
      <c r="K150" s="398">
        <f t="shared" si="18"/>
        <v>24.375</v>
      </c>
      <c r="L150" s="191"/>
      <c r="M150" s="20" t="str">
        <f t="shared" si="14"/>
        <v>Juin</v>
      </c>
    </row>
    <row r="151" spans="1:13" ht="18.75">
      <c r="A151" s="17">
        <v>144</v>
      </c>
      <c r="B151" s="308" t="s">
        <v>3103</v>
      </c>
      <c r="C151" s="366" t="s">
        <v>82</v>
      </c>
      <c r="D151" s="187">
        <v>12.5</v>
      </c>
      <c r="E151" s="192"/>
      <c r="F151" s="396">
        <f t="shared" si="15"/>
        <v>6.25</v>
      </c>
      <c r="G151" s="397">
        <f t="shared" si="16"/>
        <v>18.75</v>
      </c>
      <c r="H151" s="202"/>
      <c r="I151" s="398">
        <f t="shared" si="17"/>
        <v>18.75</v>
      </c>
      <c r="J151" s="194"/>
      <c r="K151" s="398">
        <f t="shared" si="18"/>
        <v>18.75</v>
      </c>
      <c r="L151" s="191"/>
      <c r="M151" s="20" t="str">
        <f t="shared" si="14"/>
        <v>Juin</v>
      </c>
    </row>
    <row r="152" spans="1:13" ht="18.75">
      <c r="A152" s="17">
        <v>145</v>
      </c>
      <c r="B152" s="302" t="s">
        <v>3299</v>
      </c>
      <c r="C152" s="382" t="s">
        <v>3104</v>
      </c>
      <c r="D152" s="187">
        <v>14</v>
      </c>
      <c r="E152" s="192"/>
      <c r="F152" s="396">
        <f t="shared" si="15"/>
        <v>7</v>
      </c>
      <c r="G152" s="397">
        <f t="shared" si="16"/>
        <v>21</v>
      </c>
      <c r="H152" s="202"/>
      <c r="I152" s="398">
        <f t="shared" si="17"/>
        <v>21</v>
      </c>
      <c r="J152" s="194"/>
      <c r="K152" s="398">
        <f t="shared" si="18"/>
        <v>21</v>
      </c>
      <c r="L152" s="191"/>
      <c r="M152" s="20" t="str">
        <f t="shared" si="14"/>
        <v>Juin</v>
      </c>
    </row>
    <row r="153" spans="1:13" ht="18.75">
      <c r="A153" s="17">
        <v>146</v>
      </c>
      <c r="B153" s="308" t="s">
        <v>3105</v>
      </c>
      <c r="C153" s="366" t="s">
        <v>3106</v>
      </c>
      <c r="D153" s="187">
        <v>14.25</v>
      </c>
      <c r="E153" s="192"/>
      <c r="F153" s="396">
        <f t="shared" si="15"/>
        <v>7.125</v>
      </c>
      <c r="G153" s="397">
        <f t="shared" si="16"/>
        <v>21.375</v>
      </c>
      <c r="H153" s="202"/>
      <c r="I153" s="398">
        <f t="shared" si="17"/>
        <v>21.375</v>
      </c>
      <c r="J153" s="194"/>
      <c r="K153" s="398">
        <f t="shared" si="18"/>
        <v>21.375</v>
      </c>
      <c r="L153" s="191"/>
      <c r="M153" s="20" t="str">
        <f t="shared" si="14"/>
        <v>Juin</v>
      </c>
    </row>
    <row r="154" spans="1:13" ht="18.75">
      <c r="A154" s="17">
        <v>147</v>
      </c>
      <c r="B154" s="308" t="s">
        <v>3107</v>
      </c>
      <c r="C154" s="366" t="s">
        <v>3108</v>
      </c>
      <c r="D154" s="187">
        <v>15.5</v>
      </c>
      <c r="E154" s="192"/>
      <c r="F154" s="396">
        <f t="shared" si="15"/>
        <v>7.75</v>
      </c>
      <c r="G154" s="397">
        <f t="shared" si="16"/>
        <v>23.25</v>
      </c>
      <c r="H154" s="202"/>
      <c r="I154" s="398">
        <f t="shared" si="17"/>
        <v>23.25</v>
      </c>
      <c r="J154" s="194"/>
      <c r="K154" s="398">
        <f t="shared" si="18"/>
        <v>23.25</v>
      </c>
      <c r="L154" s="191"/>
      <c r="M154" s="20" t="str">
        <f t="shared" si="14"/>
        <v>Juin</v>
      </c>
    </row>
    <row r="155" spans="1:13" ht="18.75">
      <c r="A155" s="17">
        <v>148</v>
      </c>
      <c r="B155" s="308" t="s">
        <v>3109</v>
      </c>
      <c r="C155" s="366" t="s">
        <v>1692</v>
      </c>
      <c r="D155" s="187">
        <v>12.75</v>
      </c>
      <c r="E155" s="192"/>
      <c r="F155" s="396">
        <f t="shared" si="15"/>
        <v>6.375</v>
      </c>
      <c r="G155" s="397">
        <f t="shared" si="16"/>
        <v>19.125</v>
      </c>
      <c r="H155" s="202"/>
      <c r="I155" s="398">
        <f t="shared" si="17"/>
        <v>19.125</v>
      </c>
      <c r="J155" s="194"/>
      <c r="K155" s="398">
        <f t="shared" si="18"/>
        <v>19.125</v>
      </c>
      <c r="L155" s="191"/>
      <c r="M155" s="20" t="str">
        <f t="shared" si="14"/>
        <v>Juin</v>
      </c>
    </row>
    <row r="156" spans="1:13" ht="18.75">
      <c r="A156" s="17">
        <v>149</v>
      </c>
      <c r="B156" s="308" t="s">
        <v>977</v>
      </c>
      <c r="C156" s="366" t="s">
        <v>3110</v>
      </c>
      <c r="D156" s="187">
        <v>13.5</v>
      </c>
      <c r="E156" s="192"/>
      <c r="F156" s="396">
        <f t="shared" si="15"/>
        <v>6.75</v>
      </c>
      <c r="G156" s="397">
        <f t="shared" si="16"/>
        <v>20.25</v>
      </c>
      <c r="H156" s="202"/>
      <c r="I156" s="398">
        <f t="shared" si="17"/>
        <v>20.25</v>
      </c>
      <c r="J156" s="194"/>
      <c r="K156" s="398">
        <f t="shared" si="18"/>
        <v>20.25</v>
      </c>
      <c r="L156" s="191"/>
      <c r="M156" s="20" t="str">
        <f t="shared" si="14"/>
        <v>Juin</v>
      </c>
    </row>
    <row r="157" spans="1:13" ht="18.75">
      <c r="A157" s="17">
        <v>150</v>
      </c>
      <c r="B157" s="308" t="s">
        <v>3300</v>
      </c>
      <c r="C157" s="366" t="s">
        <v>3111</v>
      </c>
      <c r="D157" s="438">
        <v>13.75</v>
      </c>
      <c r="E157" s="192"/>
      <c r="F157" s="396">
        <f t="shared" si="15"/>
        <v>6.875</v>
      </c>
      <c r="G157" s="397">
        <f t="shared" si="16"/>
        <v>20.625</v>
      </c>
      <c r="H157" s="202"/>
      <c r="I157" s="398">
        <f t="shared" si="17"/>
        <v>20.625</v>
      </c>
      <c r="J157" s="194"/>
      <c r="K157" s="398">
        <f t="shared" si="18"/>
        <v>20.625</v>
      </c>
      <c r="L157" s="191"/>
      <c r="M157" s="20" t="str">
        <f t="shared" si="14"/>
        <v>Juin</v>
      </c>
    </row>
    <row r="158" spans="1:13" ht="18.75">
      <c r="A158" s="17">
        <v>151</v>
      </c>
      <c r="B158" s="308" t="s">
        <v>3276</v>
      </c>
      <c r="C158" s="366" t="s">
        <v>1985</v>
      </c>
      <c r="D158" s="187">
        <v>14.5</v>
      </c>
      <c r="E158" s="191"/>
      <c r="F158" s="396">
        <f t="shared" si="15"/>
        <v>7.25</v>
      </c>
      <c r="G158" s="397">
        <f t="shared" si="16"/>
        <v>21.75</v>
      </c>
      <c r="H158" s="202"/>
      <c r="I158" s="398">
        <f t="shared" si="17"/>
        <v>21.75</v>
      </c>
      <c r="J158" s="194"/>
      <c r="K158" s="398">
        <f t="shared" si="18"/>
        <v>21.75</v>
      </c>
      <c r="L158" s="191"/>
      <c r="M158" s="20" t="str">
        <f t="shared" si="14"/>
        <v>Juin</v>
      </c>
    </row>
    <row r="159" spans="1:13" ht="18.75">
      <c r="A159" s="17">
        <v>152</v>
      </c>
      <c r="B159" s="352" t="s">
        <v>3112</v>
      </c>
      <c r="C159" s="383" t="s">
        <v>2148</v>
      </c>
      <c r="D159" s="187">
        <v>14</v>
      </c>
      <c r="E159" s="192"/>
      <c r="F159" s="396">
        <f t="shared" si="15"/>
        <v>7</v>
      </c>
      <c r="G159" s="397">
        <f t="shared" si="16"/>
        <v>21</v>
      </c>
      <c r="H159" s="202"/>
      <c r="I159" s="398">
        <f t="shared" si="17"/>
        <v>21</v>
      </c>
      <c r="J159" s="194"/>
      <c r="K159" s="398">
        <f t="shared" si="18"/>
        <v>21</v>
      </c>
      <c r="L159" s="191"/>
      <c r="M159" s="20" t="str">
        <f t="shared" si="14"/>
        <v>Juin</v>
      </c>
    </row>
    <row r="160" spans="1:13" ht="18.75">
      <c r="A160" s="17">
        <v>153</v>
      </c>
      <c r="B160" s="308" t="s">
        <v>1648</v>
      </c>
      <c r="C160" s="366" t="s">
        <v>3113</v>
      </c>
      <c r="D160" s="187">
        <v>17.75</v>
      </c>
      <c r="E160" s="192"/>
      <c r="F160" s="396">
        <f t="shared" si="15"/>
        <v>8.875</v>
      </c>
      <c r="G160" s="397">
        <f t="shared" si="16"/>
        <v>26.625</v>
      </c>
      <c r="H160" s="202"/>
      <c r="I160" s="398">
        <f t="shared" si="17"/>
        <v>26.625</v>
      </c>
      <c r="J160" s="194"/>
      <c r="K160" s="398">
        <f t="shared" si="18"/>
        <v>26.625</v>
      </c>
      <c r="L160" s="191"/>
      <c r="M160" s="20" t="str">
        <f t="shared" si="14"/>
        <v>Juin</v>
      </c>
    </row>
    <row r="161" spans="1:13" ht="18.75">
      <c r="A161" s="17">
        <v>154</v>
      </c>
      <c r="B161" s="308" t="s">
        <v>3114</v>
      </c>
      <c r="C161" s="366" t="s">
        <v>3115</v>
      </c>
      <c r="D161" s="187">
        <v>11.5</v>
      </c>
      <c r="E161" s="191"/>
      <c r="F161" s="396">
        <f t="shared" si="15"/>
        <v>5.75</v>
      </c>
      <c r="G161" s="397">
        <f t="shared" si="16"/>
        <v>17.25</v>
      </c>
      <c r="H161" s="202"/>
      <c r="I161" s="398">
        <f t="shared" si="17"/>
        <v>17.25</v>
      </c>
      <c r="J161" s="194"/>
      <c r="K161" s="398">
        <f t="shared" si="18"/>
        <v>17.25</v>
      </c>
      <c r="L161" s="191"/>
      <c r="M161" s="20" t="str">
        <f t="shared" si="14"/>
        <v>Juin</v>
      </c>
    </row>
    <row r="162" spans="1:13" ht="18.75">
      <c r="A162" s="17">
        <v>155</v>
      </c>
      <c r="B162" s="308" t="s">
        <v>3116</v>
      </c>
      <c r="C162" s="366" t="s">
        <v>2064</v>
      </c>
      <c r="D162" s="187">
        <v>11.75</v>
      </c>
      <c r="E162" s="191"/>
      <c r="F162" s="396">
        <f t="shared" si="15"/>
        <v>5.875</v>
      </c>
      <c r="G162" s="397">
        <f t="shared" si="16"/>
        <v>17.625</v>
      </c>
      <c r="H162" s="202"/>
      <c r="I162" s="398">
        <f t="shared" si="17"/>
        <v>17.625</v>
      </c>
      <c r="J162" s="194"/>
      <c r="K162" s="398">
        <f t="shared" si="18"/>
        <v>17.625</v>
      </c>
      <c r="L162" s="191"/>
      <c r="M162" s="20" t="str">
        <f t="shared" si="14"/>
        <v>Juin</v>
      </c>
    </row>
    <row r="163" spans="1:13" ht="18.75">
      <c r="A163" s="17">
        <v>156</v>
      </c>
      <c r="B163" s="308" t="s">
        <v>3117</v>
      </c>
      <c r="C163" s="366" t="s">
        <v>3118</v>
      </c>
      <c r="D163" s="187">
        <v>13</v>
      </c>
      <c r="E163" s="192"/>
      <c r="F163" s="396">
        <f t="shared" si="15"/>
        <v>6.5</v>
      </c>
      <c r="G163" s="397">
        <f t="shared" si="16"/>
        <v>19.5</v>
      </c>
      <c r="H163" s="202"/>
      <c r="I163" s="398">
        <f t="shared" si="17"/>
        <v>19.5</v>
      </c>
      <c r="J163" s="194"/>
      <c r="K163" s="398">
        <f t="shared" si="18"/>
        <v>19.5</v>
      </c>
      <c r="L163" s="191"/>
      <c r="M163" s="20" t="str">
        <f t="shared" si="14"/>
        <v>Juin</v>
      </c>
    </row>
    <row r="164" spans="1:13" ht="18.75">
      <c r="A164" s="17">
        <v>157</v>
      </c>
      <c r="B164" s="308" t="s">
        <v>3119</v>
      </c>
      <c r="C164" s="366" t="s">
        <v>100</v>
      </c>
      <c r="D164" s="187">
        <v>15.75</v>
      </c>
      <c r="E164" s="192"/>
      <c r="F164" s="396">
        <f t="shared" si="15"/>
        <v>7.875</v>
      </c>
      <c r="G164" s="397">
        <f t="shared" si="16"/>
        <v>23.625</v>
      </c>
      <c r="H164" s="202"/>
      <c r="I164" s="398">
        <f t="shared" si="17"/>
        <v>23.625</v>
      </c>
      <c r="J164" s="194"/>
      <c r="K164" s="398">
        <f t="shared" si="18"/>
        <v>23.625</v>
      </c>
      <c r="L164" s="191"/>
      <c r="M164" s="20" t="str">
        <f t="shared" si="14"/>
        <v>Juin</v>
      </c>
    </row>
    <row r="165" spans="1:13" ht="18.75">
      <c r="A165" s="17">
        <v>158</v>
      </c>
      <c r="B165" s="308" t="s">
        <v>3120</v>
      </c>
      <c r="C165" s="366" t="s">
        <v>3121</v>
      </c>
      <c r="D165" s="187">
        <v>16</v>
      </c>
      <c r="E165" s="192"/>
      <c r="F165" s="396">
        <f t="shared" si="15"/>
        <v>8</v>
      </c>
      <c r="G165" s="397">
        <f t="shared" si="16"/>
        <v>24</v>
      </c>
      <c r="H165" s="202"/>
      <c r="I165" s="398">
        <f t="shared" si="17"/>
        <v>24</v>
      </c>
      <c r="J165" s="194"/>
      <c r="K165" s="398">
        <f t="shared" si="18"/>
        <v>24</v>
      </c>
      <c r="L165" s="191"/>
      <c r="M165" s="20" t="str">
        <f t="shared" si="14"/>
        <v>Juin</v>
      </c>
    </row>
    <row r="166" spans="1:13" ht="18.75">
      <c r="A166" s="17">
        <v>159</v>
      </c>
      <c r="B166" s="308" t="s">
        <v>3122</v>
      </c>
      <c r="C166" s="366" t="s">
        <v>3123</v>
      </c>
      <c r="D166" s="187">
        <v>13</v>
      </c>
      <c r="E166" s="191"/>
      <c r="F166" s="396">
        <f t="shared" si="15"/>
        <v>6.5</v>
      </c>
      <c r="G166" s="397">
        <f t="shared" si="16"/>
        <v>19.5</v>
      </c>
      <c r="H166" s="202"/>
      <c r="I166" s="398">
        <f t="shared" si="17"/>
        <v>19.5</v>
      </c>
      <c r="J166" s="194"/>
      <c r="K166" s="398">
        <f t="shared" si="18"/>
        <v>19.5</v>
      </c>
      <c r="L166" s="191"/>
      <c r="M166" s="20" t="str">
        <f t="shared" si="14"/>
        <v>Juin</v>
      </c>
    </row>
    <row r="167" spans="1:13" ht="18.75">
      <c r="A167" s="17">
        <v>160</v>
      </c>
      <c r="B167" s="308" t="s">
        <v>3124</v>
      </c>
      <c r="C167" s="366" t="s">
        <v>3125</v>
      </c>
      <c r="D167" s="187">
        <v>13.5</v>
      </c>
      <c r="E167" s="191"/>
      <c r="F167" s="396">
        <f t="shared" si="15"/>
        <v>6.75</v>
      </c>
      <c r="G167" s="397">
        <f t="shared" si="16"/>
        <v>20.25</v>
      </c>
      <c r="H167" s="202"/>
      <c r="I167" s="398">
        <f t="shared" si="17"/>
        <v>20.25</v>
      </c>
      <c r="J167" s="194"/>
      <c r="K167" s="398">
        <f t="shared" si="18"/>
        <v>20.25</v>
      </c>
      <c r="L167" s="191"/>
      <c r="M167" s="20" t="str">
        <f t="shared" si="14"/>
        <v>Juin</v>
      </c>
    </row>
    <row r="168" spans="1:13" ht="18.75">
      <c r="A168" s="17">
        <v>161</v>
      </c>
      <c r="B168" s="308" t="s">
        <v>2021</v>
      </c>
      <c r="C168" s="366" t="s">
        <v>3126</v>
      </c>
      <c r="D168" s="187">
        <v>14.25</v>
      </c>
      <c r="E168" s="191"/>
      <c r="F168" s="396">
        <f t="shared" si="15"/>
        <v>7.125</v>
      </c>
      <c r="G168" s="397">
        <f t="shared" si="16"/>
        <v>21.375</v>
      </c>
      <c r="H168" s="202"/>
      <c r="I168" s="398">
        <f t="shared" si="17"/>
        <v>21.375</v>
      </c>
      <c r="J168" s="194"/>
      <c r="K168" s="398">
        <f t="shared" si="18"/>
        <v>21.375</v>
      </c>
      <c r="L168" s="191"/>
      <c r="M168" s="20" t="str">
        <f t="shared" si="14"/>
        <v>Juin</v>
      </c>
    </row>
    <row r="169" spans="1:13" ht="18.75">
      <c r="A169" s="17">
        <v>162</v>
      </c>
      <c r="B169" s="308" t="s">
        <v>3127</v>
      </c>
      <c r="C169" s="366" t="s">
        <v>3128</v>
      </c>
      <c r="D169" s="187">
        <v>14.75</v>
      </c>
      <c r="E169" s="192"/>
      <c r="F169" s="396">
        <f t="shared" si="15"/>
        <v>7.375</v>
      </c>
      <c r="G169" s="397">
        <f t="shared" si="16"/>
        <v>22.125</v>
      </c>
      <c r="H169" s="202"/>
      <c r="I169" s="398">
        <f t="shared" si="17"/>
        <v>22.125</v>
      </c>
      <c r="J169" s="194"/>
      <c r="K169" s="398">
        <f t="shared" si="18"/>
        <v>22.125</v>
      </c>
      <c r="L169" s="191"/>
      <c r="M169" s="20" t="str">
        <f t="shared" si="14"/>
        <v>Juin</v>
      </c>
    </row>
    <row r="170" spans="1:13" ht="18.75">
      <c r="A170" s="17">
        <v>163</v>
      </c>
      <c r="B170" s="308" t="s">
        <v>3129</v>
      </c>
      <c r="C170" s="366" t="s">
        <v>1787</v>
      </c>
      <c r="D170" s="187">
        <v>11.5</v>
      </c>
      <c r="E170" s="192"/>
      <c r="F170" s="396">
        <f t="shared" si="15"/>
        <v>5.75</v>
      </c>
      <c r="G170" s="397">
        <f t="shared" si="16"/>
        <v>17.25</v>
      </c>
      <c r="H170" s="202"/>
      <c r="I170" s="398">
        <f t="shared" si="17"/>
        <v>17.25</v>
      </c>
      <c r="J170" s="194"/>
      <c r="K170" s="398">
        <f t="shared" si="18"/>
        <v>17.25</v>
      </c>
      <c r="L170" s="191"/>
      <c r="M170" s="20" t="str">
        <f t="shared" si="14"/>
        <v>Juin</v>
      </c>
    </row>
    <row r="171" spans="1:13" ht="18.75">
      <c r="A171" s="17">
        <v>164</v>
      </c>
      <c r="B171" s="334" t="s">
        <v>3130</v>
      </c>
      <c r="C171" s="374" t="s">
        <v>303</v>
      </c>
      <c r="D171" s="187">
        <v>14.75</v>
      </c>
      <c r="E171" s="192"/>
      <c r="F171" s="396">
        <f t="shared" si="15"/>
        <v>7.375</v>
      </c>
      <c r="G171" s="397">
        <f t="shared" si="16"/>
        <v>22.125</v>
      </c>
      <c r="H171" s="202"/>
      <c r="I171" s="398">
        <f t="shared" si="17"/>
        <v>22.125</v>
      </c>
      <c r="J171" s="194"/>
      <c r="K171" s="398">
        <f t="shared" si="18"/>
        <v>22.125</v>
      </c>
      <c r="L171" s="191"/>
      <c r="M171" s="20" t="str">
        <f t="shared" si="14"/>
        <v>Juin</v>
      </c>
    </row>
    <row r="172" spans="1:13" ht="18.75">
      <c r="A172" s="17">
        <v>165</v>
      </c>
      <c r="B172" s="308" t="s">
        <v>3131</v>
      </c>
      <c r="C172" s="366" t="s">
        <v>696</v>
      </c>
      <c r="D172" s="187">
        <v>13.25</v>
      </c>
      <c r="E172" s="192"/>
      <c r="F172" s="396">
        <f t="shared" si="15"/>
        <v>6.625</v>
      </c>
      <c r="G172" s="397">
        <f t="shared" si="16"/>
        <v>19.875</v>
      </c>
      <c r="H172" s="202"/>
      <c r="I172" s="398">
        <f t="shared" si="17"/>
        <v>19.875</v>
      </c>
      <c r="J172" s="194"/>
      <c r="K172" s="398">
        <f t="shared" si="18"/>
        <v>19.875</v>
      </c>
      <c r="L172" s="191"/>
      <c r="M172" s="20" t="str">
        <f t="shared" si="14"/>
        <v>Juin</v>
      </c>
    </row>
    <row r="173" spans="1:13" ht="18.75">
      <c r="A173" s="17">
        <v>166</v>
      </c>
      <c r="B173" s="308" t="s">
        <v>3132</v>
      </c>
      <c r="C173" s="366" t="s">
        <v>1751</v>
      </c>
      <c r="D173" s="187">
        <v>14.25</v>
      </c>
      <c r="E173" s="191"/>
      <c r="F173" s="396">
        <f t="shared" si="15"/>
        <v>7.125</v>
      </c>
      <c r="G173" s="397">
        <f t="shared" si="16"/>
        <v>21.375</v>
      </c>
      <c r="H173" s="202"/>
      <c r="I173" s="398">
        <f t="shared" si="17"/>
        <v>21.375</v>
      </c>
      <c r="J173" s="194"/>
      <c r="K173" s="398">
        <f t="shared" si="18"/>
        <v>21.375</v>
      </c>
      <c r="L173" s="191"/>
      <c r="M173" s="20" t="str">
        <f t="shared" si="14"/>
        <v>Juin</v>
      </c>
    </row>
    <row r="174" spans="1:13" ht="18.75">
      <c r="A174" s="17">
        <v>167</v>
      </c>
      <c r="B174" s="308" t="s">
        <v>3133</v>
      </c>
      <c r="C174" s="366" t="s">
        <v>2148</v>
      </c>
      <c r="D174" s="187">
        <v>12</v>
      </c>
      <c r="E174" s="191"/>
      <c r="F174" s="396">
        <f t="shared" si="15"/>
        <v>6</v>
      </c>
      <c r="G174" s="397">
        <f t="shared" si="16"/>
        <v>18</v>
      </c>
      <c r="H174" s="202"/>
      <c r="I174" s="398">
        <f t="shared" si="17"/>
        <v>18</v>
      </c>
      <c r="J174" s="194"/>
      <c r="K174" s="398">
        <f t="shared" si="18"/>
        <v>18</v>
      </c>
      <c r="L174" s="191"/>
      <c r="M174" s="20" t="str">
        <f t="shared" si="14"/>
        <v>Juin</v>
      </c>
    </row>
    <row r="175" spans="1:13" ht="18.75">
      <c r="A175" s="17">
        <v>168</v>
      </c>
      <c r="B175" s="308" t="s">
        <v>3134</v>
      </c>
      <c r="C175" s="366" t="s">
        <v>3135</v>
      </c>
      <c r="D175" s="187">
        <v>14.25</v>
      </c>
      <c r="E175" s="191"/>
      <c r="F175" s="396">
        <f t="shared" si="15"/>
        <v>7.125</v>
      </c>
      <c r="G175" s="397">
        <f t="shared" si="16"/>
        <v>21.375</v>
      </c>
      <c r="H175" s="202"/>
      <c r="I175" s="398">
        <f t="shared" si="17"/>
        <v>21.375</v>
      </c>
      <c r="J175" s="194"/>
      <c r="K175" s="398">
        <f t="shared" si="18"/>
        <v>21.375</v>
      </c>
      <c r="L175" s="191"/>
      <c r="M175" s="20" t="str">
        <f t="shared" si="14"/>
        <v>Juin</v>
      </c>
    </row>
    <row r="176" spans="1:13" ht="18.75">
      <c r="A176" s="17">
        <v>169</v>
      </c>
      <c r="B176" s="308" t="s">
        <v>3136</v>
      </c>
      <c r="C176" s="366" t="s">
        <v>1923</v>
      </c>
      <c r="D176" s="187">
        <v>12.5</v>
      </c>
      <c r="E176" s="192"/>
      <c r="F176" s="396">
        <f t="shared" si="15"/>
        <v>6.25</v>
      </c>
      <c r="G176" s="397">
        <f t="shared" si="16"/>
        <v>18.75</v>
      </c>
      <c r="H176" s="202"/>
      <c r="I176" s="398">
        <f t="shared" si="17"/>
        <v>18.75</v>
      </c>
      <c r="J176" s="194"/>
      <c r="K176" s="398">
        <f t="shared" si="18"/>
        <v>18.75</v>
      </c>
      <c r="L176" s="191"/>
      <c r="M176" s="20" t="str">
        <f t="shared" si="14"/>
        <v>Juin</v>
      </c>
    </row>
    <row r="177" spans="1:13" ht="18.75">
      <c r="A177" s="17">
        <v>170</v>
      </c>
      <c r="B177" s="308" t="s">
        <v>3136</v>
      </c>
      <c r="C177" s="366" t="s">
        <v>1109</v>
      </c>
      <c r="D177" s="187">
        <v>12</v>
      </c>
      <c r="E177" s="192"/>
      <c r="F177" s="396">
        <f t="shared" si="15"/>
        <v>6</v>
      </c>
      <c r="G177" s="397">
        <f t="shared" si="16"/>
        <v>18</v>
      </c>
      <c r="H177" s="202"/>
      <c r="I177" s="398">
        <f t="shared" si="17"/>
        <v>18</v>
      </c>
      <c r="J177" s="194"/>
      <c r="K177" s="398">
        <f t="shared" si="18"/>
        <v>18</v>
      </c>
      <c r="L177" s="191"/>
      <c r="M177" s="20" t="str">
        <f t="shared" si="14"/>
        <v>Juin</v>
      </c>
    </row>
    <row r="178" spans="1:13" ht="18.75">
      <c r="A178" s="17">
        <v>171</v>
      </c>
      <c r="B178" s="308" t="s">
        <v>3137</v>
      </c>
      <c r="C178" s="366" t="s">
        <v>3138</v>
      </c>
      <c r="D178" s="187">
        <v>13</v>
      </c>
      <c r="E178" s="192"/>
      <c r="F178" s="396">
        <f t="shared" si="15"/>
        <v>6.5</v>
      </c>
      <c r="G178" s="397">
        <f t="shared" si="16"/>
        <v>19.5</v>
      </c>
      <c r="H178" s="202"/>
      <c r="I178" s="398">
        <f t="shared" si="17"/>
        <v>19.5</v>
      </c>
      <c r="J178" s="194"/>
      <c r="K178" s="398">
        <f t="shared" si="18"/>
        <v>19.5</v>
      </c>
      <c r="L178" s="191"/>
      <c r="M178" s="20" t="str">
        <f t="shared" si="14"/>
        <v>Juin</v>
      </c>
    </row>
    <row r="179" spans="1:13" ht="18.75">
      <c r="A179" s="17">
        <v>172</v>
      </c>
      <c r="B179" s="308" t="s">
        <v>3139</v>
      </c>
      <c r="C179" s="366" t="s">
        <v>3140</v>
      </c>
      <c r="D179" s="187">
        <v>17.5</v>
      </c>
      <c r="E179" s="192"/>
      <c r="F179" s="396">
        <f t="shared" si="15"/>
        <v>8.75</v>
      </c>
      <c r="G179" s="397">
        <f t="shared" si="16"/>
        <v>26.25</v>
      </c>
      <c r="H179" s="202"/>
      <c r="I179" s="398">
        <f t="shared" si="17"/>
        <v>26.25</v>
      </c>
      <c r="J179" s="194"/>
      <c r="K179" s="398">
        <f t="shared" si="18"/>
        <v>26.25</v>
      </c>
      <c r="L179" s="191"/>
      <c r="M179" s="20" t="str">
        <f t="shared" si="14"/>
        <v>Juin</v>
      </c>
    </row>
    <row r="180" spans="1:13" ht="18.75">
      <c r="A180" s="17">
        <v>173</v>
      </c>
      <c r="B180" s="308" t="s">
        <v>3141</v>
      </c>
      <c r="C180" s="366" t="s">
        <v>3142</v>
      </c>
      <c r="D180" s="187">
        <v>18.25</v>
      </c>
      <c r="E180" s="192"/>
      <c r="F180" s="396">
        <f t="shared" si="15"/>
        <v>9.125</v>
      </c>
      <c r="G180" s="397">
        <f t="shared" si="16"/>
        <v>27.375</v>
      </c>
      <c r="H180" s="202"/>
      <c r="I180" s="398">
        <f t="shared" si="17"/>
        <v>27.375</v>
      </c>
      <c r="J180" s="194"/>
      <c r="K180" s="398">
        <f t="shared" si="18"/>
        <v>27.375</v>
      </c>
      <c r="L180" s="191"/>
      <c r="M180" s="20" t="str">
        <f t="shared" si="14"/>
        <v>Juin</v>
      </c>
    </row>
    <row r="181" spans="1:13" ht="18.75">
      <c r="A181" s="17">
        <v>174</v>
      </c>
      <c r="B181" s="308" t="s">
        <v>3143</v>
      </c>
      <c r="C181" s="366" t="s">
        <v>3144</v>
      </c>
      <c r="D181" s="187">
        <v>13.75</v>
      </c>
      <c r="E181" s="192"/>
      <c r="F181" s="396">
        <f t="shared" si="15"/>
        <v>6.875</v>
      </c>
      <c r="G181" s="397">
        <f t="shared" si="16"/>
        <v>20.625</v>
      </c>
      <c r="H181" s="202"/>
      <c r="I181" s="398">
        <f t="shared" si="17"/>
        <v>20.625</v>
      </c>
      <c r="J181" s="194"/>
      <c r="K181" s="398">
        <f t="shared" si="18"/>
        <v>20.625</v>
      </c>
      <c r="L181" s="191"/>
      <c r="M181" s="20" t="str">
        <f t="shared" si="14"/>
        <v>Juin</v>
      </c>
    </row>
    <row r="182" spans="1:13" ht="18.75">
      <c r="A182" s="17">
        <v>175</v>
      </c>
      <c r="B182" s="308" t="s">
        <v>3145</v>
      </c>
      <c r="C182" s="366" t="s">
        <v>3146</v>
      </c>
      <c r="D182" s="187">
        <v>14</v>
      </c>
      <c r="E182" s="192"/>
      <c r="F182" s="396">
        <f t="shared" si="15"/>
        <v>7</v>
      </c>
      <c r="G182" s="397">
        <f t="shared" si="16"/>
        <v>21</v>
      </c>
      <c r="H182" s="202"/>
      <c r="I182" s="398">
        <f t="shared" si="17"/>
        <v>21</v>
      </c>
      <c r="J182" s="194"/>
      <c r="K182" s="398">
        <f t="shared" si="18"/>
        <v>21</v>
      </c>
      <c r="L182" s="191"/>
      <c r="M182" s="20" t="str">
        <f t="shared" si="14"/>
        <v>Juin</v>
      </c>
    </row>
    <row r="183" spans="1:13" ht="18.75">
      <c r="A183" s="17">
        <v>176</v>
      </c>
      <c r="B183" s="308" t="s">
        <v>3147</v>
      </c>
      <c r="C183" s="366" t="s">
        <v>3148</v>
      </c>
      <c r="D183" s="187">
        <v>11.5</v>
      </c>
      <c r="E183" s="191"/>
      <c r="F183" s="396">
        <f t="shared" si="15"/>
        <v>5.75</v>
      </c>
      <c r="G183" s="397">
        <f t="shared" si="16"/>
        <v>17.25</v>
      </c>
      <c r="H183" s="202"/>
      <c r="I183" s="398">
        <f t="shared" si="17"/>
        <v>17.25</v>
      </c>
      <c r="J183" s="194"/>
      <c r="K183" s="398">
        <f t="shared" si="18"/>
        <v>17.25</v>
      </c>
      <c r="L183" s="191"/>
      <c r="M183" s="20" t="str">
        <f t="shared" si="14"/>
        <v>Juin</v>
      </c>
    </row>
    <row r="184" spans="1:13" ht="18.75">
      <c r="A184" s="17">
        <v>177</v>
      </c>
      <c r="B184" s="306" t="s">
        <v>3149</v>
      </c>
      <c r="C184" s="375" t="s">
        <v>3150</v>
      </c>
      <c r="D184" s="187">
        <v>11.5</v>
      </c>
      <c r="E184" s="191"/>
      <c r="F184" s="396">
        <f t="shared" si="15"/>
        <v>5.75</v>
      </c>
      <c r="G184" s="397">
        <f t="shared" si="16"/>
        <v>17.25</v>
      </c>
      <c r="H184" s="202"/>
      <c r="I184" s="398">
        <f t="shared" si="17"/>
        <v>17.25</v>
      </c>
      <c r="J184" s="194"/>
      <c r="K184" s="398">
        <f t="shared" si="18"/>
        <v>17.25</v>
      </c>
      <c r="L184" s="191"/>
      <c r="M184" s="20" t="str">
        <f t="shared" si="14"/>
        <v>Juin</v>
      </c>
    </row>
    <row r="185" spans="1:13" ht="18.75">
      <c r="A185" s="17">
        <v>178</v>
      </c>
      <c r="B185" s="308" t="s">
        <v>3151</v>
      </c>
      <c r="C185" s="366" t="s">
        <v>3033</v>
      </c>
      <c r="D185" s="187">
        <v>14.25</v>
      </c>
      <c r="E185" s="192"/>
      <c r="F185" s="396">
        <f t="shared" si="15"/>
        <v>7.125</v>
      </c>
      <c r="G185" s="397">
        <f t="shared" si="16"/>
        <v>21.375</v>
      </c>
      <c r="H185" s="202"/>
      <c r="I185" s="398">
        <f t="shared" si="17"/>
        <v>21.375</v>
      </c>
      <c r="J185" s="194"/>
      <c r="K185" s="398">
        <f t="shared" si="18"/>
        <v>21.375</v>
      </c>
      <c r="L185" s="191"/>
      <c r="M185" s="20" t="str">
        <f t="shared" si="14"/>
        <v>Juin</v>
      </c>
    </row>
    <row r="186" spans="1:13" ht="18.75">
      <c r="A186" s="17">
        <v>179</v>
      </c>
      <c r="B186" s="334" t="s">
        <v>3152</v>
      </c>
      <c r="C186" s="374" t="s">
        <v>3148</v>
      </c>
      <c r="D186" s="187">
        <v>11</v>
      </c>
      <c r="E186" s="192"/>
      <c r="F186" s="396">
        <f t="shared" si="15"/>
        <v>5.5</v>
      </c>
      <c r="G186" s="397">
        <f t="shared" si="16"/>
        <v>16.5</v>
      </c>
      <c r="H186" s="202"/>
      <c r="I186" s="398">
        <f t="shared" si="17"/>
        <v>16.5</v>
      </c>
      <c r="J186" s="194"/>
      <c r="K186" s="398">
        <f t="shared" si="18"/>
        <v>16.5</v>
      </c>
      <c r="L186" s="191"/>
      <c r="M186" s="20" t="str">
        <f t="shared" si="14"/>
        <v>Juin</v>
      </c>
    </row>
    <row r="187" spans="1:13" ht="18.75">
      <c r="A187" s="17">
        <v>180</v>
      </c>
      <c r="B187" s="308" t="s">
        <v>3153</v>
      </c>
      <c r="C187" s="366" t="s">
        <v>1812</v>
      </c>
      <c r="D187" s="187">
        <v>12.5</v>
      </c>
      <c r="E187" s="192"/>
      <c r="F187" s="396">
        <f t="shared" si="15"/>
        <v>6.25</v>
      </c>
      <c r="G187" s="397">
        <f t="shared" si="16"/>
        <v>18.75</v>
      </c>
      <c r="H187" s="202"/>
      <c r="I187" s="398">
        <f t="shared" si="17"/>
        <v>18.75</v>
      </c>
      <c r="J187" s="194"/>
      <c r="K187" s="398">
        <f t="shared" si="18"/>
        <v>18.75</v>
      </c>
      <c r="L187" s="191"/>
      <c r="M187" s="20" t="str">
        <f t="shared" si="14"/>
        <v>Juin</v>
      </c>
    </row>
    <row r="188" spans="1:13" ht="18.75">
      <c r="A188" s="17">
        <v>181</v>
      </c>
      <c r="B188" s="308" t="s">
        <v>3154</v>
      </c>
      <c r="C188" s="366" t="s">
        <v>845</v>
      </c>
      <c r="D188" s="187">
        <v>12.25</v>
      </c>
      <c r="E188" s="192"/>
      <c r="F188" s="396">
        <f t="shared" si="15"/>
        <v>6.125</v>
      </c>
      <c r="G188" s="397">
        <f t="shared" si="16"/>
        <v>18.375</v>
      </c>
      <c r="H188" s="202"/>
      <c r="I188" s="398">
        <f t="shared" si="17"/>
        <v>18.375</v>
      </c>
      <c r="J188" s="194"/>
      <c r="K188" s="398">
        <f t="shared" si="18"/>
        <v>18.375</v>
      </c>
      <c r="L188" s="191"/>
      <c r="M188" s="20" t="str">
        <f t="shared" si="14"/>
        <v>Juin</v>
      </c>
    </row>
    <row r="189" spans="1:13" ht="18.75">
      <c r="A189" s="17">
        <v>182</v>
      </c>
      <c r="B189" s="308" t="s">
        <v>3155</v>
      </c>
      <c r="C189" s="366" t="s">
        <v>3156</v>
      </c>
      <c r="D189" s="187">
        <v>18.25</v>
      </c>
      <c r="E189" s="191"/>
      <c r="F189" s="396">
        <f t="shared" si="15"/>
        <v>9.125</v>
      </c>
      <c r="G189" s="397">
        <f t="shared" si="16"/>
        <v>27.375</v>
      </c>
      <c r="H189" s="202"/>
      <c r="I189" s="398">
        <f t="shared" si="17"/>
        <v>27.375</v>
      </c>
      <c r="J189" s="194"/>
      <c r="K189" s="398">
        <f t="shared" si="18"/>
        <v>27.375</v>
      </c>
      <c r="L189" s="191"/>
      <c r="M189" s="20" t="str">
        <f t="shared" si="14"/>
        <v>Juin</v>
      </c>
    </row>
    <row r="190" spans="1:13" ht="18.75">
      <c r="A190" s="17">
        <v>183</v>
      </c>
      <c r="B190" s="308" t="s">
        <v>3157</v>
      </c>
      <c r="C190" s="366" t="s">
        <v>580</v>
      </c>
      <c r="D190" s="187">
        <v>12.75</v>
      </c>
      <c r="E190" s="192"/>
      <c r="F190" s="396">
        <f t="shared" si="15"/>
        <v>6.375</v>
      </c>
      <c r="G190" s="397">
        <f t="shared" si="16"/>
        <v>19.125</v>
      </c>
      <c r="H190" s="202"/>
      <c r="I190" s="398">
        <f t="shared" si="17"/>
        <v>19.125</v>
      </c>
      <c r="J190" s="194"/>
      <c r="K190" s="398">
        <f t="shared" si="18"/>
        <v>19.125</v>
      </c>
      <c r="L190" s="191"/>
      <c r="M190" s="20" t="str">
        <f t="shared" si="14"/>
        <v>Juin</v>
      </c>
    </row>
    <row r="191" spans="1:13" ht="18.75">
      <c r="A191" s="17">
        <v>184</v>
      </c>
      <c r="B191" s="306" t="s">
        <v>3158</v>
      </c>
      <c r="C191" s="375" t="s">
        <v>3159</v>
      </c>
      <c r="D191" s="187">
        <v>9.75</v>
      </c>
      <c r="E191" s="191"/>
      <c r="F191" s="396">
        <f t="shared" si="15"/>
        <v>4.875</v>
      </c>
      <c r="G191" s="397">
        <f t="shared" si="16"/>
        <v>14.625</v>
      </c>
      <c r="H191" s="202"/>
      <c r="I191" s="398">
        <f t="shared" si="17"/>
        <v>14.625</v>
      </c>
      <c r="J191" s="194"/>
      <c r="K191" s="398">
        <f t="shared" si="18"/>
        <v>14.625</v>
      </c>
      <c r="L191" s="191"/>
      <c r="M191" s="20" t="str">
        <f t="shared" si="14"/>
        <v>Juin</v>
      </c>
    </row>
    <row r="192" spans="1:13" ht="18.75">
      <c r="A192" s="17">
        <v>185</v>
      </c>
      <c r="B192" s="308" t="s">
        <v>2062</v>
      </c>
      <c r="C192" s="366" t="s">
        <v>3160</v>
      </c>
      <c r="D192" s="187">
        <v>14</v>
      </c>
      <c r="E192" s="192"/>
      <c r="F192" s="396">
        <f t="shared" si="15"/>
        <v>7</v>
      </c>
      <c r="G192" s="397">
        <f t="shared" si="16"/>
        <v>21</v>
      </c>
      <c r="H192" s="202"/>
      <c r="I192" s="398">
        <f t="shared" si="17"/>
        <v>21</v>
      </c>
      <c r="J192" s="194"/>
      <c r="K192" s="398">
        <f t="shared" si="18"/>
        <v>21</v>
      </c>
      <c r="L192" s="191"/>
      <c r="M192" s="20" t="str">
        <f t="shared" si="14"/>
        <v>Juin</v>
      </c>
    </row>
    <row r="193" spans="1:13" ht="18.75">
      <c r="A193" s="17">
        <v>186</v>
      </c>
      <c r="B193" s="308" t="s">
        <v>2062</v>
      </c>
      <c r="C193" s="366" t="s">
        <v>3161</v>
      </c>
      <c r="D193" s="187">
        <v>13.5</v>
      </c>
      <c r="E193" s="192"/>
      <c r="F193" s="396">
        <f t="shared" si="15"/>
        <v>6.75</v>
      </c>
      <c r="G193" s="397">
        <f t="shared" si="16"/>
        <v>20.25</v>
      </c>
      <c r="H193" s="202"/>
      <c r="I193" s="398">
        <f t="shared" si="17"/>
        <v>20.25</v>
      </c>
      <c r="J193" s="194"/>
      <c r="K193" s="398">
        <f t="shared" si="18"/>
        <v>20.25</v>
      </c>
      <c r="L193" s="191"/>
      <c r="M193" s="20" t="str">
        <f t="shared" si="14"/>
        <v>Juin</v>
      </c>
    </row>
    <row r="194" spans="1:13" ht="18.75">
      <c r="A194" s="17">
        <v>187</v>
      </c>
      <c r="B194" s="308" t="s">
        <v>2062</v>
      </c>
      <c r="C194" s="366" t="s">
        <v>3162</v>
      </c>
      <c r="D194" s="187">
        <v>11.5</v>
      </c>
      <c r="E194" s="192"/>
      <c r="F194" s="396">
        <f t="shared" si="15"/>
        <v>5.75</v>
      </c>
      <c r="G194" s="397">
        <f t="shared" si="16"/>
        <v>17.25</v>
      </c>
      <c r="H194" s="202"/>
      <c r="I194" s="398">
        <f t="shared" si="17"/>
        <v>17.25</v>
      </c>
      <c r="J194" s="194"/>
      <c r="K194" s="398">
        <f t="shared" si="18"/>
        <v>17.25</v>
      </c>
      <c r="L194" s="191"/>
      <c r="M194" s="20" t="str">
        <f t="shared" si="14"/>
        <v>Juin</v>
      </c>
    </row>
    <row r="195" spans="1:13" ht="18.75">
      <c r="A195" s="17">
        <v>188</v>
      </c>
      <c r="B195" s="308" t="s">
        <v>3163</v>
      </c>
      <c r="C195" s="366" t="s">
        <v>580</v>
      </c>
      <c r="D195" s="187">
        <v>15.25</v>
      </c>
      <c r="E195" s="192"/>
      <c r="F195" s="396">
        <f t="shared" si="15"/>
        <v>7.625</v>
      </c>
      <c r="G195" s="397">
        <f t="shared" si="16"/>
        <v>22.875</v>
      </c>
      <c r="H195" s="202"/>
      <c r="I195" s="398">
        <f t="shared" si="17"/>
        <v>22.875</v>
      </c>
      <c r="J195" s="194"/>
      <c r="K195" s="398">
        <f t="shared" si="18"/>
        <v>22.875</v>
      </c>
      <c r="L195" s="191"/>
      <c r="M195" s="20" t="str">
        <f t="shared" si="14"/>
        <v>Juin</v>
      </c>
    </row>
    <row r="196" spans="1:13" ht="18.75">
      <c r="A196" s="17">
        <v>189</v>
      </c>
      <c r="B196" s="354" t="s">
        <v>3164</v>
      </c>
      <c r="C196" s="384" t="s">
        <v>3165</v>
      </c>
      <c r="D196" s="187">
        <v>12.5</v>
      </c>
      <c r="E196" s="191"/>
      <c r="F196" s="396">
        <f t="shared" si="15"/>
        <v>6.25</v>
      </c>
      <c r="G196" s="397">
        <f t="shared" si="16"/>
        <v>18.75</v>
      </c>
      <c r="H196" s="202"/>
      <c r="I196" s="398">
        <f t="shared" si="17"/>
        <v>18.75</v>
      </c>
      <c r="J196" s="194"/>
      <c r="K196" s="398">
        <f t="shared" si="18"/>
        <v>18.75</v>
      </c>
      <c r="L196" s="191"/>
      <c r="M196" s="20" t="str">
        <f t="shared" si="14"/>
        <v>Juin</v>
      </c>
    </row>
    <row r="197" spans="1:13" ht="18.75">
      <c r="A197" s="17">
        <v>190</v>
      </c>
      <c r="B197" s="308" t="s">
        <v>3167</v>
      </c>
      <c r="C197" s="366" t="s">
        <v>955</v>
      </c>
      <c r="D197" s="187">
        <v>14</v>
      </c>
      <c r="E197" s="192"/>
      <c r="F197" s="396">
        <f t="shared" si="15"/>
        <v>7</v>
      </c>
      <c r="G197" s="397">
        <f t="shared" si="16"/>
        <v>21</v>
      </c>
      <c r="H197" s="202"/>
      <c r="I197" s="398">
        <f t="shared" si="17"/>
        <v>21</v>
      </c>
      <c r="J197" s="194"/>
      <c r="K197" s="398">
        <f t="shared" si="18"/>
        <v>21</v>
      </c>
      <c r="L197" s="191"/>
      <c r="M197" s="20" t="str">
        <f t="shared" si="14"/>
        <v>Juin</v>
      </c>
    </row>
    <row r="198" spans="1:13" ht="18.75">
      <c r="A198" s="17">
        <v>191</v>
      </c>
      <c r="B198" s="308" t="s">
        <v>3168</v>
      </c>
      <c r="C198" s="366" t="s">
        <v>3169</v>
      </c>
      <c r="D198" s="187">
        <v>12.25</v>
      </c>
      <c r="E198" s="191"/>
      <c r="F198" s="396">
        <f t="shared" si="15"/>
        <v>6.125</v>
      </c>
      <c r="G198" s="397">
        <f t="shared" si="16"/>
        <v>18.375</v>
      </c>
      <c r="H198" s="202"/>
      <c r="I198" s="398">
        <f t="shared" si="17"/>
        <v>18.375</v>
      </c>
      <c r="J198" s="194"/>
      <c r="K198" s="398">
        <f t="shared" si="18"/>
        <v>18.375</v>
      </c>
      <c r="L198" s="191"/>
      <c r="M198" s="20" t="str">
        <f t="shared" si="14"/>
        <v>Juin</v>
      </c>
    </row>
    <row r="199" spans="1:13" ht="18.75">
      <c r="A199" s="17">
        <v>192</v>
      </c>
      <c r="B199" s="308" t="s">
        <v>3170</v>
      </c>
      <c r="C199" s="366" t="s">
        <v>3171</v>
      </c>
      <c r="D199" s="187">
        <v>13.25</v>
      </c>
      <c r="E199" s="192"/>
      <c r="F199" s="396">
        <f t="shared" si="15"/>
        <v>6.625</v>
      </c>
      <c r="G199" s="397">
        <f t="shared" si="16"/>
        <v>19.875</v>
      </c>
      <c r="H199" s="202"/>
      <c r="I199" s="398">
        <f t="shared" si="17"/>
        <v>19.875</v>
      </c>
      <c r="J199" s="194"/>
      <c r="K199" s="398">
        <f t="shared" si="18"/>
        <v>19.875</v>
      </c>
      <c r="L199" s="191"/>
      <c r="M199" s="20" t="str">
        <f t="shared" si="14"/>
        <v>Juin</v>
      </c>
    </row>
    <row r="200" spans="1:13" ht="18.75">
      <c r="A200" s="17">
        <v>193</v>
      </c>
      <c r="B200" s="308" t="s">
        <v>3172</v>
      </c>
      <c r="C200" s="366" t="s">
        <v>1863</v>
      </c>
      <c r="D200" s="187">
        <v>12.5</v>
      </c>
      <c r="E200" s="192"/>
      <c r="F200" s="396">
        <f t="shared" si="15"/>
        <v>6.25</v>
      </c>
      <c r="G200" s="397">
        <f t="shared" si="16"/>
        <v>18.75</v>
      </c>
      <c r="H200" s="202"/>
      <c r="I200" s="398">
        <f t="shared" si="17"/>
        <v>18.75</v>
      </c>
      <c r="J200" s="194"/>
      <c r="K200" s="398">
        <f t="shared" si="18"/>
        <v>18.75</v>
      </c>
      <c r="L200" s="191"/>
      <c r="M200" s="20" t="str">
        <f t="shared" ref="M200:M263" si="19">IF(ISBLANK(J200),IF(ISBLANK(H200),"Juin","Synthèse"),"Rattrapage")</f>
        <v>Juin</v>
      </c>
    </row>
    <row r="201" spans="1:13" ht="18.75">
      <c r="A201" s="17">
        <v>194</v>
      </c>
      <c r="B201" s="308" t="s">
        <v>2076</v>
      </c>
      <c r="C201" s="366" t="s">
        <v>3173</v>
      </c>
      <c r="D201" s="187">
        <v>15.75</v>
      </c>
      <c r="E201" s="192"/>
      <c r="F201" s="396">
        <f t="shared" ref="F201:F264" si="20">IF(AND(D201=0,E201=0),L201/3,(D201+E201)/2)</f>
        <v>7.875</v>
      </c>
      <c r="G201" s="397">
        <f t="shared" ref="G201:G264" si="21">F201*3</f>
        <v>23.625</v>
      </c>
      <c r="H201" s="202"/>
      <c r="I201" s="398">
        <f t="shared" ref="I201:I264" si="22">MAX(G201,H201*3)</f>
        <v>23.625</v>
      </c>
      <c r="J201" s="194"/>
      <c r="K201" s="398">
        <f t="shared" ref="K201:K264" si="23">MAX(I201,J201*3)</f>
        <v>23.625</v>
      </c>
      <c r="L201" s="191"/>
      <c r="M201" s="20" t="str">
        <f t="shared" si="19"/>
        <v>Juin</v>
      </c>
    </row>
    <row r="202" spans="1:13" ht="18.75">
      <c r="A202" s="17">
        <v>195</v>
      </c>
      <c r="B202" s="308" t="s">
        <v>3174</v>
      </c>
      <c r="C202" s="366" t="s">
        <v>1863</v>
      </c>
      <c r="D202" s="187">
        <v>12.5</v>
      </c>
      <c r="E202" s="192"/>
      <c r="F202" s="396">
        <f t="shared" si="20"/>
        <v>6.25</v>
      </c>
      <c r="G202" s="397">
        <f t="shared" si="21"/>
        <v>18.75</v>
      </c>
      <c r="H202" s="202"/>
      <c r="I202" s="398">
        <f t="shared" si="22"/>
        <v>18.75</v>
      </c>
      <c r="J202" s="194"/>
      <c r="K202" s="398">
        <f t="shared" si="23"/>
        <v>18.75</v>
      </c>
      <c r="L202" s="191"/>
      <c r="M202" s="20" t="str">
        <f t="shared" si="19"/>
        <v>Juin</v>
      </c>
    </row>
    <row r="203" spans="1:13" ht="18.75">
      <c r="A203" s="17">
        <v>196</v>
      </c>
      <c r="B203" s="356" t="s">
        <v>3166</v>
      </c>
      <c r="C203" s="385" t="s">
        <v>2511</v>
      </c>
      <c r="D203" s="187">
        <v>17</v>
      </c>
      <c r="E203" s="192"/>
      <c r="F203" s="396">
        <f t="shared" si="20"/>
        <v>8.5</v>
      </c>
      <c r="G203" s="397">
        <f t="shared" si="21"/>
        <v>25.5</v>
      </c>
      <c r="H203" s="202"/>
      <c r="I203" s="398">
        <f t="shared" si="22"/>
        <v>25.5</v>
      </c>
      <c r="J203" s="194"/>
      <c r="K203" s="398">
        <f t="shared" si="23"/>
        <v>25.5</v>
      </c>
      <c r="L203" s="191"/>
      <c r="M203" s="20" t="str">
        <f t="shared" si="19"/>
        <v>Juin</v>
      </c>
    </row>
    <row r="204" spans="1:13" ht="18.75">
      <c r="A204" s="17">
        <v>197</v>
      </c>
      <c r="B204" s="308" t="s">
        <v>3175</v>
      </c>
      <c r="C204" s="366" t="s">
        <v>3176</v>
      </c>
      <c r="D204" s="187">
        <v>12.25</v>
      </c>
      <c r="E204" s="192"/>
      <c r="F204" s="396">
        <f t="shared" si="20"/>
        <v>6.125</v>
      </c>
      <c r="G204" s="397">
        <f t="shared" si="21"/>
        <v>18.375</v>
      </c>
      <c r="H204" s="202"/>
      <c r="I204" s="398">
        <f t="shared" si="22"/>
        <v>18.375</v>
      </c>
      <c r="J204" s="194"/>
      <c r="K204" s="398">
        <f t="shared" si="23"/>
        <v>18.375</v>
      </c>
      <c r="L204" s="191"/>
      <c r="M204" s="20" t="str">
        <f t="shared" si="19"/>
        <v>Juin</v>
      </c>
    </row>
    <row r="205" spans="1:13" ht="18.75">
      <c r="A205" s="17">
        <v>198</v>
      </c>
      <c r="B205" s="308" t="s">
        <v>3177</v>
      </c>
      <c r="C205" s="366" t="s">
        <v>2144</v>
      </c>
      <c r="D205" s="187">
        <v>13.25</v>
      </c>
      <c r="E205" s="192"/>
      <c r="F205" s="396">
        <f t="shared" si="20"/>
        <v>6.625</v>
      </c>
      <c r="G205" s="397">
        <f t="shared" si="21"/>
        <v>19.875</v>
      </c>
      <c r="H205" s="202"/>
      <c r="I205" s="398">
        <f t="shared" si="22"/>
        <v>19.875</v>
      </c>
      <c r="J205" s="194"/>
      <c r="K205" s="398">
        <f t="shared" si="23"/>
        <v>19.875</v>
      </c>
      <c r="L205" s="191"/>
      <c r="M205" s="20" t="str">
        <f t="shared" si="19"/>
        <v>Juin</v>
      </c>
    </row>
    <row r="206" spans="1:13" ht="18.75">
      <c r="A206" s="17">
        <v>199</v>
      </c>
      <c r="B206" s="308" t="s">
        <v>3178</v>
      </c>
      <c r="C206" s="366" t="s">
        <v>3179</v>
      </c>
      <c r="D206" s="187">
        <v>15.5</v>
      </c>
      <c r="E206" s="192"/>
      <c r="F206" s="396">
        <f t="shared" si="20"/>
        <v>7.75</v>
      </c>
      <c r="G206" s="397">
        <f t="shared" si="21"/>
        <v>23.25</v>
      </c>
      <c r="H206" s="202"/>
      <c r="I206" s="398">
        <f t="shared" si="22"/>
        <v>23.25</v>
      </c>
      <c r="J206" s="194"/>
      <c r="K206" s="398">
        <f t="shared" si="23"/>
        <v>23.25</v>
      </c>
      <c r="L206" s="191"/>
      <c r="M206" s="20" t="str">
        <f t="shared" si="19"/>
        <v>Juin</v>
      </c>
    </row>
    <row r="207" spans="1:13" ht="18.75">
      <c r="A207" s="17">
        <v>200</v>
      </c>
      <c r="B207" s="308" t="s">
        <v>3180</v>
      </c>
      <c r="C207" s="366" t="s">
        <v>3181</v>
      </c>
      <c r="D207" s="187">
        <v>14.25</v>
      </c>
      <c r="E207" s="191"/>
      <c r="F207" s="396">
        <f t="shared" si="20"/>
        <v>7.125</v>
      </c>
      <c r="G207" s="397">
        <f t="shared" si="21"/>
        <v>21.375</v>
      </c>
      <c r="H207" s="202"/>
      <c r="I207" s="398">
        <f t="shared" si="22"/>
        <v>21.375</v>
      </c>
      <c r="J207" s="194"/>
      <c r="K207" s="398">
        <f t="shared" si="23"/>
        <v>21.375</v>
      </c>
      <c r="L207" s="191"/>
      <c r="M207" s="20" t="str">
        <f t="shared" si="19"/>
        <v>Juin</v>
      </c>
    </row>
    <row r="208" spans="1:13" ht="18.75">
      <c r="A208" s="17">
        <v>201</v>
      </c>
      <c r="B208" s="308" t="s">
        <v>3182</v>
      </c>
      <c r="C208" s="366" t="s">
        <v>3183</v>
      </c>
      <c r="D208" s="187">
        <v>14.5</v>
      </c>
      <c r="E208" s="192"/>
      <c r="F208" s="396">
        <f t="shared" si="20"/>
        <v>7.25</v>
      </c>
      <c r="G208" s="397">
        <f t="shared" si="21"/>
        <v>21.75</v>
      </c>
      <c r="H208" s="202"/>
      <c r="I208" s="398">
        <f t="shared" si="22"/>
        <v>21.75</v>
      </c>
      <c r="J208" s="194"/>
      <c r="K208" s="398">
        <f t="shared" si="23"/>
        <v>21.75</v>
      </c>
      <c r="L208" s="191"/>
      <c r="M208" s="20" t="str">
        <f t="shared" si="19"/>
        <v>Juin</v>
      </c>
    </row>
    <row r="209" spans="1:13" ht="18.75">
      <c r="A209" s="17">
        <v>202</v>
      </c>
      <c r="B209" s="308" t="s">
        <v>3184</v>
      </c>
      <c r="C209" s="366" t="s">
        <v>3185</v>
      </c>
      <c r="D209" s="187">
        <v>13.25</v>
      </c>
      <c r="E209" s="192"/>
      <c r="F209" s="396">
        <f t="shared" si="20"/>
        <v>6.625</v>
      </c>
      <c r="G209" s="397">
        <f t="shared" si="21"/>
        <v>19.875</v>
      </c>
      <c r="H209" s="202"/>
      <c r="I209" s="398">
        <f t="shared" si="22"/>
        <v>19.875</v>
      </c>
      <c r="J209" s="194"/>
      <c r="K209" s="398">
        <f t="shared" si="23"/>
        <v>19.875</v>
      </c>
      <c r="L209" s="191"/>
      <c r="M209" s="20" t="str">
        <f t="shared" si="19"/>
        <v>Juin</v>
      </c>
    </row>
    <row r="210" spans="1:13" ht="18.75">
      <c r="A210" s="17">
        <v>203</v>
      </c>
      <c r="B210" s="308" t="s">
        <v>2096</v>
      </c>
      <c r="C210" s="366" t="s">
        <v>3186</v>
      </c>
      <c r="D210" s="187">
        <v>17</v>
      </c>
      <c r="E210" s="192"/>
      <c r="F210" s="396">
        <f t="shared" si="20"/>
        <v>8.5</v>
      </c>
      <c r="G210" s="397">
        <f t="shared" si="21"/>
        <v>25.5</v>
      </c>
      <c r="H210" s="202"/>
      <c r="I210" s="398">
        <f t="shared" si="22"/>
        <v>25.5</v>
      </c>
      <c r="J210" s="194"/>
      <c r="K210" s="398">
        <f t="shared" si="23"/>
        <v>25.5</v>
      </c>
      <c r="L210" s="191"/>
      <c r="M210" s="20" t="str">
        <f t="shared" si="19"/>
        <v>Juin</v>
      </c>
    </row>
    <row r="211" spans="1:13" ht="18.75">
      <c r="A211" s="17">
        <v>204</v>
      </c>
      <c r="B211" s="308" t="s">
        <v>3187</v>
      </c>
      <c r="C211" s="366" t="s">
        <v>2115</v>
      </c>
      <c r="D211" s="187">
        <v>12.5</v>
      </c>
      <c r="E211" s="192"/>
      <c r="F211" s="396">
        <f t="shared" si="20"/>
        <v>6.25</v>
      </c>
      <c r="G211" s="397">
        <f t="shared" si="21"/>
        <v>18.75</v>
      </c>
      <c r="H211" s="202"/>
      <c r="I211" s="398">
        <f t="shared" si="22"/>
        <v>18.75</v>
      </c>
      <c r="J211" s="194"/>
      <c r="K211" s="398">
        <f t="shared" si="23"/>
        <v>18.75</v>
      </c>
      <c r="L211" s="191"/>
      <c r="M211" s="20" t="str">
        <f t="shared" si="19"/>
        <v>Juin</v>
      </c>
    </row>
    <row r="212" spans="1:13" ht="18.75">
      <c r="A212" s="17">
        <v>205</v>
      </c>
      <c r="B212" s="308" t="s">
        <v>3188</v>
      </c>
      <c r="C212" s="366" t="s">
        <v>640</v>
      </c>
      <c r="D212" s="187">
        <v>13.5</v>
      </c>
      <c r="E212" s="192"/>
      <c r="F212" s="396">
        <f t="shared" si="20"/>
        <v>6.75</v>
      </c>
      <c r="G212" s="397">
        <f t="shared" si="21"/>
        <v>20.25</v>
      </c>
      <c r="H212" s="202"/>
      <c r="I212" s="398">
        <f t="shared" si="22"/>
        <v>20.25</v>
      </c>
      <c r="J212" s="194"/>
      <c r="K212" s="398">
        <f t="shared" si="23"/>
        <v>20.25</v>
      </c>
      <c r="L212" s="191"/>
      <c r="M212" s="20" t="str">
        <f t="shared" si="19"/>
        <v>Juin</v>
      </c>
    </row>
    <row r="213" spans="1:13" ht="18.75">
      <c r="A213" s="17">
        <v>206</v>
      </c>
      <c r="B213" s="308" t="s">
        <v>3188</v>
      </c>
      <c r="C213" s="366" t="s">
        <v>1999</v>
      </c>
      <c r="D213" s="187">
        <v>15</v>
      </c>
      <c r="E213" s="192"/>
      <c r="F213" s="396">
        <f t="shared" si="20"/>
        <v>7.5</v>
      </c>
      <c r="G213" s="397">
        <f t="shared" si="21"/>
        <v>22.5</v>
      </c>
      <c r="H213" s="202"/>
      <c r="I213" s="398">
        <f t="shared" si="22"/>
        <v>22.5</v>
      </c>
      <c r="J213" s="194"/>
      <c r="K213" s="398">
        <f t="shared" si="23"/>
        <v>22.5</v>
      </c>
      <c r="L213" s="191"/>
      <c r="M213" s="20" t="str">
        <f t="shared" si="19"/>
        <v>Juin</v>
      </c>
    </row>
    <row r="214" spans="1:13" ht="18.75">
      <c r="A214" s="17">
        <v>207</v>
      </c>
      <c r="B214" s="308" t="s">
        <v>3277</v>
      </c>
      <c r="C214" s="366" t="s">
        <v>3278</v>
      </c>
      <c r="D214" s="187">
        <v>15.25</v>
      </c>
      <c r="E214" s="192"/>
      <c r="F214" s="396">
        <f t="shared" si="20"/>
        <v>7.625</v>
      </c>
      <c r="G214" s="397">
        <f t="shared" si="21"/>
        <v>22.875</v>
      </c>
      <c r="H214" s="202"/>
      <c r="I214" s="398">
        <f t="shared" si="22"/>
        <v>22.875</v>
      </c>
      <c r="J214" s="194"/>
      <c r="K214" s="398">
        <f t="shared" si="23"/>
        <v>22.875</v>
      </c>
      <c r="L214" s="191"/>
      <c r="M214" s="20" t="str">
        <f t="shared" si="19"/>
        <v>Juin</v>
      </c>
    </row>
    <row r="215" spans="1:13" ht="18.75">
      <c r="A215" s="17">
        <v>208</v>
      </c>
      <c r="B215" s="308" t="s">
        <v>3189</v>
      </c>
      <c r="C215" s="366" t="s">
        <v>3279</v>
      </c>
      <c r="D215" s="187">
        <v>15.75</v>
      </c>
      <c r="E215" s="192"/>
      <c r="F215" s="396">
        <f t="shared" si="20"/>
        <v>7.875</v>
      </c>
      <c r="G215" s="397">
        <f t="shared" si="21"/>
        <v>23.625</v>
      </c>
      <c r="H215" s="202"/>
      <c r="I215" s="398">
        <f t="shared" si="22"/>
        <v>23.625</v>
      </c>
      <c r="J215" s="194"/>
      <c r="K215" s="398">
        <f t="shared" si="23"/>
        <v>23.625</v>
      </c>
      <c r="L215" s="191"/>
      <c r="M215" s="20" t="str">
        <f t="shared" si="19"/>
        <v>Juin</v>
      </c>
    </row>
    <row r="216" spans="1:13" ht="18.75">
      <c r="A216" s="17">
        <v>209</v>
      </c>
      <c r="B216" s="308" t="s">
        <v>3190</v>
      </c>
      <c r="C216" s="366" t="s">
        <v>3191</v>
      </c>
      <c r="D216" s="187">
        <v>16.25</v>
      </c>
      <c r="E216" s="191"/>
      <c r="F216" s="396">
        <f t="shared" si="20"/>
        <v>8.125</v>
      </c>
      <c r="G216" s="397">
        <f t="shared" si="21"/>
        <v>24.375</v>
      </c>
      <c r="H216" s="202"/>
      <c r="I216" s="398">
        <f t="shared" si="22"/>
        <v>24.375</v>
      </c>
      <c r="J216" s="194"/>
      <c r="K216" s="398">
        <f t="shared" si="23"/>
        <v>24.375</v>
      </c>
      <c r="L216" s="191"/>
      <c r="M216" s="20" t="str">
        <f t="shared" si="19"/>
        <v>Juin</v>
      </c>
    </row>
    <row r="217" spans="1:13" ht="18.75">
      <c r="A217" s="17">
        <v>210</v>
      </c>
      <c r="B217" s="308" t="s">
        <v>3280</v>
      </c>
      <c r="C217" s="366" t="s">
        <v>674</v>
      </c>
      <c r="D217" s="187">
        <v>16.5</v>
      </c>
      <c r="E217" s="192"/>
      <c r="F217" s="396">
        <f t="shared" si="20"/>
        <v>8.25</v>
      </c>
      <c r="G217" s="397">
        <f t="shared" si="21"/>
        <v>24.75</v>
      </c>
      <c r="H217" s="202"/>
      <c r="I217" s="398">
        <f t="shared" si="22"/>
        <v>24.75</v>
      </c>
      <c r="J217" s="194"/>
      <c r="K217" s="398">
        <f t="shared" si="23"/>
        <v>24.75</v>
      </c>
      <c r="L217" s="191"/>
      <c r="M217" s="20" t="str">
        <f t="shared" si="19"/>
        <v>Juin</v>
      </c>
    </row>
    <row r="218" spans="1:13" ht="18.75">
      <c r="A218" s="17">
        <v>211</v>
      </c>
      <c r="B218" s="308" t="s">
        <v>1565</v>
      </c>
      <c r="C218" s="366" t="s">
        <v>3192</v>
      </c>
      <c r="D218" s="187">
        <v>15</v>
      </c>
      <c r="E218" s="191"/>
      <c r="F218" s="396">
        <f t="shared" si="20"/>
        <v>7.5</v>
      </c>
      <c r="G218" s="397">
        <f t="shared" si="21"/>
        <v>22.5</v>
      </c>
      <c r="H218" s="202"/>
      <c r="I218" s="398">
        <f t="shared" si="22"/>
        <v>22.5</v>
      </c>
      <c r="J218" s="194"/>
      <c r="K218" s="398">
        <f t="shared" si="23"/>
        <v>22.5</v>
      </c>
      <c r="L218" s="191"/>
      <c r="M218" s="20" t="str">
        <f t="shared" si="19"/>
        <v>Juin</v>
      </c>
    </row>
    <row r="219" spans="1:13" ht="18.75">
      <c r="A219" s="17">
        <v>212</v>
      </c>
      <c r="B219" s="338" t="s">
        <v>3193</v>
      </c>
      <c r="C219" s="386" t="s">
        <v>3194</v>
      </c>
      <c r="D219" s="187">
        <v>15.5</v>
      </c>
      <c r="E219" s="192"/>
      <c r="F219" s="396">
        <f t="shared" si="20"/>
        <v>7.75</v>
      </c>
      <c r="G219" s="397">
        <f t="shared" si="21"/>
        <v>23.25</v>
      </c>
      <c r="H219" s="202"/>
      <c r="I219" s="398">
        <f t="shared" si="22"/>
        <v>23.25</v>
      </c>
      <c r="J219" s="194"/>
      <c r="K219" s="398">
        <f t="shared" si="23"/>
        <v>23.25</v>
      </c>
      <c r="L219" s="191"/>
      <c r="M219" s="20" t="str">
        <f t="shared" si="19"/>
        <v>Juin</v>
      </c>
    </row>
    <row r="220" spans="1:13" ht="18.75">
      <c r="A220" s="17">
        <v>213</v>
      </c>
      <c r="B220" s="308" t="s">
        <v>3195</v>
      </c>
      <c r="C220" s="366" t="s">
        <v>3196</v>
      </c>
      <c r="D220" s="187">
        <v>12.75</v>
      </c>
      <c r="E220" s="192"/>
      <c r="F220" s="396">
        <f t="shared" si="20"/>
        <v>6.375</v>
      </c>
      <c r="G220" s="397">
        <f t="shared" si="21"/>
        <v>19.125</v>
      </c>
      <c r="H220" s="202"/>
      <c r="I220" s="398">
        <f t="shared" si="22"/>
        <v>19.125</v>
      </c>
      <c r="J220" s="194"/>
      <c r="K220" s="398">
        <f t="shared" si="23"/>
        <v>19.125</v>
      </c>
      <c r="L220" s="191"/>
      <c r="M220" s="20" t="str">
        <f t="shared" si="19"/>
        <v>Juin</v>
      </c>
    </row>
    <row r="221" spans="1:13" ht="18.75">
      <c r="A221" s="17">
        <v>214</v>
      </c>
      <c r="B221" s="338" t="s">
        <v>3197</v>
      </c>
      <c r="C221" s="386" t="s">
        <v>2115</v>
      </c>
      <c r="D221" s="187">
        <v>13.5</v>
      </c>
      <c r="E221" s="191"/>
      <c r="F221" s="396">
        <f t="shared" si="20"/>
        <v>6.75</v>
      </c>
      <c r="G221" s="397">
        <f t="shared" si="21"/>
        <v>20.25</v>
      </c>
      <c r="H221" s="202"/>
      <c r="I221" s="398">
        <f t="shared" si="22"/>
        <v>20.25</v>
      </c>
      <c r="J221" s="194"/>
      <c r="K221" s="398">
        <f t="shared" si="23"/>
        <v>20.25</v>
      </c>
      <c r="L221" s="191"/>
      <c r="M221" s="20" t="str">
        <f t="shared" si="19"/>
        <v>Juin</v>
      </c>
    </row>
    <row r="222" spans="1:13" ht="18.75">
      <c r="A222" s="17">
        <v>215</v>
      </c>
      <c r="B222" s="306" t="s">
        <v>1287</v>
      </c>
      <c r="C222" s="375" t="s">
        <v>296</v>
      </c>
      <c r="D222" s="187">
        <v>10.25</v>
      </c>
      <c r="E222" s="192"/>
      <c r="F222" s="396">
        <f t="shared" si="20"/>
        <v>5.125</v>
      </c>
      <c r="G222" s="397">
        <f t="shared" si="21"/>
        <v>15.375</v>
      </c>
      <c r="H222" s="202"/>
      <c r="I222" s="398">
        <f t="shared" si="22"/>
        <v>15.375</v>
      </c>
      <c r="J222" s="194"/>
      <c r="K222" s="398">
        <f t="shared" si="23"/>
        <v>15.375</v>
      </c>
      <c r="L222" s="191"/>
      <c r="M222" s="20" t="str">
        <f t="shared" si="19"/>
        <v>Juin</v>
      </c>
    </row>
    <row r="223" spans="1:13" ht="18.75">
      <c r="A223" s="17">
        <v>216</v>
      </c>
      <c r="B223" s="308" t="s">
        <v>3198</v>
      </c>
      <c r="C223" s="366" t="s">
        <v>3199</v>
      </c>
      <c r="D223" s="187">
        <v>13.5</v>
      </c>
      <c r="E223" s="191"/>
      <c r="F223" s="396">
        <f t="shared" si="20"/>
        <v>6.75</v>
      </c>
      <c r="G223" s="397">
        <f t="shared" si="21"/>
        <v>20.25</v>
      </c>
      <c r="H223" s="202"/>
      <c r="I223" s="398">
        <f t="shared" si="22"/>
        <v>20.25</v>
      </c>
      <c r="J223" s="194"/>
      <c r="K223" s="398">
        <f t="shared" si="23"/>
        <v>20.25</v>
      </c>
      <c r="L223" s="191"/>
      <c r="M223" s="20" t="str">
        <f t="shared" si="19"/>
        <v>Juin</v>
      </c>
    </row>
    <row r="224" spans="1:13" ht="18.75">
      <c r="A224" s="17">
        <v>217</v>
      </c>
      <c r="B224" s="358" t="s">
        <v>3200</v>
      </c>
      <c r="C224" s="387" t="s">
        <v>2148</v>
      </c>
      <c r="D224" s="187">
        <v>13.75</v>
      </c>
      <c r="E224" s="192"/>
      <c r="F224" s="396">
        <f t="shared" si="20"/>
        <v>6.875</v>
      </c>
      <c r="G224" s="397">
        <f t="shared" si="21"/>
        <v>20.625</v>
      </c>
      <c r="H224" s="202"/>
      <c r="I224" s="398">
        <f t="shared" si="22"/>
        <v>20.625</v>
      </c>
      <c r="J224" s="194"/>
      <c r="K224" s="398">
        <f t="shared" si="23"/>
        <v>20.625</v>
      </c>
      <c r="L224" s="191"/>
      <c r="M224" s="20" t="str">
        <f t="shared" si="19"/>
        <v>Juin</v>
      </c>
    </row>
    <row r="225" spans="1:13" ht="18.75">
      <c r="A225" s="17">
        <v>218</v>
      </c>
      <c r="B225" s="308" t="s">
        <v>3201</v>
      </c>
      <c r="C225" s="366" t="s">
        <v>1795</v>
      </c>
      <c r="D225" s="187">
        <v>17.25</v>
      </c>
      <c r="E225" s="24"/>
      <c r="F225" s="396">
        <f t="shared" si="20"/>
        <v>8.625</v>
      </c>
      <c r="G225" s="397">
        <f t="shared" si="21"/>
        <v>25.875</v>
      </c>
      <c r="H225" s="202"/>
      <c r="I225" s="398">
        <f t="shared" si="22"/>
        <v>25.875</v>
      </c>
      <c r="J225" s="194"/>
      <c r="K225" s="398">
        <f t="shared" si="23"/>
        <v>25.875</v>
      </c>
      <c r="L225" s="191"/>
      <c r="M225" s="20" t="str">
        <f t="shared" si="19"/>
        <v>Juin</v>
      </c>
    </row>
    <row r="226" spans="1:13" ht="18.75">
      <c r="A226" s="17">
        <v>219</v>
      </c>
      <c r="B226" s="308" t="s">
        <v>3202</v>
      </c>
      <c r="C226" s="366" t="s">
        <v>3203</v>
      </c>
      <c r="D226" s="187">
        <v>14</v>
      </c>
      <c r="E226" s="192"/>
      <c r="F226" s="396">
        <f t="shared" si="20"/>
        <v>7</v>
      </c>
      <c r="G226" s="397">
        <f t="shared" si="21"/>
        <v>21</v>
      </c>
      <c r="H226" s="202"/>
      <c r="I226" s="398">
        <f t="shared" si="22"/>
        <v>21</v>
      </c>
      <c r="J226" s="194"/>
      <c r="K226" s="398">
        <f t="shared" si="23"/>
        <v>21</v>
      </c>
      <c r="L226" s="191"/>
      <c r="M226" s="20" t="str">
        <f t="shared" si="19"/>
        <v>Juin</v>
      </c>
    </row>
    <row r="227" spans="1:13" ht="18.75">
      <c r="A227" s="17">
        <v>220</v>
      </c>
      <c r="B227" s="308" t="s">
        <v>3288</v>
      </c>
      <c r="C227" s="366" t="s">
        <v>3204</v>
      </c>
      <c r="D227" s="187">
        <v>11.25</v>
      </c>
      <c r="E227" s="191"/>
      <c r="F227" s="396">
        <f t="shared" si="20"/>
        <v>5.625</v>
      </c>
      <c r="G227" s="397">
        <f t="shared" si="21"/>
        <v>16.875</v>
      </c>
      <c r="H227" s="202"/>
      <c r="I227" s="398">
        <f t="shared" si="22"/>
        <v>16.875</v>
      </c>
      <c r="J227" s="194"/>
      <c r="K227" s="398">
        <f t="shared" si="23"/>
        <v>16.875</v>
      </c>
      <c r="L227" s="191"/>
      <c r="M227" s="20" t="str">
        <f t="shared" si="19"/>
        <v>Juin</v>
      </c>
    </row>
    <row r="228" spans="1:13" ht="18.75">
      <c r="A228" s="17">
        <v>221</v>
      </c>
      <c r="B228" s="308" t="s">
        <v>3205</v>
      </c>
      <c r="C228" s="366" t="s">
        <v>1819</v>
      </c>
      <c r="D228" s="187">
        <v>13.5</v>
      </c>
      <c r="E228" s="191"/>
      <c r="F228" s="396">
        <f t="shared" si="20"/>
        <v>6.75</v>
      </c>
      <c r="G228" s="397">
        <f t="shared" si="21"/>
        <v>20.25</v>
      </c>
      <c r="H228" s="202"/>
      <c r="I228" s="398">
        <f t="shared" si="22"/>
        <v>20.25</v>
      </c>
      <c r="J228" s="194"/>
      <c r="K228" s="398">
        <f t="shared" si="23"/>
        <v>20.25</v>
      </c>
      <c r="L228" s="191"/>
      <c r="M228" s="20" t="str">
        <f t="shared" si="19"/>
        <v>Juin</v>
      </c>
    </row>
    <row r="229" spans="1:13" ht="18.75">
      <c r="A229" s="17">
        <v>222</v>
      </c>
      <c r="B229" s="308" t="s">
        <v>3289</v>
      </c>
      <c r="C229" s="366" t="s">
        <v>3206</v>
      </c>
      <c r="D229" s="187">
        <v>10.75</v>
      </c>
      <c r="E229" s="192"/>
      <c r="F229" s="396">
        <f t="shared" si="20"/>
        <v>5.375</v>
      </c>
      <c r="G229" s="397">
        <f t="shared" si="21"/>
        <v>16.125</v>
      </c>
      <c r="H229" s="202"/>
      <c r="I229" s="398">
        <f t="shared" si="22"/>
        <v>16.125</v>
      </c>
      <c r="J229" s="194"/>
      <c r="K229" s="398">
        <f t="shared" si="23"/>
        <v>16.125</v>
      </c>
      <c r="L229" s="191"/>
      <c r="M229" s="20" t="str">
        <f t="shared" si="19"/>
        <v>Juin</v>
      </c>
    </row>
    <row r="230" spans="1:13" ht="18.75">
      <c r="A230" s="17">
        <v>223</v>
      </c>
      <c r="B230" s="308" t="s">
        <v>3207</v>
      </c>
      <c r="C230" s="366" t="s">
        <v>3208</v>
      </c>
      <c r="D230" s="187">
        <v>14.75</v>
      </c>
      <c r="E230" s="192"/>
      <c r="F230" s="396">
        <f t="shared" si="20"/>
        <v>7.375</v>
      </c>
      <c r="G230" s="397">
        <f t="shared" si="21"/>
        <v>22.125</v>
      </c>
      <c r="H230" s="202"/>
      <c r="I230" s="398">
        <f t="shared" si="22"/>
        <v>22.125</v>
      </c>
      <c r="J230" s="194"/>
      <c r="K230" s="398">
        <f t="shared" si="23"/>
        <v>22.125</v>
      </c>
      <c r="L230" s="191"/>
      <c r="M230" s="20" t="str">
        <f t="shared" si="19"/>
        <v>Juin</v>
      </c>
    </row>
    <row r="231" spans="1:13" ht="18.75">
      <c r="A231" s="17">
        <v>224</v>
      </c>
      <c r="B231" s="360" t="s">
        <v>3301</v>
      </c>
      <c r="C231" s="388" t="s">
        <v>3183</v>
      </c>
      <c r="D231" s="187">
        <v>12.75</v>
      </c>
      <c r="E231" s="191"/>
      <c r="F231" s="396">
        <f t="shared" si="20"/>
        <v>6.375</v>
      </c>
      <c r="G231" s="397">
        <f t="shared" si="21"/>
        <v>19.125</v>
      </c>
      <c r="H231" s="202"/>
      <c r="I231" s="398">
        <f t="shared" si="22"/>
        <v>19.125</v>
      </c>
      <c r="J231" s="194"/>
      <c r="K231" s="398">
        <f t="shared" si="23"/>
        <v>19.125</v>
      </c>
      <c r="L231" s="191"/>
      <c r="M231" s="20" t="str">
        <f t="shared" si="19"/>
        <v>Juin</v>
      </c>
    </row>
    <row r="232" spans="1:13" ht="18.75">
      <c r="A232" s="17">
        <v>225</v>
      </c>
      <c r="B232" s="308" t="s">
        <v>3209</v>
      </c>
      <c r="C232" s="366" t="s">
        <v>2115</v>
      </c>
      <c r="D232" s="187">
        <v>14.5</v>
      </c>
      <c r="E232" s="192"/>
      <c r="F232" s="396">
        <f t="shared" si="20"/>
        <v>7.25</v>
      </c>
      <c r="G232" s="397">
        <f t="shared" si="21"/>
        <v>21.75</v>
      </c>
      <c r="H232" s="202"/>
      <c r="I232" s="398">
        <f t="shared" si="22"/>
        <v>21.75</v>
      </c>
      <c r="J232" s="194"/>
      <c r="K232" s="398">
        <f t="shared" si="23"/>
        <v>21.75</v>
      </c>
      <c r="L232" s="191"/>
      <c r="M232" s="20" t="str">
        <f t="shared" si="19"/>
        <v>Juin</v>
      </c>
    </row>
    <row r="233" spans="1:13" ht="18.75">
      <c r="A233" s="17">
        <v>226</v>
      </c>
      <c r="B233" s="308" t="s">
        <v>3210</v>
      </c>
      <c r="C233" s="366" t="s">
        <v>1819</v>
      </c>
      <c r="D233" s="187">
        <v>15</v>
      </c>
      <c r="E233" s="192"/>
      <c r="F233" s="396">
        <f t="shared" si="20"/>
        <v>7.5</v>
      </c>
      <c r="G233" s="397">
        <f t="shared" si="21"/>
        <v>22.5</v>
      </c>
      <c r="H233" s="202"/>
      <c r="I233" s="398">
        <f t="shared" si="22"/>
        <v>22.5</v>
      </c>
      <c r="J233" s="194"/>
      <c r="K233" s="398">
        <f t="shared" si="23"/>
        <v>22.5</v>
      </c>
      <c r="L233" s="191"/>
      <c r="M233" s="20" t="str">
        <f t="shared" si="19"/>
        <v>Juin</v>
      </c>
    </row>
    <row r="234" spans="1:13" ht="18.75">
      <c r="A234" s="17">
        <v>227</v>
      </c>
      <c r="B234" s="308" t="s">
        <v>3211</v>
      </c>
      <c r="C234" s="366" t="s">
        <v>1100</v>
      </c>
      <c r="D234" s="187">
        <v>14.75</v>
      </c>
      <c r="E234" s="192"/>
      <c r="F234" s="396">
        <f t="shared" si="20"/>
        <v>7.375</v>
      </c>
      <c r="G234" s="397">
        <f t="shared" si="21"/>
        <v>22.125</v>
      </c>
      <c r="H234" s="202"/>
      <c r="I234" s="398">
        <f t="shared" si="22"/>
        <v>22.125</v>
      </c>
      <c r="J234" s="194"/>
      <c r="K234" s="398">
        <f t="shared" si="23"/>
        <v>22.125</v>
      </c>
      <c r="L234" s="191"/>
      <c r="M234" s="20" t="str">
        <f t="shared" si="19"/>
        <v>Juin</v>
      </c>
    </row>
    <row r="235" spans="1:13" ht="18.75">
      <c r="A235" s="17">
        <v>228</v>
      </c>
      <c r="B235" s="308" t="s">
        <v>3211</v>
      </c>
      <c r="C235" s="366" t="s">
        <v>1321</v>
      </c>
      <c r="D235" s="187">
        <v>17</v>
      </c>
      <c r="E235" s="192"/>
      <c r="F235" s="396">
        <f t="shared" si="20"/>
        <v>8.5</v>
      </c>
      <c r="G235" s="397">
        <f t="shared" si="21"/>
        <v>25.5</v>
      </c>
      <c r="H235" s="202"/>
      <c r="I235" s="398">
        <f t="shared" si="22"/>
        <v>25.5</v>
      </c>
      <c r="J235" s="194"/>
      <c r="K235" s="398">
        <f t="shared" si="23"/>
        <v>25.5</v>
      </c>
      <c r="L235" s="191"/>
      <c r="M235" s="20" t="str">
        <f t="shared" si="19"/>
        <v>Juin</v>
      </c>
    </row>
    <row r="236" spans="1:13" ht="18.75">
      <c r="A236" s="17">
        <v>229</v>
      </c>
      <c r="B236" s="308" t="s">
        <v>3212</v>
      </c>
      <c r="C236" s="366" t="s">
        <v>3003</v>
      </c>
      <c r="D236" s="187">
        <v>15.25</v>
      </c>
      <c r="E236" s="192"/>
      <c r="F236" s="396">
        <f t="shared" si="20"/>
        <v>7.625</v>
      </c>
      <c r="G236" s="397">
        <f t="shared" si="21"/>
        <v>22.875</v>
      </c>
      <c r="H236" s="202"/>
      <c r="I236" s="398">
        <f t="shared" si="22"/>
        <v>22.875</v>
      </c>
      <c r="J236" s="194"/>
      <c r="K236" s="398">
        <f t="shared" si="23"/>
        <v>22.875</v>
      </c>
      <c r="L236" s="191"/>
      <c r="M236" s="20" t="str">
        <f t="shared" si="19"/>
        <v>Juin</v>
      </c>
    </row>
    <row r="237" spans="1:13" ht="18.75">
      <c r="A237" s="17">
        <v>230</v>
      </c>
      <c r="B237" s="308" t="s">
        <v>3213</v>
      </c>
      <c r="C237" s="366" t="s">
        <v>3214</v>
      </c>
      <c r="D237" s="187">
        <v>13.25</v>
      </c>
      <c r="E237" s="192"/>
      <c r="F237" s="396">
        <f t="shared" si="20"/>
        <v>6.625</v>
      </c>
      <c r="G237" s="397">
        <f t="shared" si="21"/>
        <v>19.875</v>
      </c>
      <c r="H237" s="202"/>
      <c r="I237" s="398">
        <f t="shared" si="22"/>
        <v>19.875</v>
      </c>
      <c r="J237" s="194"/>
      <c r="K237" s="398">
        <f t="shared" si="23"/>
        <v>19.875</v>
      </c>
      <c r="L237" s="191"/>
      <c r="M237" s="20" t="str">
        <f t="shared" si="19"/>
        <v>Juin</v>
      </c>
    </row>
    <row r="238" spans="1:13" ht="18.75">
      <c r="A238" s="17">
        <v>231</v>
      </c>
      <c r="B238" s="308" t="s">
        <v>3215</v>
      </c>
      <c r="C238" s="366" t="s">
        <v>3216</v>
      </c>
      <c r="D238" s="187">
        <v>14</v>
      </c>
      <c r="E238" s="192"/>
      <c r="F238" s="396">
        <f t="shared" si="20"/>
        <v>7</v>
      </c>
      <c r="G238" s="397">
        <f t="shared" si="21"/>
        <v>21</v>
      </c>
      <c r="H238" s="202"/>
      <c r="I238" s="398">
        <f t="shared" si="22"/>
        <v>21</v>
      </c>
      <c r="J238" s="194"/>
      <c r="K238" s="398">
        <f t="shared" si="23"/>
        <v>21</v>
      </c>
      <c r="L238" s="191"/>
      <c r="M238" s="20" t="str">
        <f t="shared" si="19"/>
        <v>Juin</v>
      </c>
    </row>
    <row r="239" spans="1:13" ht="18.75">
      <c r="A239" s="17">
        <v>232</v>
      </c>
      <c r="B239" s="334" t="s">
        <v>1323</v>
      </c>
      <c r="C239" s="374" t="s">
        <v>1324</v>
      </c>
      <c r="E239" s="192"/>
      <c r="F239" s="396">
        <f t="shared" si="20"/>
        <v>11</v>
      </c>
      <c r="G239" s="397">
        <f t="shared" si="21"/>
        <v>33</v>
      </c>
      <c r="H239" s="202"/>
      <c r="I239" s="398">
        <f t="shared" si="22"/>
        <v>33</v>
      </c>
      <c r="J239" s="194"/>
      <c r="K239" s="398">
        <f t="shared" si="23"/>
        <v>33</v>
      </c>
      <c r="L239" s="191">
        <v>33</v>
      </c>
      <c r="M239" s="20" t="str">
        <f t="shared" si="19"/>
        <v>Juin</v>
      </c>
    </row>
    <row r="240" spans="1:13" ht="18.75">
      <c r="A240" s="17">
        <v>233</v>
      </c>
      <c r="B240" s="308" t="s">
        <v>1696</v>
      </c>
      <c r="C240" s="366" t="s">
        <v>3217</v>
      </c>
      <c r="D240" s="187">
        <v>12.25</v>
      </c>
      <c r="E240" s="192"/>
      <c r="F240" s="396">
        <f t="shared" si="20"/>
        <v>6.125</v>
      </c>
      <c r="G240" s="397">
        <f t="shared" si="21"/>
        <v>18.375</v>
      </c>
      <c r="H240" s="202"/>
      <c r="I240" s="398">
        <f t="shared" si="22"/>
        <v>18.375</v>
      </c>
      <c r="J240" s="194"/>
      <c r="K240" s="398">
        <f t="shared" si="23"/>
        <v>18.375</v>
      </c>
      <c r="L240" s="191"/>
      <c r="M240" s="20" t="str">
        <f t="shared" si="19"/>
        <v>Juin</v>
      </c>
    </row>
    <row r="241" spans="1:13" ht="18.75">
      <c r="A241" s="17">
        <v>234</v>
      </c>
      <c r="B241" s="308" t="s">
        <v>3218</v>
      </c>
      <c r="C241" s="366" t="s">
        <v>3219</v>
      </c>
      <c r="D241" s="187">
        <v>15.25</v>
      </c>
      <c r="E241" s="191"/>
      <c r="F241" s="396">
        <f t="shared" si="20"/>
        <v>7.625</v>
      </c>
      <c r="G241" s="397">
        <f t="shared" si="21"/>
        <v>22.875</v>
      </c>
      <c r="H241" s="202"/>
      <c r="I241" s="398">
        <f t="shared" si="22"/>
        <v>22.875</v>
      </c>
      <c r="J241" s="194"/>
      <c r="K241" s="398">
        <f t="shared" si="23"/>
        <v>22.875</v>
      </c>
      <c r="L241" s="191"/>
      <c r="M241" s="20" t="str">
        <f t="shared" si="19"/>
        <v>Juin</v>
      </c>
    </row>
    <row r="242" spans="1:13" ht="18.75">
      <c r="A242" s="17">
        <v>235</v>
      </c>
      <c r="B242" s="308" t="s">
        <v>3220</v>
      </c>
      <c r="C242" s="366" t="s">
        <v>1900</v>
      </c>
      <c r="D242" s="187">
        <v>15</v>
      </c>
      <c r="E242" s="192"/>
      <c r="F242" s="396">
        <f t="shared" si="20"/>
        <v>7.5</v>
      </c>
      <c r="G242" s="397">
        <f t="shared" si="21"/>
        <v>22.5</v>
      </c>
      <c r="H242" s="202"/>
      <c r="I242" s="398">
        <f t="shared" si="22"/>
        <v>22.5</v>
      </c>
      <c r="J242" s="194"/>
      <c r="K242" s="398">
        <f t="shared" si="23"/>
        <v>22.5</v>
      </c>
      <c r="L242" s="191"/>
      <c r="M242" s="20" t="str">
        <f t="shared" si="19"/>
        <v>Juin</v>
      </c>
    </row>
    <row r="243" spans="1:13" ht="18.75">
      <c r="A243" s="17">
        <v>236</v>
      </c>
      <c r="B243" s="308" t="s">
        <v>3221</v>
      </c>
      <c r="C243" s="366" t="s">
        <v>3222</v>
      </c>
      <c r="D243" s="187">
        <v>16.25</v>
      </c>
      <c r="E243" s="192"/>
      <c r="F243" s="396">
        <f t="shared" si="20"/>
        <v>8.125</v>
      </c>
      <c r="G243" s="397">
        <f t="shared" si="21"/>
        <v>24.375</v>
      </c>
      <c r="H243" s="202"/>
      <c r="I243" s="398">
        <f t="shared" si="22"/>
        <v>24.375</v>
      </c>
      <c r="J243" s="194"/>
      <c r="K243" s="398">
        <f t="shared" si="23"/>
        <v>24.375</v>
      </c>
      <c r="L243" s="191"/>
      <c r="M243" s="20" t="str">
        <f t="shared" si="19"/>
        <v>Juin</v>
      </c>
    </row>
    <row r="244" spans="1:13" ht="18.75">
      <c r="A244" s="17">
        <v>237</v>
      </c>
      <c r="B244" s="308" t="s">
        <v>3223</v>
      </c>
      <c r="C244" s="366" t="s">
        <v>422</v>
      </c>
      <c r="D244" s="187">
        <v>14.5</v>
      </c>
      <c r="E244" s="192"/>
      <c r="F244" s="396">
        <f t="shared" si="20"/>
        <v>7.25</v>
      </c>
      <c r="G244" s="397">
        <f t="shared" si="21"/>
        <v>21.75</v>
      </c>
      <c r="H244" s="202"/>
      <c r="I244" s="398">
        <f t="shared" si="22"/>
        <v>21.75</v>
      </c>
      <c r="J244" s="194"/>
      <c r="K244" s="398">
        <f t="shared" si="23"/>
        <v>21.75</v>
      </c>
      <c r="L244" s="191"/>
      <c r="M244" s="20" t="str">
        <f t="shared" si="19"/>
        <v>Juin</v>
      </c>
    </row>
    <row r="245" spans="1:13" ht="18.75">
      <c r="A245" s="17">
        <v>238</v>
      </c>
      <c r="B245" s="308" t="s">
        <v>3224</v>
      </c>
      <c r="C245" s="366" t="s">
        <v>3225</v>
      </c>
      <c r="D245" s="187">
        <v>14</v>
      </c>
      <c r="E245" s="192"/>
      <c r="F245" s="396">
        <f t="shared" si="20"/>
        <v>7</v>
      </c>
      <c r="G245" s="397">
        <f t="shared" si="21"/>
        <v>21</v>
      </c>
      <c r="H245" s="202"/>
      <c r="I245" s="398">
        <f t="shared" si="22"/>
        <v>21</v>
      </c>
      <c r="J245" s="194"/>
      <c r="K245" s="398">
        <f t="shared" si="23"/>
        <v>21</v>
      </c>
      <c r="L245" s="191"/>
      <c r="M245" s="20" t="str">
        <f t="shared" si="19"/>
        <v>Juin</v>
      </c>
    </row>
    <row r="246" spans="1:13" ht="18.75">
      <c r="A246" s="17">
        <v>239</v>
      </c>
      <c r="B246" s="362" t="s">
        <v>3226</v>
      </c>
      <c r="C246" s="389" t="s">
        <v>3227</v>
      </c>
      <c r="D246" s="187">
        <v>14.25</v>
      </c>
      <c r="E246" s="192"/>
      <c r="F246" s="396">
        <f t="shared" si="20"/>
        <v>7.125</v>
      </c>
      <c r="G246" s="397">
        <f t="shared" si="21"/>
        <v>21.375</v>
      </c>
      <c r="H246" s="202"/>
      <c r="I246" s="398">
        <f t="shared" si="22"/>
        <v>21.375</v>
      </c>
      <c r="J246" s="194"/>
      <c r="K246" s="398">
        <f t="shared" si="23"/>
        <v>21.375</v>
      </c>
      <c r="L246" s="191"/>
      <c r="M246" s="20" t="str">
        <f t="shared" si="19"/>
        <v>Juin</v>
      </c>
    </row>
    <row r="247" spans="1:13" ht="18.75">
      <c r="A247" s="17">
        <v>240</v>
      </c>
      <c r="B247" s="308" t="s">
        <v>2140</v>
      </c>
      <c r="C247" s="366" t="s">
        <v>845</v>
      </c>
      <c r="D247" s="187">
        <v>12.25</v>
      </c>
      <c r="E247" s="191"/>
      <c r="F247" s="396">
        <f t="shared" si="20"/>
        <v>6.125</v>
      </c>
      <c r="G247" s="397">
        <f t="shared" si="21"/>
        <v>18.375</v>
      </c>
      <c r="H247" s="202"/>
      <c r="I247" s="398">
        <f t="shared" si="22"/>
        <v>18.375</v>
      </c>
      <c r="J247" s="194"/>
      <c r="K247" s="398">
        <f t="shared" si="23"/>
        <v>18.375</v>
      </c>
      <c r="L247" s="191"/>
      <c r="M247" s="20" t="str">
        <f t="shared" si="19"/>
        <v>Juin</v>
      </c>
    </row>
    <row r="248" spans="1:13" ht="18.75">
      <c r="A248" s="17">
        <v>241</v>
      </c>
      <c r="B248" s="308" t="s">
        <v>3228</v>
      </c>
      <c r="C248" s="366" t="s">
        <v>333</v>
      </c>
      <c r="D248" s="187">
        <v>12.5</v>
      </c>
      <c r="E248" s="192"/>
      <c r="F248" s="396">
        <f t="shared" si="20"/>
        <v>6.25</v>
      </c>
      <c r="G248" s="397">
        <f t="shared" si="21"/>
        <v>18.75</v>
      </c>
      <c r="H248" s="202"/>
      <c r="I248" s="398">
        <f t="shared" si="22"/>
        <v>18.75</v>
      </c>
      <c r="J248" s="194"/>
      <c r="K248" s="398">
        <f t="shared" si="23"/>
        <v>18.75</v>
      </c>
      <c r="L248" s="191"/>
      <c r="M248" s="20" t="str">
        <f t="shared" si="19"/>
        <v>Juin</v>
      </c>
    </row>
    <row r="249" spans="1:13" ht="18.75">
      <c r="A249" s="17">
        <v>242</v>
      </c>
      <c r="B249" s="308" t="s">
        <v>3229</v>
      </c>
      <c r="C249" s="366" t="s">
        <v>3230</v>
      </c>
      <c r="D249" s="187">
        <v>15.25</v>
      </c>
      <c r="E249" s="191"/>
      <c r="F249" s="396">
        <f t="shared" si="20"/>
        <v>7.625</v>
      </c>
      <c r="G249" s="397">
        <f t="shared" si="21"/>
        <v>22.875</v>
      </c>
      <c r="H249" s="202"/>
      <c r="I249" s="398">
        <f t="shared" si="22"/>
        <v>22.875</v>
      </c>
      <c r="J249" s="194"/>
      <c r="K249" s="398">
        <f t="shared" si="23"/>
        <v>22.875</v>
      </c>
      <c r="L249" s="191"/>
      <c r="M249" s="20" t="str">
        <f t="shared" si="19"/>
        <v>Juin</v>
      </c>
    </row>
    <row r="250" spans="1:13" ht="18.75">
      <c r="A250" s="17">
        <v>243</v>
      </c>
      <c r="B250" s="308" t="s">
        <v>3231</v>
      </c>
      <c r="C250" s="366" t="s">
        <v>2960</v>
      </c>
      <c r="D250" s="187">
        <v>13.75</v>
      </c>
      <c r="E250" s="192"/>
      <c r="F250" s="396">
        <f t="shared" si="20"/>
        <v>6.875</v>
      </c>
      <c r="G250" s="397">
        <f t="shared" si="21"/>
        <v>20.625</v>
      </c>
      <c r="H250" s="202"/>
      <c r="I250" s="398">
        <f t="shared" si="22"/>
        <v>20.625</v>
      </c>
      <c r="J250" s="194"/>
      <c r="K250" s="398">
        <f t="shared" si="23"/>
        <v>20.625</v>
      </c>
      <c r="L250" s="191"/>
      <c r="M250" s="20" t="str">
        <f t="shared" si="19"/>
        <v>Juin</v>
      </c>
    </row>
    <row r="251" spans="1:13" ht="18.75">
      <c r="A251" s="17">
        <v>244</v>
      </c>
      <c r="B251" s="308" t="s">
        <v>3232</v>
      </c>
      <c r="C251" s="366" t="s">
        <v>3233</v>
      </c>
      <c r="D251" s="187">
        <v>15</v>
      </c>
      <c r="E251" s="192"/>
      <c r="F251" s="396">
        <f t="shared" si="20"/>
        <v>7.5</v>
      </c>
      <c r="G251" s="397">
        <f t="shared" si="21"/>
        <v>22.5</v>
      </c>
      <c r="H251" s="202"/>
      <c r="I251" s="398">
        <f t="shared" si="22"/>
        <v>22.5</v>
      </c>
      <c r="J251" s="194"/>
      <c r="K251" s="398">
        <f t="shared" si="23"/>
        <v>22.5</v>
      </c>
      <c r="L251" s="191"/>
      <c r="M251" s="20" t="str">
        <f t="shared" si="19"/>
        <v>Juin</v>
      </c>
    </row>
    <row r="252" spans="1:13" ht="18.75">
      <c r="A252" s="17">
        <v>245</v>
      </c>
      <c r="B252" s="308" t="s">
        <v>3234</v>
      </c>
      <c r="C252" s="366" t="s">
        <v>887</v>
      </c>
      <c r="D252" s="187">
        <v>14.25</v>
      </c>
      <c r="E252" s="192"/>
      <c r="F252" s="396">
        <f t="shared" si="20"/>
        <v>7.125</v>
      </c>
      <c r="G252" s="397">
        <f t="shared" si="21"/>
        <v>21.375</v>
      </c>
      <c r="H252" s="202"/>
      <c r="I252" s="398">
        <f t="shared" si="22"/>
        <v>21.375</v>
      </c>
      <c r="J252" s="194"/>
      <c r="K252" s="398">
        <f t="shared" si="23"/>
        <v>21.375</v>
      </c>
      <c r="L252" s="191"/>
      <c r="M252" s="20" t="str">
        <f t="shared" si="19"/>
        <v>Juin</v>
      </c>
    </row>
    <row r="253" spans="1:13" ht="18.75">
      <c r="A253" s="17">
        <v>246</v>
      </c>
      <c r="B253" s="308" t="s">
        <v>3235</v>
      </c>
      <c r="C253" s="366" t="s">
        <v>2160</v>
      </c>
      <c r="D253" s="187">
        <v>12.75</v>
      </c>
      <c r="E253" s="192"/>
      <c r="F253" s="396">
        <f t="shared" si="20"/>
        <v>6.375</v>
      </c>
      <c r="G253" s="397">
        <f t="shared" si="21"/>
        <v>19.125</v>
      </c>
      <c r="H253" s="202"/>
      <c r="I253" s="398">
        <f t="shared" si="22"/>
        <v>19.125</v>
      </c>
      <c r="J253" s="194"/>
      <c r="K253" s="398">
        <f t="shared" si="23"/>
        <v>19.125</v>
      </c>
      <c r="L253" s="191"/>
      <c r="M253" s="20" t="str">
        <f t="shared" si="19"/>
        <v>Juin</v>
      </c>
    </row>
    <row r="254" spans="1:13" ht="18.75">
      <c r="A254" s="17">
        <v>247</v>
      </c>
      <c r="B254" s="308" t="s">
        <v>3236</v>
      </c>
      <c r="C254" s="366" t="s">
        <v>3237</v>
      </c>
      <c r="D254" s="187">
        <v>15</v>
      </c>
      <c r="E254" s="192"/>
      <c r="F254" s="396">
        <f t="shared" si="20"/>
        <v>7.5</v>
      </c>
      <c r="G254" s="397">
        <f t="shared" si="21"/>
        <v>22.5</v>
      </c>
      <c r="H254" s="202"/>
      <c r="I254" s="398">
        <f t="shared" si="22"/>
        <v>22.5</v>
      </c>
      <c r="J254" s="194"/>
      <c r="K254" s="398">
        <f t="shared" si="23"/>
        <v>22.5</v>
      </c>
      <c r="L254" s="191"/>
      <c r="M254" s="20" t="str">
        <f t="shared" si="19"/>
        <v>Juin</v>
      </c>
    </row>
    <row r="255" spans="1:13" ht="18.75">
      <c r="A255" s="17">
        <v>248</v>
      </c>
      <c r="B255" s="308" t="s">
        <v>3238</v>
      </c>
      <c r="C255" s="366" t="s">
        <v>116</v>
      </c>
      <c r="D255" s="187">
        <v>13.5</v>
      </c>
      <c r="E255" s="192"/>
      <c r="F255" s="396">
        <f t="shared" si="20"/>
        <v>6.75</v>
      </c>
      <c r="G255" s="397">
        <f t="shared" si="21"/>
        <v>20.25</v>
      </c>
      <c r="H255" s="202"/>
      <c r="I255" s="398">
        <f t="shared" si="22"/>
        <v>20.25</v>
      </c>
      <c r="J255" s="194"/>
      <c r="K255" s="398">
        <f t="shared" si="23"/>
        <v>20.25</v>
      </c>
      <c r="L255" s="191"/>
      <c r="M255" s="20" t="str">
        <f t="shared" si="19"/>
        <v>Juin</v>
      </c>
    </row>
    <row r="256" spans="1:13" ht="18.75">
      <c r="A256" s="17">
        <v>249</v>
      </c>
      <c r="B256" s="308" t="s">
        <v>3239</v>
      </c>
      <c r="C256" s="366" t="s">
        <v>3240</v>
      </c>
      <c r="D256" s="187">
        <v>12.75</v>
      </c>
      <c r="E256" s="192"/>
      <c r="F256" s="396">
        <f t="shared" si="20"/>
        <v>6.375</v>
      </c>
      <c r="G256" s="397">
        <f t="shared" si="21"/>
        <v>19.125</v>
      </c>
      <c r="H256" s="202"/>
      <c r="I256" s="398">
        <f t="shared" si="22"/>
        <v>19.125</v>
      </c>
      <c r="J256" s="194"/>
      <c r="K256" s="398">
        <f t="shared" si="23"/>
        <v>19.125</v>
      </c>
      <c r="L256" s="191"/>
      <c r="M256" s="20" t="str">
        <f t="shared" si="19"/>
        <v>Juin</v>
      </c>
    </row>
    <row r="257" spans="1:13" ht="18.75">
      <c r="A257" s="17">
        <v>250</v>
      </c>
      <c r="B257" s="308" t="s">
        <v>3241</v>
      </c>
      <c r="C257" s="366" t="s">
        <v>3242</v>
      </c>
      <c r="D257" s="187">
        <v>14</v>
      </c>
      <c r="E257" s="192"/>
      <c r="F257" s="396">
        <f t="shared" si="20"/>
        <v>7</v>
      </c>
      <c r="G257" s="397">
        <f t="shared" si="21"/>
        <v>21</v>
      </c>
      <c r="H257" s="202"/>
      <c r="I257" s="398">
        <f t="shared" si="22"/>
        <v>21</v>
      </c>
      <c r="J257" s="194"/>
      <c r="K257" s="398">
        <f t="shared" si="23"/>
        <v>21</v>
      </c>
      <c r="L257" s="191"/>
      <c r="M257" s="20" t="str">
        <f t="shared" si="19"/>
        <v>Juin</v>
      </c>
    </row>
    <row r="258" spans="1:13" ht="18.75">
      <c r="A258" s="17">
        <v>251</v>
      </c>
      <c r="B258" s="308" t="s">
        <v>3243</v>
      </c>
      <c r="C258" s="366" t="s">
        <v>363</v>
      </c>
      <c r="D258" s="187">
        <v>15.75</v>
      </c>
      <c r="E258" s="192"/>
      <c r="F258" s="396">
        <f t="shared" si="20"/>
        <v>7.875</v>
      </c>
      <c r="G258" s="397">
        <f t="shared" si="21"/>
        <v>23.625</v>
      </c>
      <c r="H258" s="202"/>
      <c r="I258" s="398">
        <f t="shared" si="22"/>
        <v>23.625</v>
      </c>
      <c r="J258" s="194"/>
      <c r="K258" s="398">
        <f t="shared" si="23"/>
        <v>23.625</v>
      </c>
      <c r="L258" s="191"/>
      <c r="M258" s="20" t="str">
        <f t="shared" si="19"/>
        <v>Juin</v>
      </c>
    </row>
    <row r="259" spans="1:13" ht="18.75">
      <c r="A259" s="17">
        <v>252</v>
      </c>
      <c r="B259" s="308" t="s">
        <v>3244</v>
      </c>
      <c r="C259" s="366" t="s">
        <v>2077</v>
      </c>
      <c r="D259" s="187">
        <v>15.75</v>
      </c>
      <c r="E259" s="192"/>
      <c r="F259" s="396">
        <f t="shared" si="20"/>
        <v>7.875</v>
      </c>
      <c r="G259" s="397">
        <f t="shared" si="21"/>
        <v>23.625</v>
      </c>
      <c r="H259" s="202"/>
      <c r="I259" s="398">
        <f t="shared" si="22"/>
        <v>23.625</v>
      </c>
      <c r="J259" s="194"/>
      <c r="K259" s="398">
        <f t="shared" si="23"/>
        <v>23.625</v>
      </c>
      <c r="L259" s="191"/>
      <c r="M259" s="20" t="str">
        <f t="shared" si="19"/>
        <v>Juin</v>
      </c>
    </row>
    <row r="260" spans="1:13" ht="18.75">
      <c r="A260" s="17">
        <v>253</v>
      </c>
      <c r="B260" s="308" t="s">
        <v>3245</v>
      </c>
      <c r="C260" s="366" t="s">
        <v>2066</v>
      </c>
      <c r="D260" s="187">
        <v>12.25</v>
      </c>
      <c r="E260" s="192"/>
      <c r="F260" s="396">
        <f t="shared" si="20"/>
        <v>6.125</v>
      </c>
      <c r="G260" s="397">
        <f t="shared" si="21"/>
        <v>18.375</v>
      </c>
      <c r="H260" s="202"/>
      <c r="I260" s="398">
        <f t="shared" si="22"/>
        <v>18.375</v>
      </c>
      <c r="J260" s="194"/>
      <c r="K260" s="398">
        <f t="shared" si="23"/>
        <v>18.375</v>
      </c>
      <c r="L260" s="191"/>
      <c r="M260" s="20" t="str">
        <f t="shared" si="19"/>
        <v>Juin</v>
      </c>
    </row>
    <row r="261" spans="1:13" ht="18.75">
      <c r="A261" s="17">
        <v>254</v>
      </c>
      <c r="B261" s="308" t="s">
        <v>3246</v>
      </c>
      <c r="C261" s="366" t="s">
        <v>1900</v>
      </c>
      <c r="D261" s="187">
        <v>14.75</v>
      </c>
      <c r="E261" s="192"/>
      <c r="F261" s="396">
        <f t="shared" si="20"/>
        <v>7.375</v>
      </c>
      <c r="G261" s="397">
        <f t="shared" si="21"/>
        <v>22.125</v>
      </c>
      <c r="H261" s="202"/>
      <c r="I261" s="398">
        <f t="shared" si="22"/>
        <v>22.125</v>
      </c>
      <c r="J261" s="194"/>
      <c r="K261" s="398">
        <f t="shared" si="23"/>
        <v>22.125</v>
      </c>
      <c r="L261" s="191"/>
      <c r="M261" s="20" t="str">
        <f t="shared" si="19"/>
        <v>Juin</v>
      </c>
    </row>
    <row r="262" spans="1:13" ht="18.75">
      <c r="A262" s="17">
        <v>255</v>
      </c>
      <c r="B262" s="308" t="s">
        <v>3247</v>
      </c>
      <c r="C262" s="366" t="s">
        <v>2077</v>
      </c>
      <c r="D262" s="187">
        <v>11.75</v>
      </c>
      <c r="E262" s="192"/>
      <c r="F262" s="396">
        <f t="shared" si="20"/>
        <v>5.875</v>
      </c>
      <c r="G262" s="397">
        <f t="shared" si="21"/>
        <v>17.625</v>
      </c>
      <c r="H262" s="202"/>
      <c r="I262" s="398">
        <f t="shared" si="22"/>
        <v>17.625</v>
      </c>
      <c r="J262" s="194"/>
      <c r="K262" s="398">
        <f t="shared" si="23"/>
        <v>17.625</v>
      </c>
      <c r="L262" s="191"/>
      <c r="M262" s="20" t="str">
        <f t="shared" si="19"/>
        <v>Juin</v>
      </c>
    </row>
    <row r="263" spans="1:13" ht="18.75">
      <c r="A263" s="17">
        <v>256</v>
      </c>
      <c r="B263" s="308" t="s">
        <v>3248</v>
      </c>
      <c r="C263" s="366" t="s">
        <v>1825</v>
      </c>
      <c r="D263" s="187">
        <v>13.75</v>
      </c>
      <c r="E263" s="192"/>
      <c r="F263" s="396">
        <f t="shared" si="20"/>
        <v>6.875</v>
      </c>
      <c r="G263" s="397">
        <f t="shared" si="21"/>
        <v>20.625</v>
      </c>
      <c r="H263" s="202"/>
      <c r="I263" s="398">
        <f t="shared" si="22"/>
        <v>20.625</v>
      </c>
      <c r="J263" s="194"/>
      <c r="K263" s="398">
        <f t="shared" si="23"/>
        <v>20.625</v>
      </c>
      <c r="L263" s="191"/>
      <c r="M263" s="20" t="str">
        <f t="shared" si="19"/>
        <v>Juin</v>
      </c>
    </row>
    <row r="264" spans="1:13" ht="18.75">
      <c r="A264" s="17">
        <v>257</v>
      </c>
      <c r="B264" s="308" t="s">
        <v>3249</v>
      </c>
      <c r="C264" s="366" t="s">
        <v>1872</v>
      </c>
      <c r="D264" s="187">
        <v>14</v>
      </c>
      <c r="E264" s="191"/>
      <c r="F264" s="396">
        <f t="shared" si="20"/>
        <v>7</v>
      </c>
      <c r="G264" s="397">
        <f t="shared" si="21"/>
        <v>21</v>
      </c>
      <c r="H264" s="202"/>
      <c r="I264" s="398">
        <f t="shared" si="22"/>
        <v>21</v>
      </c>
      <c r="J264" s="194"/>
      <c r="K264" s="398">
        <f t="shared" si="23"/>
        <v>21</v>
      </c>
      <c r="L264" s="191"/>
      <c r="M264" s="20" t="str">
        <f t="shared" ref="M264:M283" si="24">IF(ISBLANK(J264),IF(ISBLANK(H264),"Juin","Synthèse"),"Rattrapage")</f>
        <v>Juin</v>
      </c>
    </row>
    <row r="265" spans="1:13" ht="18.75">
      <c r="A265" s="17">
        <v>258</v>
      </c>
      <c r="B265" s="308" t="s">
        <v>3250</v>
      </c>
      <c r="C265" s="366" t="s">
        <v>3251</v>
      </c>
      <c r="D265" s="187">
        <v>14.25</v>
      </c>
      <c r="E265" s="192"/>
      <c r="F265" s="396">
        <f t="shared" ref="F265:F283" si="25">IF(AND(D265=0,E265=0),L265/3,(D265+E265)/2)</f>
        <v>7.125</v>
      </c>
      <c r="G265" s="397">
        <f t="shared" ref="G265:G283" si="26">F265*3</f>
        <v>21.375</v>
      </c>
      <c r="H265" s="202"/>
      <c r="I265" s="398">
        <f t="shared" ref="I265:I283" si="27">MAX(G265,H265*3)</f>
        <v>21.375</v>
      </c>
      <c r="J265" s="194"/>
      <c r="K265" s="398">
        <f t="shared" ref="K265:K283" si="28">MAX(I265,J265*3)</f>
        <v>21.375</v>
      </c>
      <c r="L265" s="191"/>
      <c r="M265" s="20" t="str">
        <f t="shared" si="24"/>
        <v>Juin</v>
      </c>
    </row>
    <row r="266" spans="1:13" ht="18.75">
      <c r="A266" s="17">
        <v>259</v>
      </c>
      <c r="B266" s="308" t="s">
        <v>3252</v>
      </c>
      <c r="C266" s="366" t="s">
        <v>3253</v>
      </c>
      <c r="D266" s="187">
        <v>17.25</v>
      </c>
      <c r="E266" s="192"/>
      <c r="F266" s="396">
        <f t="shared" si="25"/>
        <v>8.625</v>
      </c>
      <c r="G266" s="397">
        <f t="shared" si="26"/>
        <v>25.875</v>
      </c>
      <c r="H266" s="202"/>
      <c r="I266" s="398">
        <f t="shared" si="27"/>
        <v>25.875</v>
      </c>
      <c r="J266" s="194"/>
      <c r="K266" s="398">
        <f t="shared" si="28"/>
        <v>25.875</v>
      </c>
      <c r="L266" s="191"/>
      <c r="M266" s="20" t="str">
        <f t="shared" si="24"/>
        <v>Juin</v>
      </c>
    </row>
    <row r="267" spans="1:13" ht="18.75">
      <c r="A267" s="17">
        <v>260</v>
      </c>
      <c r="B267" s="308" t="s">
        <v>3254</v>
      </c>
      <c r="C267" s="366" t="s">
        <v>333</v>
      </c>
      <c r="D267" s="187">
        <v>16</v>
      </c>
      <c r="E267" s="192"/>
      <c r="F267" s="396">
        <f t="shared" si="25"/>
        <v>8</v>
      </c>
      <c r="G267" s="397">
        <f t="shared" si="26"/>
        <v>24</v>
      </c>
      <c r="H267" s="202"/>
      <c r="I267" s="398">
        <f t="shared" si="27"/>
        <v>24</v>
      </c>
      <c r="J267" s="194"/>
      <c r="K267" s="398">
        <f t="shared" si="28"/>
        <v>24</v>
      </c>
      <c r="L267" s="191"/>
      <c r="M267" s="20" t="str">
        <f t="shared" si="24"/>
        <v>Juin</v>
      </c>
    </row>
    <row r="268" spans="1:13" ht="18.75">
      <c r="A268" s="17">
        <v>261</v>
      </c>
      <c r="B268" s="308" t="s">
        <v>3255</v>
      </c>
      <c r="C268" s="366" t="s">
        <v>1779</v>
      </c>
      <c r="D268" s="187">
        <v>16.5</v>
      </c>
      <c r="E268" s="192"/>
      <c r="F268" s="396">
        <f t="shared" si="25"/>
        <v>8.25</v>
      </c>
      <c r="G268" s="397">
        <f t="shared" si="26"/>
        <v>24.75</v>
      </c>
      <c r="H268" s="202"/>
      <c r="I268" s="398">
        <f t="shared" si="27"/>
        <v>24.75</v>
      </c>
      <c r="J268" s="194"/>
      <c r="K268" s="398">
        <f t="shared" si="28"/>
        <v>24.75</v>
      </c>
      <c r="L268" s="191"/>
      <c r="M268" s="20" t="str">
        <f t="shared" si="24"/>
        <v>Juin</v>
      </c>
    </row>
    <row r="269" spans="1:13" ht="18.75">
      <c r="A269" s="17">
        <v>262</v>
      </c>
      <c r="B269" s="308" t="s">
        <v>3256</v>
      </c>
      <c r="C269" s="366" t="s">
        <v>1863</v>
      </c>
      <c r="D269" s="187">
        <v>13.25</v>
      </c>
      <c r="E269" s="192"/>
      <c r="F269" s="396">
        <f t="shared" si="25"/>
        <v>6.625</v>
      </c>
      <c r="G269" s="397">
        <f t="shared" si="26"/>
        <v>19.875</v>
      </c>
      <c r="H269" s="202"/>
      <c r="I269" s="398">
        <f t="shared" si="27"/>
        <v>19.875</v>
      </c>
      <c r="J269" s="194"/>
      <c r="K269" s="398">
        <f t="shared" si="28"/>
        <v>19.875</v>
      </c>
      <c r="L269" s="191"/>
      <c r="M269" s="20" t="str">
        <f t="shared" si="24"/>
        <v>Juin</v>
      </c>
    </row>
    <row r="270" spans="1:13" ht="18.75">
      <c r="A270" s="17">
        <v>263</v>
      </c>
      <c r="B270" s="308" t="s">
        <v>3257</v>
      </c>
      <c r="C270" s="366" t="s">
        <v>3258</v>
      </c>
      <c r="D270" s="187">
        <v>13.25</v>
      </c>
      <c r="E270" s="192"/>
      <c r="F270" s="396">
        <f t="shared" si="25"/>
        <v>6.625</v>
      </c>
      <c r="G270" s="397">
        <f t="shared" si="26"/>
        <v>19.875</v>
      </c>
      <c r="H270" s="202"/>
      <c r="I270" s="398">
        <f t="shared" si="27"/>
        <v>19.875</v>
      </c>
      <c r="J270" s="194"/>
      <c r="K270" s="398">
        <f t="shared" si="28"/>
        <v>19.875</v>
      </c>
      <c r="L270" s="191"/>
      <c r="M270" s="20" t="str">
        <f t="shared" si="24"/>
        <v>Juin</v>
      </c>
    </row>
    <row r="271" spans="1:13" ht="18.75">
      <c r="A271" s="17">
        <v>264</v>
      </c>
      <c r="B271" s="308" t="s">
        <v>3259</v>
      </c>
      <c r="C271" s="366" t="s">
        <v>473</v>
      </c>
      <c r="D271" s="187">
        <v>12.75</v>
      </c>
      <c r="E271" s="192"/>
      <c r="F271" s="396">
        <f t="shared" si="25"/>
        <v>6.375</v>
      </c>
      <c r="G271" s="397">
        <f t="shared" si="26"/>
        <v>19.125</v>
      </c>
      <c r="H271" s="202"/>
      <c r="I271" s="398">
        <f t="shared" si="27"/>
        <v>19.125</v>
      </c>
      <c r="J271" s="194"/>
      <c r="K271" s="398">
        <f t="shared" si="28"/>
        <v>19.125</v>
      </c>
      <c r="L271" s="191"/>
      <c r="M271" s="20" t="str">
        <f t="shared" si="24"/>
        <v>Juin</v>
      </c>
    </row>
    <row r="272" spans="1:13" ht="18.75">
      <c r="A272" s="17">
        <v>265</v>
      </c>
      <c r="B272" s="308" t="s">
        <v>3260</v>
      </c>
      <c r="C272" s="366" t="s">
        <v>2130</v>
      </c>
      <c r="D272" s="186">
        <v>15.25</v>
      </c>
      <c r="E272" s="191"/>
      <c r="F272" s="396">
        <f t="shared" si="25"/>
        <v>7.625</v>
      </c>
      <c r="G272" s="397">
        <f t="shared" si="26"/>
        <v>22.875</v>
      </c>
      <c r="H272" s="202"/>
      <c r="I272" s="398">
        <f t="shared" si="27"/>
        <v>22.875</v>
      </c>
      <c r="J272" s="194"/>
      <c r="K272" s="398">
        <f t="shared" si="28"/>
        <v>22.875</v>
      </c>
      <c r="L272" s="191"/>
      <c r="M272" s="20" t="str">
        <f t="shared" si="24"/>
        <v>Juin</v>
      </c>
    </row>
    <row r="273" spans="1:13" ht="18.75">
      <c r="A273" s="17">
        <v>266</v>
      </c>
      <c r="B273" s="308" t="s">
        <v>3261</v>
      </c>
      <c r="C273" s="366" t="s">
        <v>3262</v>
      </c>
      <c r="D273" s="187">
        <v>16</v>
      </c>
      <c r="E273" s="192"/>
      <c r="F273" s="396">
        <f t="shared" si="25"/>
        <v>8</v>
      </c>
      <c r="G273" s="397">
        <f t="shared" si="26"/>
        <v>24</v>
      </c>
      <c r="H273" s="202"/>
      <c r="I273" s="398">
        <f t="shared" si="27"/>
        <v>24</v>
      </c>
      <c r="J273" s="194"/>
      <c r="K273" s="398">
        <f t="shared" si="28"/>
        <v>24</v>
      </c>
      <c r="L273" s="191"/>
      <c r="M273" s="20" t="str">
        <f t="shared" si="24"/>
        <v>Juin</v>
      </c>
    </row>
    <row r="274" spans="1:13" ht="18.75">
      <c r="A274" s="17">
        <v>267</v>
      </c>
      <c r="B274" s="308" t="s">
        <v>3263</v>
      </c>
      <c r="C274" s="366" t="s">
        <v>3264</v>
      </c>
      <c r="D274" s="187">
        <v>12.5</v>
      </c>
      <c r="E274" s="192"/>
      <c r="F274" s="396">
        <f t="shared" si="25"/>
        <v>6.25</v>
      </c>
      <c r="G274" s="397">
        <f t="shared" si="26"/>
        <v>18.75</v>
      </c>
      <c r="H274" s="202"/>
      <c r="I274" s="398">
        <f t="shared" si="27"/>
        <v>18.75</v>
      </c>
      <c r="J274" s="194"/>
      <c r="K274" s="398">
        <f t="shared" si="28"/>
        <v>18.75</v>
      </c>
      <c r="L274" s="191"/>
      <c r="M274" s="20" t="str">
        <f t="shared" si="24"/>
        <v>Juin</v>
      </c>
    </row>
    <row r="275" spans="1:13" ht="18.75">
      <c r="A275" s="17">
        <v>268</v>
      </c>
      <c r="B275" s="308" t="s">
        <v>3265</v>
      </c>
      <c r="C275" s="366" t="s">
        <v>3194</v>
      </c>
      <c r="D275" s="187">
        <v>14.75</v>
      </c>
      <c r="E275" s="192"/>
      <c r="F275" s="396">
        <f t="shared" si="25"/>
        <v>7.375</v>
      </c>
      <c r="G275" s="397">
        <f t="shared" si="26"/>
        <v>22.125</v>
      </c>
      <c r="H275" s="202"/>
      <c r="I275" s="398">
        <f t="shared" si="27"/>
        <v>22.125</v>
      </c>
      <c r="J275" s="194"/>
      <c r="K275" s="398">
        <f t="shared" si="28"/>
        <v>22.125</v>
      </c>
      <c r="L275" s="191"/>
      <c r="M275" s="20" t="str">
        <f t="shared" si="24"/>
        <v>Juin</v>
      </c>
    </row>
    <row r="276" spans="1:13" ht="18.75">
      <c r="A276" s="17">
        <v>269</v>
      </c>
      <c r="B276" s="308" t="s">
        <v>1719</v>
      </c>
      <c r="C276" s="366" t="s">
        <v>500</v>
      </c>
      <c r="D276" s="187">
        <v>12.25</v>
      </c>
      <c r="E276" s="191"/>
      <c r="F276" s="396">
        <f t="shared" si="25"/>
        <v>6.125</v>
      </c>
      <c r="G276" s="397">
        <f t="shared" si="26"/>
        <v>18.375</v>
      </c>
      <c r="H276" s="202"/>
      <c r="I276" s="398">
        <f t="shared" si="27"/>
        <v>18.375</v>
      </c>
      <c r="J276" s="194"/>
      <c r="K276" s="398">
        <f t="shared" si="28"/>
        <v>18.375</v>
      </c>
      <c r="L276" s="191"/>
      <c r="M276" s="20" t="str">
        <f t="shared" si="24"/>
        <v>Juin</v>
      </c>
    </row>
    <row r="277" spans="1:13" ht="18.75">
      <c r="A277" s="17">
        <v>270</v>
      </c>
      <c r="B277" s="308" t="s">
        <v>3266</v>
      </c>
      <c r="C277" s="366" t="s">
        <v>3267</v>
      </c>
      <c r="D277" s="187">
        <v>15.25</v>
      </c>
      <c r="E277" s="192"/>
      <c r="F277" s="396">
        <f t="shared" si="25"/>
        <v>7.625</v>
      </c>
      <c r="G277" s="397">
        <f t="shared" si="26"/>
        <v>22.875</v>
      </c>
      <c r="H277" s="202"/>
      <c r="I277" s="398">
        <f t="shared" si="27"/>
        <v>22.875</v>
      </c>
      <c r="J277" s="194"/>
      <c r="K277" s="398">
        <f t="shared" si="28"/>
        <v>22.875</v>
      </c>
      <c r="L277" s="191"/>
      <c r="M277" s="20" t="str">
        <f t="shared" si="24"/>
        <v>Juin</v>
      </c>
    </row>
    <row r="278" spans="1:13" ht="18.75">
      <c r="A278" s="17">
        <v>271</v>
      </c>
      <c r="B278" s="308" t="s">
        <v>3268</v>
      </c>
      <c r="C278" s="366" t="s">
        <v>3269</v>
      </c>
      <c r="D278" s="196">
        <v>16.25</v>
      </c>
      <c r="E278" s="24"/>
      <c r="F278" s="396">
        <f t="shared" si="25"/>
        <v>8.125</v>
      </c>
      <c r="G278" s="397">
        <f t="shared" si="26"/>
        <v>24.375</v>
      </c>
      <c r="H278" s="202"/>
      <c r="I278" s="398">
        <f t="shared" si="27"/>
        <v>24.375</v>
      </c>
      <c r="J278" s="194"/>
      <c r="K278" s="398">
        <f t="shared" si="28"/>
        <v>24.375</v>
      </c>
      <c r="L278" s="191"/>
      <c r="M278" s="20" t="str">
        <f t="shared" si="24"/>
        <v>Juin</v>
      </c>
    </row>
    <row r="279" spans="1:13" ht="18.75">
      <c r="A279" s="17">
        <v>272</v>
      </c>
      <c r="B279" s="308" t="s">
        <v>3302</v>
      </c>
      <c r="C279" s="366" t="s">
        <v>3303</v>
      </c>
      <c r="D279" s="196">
        <v>11.75</v>
      </c>
      <c r="E279" s="192"/>
      <c r="F279" s="396">
        <f t="shared" si="25"/>
        <v>5.875</v>
      </c>
      <c r="G279" s="397">
        <f t="shared" si="26"/>
        <v>17.625</v>
      </c>
      <c r="H279" s="202"/>
      <c r="I279" s="398">
        <f t="shared" si="27"/>
        <v>17.625</v>
      </c>
      <c r="J279" s="194"/>
      <c r="K279" s="398">
        <f t="shared" si="28"/>
        <v>17.625</v>
      </c>
      <c r="L279" s="191"/>
      <c r="M279" s="20" t="str">
        <f t="shared" si="24"/>
        <v>Juin</v>
      </c>
    </row>
    <row r="280" spans="1:13" ht="18.75">
      <c r="A280" s="17">
        <v>273</v>
      </c>
      <c r="B280" s="308" t="s">
        <v>2188</v>
      </c>
      <c r="C280" s="366" t="s">
        <v>3270</v>
      </c>
      <c r="D280" s="196">
        <v>11.5</v>
      </c>
      <c r="E280" s="192"/>
      <c r="F280" s="396">
        <f t="shared" si="25"/>
        <v>5.75</v>
      </c>
      <c r="G280" s="397">
        <f t="shared" si="26"/>
        <v>17.25</v>
      </c>
      <c r="H280" s="202"/>
      <c r="I280" s="398">
        <f t="shared" si="27"/>
        <v>17.25</v>
      </c>
      <c r="J280" s="194"/>
      <c r="K280" s="398">
        <f t="shared" si="28"/>
        <v>17.25</v>
      </c>
      <c r="L280" s="191"/>
      <c r="M280" s="20" t="str">
        <f t="shared" si="24"/>
        <v>Juin</v>
      </c>
    </row>
    <row r="281" spans="1:13" ht="18.75">
      <c r="A281" s="17">
        <v>274</v>
      </c>
      <c r="B281" s="308" t="s">
        <v>3271</v>
      </c>
      <c r="C281" s="366" t="s">
        <v>1313</v>
      </c>
      <c r="D281" s="196">
        <v>12</v>
      </c>
      <c r="E281" s="192"/>
      <c r="F281" s="396">
        <f t="shared" si="25"/>
        <v>6</v>
      </c>
      <c r="G281" s="397">
        <f t="shared" si="26"/>
        <v>18</v>
      </c>
      <c r="H281" s="202"/>
      <c r="I281" s="398">
        <f t="shared" si="27"/>
        <v>18</v>
      </c>
      <c r="J281" s="194"/>
      <c r="K281" s="398">
        <f t="shared" si="28"/>
        <v>18</v>
      </c>
      <c r="L281" s="191"/>
      <c r="M281" s="20" t="str">
        <f t="shared" si="24"/>
        <v>Juin</v>
      </c>
    </row>
    <row r="282" spans="1:13" ht="18.75">
      <c r="A282" s="17">
        <v>275</v>
      </c>
      <c r="B282" s="308" t="s">
        <v>3272</v>
      </c>
      <c r="C282" s="366" t="s">
        <v>3273</v>
      </c>
      <c r="D282" s="196">
        <v>15</v>
      </c>
      <c r="E282" s="191"/>
      <c r="F282" s="396">
        <f t="shared" si="25"/>
        <v>7.5</v>
      </c>
      <c r="G282" s="397">
        <f t="shared" si="26"/>
        <v>22.5</v>
      </c>
      <c r="H282" s="202"/>
      <c r="I282" s="398">
        <f t="shared" si="27"/>
        <v>22.5</v>
      </c>
      <c r="J282" s="194"/>
      <c r="K282" s="398">
        <f t="shared" si="28"/>
        <v>22.5</v>
      </c>
      <c r="L282" s="191"/>
      <c r="M282" s="20" t="str">
        <f t="shared" si="24"/>
        <v>Juin</v>
      </c>
    </row>
    <row r="283" spans="1:13" ht="18.75">
      <c r="A283" s="17">
        <v>276</v>
      </c>
      <c r="B283" s="308" t="s">
        <v>3274</v>
      </c>
      <c r="C283" s="366" t="s">
        <v>3275</v>
      </c>
      <c r="D283" s="196">
        <v>15</v>
      </c>
      <c r="E283" s="192"/>
      <c r="F283" s="396">
        <f t="shared" si="25"/>
        <v>7.5</v>
      </c>
      <c r="G283" s="397">
        <f t="shared" si="26"/>
        <v>22.5</v>
      </c>
      <c r="H283" s="202"/>
      <c r="I283" s="398">
        <f t="shared" si="27"/>
        <v>22.5</v>
      </c>
      <c r="J283" s="194"/>
      <c r="K283" s="398">
        <f t="shared" si="28"/>
        <v>22.5</v>
      </c>
      <c r="L283" s="191"/>
      <c r="M283" s="20" t="str">
        <f t="shared" si="24"/>
        <v>Juin</v>
      </c>
    </row>
  </sheetData>
  <sortState ref="B9:M469">
    <sortCondition ref="B9:B469"/>
    <sortCondition ref="C9:C469"/>
  </sortState>
  <conditionalFormatting sqref="M7:M283">
    <cfRule type="cellIs" dxfId="58" priority="7" operator="equal">
      <formula>"Rattrapage"</formula>
    </cfRule>
    <cfRule type="cellIs" dxfId="57" priority="8" operator="equal">
      <formula>"Synthèse"</formula>
    </cfRule>
    <cfRule type="cellIs" dxfId="56" priority="9" operator="equal">
      <formula>"Juin"</formula>
    </cfRule>
  </conditionalFormatting>
  <dataValidations count="2">
    <dataValidation type="decimal" allowBlank="1" showInputMessage="1" showErrorMessage="1" sqref="L8:L283">
      <formula1>30</formula1>
      <formula2>60</formula2>
    </dataValidation>
    <dataValidation type="decimal" allowBlank="1" showInputMessage="1" showErrorMessage="1" sqref="J8:J283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7"/>
  <sheetViews>
    <sheetView workbookViewId="0">
      <selection activeCell="D8" sqref="D8:D283"/>
    </sheetView>
  </sheetViews>
  <sheetFormatPr baseColWidth="10" defaultRowHeight="15"/>
  <cols>
    <col min="1" max="1" width="5.140625" bestFit="1" customWidth="1"/>
    <col min="2" max="2" width="19.42578125" style="21" customWidth="1"/>
    <col min="3" max="3" width="32.5703125" style="21" customWidth="1"/>
    <col min="4" max="4" width="7.7109375" bestFit="1" customWidth="1"/>
  </cols>
  <sheetData>
    <row r="1" spans="1:13" ht="21">
      <c r="B1" s="132"/>
      <c r="C1" s="133" t="s">
        <v>0</v>
      </c>
      <c r="D1" s="3"/>
      <c r="G1" s="34"/>
    </row>
    <row r="2" spans="1:13" ht="21">
      <c r="B2" s="132"/>
      <c r="C2" s="133" t="s">
        <v>1</v>
      </c>
      <c r="D2" s="3"/>
      <c r="F2" s="21"/>
      <c r="G2" s="34"/>
    </row>
    <row r="3" spans="1:13">
      <c r="C3" s="134" t="s">
        <v>2930</v>
      </c>
      <c r="D3" s="21"/>
      <c r="E3" s="21"/>
      <c r="F3" s="21"/>
      <c r="G3" s="34"/>
    </row>
    <row r="4" spans="1:13" ht="21">
      <c r="A4" s="21"/>
      <c r="C4" s="134" t="s">
        <v>2</v>
      </c>
      <c r="D4" s="1"/>
      <c r="E4" s="21"/>
      <c r="F4" s="3"/>
      <c r="G4" s="34"/>
    </row>
    <row r="5" spans="1:13" ht="21">
      <c r="A5" s="21"/>
      <c r="C5" s="134" t="s">
        <v>22</v>
      </c>
      <c r="D5" s="1"/>
      <c r="E5" s="21"/>
      <c r="F5" s="3"/>
      <c r="G5" s="34"/>
    </row>
    <row r="6" spans="1:13" ht="24" thickBot="1">
      <c r="B6" s="132" t="s">
        <v>23</v>
      </c>
      <c r="D6" s="1"/>
      <c r="E6" s="23"/>
      <c r="F6" s="5"/>
      <c r="G6" s="34"/>
    </row>
    <row r="7" spans="1:13" s="16" customFormat="1" ht="16.5" thickBot="1">
      <c r="A7" s="6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10" t="s">
        <v>10</v>
      </c>
      <c r="G7" s="10" t="s">
        <v>11</v>
      </c>
      <c r="H7" s="11" t="s">
        <v>2196</v>
      </c>
      <c r="I7" s="12" t="s">
        <v>13</v>
      </c>
      <c r="J7" s="13" t="s">
        <v>2203</v>
      </c>
      <c r="K7" s="12" t="s">
        <v>13</v>
      </c>
      <c r="L7" s="14" t="s">
        <v>14</v>
      </c>
      <c r="M7" s="15" t="s">
        <v>15</v>
      </c>
    </row>
    <row r="8" spans="1:13" ht="18.75">
      <c r="A8" s="17">
        <v>1</v>
      </c>
      <c r="B8" s="372" t="s">
        <v>2933</v>
      </c>
      <c r="C8" s="373" t="s">
        <v>2934</v>
      </c>
      <c r="D8" s="24">
        <v>12.5</v>
      </c>
      <c r="E8" s="209"/>
      <c r="F8" s="396">
        <f>IF(AND(D8=0,E8=0),L8/2,(D8+E8)/2)</f>
        <v>6.25</v>
      </c>
      <c r="G8" s="397">
        <f t="shared" ref="G8" si="0">F8*2</f>
        <v>12.5</v>
      </c>
      <c r="H8" s="417"/>
      <c r="I8" s="398">
        <f t="shared" ref="I8" si="1">MAX(G8,H8*2)</f>
        <v>12.5</v>
      </c>
      <c r="J8" s="418"/>
      <c r="K8" s="398">
        <f t="shared" ref="K8" si="2">MAX(I8,J8*2)</f>
        <v>12.5</v>
      </c>
      <c r="L8" s="406"/>
      <c r="M8" s="20" t="str">
        <f t="shared" ref="M8" si="3">IF(ISBLANK(J8),IF(ISBLANK(H8),"Juin","Synthèse"),"Rattrapage")</f>
        <v>Juin</v>
      </c>
    </row>
    <row r="9" spans="1:13" ht="18.75">
      <c r="A9" s="17">
        <v>2</v>
      </c>
      <c r="B9" s="372" t="s">
        <v>2935</v>
      </c>
      <c r="C9" s="373" t="s">
        <v>2936</v>
      </c>
      <c r="D9" s="24">
        <v>5</v>
      </c>
      <c r="E9" s="194"/>
      <c r="F9" s="396">
        <f t="shared" ref="F9:F72" si="4">IF(AND(D9=0,E9=0),L9/2,(D9+E9)/2)</f>
        <v>2.5</v>
      </c>
      <c r="G9" s="397">
        <f t="shared" ref="G9:G72" si="5">F9*2</f>
        <v>5</v>
      </c>
      <c r="H9" s="417"/>
      <c r="I9" s="398">
        <f t="shared" ref="I9:I72" si="6">MAX(G9,H9*2)</f>
        <v>5</v>
      </c>
      <c r="J9" s="418"/>
      <c r="K9" s="398">
        <f t="shared" ref="K9:K72" si="7">MAX(I9,J9*2)</f>
        <v>5</v>
      </c>
      <c r="L9" s="406"/>
      <c r="M9" s="20" t="str">
        <f t="shared" ref="M9:M72" si="8">IF(ISBLANK(J9),IF(ISBLANK(H9),"Juin","Synthèse"),"Rattrapage")</f>
        <v>Juin</v>
      </c>
    </row>
    <row r="10" spans="1:13" ht="18.75">
      <c r="A10" s="17">
        <v>3</v>
      </c>
      <c r="B10" s="333" t="s">
        <v>2937</v>
      </c>
      <c r="C10" s="366" t="s">
        <v>518</v>
      </c>
      <c r="D10" s="24">
        <v>10.5</v>
      </c>
      <c r="E10" s="194"/>
      <c r="F10" s="396">
        <f t="shared" si="4"/>
        <v>5.25</v>
      </c>
      <c r="G10" s="397">
        <f t="shared" si="5"/>
        <v>10.5</v>
      </c>
      <c r="H10" s="417"/>
      <c r="I10" s="398">
        <f t="shared" si="6"/>
        <v>10.5</v>
      </c>
      <c r="J10" s="418"/>
      <c r="K10" s="398">
        <f t="shared" si="7"/>
        <v>10.5</v>
      </c>
      <c r="L10" s="406"/>
      <c r="M10" s="20" t="str">
        <f t="shared" si="8"/>
        <v>Juin</v>
      </c>
    </row>
    <row r="11" spans="1:13" ht="18.75">
      <c r="A11" s="17">
        <v>4</v>
      </c>
      <c r="B11" s="308" t="s">
        <v>2938</v>
      </c>
      <c r="C11" s="366" t="s">
        <v>706</v>
      </c>
      <c r="D11" s="24">
        <v>8.5</v>
      </c>
      <c r="E11" s="194"/>
      <c r="F11" s="396">
        <f t="shared" si="4"/>
        <v>4.25</v>
      </c>
      <c r="G11" s="397">
        <f t="shared" si="5"/>
        <v>8.5</v>
      </c>
      <c r="H11" s="417"/>
      <c r="I11" s="398">
        <f t="shared" si="6"/>
        <v>8.5</v>
      </c>
      <c r="J11" s="418"/>
      <c r="K11" s="398">
        <f t="shared" si="7"/>
        <v>8.5</v>
      </c>
      <c r="L11" s="406"/>
      <c r="M11" s="20" t="str">
        <f t="shared" si="8"/>
        <v>Juin</v>
      </c>
    </row>
    <row r="12" spans="1:13" ht="18.75">
      <c r="A12" s="17">
        <v>5</v>
      </c>
      <c r="B12" s="334" t="s">
        <v>1771</v>
      </c>
      <c r="C12" s="335" t="s">
        <v>3292</v>
      </c>
      <c r="D12" s="24">
        <v>2</v>
      </c>
      <c r="E12" s="194"/>
      <c r="F12" s="396">
        <f t="shared" si="4"/>
        <v>1</v>
      </c>
      <c r="G12" s="397">
        <f t="shared" si="5"/>
        <v>2</v>
      </c>
      <c r="H12" s="417"/>
      <c r="I12" s="398">
        <f t="shared" si="6"/>
        <v>2</v>
      </c>
      <c r="J12" s="418"/>
      <c r="K12" s="398">
        <f t="shared" si="7"/>
        <v>2</v>
      </c>
      <c r="L12" s="406"/>
      <c r="M12" s="20" t="str">
        <f t="shared" si="8"/>
        <v>Juin</v>
      </c>
    </row>
    <row r="13" spans="1:13" ht="18.75">
      <c r="A13" s="17">
        <v>6</v>
      </c>
      <c r="B13" s="308" t="s">
        <v>2939</v>
      </c>
      <c r="C13" s="309" t="s">
        <v>2940</v>
      </c>
      <c r="D13" s="24">
        <v>4.5</v>
      </c>
      <c r="E13" s="194"/>
      <c r="F13" s="396">
        <f t="shared" si="4"/>
        <v>2.25</v>
      </c>
      <c r="G13" s="397">
        <f t="shared" si="5"/>
        <v>4.5</v>
      </c>
      <c r="H13" s="417"/>
      <c r="I13" s="398">
        <f t="shared" si="6"/>
        <v>4.5</v>
      </c>
      <c r="J13" s="418"/>
      <c r="K13" s="398">
        <f t="shared" si="7"/>
        <v>4.5</v>
      </c>
      <c r="L13" s="406"/>
      <c r="M13" s="20" t="str">
        <f t="shared" si="8"/>
        <v>Juin</v>
      </c>
    </row>
    <row r="14" spans="1:13" ht="18.75">
      <c r="A14" s="17">
        <v>7</v>
      </c>
      <c r="B14" s="308" t="s">
        <v>2941</v>
      </c>
      <c r="C14" s="309" t="s">
        <v>2942</v>
      </c>
      <c r="D14" s="24">
        <v>11.5</v>
      </c>
      <c r="E14" s="194"/>
      <c r="F14" s="396">
        <f t="shared" si="4"/>
        <v>5.75</v>
      </c>
      <c r="G14" s="397">
        <f t="shared" si="5"/>
        <v>11.5</v>
      </c>
      <c r="H14" s="417"/>
      <c r="I14" s="398">
        <f t="shared" si="6"/>
        <v>11.5</v>
      </c>
      <c r="J14" s="418"/>
      <c r="K14" s="398">
        <f t="shared" si="7"/>
        <v>11.5</v>
      </c>
      <c r="L14" s="406"/>
      <c r="M14" s="20" t="str">
        <f t="shared" si="8"/>
        <v>Juin</v>
      </c>
    </row>
    <row r="15" spans="1:13" ht="18.75">
      <c r="A15" s="17">
        <v>8</v>
      </c>
      <c r="B15" s="306" t="s">
        <v>2945</v>
      </c>
      <c r="C15" s="307" t="s">
        <v>492</v>
      </c>
      <c r="D15" s="24">
        <v>1</v>
      </c>
      <c r="E15" s="209"/>
      <c r="F15" s="396">
        <f t="shared" si="4"/>
        <v>0.5</v>
      </c>
      <c r="G15" s="397">
        <f t="shared" si="5"/>
        <v>1</v>
      </c>
      <c r="H15" s="417"/>
      <c r="I15" s="398">
        <f t="shared" si="6"/>
        <v>1</v>
      </c>
      <c r="J15" s="418"/>
      <c r="K15" s="398">
        <f t="shared" si="7"/>
        <v>1</v>
      </c>
      <c r="L15" s="406"/>
      <c r="M15" s="20" t="str">
        <f t="shared" si="8"/>
        <v>Juin</v>
      </c>
    </row>
    <row r="16" spans="1:13" ht="18.75">
      <c r="A16" s="17">
        <v>9</v>
      </c>
      <c r="B16" s="308" t="s">
        <v>2943</v>
      </c>
      <c r="C16" s="309" t="s">
        <v>2944</v>
      </c>
      <c r="D16" s="24">
        <v>2.5</v>
      </c>
      <c r="E16" s="194"/>
      <c r="F16" s="396">
        <f t="shared" si="4"/>
        <v>1.25</v>
      </c>
      <c r="G16" s="397">
        <f t="shared" si="5"/>
        <v>2.5</v>
      </c>
      <c r="H16" s="417"/>
      <c r="I16" s="398">
        <f t="shared" si="6"/>
        <v>2.5</v>
      </c>
      <c r="J16" s="418"/>
      <c r="K16" s="398">
        <f t="shared" si="7"/>
        <v>2.5</v>
      </c>
      <c r="L16" s="406"/>
      <c r="M16" s="20" t="str">
        <f t="shared" si="8"/>
        <v>Juin</v>
      </c>
    </row>
    <row r="17" spans="1:13" ht="18.75">
      <c r="A17" s="17">
        <v>10</v>
      </c>
      <c r="B17" s="308" t="s">
        <v>182</v>
      </c>
      <c r="C17" s="309" t="s">
        <v>640</v>
      </c>
      <c r="D17" s="24">
        <v>8.75</v>
      </c>
      <c r="E17" s="194"/>
      <c r="F17" s="396">
        <f t="shared" si="4"/>
        <v>4.375</v>
      </c>
      <c r="G17" s="397">
        <f t="shared" si="5"/>
        <v>8.75</v>
      </c>
      <c r="H17" s="417"/>
      <c r="I17" s="398">
        <f t="shared" si="6"/>
        <v>8.75</v>
      </c>
      <c r="J17" s="418"/>
      <c r="K17" s="398">
        <f t="shared" si="7"/>
        <v>8.75</v>
      </c>
      <c r="L17" s="406"/>
      <c r="M17" s="20" t="str">
        <f t="shared" si="8"/>
        <v>Juin</v>
      </c>
    </row>
    <row r="18" spans="1:13" ht="18.75">
      <c r="A18" s="17">
        <v>11</v>
      </c>
      <c r="B18" s="308" t="s">
        <v>2946</v>
      </c>
      <c r="C18" s="309" t="s">
        <v>1863</v>
      </c>
      <c r="D18" s="24">
        <v>3.5</v>
      </c>
      <c r="E18" s="194"/>
      <c r="F18" s="396">
        <f t="shared" si="4"/>
        <v>1.75</v>
      </c>
      <c r="G18" s="397">
        <f t="shared" si="5"/>
        <v>3.5</v>
      </c>
      <c r="H18" s="417"/>
      <c r="I18" s="398">
        <f t="shared" si="6"/>
        <v>3.5</v>
      </c>
      <c r="J18" s="418"/>
      <c r="K18" s="398">
        <f t="shared" si="7"/>
        <v>3.5</v>
      </c>
      <c r="L18" s="406"/>
      <c r="M18" s="20" t="str">
        <f t="shared" si="8"/>
        <v>Juin</v>
      </c>
    </row>
    <row r="19" spans="1:13" ht="18.75">
      <c r="A19" s="17">
        <v>12</v>
      </c>
      <c r="B19" s="308" t="s">
        <v>1784</v>
      </c>
      <c r="C19" s="309" t="s">
        <v>2947</v>
      </c>
      <c r="D19" s="24">
        <v>6.75</v>
      </c>
      <c r="E19" s="194"/>
      <c r="F19" s="396">
        <f t="shared" si="4"/>
        <v>3.375</v>
      </c>
      <c r="G19" s="397">
        <f t="shared" si="5"/>
        <v>6.75</v>
      </c>
      <c r="H19" s="417"/>
      <c r="I19" s="398">
        <f t="shared" si="6"/>
        <v>6.75</v>
      </c>
      <c r="J19" s="418"/>
      <c r="K19" s="398">
        <f t="shared" si="7"/>
        <v>6.75</v>
      </c>
      <c r="L19" s="406"/>
      <c r="M19" s="20" t="str">
        <f t="shared" si="8"/>
        <v>Juin</v>
      </c>
    </row>
    <row r="20" spans="1:13" ht="18.75">
      <c r="A20" s="17">
        <v>13</v>
      </c>
      <c r="B20" s="308" t="s">
        <v>2948</v>
      </c>
      <c r="C20" s="309" t="s">
        <v>2949</v>
      </c>
      <c r="D20" s="24">
        <v>10</v>
      </c>
      <c r="E20" s="209"/>
      <c r="F20" s="396">
        <f t="shared" si="4"/>
        <v>5</v>
      </c>
      <c r="G20" s="397">
        <f t="shared" si="5"/>
        <v>10</v>
      </c>
      <c r="H20" s="417"/>
      <c r="I20" s="398">
        <f t="shared" si="6"/>
        <v>10</v>
      </c>
      <c r="J20" s="418"/>
      <c r="K20" s="398">
        <f t="shared" si="7"/>
        <v>10</v>
      </c>
      <c r="L20" s="406"/>
      <c r="M20" s="20" t="str">
        <f t="shared" si="8"/>
        <v>Juin</v>
      </c>
    </row>
    <row r="21" spans="1:13" ht="18.75">
      <c r="A21" s="17">
        <v>14</v>
      </c>
      <c r="B21" s="308" t="s">
        <v>2950</v>
      </c>
      <c r="C21" s="309" t="s">
        <v>580</v>
      </c>
      <c r="D21" s="24">
        <v>13</v>
      </c>
      <c r="E21" s="194"/>
      <c r="F21" s="396">
        <f t="shared" si="4"/>
        <v>6.5</v>
      </c>
      <c r="G21" s="397">
        <f t="shared" si="5"/>
        <v>13</v>
      </c>
      <c r="H21" s="417"/>
      <c r="I21" s="398">
        <f t="shared" si="6"/>
        <v>13</v>
      </c>
      <c r="J21" s="418"/>
      <c r="K21" s="398">
        <f t="shared" si="7"/>
        <v>13</v>
      </c>
      <c r="L21" s="406"/>
      <c r="M21" s="20" t="str">
        <f t="shared" si="8"/>
        <v>Juin</v>
      </c>
    </row>
    <row r="22" spans="1:13" ht="18.75">
      <c r="A22" s="17">
        <v>15</v>
      </c>
      <c r="B22" s="308" t="s">
        <v>2951</v>
      </c>
      <c r="C22" s="309" t="s">
        <v>2952</v>
      </c>
      <c r="D22" s="24">
        <v>3</v>
      </c>
      <c r="E22" s="209"/>
      <c r="F22" s="396">
        <f t="shared" si="4"/>
        <v>1.5</v>
      </c>
      <c r="G22" s="397">
        <f t="shared" si="5"/>
        <v>3</v>
      </c>
      <c r="H22" s="417"/>
      <c r="I22" s="398">
        <f t="shared" si="6"/>
        <v>3</v>
      </c>
      <c r="J22" s="418"/>
      <c r="K22" s="398">
        <f t="shared" si="7"/>
        <v>3</v>
      </c>
      <c r="L22" s="406"/>
      <c r="M22" s="20" t="str">
        <f t="shared" si="8"/>
        <v>Juin</v>
      </c>
    </row>
    <row r="23" spans="1:13" ht="18.75">
      <c r="A23" s="17">
        <v>16</v>
      </c>
      <c r="B23" s="336" t="s">
        <v>2951</v>
      </c>
      <c r="C23" s="337" t="s">
        <v>2953</v>
      </c>
      <c r="D23" s="24">
        <v>4</v>
      </c>
      <c r="E23" s="209"/>
      <c r="F23" s="396">
        <f t="shared" si="4"/>
        <v>2</v>
      </c>
      <c r="G23" s="397">
        <f t="shared" si="5"/>
        <v>4</v>
      </c>
      <c r="H23" s="417"/>
      <c r="I23" s="398">
        <f t="shared" si="6"/>
        <v>4</v>
      </c>
      <c r="J23" s="418"/>
      <c r="K23" s="398">
        <f t="shared" si="7"/>
        <v>4</v>
      </c>
      <c r="L23" s="406"/>
      <c r="M23" s="20" t="str">
        <f t="shared" si="8"/>
        <v>Juin</v>
      </c>
    </row>
    <row r="24" spans="1:13" ht="18.75">
      <c r="A24" s="17">
        <v>17</v>
      </c>
      <c r="B24" s="308" t="s">
        <v>2954</v>
      </c>
      <c r="C24" s="309" t="s">
        <v>2090</v>
      </c>
      <c r="D24" s="24">
        <v>6.75</v>
      </c>
      <c r="E24" s="194"/>
      <c r="F24" s="396">
        <f t="shared" si="4"/>
        <v>3.375</v>
      </c>
      <c r="G24" s="397">
        <f t="shared" si="5"/>
        <v>6.75</v>
      </c>
      <c r="H24" s="417"/>
      <c r="I24" s="398">
        <f t="shared" si="6"/>
        <v>6.75</v>
      </c>
      <c r="J24" s="418"/>
      <c r="K24" s="398">
        <f t="shared" si="7"/>
        <v>6.75</v>
      </c>
      <c r="L24" s="406"/>
      <c r="M24" s="20" t="str">
        <f t="shared" si="8"/>
        <v>Juin</v>
      </c>
    </row>
    <row r="25" spans="1:13" ht="18.75">
      <c r="A25" s="17">
        <v>18</v>
      </c>
      <c r="B25" s="308" t="s">
        <v>220</v>
      </c>
      <c r="C25" s="309" t="s">
        <v>2955</v>
      </c>
      <c r="D25" s="24">
        <v>1</v>
      </c>
      <c r="E25" s="194"/>
      <c r="F25" s="396">
        <f t="shared" si="4"/>
        <v>0.5</v>
      </c>
      <c r="G25" s="397">
        <f t="shared" si="5"/>
        <v>1</v>
      </c>
      <c r="H25" s="417"/>
      <c r="I25" s="398">
        <f t="shared" si="6"/>
        <v>1</v>
      </c>
      <c r="J25" s="418"/>
      <c r="K25" s="398">
        <f t="shared" si="7"/>
        <v>1</v>
      </c>
      <c r="L25" s="406"/>
      <c r="M25" s="20" t="str">
        <f t="shared" si="8"/>
        <v>Juin</v>
      </c>
    </row>
    <row r="26" spans="1:13" ht="18.75">
      <c r="A26" s="17">
        <v>19</v>
      </c>
      <c r="B26" s="308" t="s">
        <v>2956</v>
      </c>
      <c r="C26" s="309" t="s">
        <v>2957</v>
      </c>
      <c r="D26" s="24">
        <v>7.5</v>
      </c>
      <c r="E26" s="194"/>
      <c r="F26" s="396">
        <f t="shared" si="4"/>
        <v>3.75</v>
      </c>
      <c r="G26" s="397">
        <f t="shared" si="5"/>
        <v>7.5</v>
      </c>
      <c r="H26" s="417"/>
      <c r="I26" s="398">
        <f t="shared" si="6"/>
        <v>7.5</v>
      </c>
      <c r="J26" s="418"/>
      <c r="K26" s="398">
        <f t="shared" si="7"/>
        <v>7.5</v>
      </c>
      <c r="L26" s="406"/>
      <c r="M26" s="20" t="str">
        <f t="shared" si="8"/>
        <v>Juin</v>
      </c>
    </row>
    <row r="27" spans="1:13" ht="18.75">
      <c r="A27" s="17">
        <v>20</v>
      </c>
      <c r="B27" s="308" t="s">
        <v>2958</v>
      </c>
      <c r="C27" s="309" t="s">
        <v>1795</v>
      </c>
      <c r="D27" s="24">
        <v>10.5</v>
      </c>
      <c r="E27" s="194"/>
      <c r="F27" s="396">
        <f t="shared" si="4"/>
        <v>5.25</v>
      </c>
      <c r="G27" s="397">
        <f t="shared" si="5"/>
        <v>10.5</v>
      </c>
      <c r="H27" s="417"/>
      <c r="I27" s="398">
        <f t="shared" si="6"/>
        <v>10.5</v>
      </c>
      <c r="J27" s="418"/>
      <c r="K27" s="398">
        <f t="shared" si="7"/>
        <v>10.5</v>
      </c>
      <c r="L27" s="406"/>
      <c r="M27" s="20" t="str">
        <f t="shared" si="8"/>
        <v>Juin</v>
      </c>
    </row>
    <row r="28" spans="1:13" ht="18.75">
      <c r="A28" s="17">
        <v>21</v>
      </c>
      <c r="B28" s="308" t="s">
        <v>2959</v>
      </c>
      <c r="C28" s="309" t="s">
        <v>2960</v>
      </c>
      <c r="D28" s="24">
        <v>5</v>
      </c>
      <c r="E28" s="194"/>
      <c r="F28" s="396">
        <f t="shared" si="4"/>
        <v>2.5</v>
      </c>
      <c r="G28" s="397">
        <f t="shared" si="5"/>
        <v>5</v>
      </c>
      <c r="H28" s="417"/>
      <c r="I28" s="398">
        <f t="shared" si="6"/>
        <v>5</v>
      </c>
      <c r="J28" s="418"/>
      <c r="K28" s="398">
        <f t="shared" si="7"/>
        <v>5</v>
      </c>
      <c r="L28" s="406"/>
      <c r="M28" s="20" t="str">
        <f t="shared" si="8"/>
        <v>Juin</v>
      </c>
    </row>
    <row r="29" spans="1:13" ht="18.75">
      <c r="A29" s="17">
        <v>22</v>
      </c>
      <c r="B29" s="308" t="s">
        <v>2961</v>
      </c>
      <c r="C29" s="309" t="s">
        <v>1943</v>
      </c>
      <c r="D29" s="24">
        <v>12</v>
      </c>
      <c r="E29" s="209"/>
      <c r="F29" s="396">
        <f t="shared" si="4"/>
        <v>6</v>
      </c>
      <c r="G29" s="397">
        <f t="shared" si="5"/>
        <v>12</v>
      </c>
      <c r="H29" s="417"/>
      <c r="I29" s="398">
        <f t="shared" si="6"/>
        <v>12</v>
      </c>
      <c r="J29" s="418"/>
      <c r="K29" s="398">
        <f t="shared" si="7"/>
        <v>12</v>
      </c>
      <c r="L29" s="406"/>
      <c r="M29" s="20" t="str">
        <f t="shared" si="8"/>
        <v>Juin</v>
      </c>
    </row>
    <row r="30" spans="1:13" ht="18.75">
      <c r="A30" s="17">
        <v>23</v>
      </c>
      <c r="B30" s="308" t="s">
        <v>249</v>
      </c>
      <c r="C30" s="309" t="s">
        <v>2962</v>
      </c>
      <c r="D30" s="24">
        <v>4.5</v>
      </c>
      <c r="E30" s="194"/>
      <c r="F30" s="396">
        <f t="shared" si="4"/>
        <v>2.25</v>
      </c>
      <c r="G30" s="397">
        <f t="shared" si="5"/>
        <v>4.5</v>
      </c>
      <c r="H30" s="417"/>
      <c r="I30" s="398">
        <f t="shared" si="6"/>
        <v>4.5</v>
      </c>
      <c r="J30" s="418"/>
      <c r="K30" s="398">
        <f t="shared" si="7"/>
        <v>4.5</v>
      </c>
      <c r="L30" s="406"/>
      <c r="M30" s="20" t="str">
        <f t="shared" si="8"/>
        <v>Juin</v>
      </c>
    </row>
    <row r="31" spans="1:13" ht="18.75">
      <c r="A31" s="17">
        <v>24</v>
      </c>
      <c r="B31" s="308" t="s">
        <v>2963</v>
      </c>
      <c r="C31" s="309" t="s">
        <v>640</v>
      </c>
      <c r="D31" s="24">
        <v>8.5</v>
      </c>
      <c r="E31" s="209"/>
      <c r="F31" s="396">
        <f t="shared" si="4"/>
        <v>4.25</v>
      </c>
      <c r="G31" s="397">
        <f t="shared" si="5"/>
        <v>8.5</v>
      </c>
      <c r="H31" s="417"/>
      <c r="I31" s="398">
        <f t="shared" si="6"/>
        <v>8.5</v>
      </c>
      <c r="J31" s="418"/>
      <c r="K31" s="398">
        <f t="shared" si="7"/>
        <v>8.5</v>
      </c>
      <c r="L31" s="406"/>
      <c r="M31" s="20" t="str">
        <f t="shared" si="8"/>
        <v>Juin</v>
      </c>
    </row>
    <row r="32" spans="1:13" ht="18.75">
      <c r="A32" s="17">
        <v>25</v>
      </c>
      <c r="B32" s="308" t="s">
        <v>2964</v>
      </c>
      <c r="C32" s="309" t="s">
        <v>2965</v>
      </c>
      <c r="D32" s="24">
        <v>9.5</v>
      </c>
      <c r="E32" s="194"/>
      <c r="F32" s="396">
        <f t="shared" si="4"/>
        <v>4.75</v>
      </c>
      <c r="G32" s="397">
        <f t="shared" si="5"/>
        <v>9.5</v>
      </c>
      <c r="H32" s="417"/>
      <c r="I32" s="398">
        <f t="shared" si="6"/>
        <v>9.5</v>
      </c>
      <c r="J32" s="418"/>
      <c r="K32" s="398">
        <f t="shared" si="7"/>
        <v>9.5</v>
      </c>
      <c r="L32" s="406"/>
      <c r="M32" s="20" t="str">
        <f t="shared" si="8"/>
        <v>Juin</v>
      </c>
    </row>
    <row r="33" spans="1:13" ht="18.75">
      <c r="A33" s="17">
        <v>26</v>
      </c>
      <c r="B33" s="308" t="s">
        <v>2966</v>
      </c>
      <c r="C33" s="309" t="s">
        <v>1409</v>
      </c>
      <c r="D33" s="24">
        <v>4</v>
      </c>
      <c r="E33" s="194"/>
      <c r="F33" s="396">
        <f t="shared" si="4"/>
        <v>2</v>
      </c>
      <c r="G33" s="397">
        <f t="shared" si="5"/>
        <v>4</v>
      </c>
      <c r="H33" s="417"/>
      <c r="I33" s="398">
        <f t="shared" si="6"/>
        <v>4</v>
      </c>
      <c r="J33" s="418"/>
      <c r="K33" s="398">
        <f t="shared" si="7"/>
        <v>4</v>
      </c>
      <c r="L33" s="406"/>
      <c r="M33" s="20" t="str">
        <f t="shared" si="8"/>
        <v>Juin</v>
      </c>
    </row>
    <row r="34" spans="1:13" ht="18.75">
      <c r="A34" s="17">
        <v>27</v>
      </c>
      <c r="B34" s="308" t="s">
        <v>2967</v>
      </c>
      <c r="C34" s="309" t="s">
        <v>2968</v>
      </c>
      <c r="D34" s="24">
        <v>15</v>
      </c>
      <c r="E34" s="194"/>
      <c r="F34" s="396">
        <f t="shared" si="4"/>
        <v>7.5</v>
      </c>
      <c r="G34" s="397">
        <f t="shared" si="5"/>
        <v>15</v>
      </c>
      <c r="H34" s="417"/>
      <c r="I34" s="398">
        <f t="shared" si="6"/>
        <v>15</v>
      </c>
      <c r="J34" s="418"/>
      <c r="K34" s="398">
        <f t="shared" si="7"/>
        <v>15</v>
      </c>
      <c r="L34" s="406"/>
      <c r="M34" s="20" t="str">
        <f t="shared" si="8"/>
        <v>Juin</v>
      </c>
    </row>
    <row r="35" spans="1:13" ht="18.75">
      <c r="A35" s="17">
        <v>28</v>
      </c>
      <c r="B35" s="369" t="s">
        <v>307</v>
      </c>
      <c r="C35" s="370" t="s">
        <v>2969</v>
      </c>
      <c r="D35" s="24">
        <v>11</v>
      </c>
      <c r="E35" s="194"/>
      <c r="F35" s="396">
        <f t="shared" si="4"/>
        <v>5.5</v>
      </c>
      <c r="G35" s="397">
        <f t="shared" si="5"/>
        <v>11</v>
      </c>
      <c r="H35" s="417"/>
      <c r="I35" s="398">
        <f t="shared" si="6"/>
        <v>11</v>
      </c>
      <c r="J35" s="418"/>
      <c r="K35" s="398">
        <f t="shared" si="7"/>
        <v>11</v>
      </c>
      <c r="L35" s="406"/>
      <c r="M35" s="20" t="str">
        <f t="shared" si="8"/>
        <v>Juin</v>
      </c>
    </row>
    <row r="36" spans="1:13" ht="18.75">
      <c r="A36" s="17">
        <v>29</v>
      </c>
      <c r="B36" s="308" t="s">
        <v>3293</v>
      </c>
      <c r="C36" s="309" t="s">
        <v>2047</v>
      </c>
      <c r="D36" s="24">
        <v>16.5</v>
      </c>
      <c r="E36" s="209"/>
      <c r="F36" s="396">
        <f t="shared" si="4"/>
        <v>8.25</v>
      </c>
      <c r="G36" s="397">
        <f t="shared" si="5"/>
        <v>16.5</v>
      </c>
      <c r="H36" s="417"/>
      <c r="I36" s="398">
        <f t="shared" si="6"/>
        <v>16.5</v>
      </c>
      <c r="J36" s="418"/>
      <c r="K36" s="398">
        <f t="shared" si="7"/>
        <v>16.5</v>
      </c>
      <c r="L36" s="406"/>
      <c r="M36" s="20" t="str">
        <f t="shared" si="8"/>
        <v>Juin</v>
      </c>
    </row>
    <row r="37" spans="1:13" ht="18.75">
      <c r="A37" s="17">
        <v>30</v>
      </c>
      <c r="B37" s="308" t="s">
        <v>2970</v>
      </c>
      <c r="C37" s="309" t="s">
        <v>2971</v>
      </c>
      <c r="D37" s="24">
        <v>13.5</v>
      </c>
      <c r="E37" s="194"/>
      <c r="F37" s="396">
        <f t="shared" si="4"/>
        <v>6.75</v>
      </c>
      <c r="G37" s="397">
        <f t="shared" si="5"/>
        <v>13.5</v>
      </c>
      <c r="H37" s="417"/>
      <c r="I37" s="398">
        <f t="shared" si="6"/>
        <v>13.5</v>
      </c>
      <c r="J37" s="418"/>
      <c r="K37" s="398">
        <f t="shared" si="7"/>
        <v>13.5</v>
      </c>
      <c r="L37" s="406"/>
      <c r="M37" s="20" t="str">
        <f t="shared" si="8"/>
        <v>Juin</v>
      </c>
    </row>
    <row r="38" spans="1:13" ht="18.75">
      <c r="A38" s="17">
        <v>31</v>
      </c>
      <c r="B38" s="308" t="s">
        <v>347</v>
      </c>
      <c r="C38" s="309" t="s">
        <v>2248</v>
      </c>
      <c r="D38" s="24">
        <v>4.25</v>
      </c>
      <c r="E38" s="194"/>
      <c r="F38" s="396">
        <f t="shared" si="4"/>
        <v>2.125</v>
      </c>
      <c r="G38" s="397">
        <f t="shared" si="5"/>
        <v>4.25</v>
      </c>
      <c r="H38" s="417"/>
      <c r="I38" s="398">
        <f t="shared" si="6"/>
        <v>4.25</v>
      </c>
      <c r="J38" s="418"/>
      <c r="K38" s="398">
        <f t="shared" si="7"/>
        <v>4.25</v>
      </c>
      <c r="L38" s="406"/>
      <c r="M38" s="20" t="str">
        <f t="shared" si="8"/>
        <v>Juin</v>
      </c>
    </row>
    <row r="39" spans="1:13" ht="18.75">
      <c r="A39" s="17">
        <v>32</v>
      </c>
      <c r="B39" s="308" t="s">
        <v>2972</v>
      </c>
      <c r="C39" s="309" t="s">
        <v>82</v>
      </c>
      <c r="D39" s="24">
        <v>11.5</v>
      </c>
      <c r="E39" s="194"/>
      <c r="F39" s="396">
        <f t="shared" si="4"/>
        <v>5.75</v>
      </c>
      <c r="G39" s="397">
        <f t="shared" si="5"/>
        <v>11.5</v>
      </c>
      <c r="H39" s="417"/>
      <c r="I39" s="398">
        <f t="shared" si="6"/>
        <v>11.5</v>
      </c>
      <c r="J39" s="418"/>
      <c r="K39" s="398">
        <f t="shared" si="7"/>
        <v>11.5</v>
      </c>
      <c r="L39" s="406"/>
      <c r="M39" s="20" t="str">
        <f t="shared" si="8"/>
        <v>Juin</v>
      </c>
    </row>
    <row r="40" spans="1:13" ht="18.75">
      <c r="A40" s="17">
        <v>33</v>
      </c>
      <c r="B40" s="308" t="s">
        <v>2973</v>
      </c>
      <c r="C40" s="309" t="s">
        <v>2974</v>
      </c>
      <c r="D40" s="24">
        <v>7.5</v>
      </c>
      <c r="E40" s="194"/>
      <c r="F40" s="396">
        <f t="shared" si="4"/>
        <v>3.75</v>
      </c>
      <c r="G40" s="397">
        <f t="shared" si="5"/>
        <v>7.5</v>
      </c>
      <c r="H40" s="417"/>
      <c r="I40" s="398">
        <f t="shared" si="6"/>
        <v>7.5</v>
      </c>
      <c r="J40" s="418"/>
      <c r="K40" s="398">
        <f t="shared" si="7"/>
        <v>7.5</v>
      </c>
      <c r="L40" s="406"/>
      <c r="M40" s="20" t="str">
        <f t="shared" si="8"/>
        <v>Juin</v>
      </c>
    </row>
    <row r="41" spans="1:13" ht="18.75">
      <c r="A41" s="17">
        <v>34</v>
      </c>
      <c r="B41" s="308" t="s">
        <v>2992</v>
      </c>
      <c r="C41" s="309" t="s">
        <v>2028</v>
      </c>
      <c r="D41" s="24">
        <v>0.5</v>
      </c>
      <c r="E41" s="24"/>
      <c r="F41" s="396">
        <f t="shared" si="4"/>
        <v>0.25</v>
      </c>
      <c r="G41" s="397">
        <f t="shared" si="5"/>
        <v>0.5</v>
      </c>
      <c r="H41" s="417"/>
      <c r="I41" s="398">
        <f t="shared" si="6"/>
        <v>0.5</v>
      </c>
      <c r="J41" s="418"/>
      <c r="K41" s="398">
        <f t="shared" si="7"/>
        <v>0.5</v>
      </c>
      <c r="L41" s="406"/>
      <c r="M41" s="20" t="str">
        <f t="shared" si="8"/>
        <v>Juin</v>
      </c>
    </row>
    <row r="42" spans="1:13" ht="18.75">
      <c r="A42" s="17">
        <v>35</v>
      </c>
      <c r="B42" s="308" t="s">
        <v>2975</v>
      </c>
      <c r="C42" s="309" t="s">
        <v>2976</v>
      </c>
      <c r="D42" s="24">
        <v>12</v>
      </c>
      <c r="E42" s="194"/>
      <c r="F42" s="396">
        <f t="shared" si="4"/>
        <v>6</v>
      </c>
      <c r="G42" s="397">
        <f t="shared" si="5"/>
        <v>12</v>
      </c>
      <c r="H42" s="417"/>
      <c r="I42" s="398">
        <f t="shared" si="6"/>
        <v>12</v>
      </c>
      <c r="J42" s="418"/>
      <c r="K42" s="398">
        <f t="shared" si="7"/>
        <v>12</v>
      </c>
      <c r="L42" s="406"/>
      <c r="M42" s="20" t="str">
        <f t="shared" si="8"/>
        <v>Juin</v>
      </c>
    </row>
    <row r="43" spans="1:13" ht="18.75">
      <c r="A43" s="17">
        <v>36</v>
      </c>
      <c r="B43" s="308" t="s">
        <v>2977</v>
      </c>
      <c r="C43" s="309" t="s">
        <v>2165</v>
      </c>
      <c r="D43" s="24">
        <v>3.25</v>
      </c>
      <c r="E43" s="194"/>
      <c r="F43" s="396">
        <f t="shared" si="4"/>
        <v>1.625</v>
      </c>
      <c r="G43" s="397">
        <f t="shared" si="5"/>
        <v>3.25</v>
      </c>
      <c r="H43" s="417"/>
      <c r="I43" s="398">
        <f t="shared" si="6"/>
        <v>3.25</v>
      </c>
      <c r="J43" s="418"/>
      <c r="K43" s="398">
        <f t="shared" si="7"/>
        <v>3.25</v>
      </c>
      <c r="L43" s="406"/>
      <c r="M43" s="20" t="str">
        <f t="shared" si="8"/>
        <v>Juin</v>
      </c>
    </row>
    <row r="44" spans="1:13" ht="18.75">
      <c r="A44" s="17">
        <v>37</v>
      </c>
      <c r="B44" s="308" t="s">
        <v>2978</v>
      </c>
      <c r="C44" s="309" t="s">
        <v>2979</v>
      </c>
      <c r="D44" s="24">
        <v>5.5</v>
      </c>
      <c r="E44" s="194"/>
      <c r="F44" s="396">
        <f t="shared" si="4"/>
        <v>2.75</v>
      </c>
      <c r="G44" s="397">
        <f t="shared" si="5"/>
        <v>5.5</v>
      </c>
      <c r="H44" s="417"/>
      <c r="I44" s="398">
        <f t="shared" si="6"/>
        <v>5.5</v>
      </c>
      <c r="J44" s="418"/>
      <c r="K44" s="398">
        <f t="shared" si="7"/>
        <v>5.5</v>
      </c>
      <c r="L44" s="406"/>
      <c r="M44" s="20" t="str">
        <f t="shared" si="8"/>
        <v>Juin</v>
      </c>
    </row>
    <row r="45" spans="1:13" ht="18.75">
      <c r="A45" s="17">
        <v>38</v>
      </c>
      <c r="B45" s="308" t="s">
        <v>2980</v>
      </c>
      <c r="C45" s="342" t="s">
        <v>711</v>
      </c>
      <c r="D45" s="24">
        <v>9</v>
      </c>
      <c r="E45" s="194"/>
      <c r="F45" s="396">
        <f t="shared" si="4"/>
        <v>4.5</v>
      </c>
      <c r="G45" s="397">
        <f t="shared" si="5"/>
        <v>9</v>
      </c>
      <c r="H45" s="417"/>
      <c r="I45" s="398">
        <f t="shared" si="6"/>
        <v>9</v>
      </c>
      <c r="J45" s="418"/>
      <c r="K45" s="398">
        <f t="shared" si="7"/>
        <v>9</v>
      </c>
      <c r="L45" s="406"/>
      <c r="M45" s="20" t="str">
        <f t="shared" si="8"/>
        <v>Juin</v>
      </c>
    </row>
    <row r="46" spans="1:13" ht="18.75">
      <c r="A46" s="17">
        <v>39</v>
      </c>
      <c r="B46" s="333" t="s">
        <v>2981</v>
      </c>
      <c r="C46" s="343" t="s">
        <v>2982</v>
      </c>
      <c r="D46" s="24">
        <v>5.5</v>
      </c>
      <c r="E46" s="209"/>
      <c r="F46" s="396">
        <f t="shared" si="4"/>
        <v>2.75</v>
      </c>
      <c r="G46" s="397">
        <f t="shared" si="5"/>
        <v>5.5</v>
      </c>
      <c r="H46" s="417"/>
      <c r="I46" s="398">
        <f t="shared" si="6"/>
        <v>5.5</v>
      </c>
      <c r="J46" s="418"/>
      <c r="K46" s="398">
        <f t="shared" si="7"/>
        <v>5.5</v>
      </c>
      <c r="L46" s="406"/>
      <c r="M46" s="20" t="str">
        <f t="shared" si="8"/>
        <v>Juin</v>
      </c>
    </row>
    <row r="47" spans="1:13" ht="18.75">
      <c r="A47" s="17">
        <v>40</v>
      </c>
      <c r="B47" s="308" t="s">
        <v>2983</v>
      </c>
      <c r="C47" s="309" t="s">
        <v>841</v>
      </c>
      <c r="D47" s="24">
        <v>8</v>
      </c>
      <c r="E47" s="194"/>
      <c r="F47" s="396">
        <f t="shared" si="4"/>
        <v>4</v>
      </c>
      <c r="G47" s="397">
        <f t="shared" si="5"/>
        <v>8</v>
      </c>
      <c r="H47" s="417"/>
      <c r="I47" s="398">
        <f t="shared" si="6"/>
        <v>8</v>
      </c>
      <c r="J47" s="418"/>
      <c r="K47" s="398">
        <f t="shared" si="7"/>
        <v>8</v>
      </c>
      <c r="L47" s="406"/>
      <c r="M47" s="20" t="str">
        <f t="shared" si="8"/>
        <v>Juin</v>
      </c>
    </row>
    <row r="48" spans="1:13" ht="18.75">
      <c r="A48" s="17">
        <v>41</v>
      </c>
      <c r="B48" s="308" t="s">
        <v>2984</v>
      </c>
      <c r="C48" s="309" t="s">
        <v>1890</v>
      </c>
      <c r="D48" s="24">
        <v>9</v>
      </c>
      <c r="E48" s="24"/>
      <c r="F48" s="396">
        <f t="shared" si="4"/>
        <v>4.5</v>
      </c>
      <c r="G48" s="397">
        <f t="shared" si="5"/>
        <v>9</v>
      </c>
      <c r="H48" s="417"/>
      <c r="I48" s="398">
        <f t="shared" si="6"/>
        <v>9</v>
      </c>
      <c r="J48" s="418"/>
      <c r="K48" s="398">
        <f t="shared" si="7"/>
        <v>9</v>
      </c>
      <c r="L48" s="406"/>
      <c r="M48" s="20" t="str">
        <f t="shared" si="8"/>
        <v>Juin</v>
      </c>
    </row>
    <row r="49" spans="1:13" ht="18.75">
      <c r="A49" s="17">
        <v>42</v>
      </c>
      <c r="B49" s="308" t="s">
        <v>2985</v>
      </c>
      <c r="C49" s="309" t="s">
        <v>2986</v>
      </c>
      <c r="D49" s="24">
        <v>0</v>
      </c>
      <c r="E49" s="24"/>
      <c r="F49" s="396">
        <f t="shared" si="4"/>
        <v>0</v>
      </c>
      <c r="G49" s="397">
        <f t="shared" si="5"/>
        <v>0</v>
      </c>
      <c r="H49" s="417"/>
      <c r="I49" s="398">
        <f t="shared" si="6"/>
        <v>0</v>
      </c>
      <c r="J49" s="418"/>
      <c r="K49" s="398">
        <f t="shared" si="7"/>
        <v>0</v>
      </c>
      <c r="L49" s="406"/>
      <c r="M49" s="20" t="str">
        <f t="shared" si="8"/>
        <v>Juin</v>
      </c>
    </row>
    <row r="50" spans="1:13" ht="18.75">
      <c r="A50" s="17">
        <v>43</v>
      </c>
      <c r="B50" s="308" t="s">
        <v>2985</v>
      </c>
      <c r="C50" s="309" t="s">
        <v>2987</v>
      </c>
      <c r="D50" s="24">
        <v>11.5</v>
      </c>
      <c r="E50" s="24"/>
      <c r="F50" s="396">
        <f t="shared" si="4"/>
        <v>5.75</v>
      </c>
      <c r="G50" s="397">
        <f t="shared" si="5"/>
        <v>11.5</v>
      </c>
      <c r="H50" s="417"/>
      <c r="I50" s="398">
        <f t="shared" si="6"/>
        <v>11.5</v>
      </c>
      <c r="J50" s="418"/>
      <c r="K50" s="398">
        <f t="shared" si="7"/>
        <v>11.5</v>
      </c>
      <c r="L50" s="406"/>
      <c r="M50" s="20" t="str">
        <f t="shared" si="8"/>
        <v>Juin</v>
      </c>
    </row>
    <row r="51" spans="1:13" ht="18.75">
      <c r="A51" s="17">
        <v>44</v>
      </c>
      <c r="B51" s="308" t="s">
        <v>2988</v>
      </c>
      <c r="C51" s="309" t="s">
        <v>2989</v>
      </c>
      <c r="D51" s="24">
        <v>7</v>
      </c>
      <c r="E51" s="24"/>
      <c r="F51" s="396">
        <f t="shared" si="4"/>
        <v>3.5</v>
      </c>
      <c r="G51" s="397">
        <f t="shared" si="5"/>
        <v>7</v>
      </c>
      <c r="H51" s="417"/>
      <c r="I51" s="398">
        <f t="shared" si="6"/>
        <v>7</v>
      </c>
      <c r="J51" s="418"/>
      <c r="K51" s="398">
        <f t="shared" si="7"/>
        <v>7</v>
      </c>
      <c r="L51" s="406"/>
      <c r="M51" s="20" t="str">
        <f t="shared" si="8"/>
        <v>Juin</v>
      </c>
    </row>
    <row r="52" spans="1:13" ht="18.75">
      <c r="A52" s="17">
        <v>45</v>
      </c>
      <c r="B52" s="308" t="s">
        <v>2990</v>
      </c>
      <c r="C52" s="309" t="s">
        <v>2991</v>
      </c>
      <c r="D52" s="24">
        <v>10</v>
      </c>
      <c r="E52" s="24"/>
      <c r="F52" s="396">
        <f t="shared" si="4"/>
        <v>5</v>
      </c>
      <c r="G52" s="397">
        <f t="shared" si="5"/>
        <v>10</v>
      </c>
      <c r="H52" s="417"/>
      <c r="I52" s="398">
        <f t="shared" si="6"/>
        <v>10</v>
      </c>
      <c r="J52" s="418"/>
      <c r="K52" s="398">
        <f t="shared" si="7"/>
        <v>10</v>
      </c>
      <c r="L52" s="406"/>
      <c r="M52" s="20" t="str">
        <f t="shared" si="8"/>
        <v>Juin</v>
      </c>
    </row>
    <row r="53" spans="1:13" ht="18.75">
      <c r="A53" s="17">
        <v>46</v>
      </c>
      <c r="B53" s="344" t="s">
        <v>2993</v>
      </c>
      <c r="C53" s="345" t="s">
        <v>2994</v>
      </c>
      <c r="D53" s="24">
        <v>5.25</v>
      </c>
      <c r="E53" s="193"/>
      <c r="F53" s="396">
        <f t="shared" si="4"/>
        <v>2.625</v>
      </c>
      <c r="G53" s="397">
        <f t="shared" si="5"/>
        <v>5.25</v>
      </c>
      <c r="H53" s="417"/>
      <c r="I53" s="398">
        <f t="shared" si="6"/>
        <v>5.25</v>
      </c>
      <c r="J53" s="418"/>
      <c r="K53" s="398">
        <f t="shared" si="7"/>
        <v>5.25</v>
      </c>
      <c r="L53" s="406"/>
      <c r="M53" s="20" t="str">
        <f t="shared" si="8"/>
        <v>Juin</v>
      </c>
    </row>
    <row r="54" spans="1:13" ht="18.75">
      <c r="A54" s="17">
        <v>47</v>
      </c>
      <c r="B54" s="308" t="s">
        <v>2993</v>
      </c>
      <c r="C54" s="309" t="s">
        <v>2995</v>
      </c>
      <c r="D54" s="24">
        <v>5.75</v>
      </c>
      <c r="E54" s="24"/>
      <c r="F54" s="396">
        <f t="shared" si="4"/>
        <v>2.875</v>
      </c>
      <c r="G54" s="397">
        <f t="shared" si="5"/>
        <v>5.75</v>
      </c>
      <c r="H54" s="417"/>
      <c r="I54" s="398">
        <f t="shared" si="6"/>
        <v>5.75</v>
      </c>
      <c r="J54" s="418"/>
      <c r="K54" s="398">
        <f t="shared" si="7"/>
        <v>5.75</v>
      </c>
      <c r="L54" s="406"/>
      <c r="M54" s="20" t="str">
        <f t="shared" si="8"/>
        <v>Juin</v>
      </c>
    </row>
    <row r="55" spans="1:13" ht="18.75">
      <c r="A55" s="17">
        <v>48</v>
      </c>
      <c r="B55" s="308" t="s">
        <v>2996</v>
      </c>
      <c r="C55" s="309" t="s">
        <v>2997</v>
      </c>
      <c r="D55" s="24">
        <v>7</v>
      </c>
      <c r="E55" s="24"/>
      <c r="F55" s="396">
        <f t="shared" si="4"/>
        <v>3.5</v>
      </c>
      <c r="G55" s="397">
        <f t="shared" si="5"/>
        <v>7</v>
      </c>
      <c r="H55" s="417"/>
      <c r="I55" s="398">
        <f t="shared" si="6"/>
        <v>7</v>
      </c>
      <c r="J55" s="418"/>
      <c r="K55" s="398">
        <f t="shared" si="7"/>
        <v>7</v>
      </c>
      <c r="L55" s="406"/>
      <c r="M55" s="20" t="str">
        <f t="shared" si="8"/>
        <v>Juin</v>
      </c>
    </row>
    <row r="56" spans="1:13" ht="18.75">
      <c r="A56" s="17">
        <v>49</v>
      </c>
      <c r="B56" s="346" t="s">
        <v>3294</v>
      </c>
      <c r="C56" s="347" t="s">
        <v>2085</v>
      </c>
      <c r="D56" s="24">
        <v>8</v>
      </c>
      <c r="E56" s="24"/>
      <c r="F56" s="396">
        <f t="shared" si="4"/>
        <v>4</v>
      </c>
      <c r="G56" s="397">
        <f t="shared" si="5"/>
        <v>8</v>
      </c>
      <c r="H56" s="417"/>
      <c r="I56" s="398">
        <f t="shared" si="6"/>
        <v>8</v>
      </c>
      <c r="J56" s="418"/>
      <c r="K56" s="398">
        <f t="shared" si="7"/>
        <v>8</v>
      </c>
      <c r="L56" s="406"/>
      <c r="M56" s="20" t="str">
        <f t="shared" si="8"/>
        <v>Juin</v>
      </c>
    </row>
    <row r="57" spans="1:13" ht="18.75">
      <c r="A57" s="17">
        <v>50</v>
      </c>
      <c r="B57" s="308" t="s">
        <v>2998</v>
      </c>
      <c r="C57" s="309" t="s">
        <v>2999</v>
      </c>
      <c r="D57" s="24">
        <v>6</v>
      </c>
      <c r="E57" s="24"/>
      <c r="F57" s="396">
        <f t="shared" si="4"/>
        <v>3</v>
      </c>
      <c r="G57" s="397">
        <f t="shared" si="5"/>
        <v>6</v>
      </c>
      <c r="H57" s="417"/>
      <c r="I57" s="398">
        <f t="shared" si="6"/>
        <v>6</v>
      </c>
      <c r="J57" s="418"/>
      <c r="K57" s="398">
        <f t="shared" si="7"/>
        <v>6</v>
      </c>
      <c r="L57" s="406"/>
      <c r="M57" s="20" t="str">
        <f t="shared" si="8"/>
        <v>Juin</v>
      </c>
    </row>
    <row r="58" spans="1:13" ht="18.75">
      <c r="A58" s="17">
        <v>51</v>
      </c>
      <c r="B58" s="308" t="s">
        <v>3000</v>
      </c>
      <c r="C58" s="309" t="s">
        <v>2038</v>
      </c>
      <c r="D58" s="24">
        <v>6.5</v>
      </c>
      <c r="E58" s="24"/>
      <c r="F58" s="396">
        <f t="shared" si="4"/>
        <v>3.25</v>
      </c>
      <c r="G58" s="397">
        <f t="shared" si="5"/>
        <v>6.5</v>
      </c>
      <c r="H58" s="417"/>
      <c r="I58" s="398">
        <f t="shared" si="6"/>
        <v>6.5</v>
      </c>
      <c r="J58" s="418"/>
      <c r="K58" s="398">
        <f t="shared" si="7"/>
        <v>6.5</v>
      </c>
      <c r="L58" s="406"/>
      <c r="M58" s="20" t="str">
        <f t="shared" si="8"/>
        <v>Juin</v>
      </c>
    </row>
    <row r="59" spans="1:13" ht="18.75">
      <c r="A59" s="17">
        <v>52</v>
      </c>
      <c r="B59" s="334" t="s">
        <v>1859</v>
      </c>
      <c r="C59" s="335" t="s">
        <v>3001</v>
      </c>
      <c r="D59" s="24">
        <v>3.5</v>
      </c>
      <c r="E59" s="24"/>
      <c r="F59" s="396">
        <f t="shared" si="4"/>
        <v>1.75</v>
      </c>
      <c r="G59" s="397">
        <f t="shared" si="5"/>
        <v>3.5</v>
      </c>
      <c r="H59" s="417"/>
      <c r="I59" s="398">
        <f t="shared" si="6"/>
        <v>3.5</v>
      </c>
      <c r="J59" s="418"/>
      <c r="K59" s="398">
        <f t="shared" si="7"/>
        <v>3.5</v>
      </c>
      <c r="L59" s="406"/>
      <c r="M59" s="20" t="str">
        <f t="shared" si="8"/>
        <v>Juin</v>
      </c>
    </row>
    <row r="60" spans="1:13" ht="18.75">
      <c r="A60" s="17">
        <v>53</v>
      </c>
      <c r="B60" s="334" t="s">
        <v>454</v>
      </c>
      <c r="C60" s="335" t="s">
        <v>1863</v>
      </c>
      <c r="D60" s="24">
        <v>2</v>
      </c>
      <c r="E60" s="24"/>
      <c r="F60" s="396">
        <f t="shared" si="4"/>
        <v>1</v>
      </c>
      <c r="G60" s="397">
        <f t="shared" si="5"/>
        <v>2</v>
      </c>
      <c r="H60" s="417"/>
      <c r="I60" s="398">
        <f t="shared" si="6"/>
        <v>2</v>
      </c>
      <c r="J60" s="418"/>
      <c r="K60" s="398">
        <f t="shared" si="7"/>
        <v>2</v>
      </c>
      <c r="L60" s="406"/>
      <c r="M60" s="20" t="str">
        <f t="shared" si="8"/>
        <v>Juin</v>
      </c>
    </row>
    <row r="61" spans="1:13" ht="18.75">
      <c r="A61" s="17">
        <v>54</v>
      </c>
      <c r="B61" s="308" t="s">
        <v>3002</v>
      </c>
      <c r="C61" s="309" t="s">
        <v>3003</v>
      </c>
      <c r="D61" s="24">
        <v>4</v>
      </c>
      <c r="E61" s="186"/>
      <c r="F61" s="396">
        <f t="shared" si="4"/>
        <v>2</v>
      </c>
      <c r="G61" s="397">
        <f t="shared" si="5"/>
        <v>4</v>
      </c>
      <c r="H61" s="417"/>
      <c r="I61" s="398">
        <f t="shared" si="6"/>
        <v>4</v>
      </c>
      <c r="J61" s="418"/>
      <c r="K61" s="398">
        <f t="shared" si="7"/>
        <v>4</v>
      </c>
      <c r="L61" s="406"/>
      <c r="M61" s="20" t="str">
        <f t="shared" si="8"/>
        <v>Juin</v>
      </c>
    </row>
    <row r="62" spans="1:13" ht="18.75">
      <c r="A62" s="17">
        <v>55</v>
      </c>
      <c r="B62" s="308" t="s">
        <v>3004</v>
      </c>
      <c r="C62" s="309" t="s">
        <v>3005</v>
      </c>
      <c r="D62" s="24">
        <v>5.25</v>
      </c>
      <c r="E62" s="24"/>
      <c r="F62" s="396">
        <f t="shared" si="4"/>
        <v>2.625</v>
      </c>
      <c r="G62" s="397">
        <f t="shared" si="5"/>
        <v>5.25</v>
      </c>
      <c r="H62" s="417"/>
      <c r="I62" s="398">
        <f t="shared" si="6"/>
        <v>5.25</v>
      </c>
      <c r="J62" s="418"/>
      <c r="K62" s="398">
        <f t="shared" si="7"/>
        <v>5.25</v>
      </c>
      <c r="L62" s="406"/>
      <c r="M62" s="20" t="str">
        <f t="shared" si="8"/>
        <v>Juin</v>
      </c>
    </row>
    <row r="63" spans="1:13" ht="18.75">
      <c r="A63" s="17">
        <v>56</v>
      </c>
      <c r="B63" s="308" t="s">
        <v>466</v>
      </c>
      <c r="C63" s="309" t="s">
        <v>296</v>
      </c>
      <c r="D63" s="24">
        <v>2</v>
      </c>
      <c r="E63" s="24"/>
      <c r="F63" s="396">
        <f t="shared" si="4"/>
        <v>1</v>
      </c>
      <c r="G63" s="397">
        <f t="shared" si="5"/>
        <v>2</v>
      </c>
      <c r="H63" s="417"/>
      <c r="I63" s="398">
        <f t="shared" si="6"/>
        <v>2</v>
      </c>
      <c r="J63" s="418"/>
      <c r="K63" s="398">
        <f t="shared" si="7"/>
        <v>2</v>
      </c>
      <c r="L63" s="406"/>
      <c r="M63" s="20" t="str">
        <f t="shared" si="8"/>
        <v>Juin</v>
      </c>
    </row>
    <row r="64" spans="1:13" ht="18.75">
      <c r="A64" s="17">
        <v>57</v>
      </c>
      <c r="B64" s="308" t="s">
        <v>3006</v>
      </c>
      <c r="C64" s="309" t="s">
        <v>674</v>
      </c>
      <c r="D64" s="24">
        <v>5.25</v>
      </c>
      <c r="E64" s="193"/>
      <c r="F64" s="396">
        <f t="shared" si="4"/>
        <v>2.625</v>
      </c>
      <c r="G64" s="397">
        <f t="shared" si="5"/>
        <v>5.25</v>
      </c>
      <c r="H64" s="417"/>
      <c r="I64" s="398">
        <f t="shared" si="6"/>
        <v>5.25</v>
      </c>
      <c r="J64" s="418"/>
      <c r="K64" s="398">
        <f t="shared" si="7"/>
        <v>5.25</v>
      </c>
      <c r="L64" s="406"/>
      <c r="M64" s="20" t="str">
        <f t="shared" si="8"/>
        <v>Juin</v>
      </c>
    </row>
    <row r="65" spans="1:13" ht="18.75">
      <c r="A65" s="17">
        <v>58</v>
      </c>
      <c r="B65" s="308" t="s">
        <v>1869</v>
      </c>
      <c r="C65" s="309" t="s">
        <v>3007</v>
      </c>
      <c r="D65" s="24">
        <v>3</v>
      </c>
      <c r="E65" s="24"/>
      <c r="F65" s="396">
        <f t="shared" si="4"/>
        <v>1.5</v>
      </c>
      <c r="G65" s="397">
        <f t="shared" si="5"/>
        <v>3</v>
      </c>
      <c r="H65" s="417"/>
      <c r="I65" s="398">
        <f t="shared" si="6"/>
        <v>3</v>
      </c>
      <c r="J65" s="418"/>
      <c r="K65" s="398">
        <f t="shared" si="7"/>
        <v>3</v>
      </c>
      <c r="L65" s="406"/>
      <c r="M65" s="20" t="str">
        <f t="shared" si="8"/>
        <v>Juin</v>
      </c>
    </row>
    <row r="66" spans="1:13" ht="18.75">
      <c r="A66" s="17">
        <v>59</v>
      </c>
      <c r="B66" s="306" t="s">
        <v>475</v>
      </c>
      <c r="C66" s="307" t="s">
        <v>1872</v>
      </c>
      <c r="D66" s="24">
        <v>1</v>
      </c>
      <c r="E66" s="24"/>
      <c r="F66" s="396">
        <f t="shared" si="4"/>
        <v>0.5</v>
      </c>
      <c r="G66" s="397">
        <f t="shared" si="5"/>
        <v>1</v>
      </c>
      <c r="H66" s="417"/>
      <c r="I66" s="398">
        <f t="shared" si="6"/>
        <v>1</v>
      </c>
      <c r="J66" s="418"/>
      <c r="K66" s="398">
        <f t="shared" si="7"/>
        <v>1</v>
      </c>
      <c r="L66" s="406"/>
      <c r="M66" s="20" t="str">
        <f t="shared" si="8"/>
        <v>Juin</v>
      </c>
    </row>
    <row r="67" spans="1:13" ht="18.75">
      <c r="A67" s="17">
        <v>60</v>
      </c>
      <c r="B67" s="308" t="s">
        <v>3008</v>
      </c>
      <c r="C67" s="342" t="s">
        <v>3009</v>
      </c>
      <c r="D67" s="24">
        <v>7.75</v>
      </c>
      <c r="E67" s="186"/>
      <c r="F67" s="396">
        <f t="shared" si="4"/>
        <v>3.875</v>
      </c>
      <c r="G67" s="397">
        <f t="shared" si="5"/>
        <v>7.75</v>
      </c>
      <c r="H67" s="417"/>
      <c r="I67" s="398">
        <f t="shared" si="6"/>
        <v>7.75</v>
      </c>
      <c r="J67" s="418"/>
      <c r="K67" s="398">
        <f t="shared" si="7"/>
        <v>7.75</v>
      </c>
      <c r="L67" s="406"/>
      <c r="M67" s="20" t="str">
        <f t="shared" si="8"/>
        <v>Juin</v>
      </c>
    </row>
    <row r="68" spans="1:13" ht="18.75">
      <c r="A68" s="17">
        <v>61</v>
      </c>
      <c r="B68" s="308" t="s">
        <v>3285</v>
      </c>
      <c r="C68" s="309" t="s">
        <v>3010</v>
      </c>
      <c r="D68" s="24">
        <v>3</v>
      </c>
      <c r="E68" s="24"/>
      <c r="F68" s="396">
        <f t="shared" si="4"/>
        <v>1.5</v>
      </c>
      <c r="G68" s="397">
        <f t="shared" si="5"/>
        <v>3</v>
      </c>
      <c r="H68" s="417"/>
      <c r="I68" s="398">
        <f t="shared" si="6"/>
        <v>3</v>
      </c>
      <c r="J68" s="418"/>
      <c r="K68" s="398">
        <f t="shared" si="7"/>
        <v>3</v>
      </c>
      <c r="L68" s="406"/>
      <c r="M68" s="20" t="str">
        <f t="shared" si="8"/>
        <v>Juin</v>
      </c>
    </row>
    <row r="69" spans="1:13" ht="18.75">
      <c r="A69" s="17">
        <v>62</v>
      </c>
      <c r="B69" s="334" t="s">
        <v>499</v>
      </c>
      <c r="C69" s="335" t="s">
        <v>500</v>
      </c>
      <c r="D69" s="24">
        <v>4.25</v>
      </c>
      <c r="E69" s="24"/>
      <c r="F69" s="396">
        <f t="shared" si="4"/>
        <v>2.125</v>
      </c>
      <c r="G69" s="397">
        <f t="shared" si="5"/>
        <v>4.25</v>
      </c>
      <c r="H69" s="417"/>
      <c r="I69" s="398">
        <f t="shared" si="6"/>
        <v>4.25</v>
      </c>
      <c r="J69" s="418"/>
      <c r="K69" s="398">
        <f t="shared" si="7"/>
        <v>4.25</v>
      </c>
      <c r="L69" s="406"/>
      <c r="M69" s="20" t="str">
        <f t="shared" si="8"/>
        <v>Juin</v>
      </c>
    </row>
    <row r="70" spans="1:13" ht="18.75">
      <c r="A70" s="17">
        <v>63</v>
      </c>
      <c r="B70" s="308" t="s">
        <v>3011</v>
      </c>
      <c r="C70" s="309" t="s">
        <v>256</v>
      </c>
      <c r="D70" s="24">
        <v>9</v>
      </c>
      <c r="E70" s="24"/>
      <c r="F70" s="396">
        <f t="shared" si="4"/>
        <v>4.5</v>
      </c>
      <c r="G70" s="397">
        <f t="shared" si="5"/>
        <v>9</v>
      </c>
      <c r="H70" s="417"/>
      <c r="I70" s="398">
        <f t="shared" si="6"/>
        <v>9</v>
      </c>
      <c r="J70" s="418"/>
      <c r="K70" s="398">
        <f t="shared" si="7"/>
        <v>9</v>
      </c>
      <c r="L70" s="406"/>
      <c r="M70" s="20" t="str">
        <f t="shared" si="8"/>
        <v>Juin</v>
      </c>
    </row>
    <row r="71" spans="1:13" ht="18.75">
      <c r="A71" s="17">
        <v>64</v>
      </c>
      <c r="B71" s="308" t="s">
        <v>3012</v>
      </c>
      <c r="C71" s="309" t="s">
        <v>3013</v>
      </c>
      <c r="D71" s="24">
        <v>9.5</v>
      </c>
      <c r="E71" s="186"/>
      <c r="F71" s="396">
        <f t="shared" si="4"/>
        <v>4.75</v>
      </c>
      <c r="G71" s="397">
        <f t="shared" si="5"/>
        <v>9.5</v>
      </c>
      <c r="H71" s="417"/>
      <c r="I71" s="398">
        <f t="shared" si="6"/>
        <v>9.5</v>
      </c>
      <c r="J71" s="418"/>
      <c r="K71" s="398">
        <f t="shared" si="7"/>
        <v>9.5</v>
      </c>
      <c r="L71" s="406"/>
      <c r="M71" s="20" t="str">
        <f t="shared" si="8"/>
        <v>Juin</v>
      </c>
    </row>
    <row r="72" spans="1:13" ht="18.75">
      <c r="A72" s="17">
        <v>65</v>
      </c>
      <c r="B72" s="308" t="s">
        <v>3014</v>
      </c>
      <c r="C72" s="309" t="s">
        <v>3015</v>
      </c>
      <c r="D72" s="24">
        <v>1.75</v>
      </c>
      <c r="E72" s="24"/>
      <c r="F72" s="396">
        <f t="shared" si="4"/>
        <v>0.875</v>
      </c>
      <c r="G72" s="397">
        <f t="shared" si="5"/>
        <v>1.75</v>
      </c>
      <c r="H72" s="417"/>
      <c r="I72" s="398">
        <f t="shared" si="6"/>
        <v>1.75</v>
      </c>
      <c r="J72" s="418"/>
      <c r="K72" s="398">
        <f t="shared" si="7"/>
        <v>1.75</v>
      </c>
      <c r="L72" s="406"/>
      <c r="M72" s="20" t="str">
        <f t="shared" si="8"/>
        <v>Juin</v>
      </c>
    </row>
    <row r="73" spans="1:13" ht="18.75">
      <c r="A73" s="17">
        <v>66</v>
      </c>
      <c r="B73" s="308" t="s">
        <v>3016</v>
      </c>
      <c r="C73" s="309" t="s">
        <v>1368</v>
      </c>
      <c r="D73" s="24">
        <v>7.5</v>
      </c>
      <c r="E73" s="24"/>
      <c r="F73" s="396">
        <f t="shared" ref="F73:F136" si="9">IF(AND(D73=0,E73=0),L73/2,(D73+E73)/2)</f>
        <v>3.75</v>
      </c>
      <c r="G73" s="397">
        <f t="shared" ref="G73:G136" si="10">F73*2</f>
        <v>7.5</v>
      </c>
      <c r="H73" s="417"/>
      <c r="I73" s="398">
        <f t="shared" ref="I73:I136" si="11">MAX(G73,H73*2)</f>
        <v>7.5</v>
      </c>
      <c r="J73" s="418"/>
      <c r="K73" s="398">
        <f t="shared" ref="K73:K136" si="12">MAX(I73,J73*2)</f>
        <v>7.5</v>
      </c>
      <c r="L73" s="406"/>
      <c r="M73" s="20" t="str">
        <f t="shared" ref="M73:M136" si="13">IF(ISBLANK(J73),IF(ISBLANK(H73),"Juin","Synthèse"),"Rattrapage")</f>
        <v>Juin</v>
      </c>
    </row>
    <row r="74" spans="1:13" ht="18.75">
      <c r="A74" s="17">
        <v>67</v>
      </c>
      <c r="B74" s="308" t="s">
        <v>3017</v>
      </c>
      <c r="C74" s="309" t="s">
        <v>1211</v>
      </c>
      <c r="D74" s="24">
        <v>9</v>
      </c>
      <c r="E74" s="194"/>
      <c r="F74" s="396">
        <f t="shared" si="9"/>
        <v>4.5</v>
      </c>
      <c r="G74" s="397">
        <f t="shared" si="10"/>
        <v>9</v>
      </c>
      <c r="H74" s="417"/>
      <c r="I74" s="398">
        <f t="shared" si="11"/>
        <v>9</v>
      </c>
      <c r="J74" s="418"/>
      <c r="K74" s="398">
        <f t="shared" si="12"/>
        <v>9</v>
      </c>
      <c r="L74" s="406"/>
      <c r="M74" s="20" t="str">
        <f t="shared" si="13"/>
        <v>Juin</v>
      </c>
    </row>
    <row r="75" spans="1:13" ht="18.75">
      <c r="A75" s="17">
        <v>68</v>
      </c>
      <c r="B75" s="308" t="s">
        <v>3018</v>
      </c>
      <c r="C75" s="309" t="s">
        <v>1935</v>
      </c>
      <c r="D75" s="24">
        <v>5.5</v>
      </c>
      <c r="E75" s="194"/>
      <c r="F75" s="396">
        <f t="shared" si="9"/>
        <v>2.75</v>
      </c>
      <c r="G75" s="397">
        <f t="shared" si="10"/>
        <v>5.5</v>
      </c>
      <c r="H75" s="417"/>
      <c r="I75" s="398">
        <f t="shared" si="11"/>
        <v>5.5</v>
      </c>
      <c r="J75" s="418"/>
      <c r="K75" s="398">
        <f t="shared" si="12"/>
        <v>5.5</v>
      </c>
      <c r="L75" s="406"/>
      <c r="M75" s="20" t="str">
        <f t="shared" si="13"/>
        <v>Juin</v>
      </c>
    </row>
    <row r="76" spans="1:13" ht="18.75">
      <c r="A76" s="17">
        <v>69</v>
      </c>
      <c r="B76" s="308" t="s">
        <v>3019</v>
      </c>
      <c r="C76" s="309" t="s">
        <v>2018</v>
      </c>
      <c r="D76" s="24">
        <v>7</v>
      </c>
      <c r="E76" s="194"/>
      <c r="F76" s="396">
        <f t="shared" si="9"/>
        <v>3.5</v>
      </c>
      <c r="G76" s="397">
        <f t="shared" si="10"/>
        <v>7</v>
      </c>
      <c r="H76" s="417"/>
      <c r="I76" s="398">
        <f t="shared" si="11"/>
        <v>7</v>
      </c>
      <c r="J76" s="418"/>
      <c r="K76" s="398">
        <f t="shared" si="12"/>
        <v>7</v>
      </c>
      <c r="L76" s="406"/>
      <c r="M76" s="20" t="str">
        <f t="shared" si="13"/>
        <v>Juin</v>
      </c>
    </row>
    <row r="77" spans="1:13" ht="18.75">
      <c r="A77" s="17">
        <v>70</v>
      </c>
      <c r="B77" s="308" t="s">
        <v>3020</v>
      </c>
      <c r="C77" s="309" t="s">
        <v>3021</v>
      </c>
      <c r="D77" s="24">
        <v>16</v>
      </c>
      <c r="E77" s="194"/>
      <c r="F77" s="396">
        <f t="shared" si="9"/>
        <v>8</v>
      </c>
      <c r="G77" s="397">
        <f t="shared" si="10"/>
        <v>16</v>
      </c>
      <c r="H77" s="417"/>
      <c r="I77" s="398">
        <f t="shared" si="11"/>
        <v>16</v>
      </c>
      <c r="J77" s="418"/>
      <c r="K77" s="398">
        <f t="shared" si="12"/>
        <v>16</v>
      </c>
      <c r="L77" s="406"/>
      <c r="M77" s="20" t="str">
        <f t="shared" si="13"/>
        <v>Juin</v>
      </c>
    </row>
    <row r="78" spans="1:13" ht="18.75">
      <c r="A78" s="17">
        <v>71</v>
      </c>
      <c r="B78" s="334" t="s">
        <v>3286</v>
      </c>
      <c r="C78" s="335" t="s">
        <v>1907</v>
      </c>
      <c r="D78" s="24">
        <v>2</v>
      </c>
      <c r="E78" s="194"/>
      <c r="F78" s="396">
        <f t="shared" si="9"/>
        <v>1</v>
      </c>
      <c r="G78" s="397">
        <f t="shared" si="10"/>
        <v>2</v>
      </c>
      <c r="H78" s="417"/>
      <c r="I78" s="398">
        <f t="shared" si="11"/>
        <v>2</v>
      </c>
      <c r="J78" s="418"/>
      <c r="K78" s="398">
        <f t="shared" si="12"/>
        <v>2</v>
      </c>
      <c r="L78" s="406"/>
      <c r="M78" s="20" t="str">
        <f t="shared" si="13"/>
        <v>Juin</v>
      </c>
    </row>
    <row r="79" spans="1:13" ht="18.75">
      <c r="A79" s="17">
        <v>72</v>
      </c>
      <c r="B79" s="308" t="s">
        <v>3022</v>
      </c>
      <c r="C79" s="309" t="s">
        <v>971</v>
      </c>
      <c r="D79" s="24">
        <v>8</v>
      </c>
      <c r="E79" s="194"/>
      <c r="F79" s="396">
        <f t="shared" si="9"/>
        <v>4</v>
      </c>
      <c r="G79" s="397">
        <f t="shared" si="10"/>
        <v>8</v>
      </c>
      <c r="H79" s="417"/>
      <c r="I79" s="398">
        <f t="shared" si="11"/>
        <v>8</v>
      </c>
      <c r="J79" s="418"/>
      <c r="K79" s="398">
        <f t="shared" si="12"/>
        <v>8</v>
      </c>
      <c r="L79" s="406"/>
      <c r="M79" s="20" t="str">
        <f t="shared" si="13"/>
        <v>Juin</v>
      </c>
    </row>
    <row r="80" spans="1:13" ht="18.75">
      <c r="A80" s="17">
        <v>73</v>
      </c>
      <c r="B80" s="308" t="s">
        <v>3023</v>
      </c>
      <c r="C80" s="309" t="s">
        <v>3024</v>
      </c>
      <c r="D80" s="24">
        <v>7</v>
      </c>
      <c r="E80" s="194"/>
      <c r="F80" s="396">
        <f t="shared" si="9"/>
        <v>3.5</v>
      </c>
      <c r="G80" s="397">
        <f t="shared" si="10"/>
        <v>7</v>
      </c>
      <c r="H80" s="417"/>
      <c r="I80" s="398">
        <f t="shared" si="11"/>
        <v>7</v>
      </c>
      <c r="J80" s="418"/>
      <c r="K80" s="398">
        <f t="shared" si="12"/>
        <v>7</v>
      </c>
      <c r="L80" s="406"/>
      <c r="M80" s="20" t="str">
        <f t="shared" si="13"/>
        <v>Juin</v>
      </c>
    </row>
    <row r="81" spans="1:13" ht="18.75">
      <c r="A81" s="17">
        <v>74</v>
      </c>
      <c r="B81" s="308" t="s">
        <v>3025</v>
      </c>
      <c r="C81" s="309" t="s">
        <v>887</v>
      </c>
      <c r="D81" s="24">
        <v>7</v>
      </c>
      <c r="E81" s="209"/>
      <c r="F81" s="396">
        <f t="shared" si="9"/>
        <v>3.5</v>
      </c>
      <c r="G81" s="397">
        <f t="shared" si="10"/>
        <v>7</v>
      </c>
      <c r="H81" s="417"/>
      <c r="I81" s="398">
        <f t="shared" si="11"/>
        <v>7</v>
      </c>
      <c r="J81" s="418"/>
      <c r="K81" s="398">
        <f t="shared" si="12"/>
        <v>7</v>
      </c>
      <c r="L81" s="406"/>
      <c r="M81" s="20" t="str">
        <f t="shared" si="13"/>
        <v>Juin</v>
      </c>
    </row>
    <row r="82" spans="1:13" ht="18.75">
      <c r="A82" s="17">
        <v>75</v>
      </c>
      <c r="B82" s="308" t="s">
        <v>552</v>
      </c>
      <c r="C82" s="309" t="s">
        <v>2146</v>
      </c>
      <c r="D82" s="24">
        <v>7.5</v>
      </c>
      <c r="E82" s="194"/>
      <c r="F82" s="396">
        <f t="shared" si="9"/>
        <v>3.75</v>
      </c>
      <c r="G82" s="397">
        <f t="shared" si="10"/>
        <v>7.5</v>
      </c>
      <c r="H82" s="417"/>
      <c r="I82" s="398">
        <f t="shared" si="11"/>
        <v>7.5</v>
      </c>
      <c r="J82" s="418"/>
      <c r="K82" s="398">
        <f t="shared" si="12"/>
        <v>7.5</v>
      </c>
      <c r="L82" s="406"/>
      <c r="M82" s="20" t="str">
        <f t="shared" si="13"/>
        <v>Juin</v>
      </c>
    </row>
    <row r="83" spans="1:13" ht="18.75">
      <c r="A83" s="17">
        <v>76</v>
      </c>
      <c r="B83" s="308" t="s">
        <v>3026</v>
      </c>
      <c r="C83" s="309" t="s">
        <v>2143</v>
      </c>
      <c r="D83" s="24">
        <v>5.5</v>
      </c>
      <c r="E83" s="194"/>
      <c r="F83" s="396">
        <f t="shared" si="9"/>
        <v>2.75</v>
      </c>
      <c r="G83" s="397">
        <f t="shared" si="10"/>
        <v>5.5</v>
      </c>
      <c r="H83" s="417"/>
      <c r="I83" s="398">
        <f t="shared" si="11"/>
        <v>5.5</v>
      </c>
      <c r="J83" s="418"/>
      <c r="K83" s="398">
        <f t="shared" si="12"/>
        <v>5.5</v>
      </c>
      <c r="L83" s="406"/>
      <c r="M83" s="20" t="str">
        <f t="shared" si="13"/>
        <v>Juin</v>
      </c>
    </row>
    <row r="84" spans="1:13" ht="18.75">
      <c r="A84" s="17">
        <v>77</v>
      </c>
      <c r="B84" s="308" t="s">
        <v>3027</v>
      </c>
      <c r="C84" s="309" t="s">
        <v>1892</v>
      </c>
      <c r="D84" s="24">
        <v>5</v>
      </c>
      <c r="E84" s="209"/>
      <c r="F84" s="396">
        <f t="shared" si="9"/>
        <v>2.5</v>
      </c>
      <c r="G84" s="397">
        <f t="shared" si="10"/>
        <v>5</v>
      </c>
      <c r="H84" s="417"/>
      <c r="I84" s="398">
        <f t="shared" si="11"/>
        <v>5</v>
      </c>
      <c r="J84" s="418"/>
      <c r="K84" s="398">
        <f t="shared" si="12"/>
        <v>5</v>
      </c>
      <c r="L84" s="406"/>
      <c r="M84" s="20" t="str">
        <f t="shared" si="13"/>
        <v>Juin</v>
      </c>
    </row>
    <row r="85" spans="1:13" ht="18.75">
      <c r="A85" s="17">
        <v>78</v>
      </c>
      <c r="B85" s="308" t="s">
        <v>3028</v>
      </c>
      <c r="C85" s="309" t="s">
        <v>841</v>
      </c>
      <c r="D85" s="24">
        <v>4.5</v>
      </c>
      <c r="E85" s="194"/>
      <c r="F85" s="396">
        <f t="shared" si="9"/>
        <v>2.25</v>
      </c>
      <c r="G85" s="397">
        <f t="shared" si="10"/>
        <v>4.5</v>
      </c>
      <c r="H85" s="417"/>
      <c r="I85" s="398">
        <f t="shared" si="11"/>
        <v>4.5</v>
      </c>
      <c r="J85" s="418"/>
      <c r="K85" s="398">
        <f t="shared" si="12"/>
        <v>4.5</v>
      </c>
      <c r="L85" s="406"/>
      <c r="M85" s="20" t="str">
        <f t="shared" si="13"/>
        <v>Juin</v>
      </c>
    </row>
    <row r="86" spans="1:13" ht="18.75">
      <c r="A86" s="17">
        <v>79</v>
      </c>
      <c r="B86" s="308" t="s">
        <v>3029</v>
      </c>
      <c r="C86" s="309" t="s">
        <v>1313</v>
      </c>
      <c r="D86" s="24">
        <v>5.5</v>
      </c>
      <c r="E86" s="194"/>
      <c r="F86" s="396">
        <f t="shared" si="9"/>
        <v>2.75</v>
      </c>
      <c r="G86" s="397">
        <f t="shared" si="10"/>
        <v>5.5</v>
      </c>
      <c r="H86" s="417"/>
      <c r="I86" s="398">
        <f t="shared" si="11"/>
        <v>5.5</v>
      </c>
      <c r="J86" s="418"/>
      <c r="K86" s="398">
        <f t="shared" si="12"/>
        <v>5.5</v>
      </c>
      <c r="L86" s="406"/>
      <c r="M86" s="20" t="str">
        <f t="shared" si="13"/>
        <v>Juin</v>
      </c>
    </row>
    <row r="87" spans="1:13" ht="18.75">
      <c r="A87" s="17">
        <v>80</v>
      </c>
      <c r="B87" s="308" t="s">
        <v>3030</v>
      </c>
      <c r="C87" s="309" t="s">
        <v>1211</v>
      </c>
      <c r="D87" s="24">
        <v>1.5</v>
      </c>
      <c r="E87" s="194"/>
      <c r="F87" s="396">
        <f t="shared" si="9"/>
        <v>0.75</v>
      </c>
      <c r="G87" s="397">
        <f t="shared" si="10"/>
        <v>1.5</v>
      </c>
      <c r="H87" s="417"/>
      <c r="I87" s="398">
        <f t="shared" si="11"/>
        <v>1.5</v>
      </c>
      <c r="J87" s="418"/>
      <c r="K87" s="398">
        <f t="shared" si="12"/>
        <v>1.5</v>
      </c>
      <c r="L87" s="406"/>
      <c r="M87" s="20" t="str">
        <f t="shared" si="13"/>
        <v>Juin</v>
      </c>
    </row>
    <row r="88" spans="1:13" ht="18.75">
      <c r="A88" s="17">
        <v>81</v>
      </c>
      <c r="B88" s="308" t="s">
        <v>3031</v>
      </c>
      <c r="C88" s="309" t="s">
        <v>2940</v>
      </c>
      <c r="D88" s="24">
        <v>4.5</v>
      </c>
      <c r="E88" s="194"/>
      <c r="F88" s="396">
        <f t="shared" si="9"/>
        <v>2.25</v>
      </c>
      <c r="G88" s="397">
        <f t="shared" si="10"/>
        <v>4.5</v>
      </c>
      <c r="H88" s="417"/>
      <c r="I88" s="398">
        <f t="shared" si="11"/>
        <v>4.5</v>
      </c>
      <c r="J88" s="418"/>
      <c r="K88" s="398">
        <f t="shared" si="12"/>
        <v>4.5</v>
      </c>
      <c r="L88" s="406"/>
      <c r="M88" s="20" t="str">
        <f t="shared" si="13"/>
        <v>Juin</v>
      </c>
    </row>
    <row r="89" spans="1:13" ht="18.75">
      <c r="A89" s="17">
        <v>82</v>
      </c>
      <c r="B89" s="308" t="s">
        <v>3032</v>
      </c>
      <c r="C89" s="309" t="s">
        <v>3033</v>
      </c>
      <c r="D89" s="24">
        <v>12.5</v>
      </c>
      <c r="E89" s="194"/>
      <c r="F89" s="396">
        <f t="shared" si="9"/>
        <v>6.25</v>
      </c>
      <c r="G89" s="397">
        <f t="shared" si="10"/>
        <v>12.5</v>
      </c>
      <c r="H89" s="417"/>
      <c r="I89" s="398">
        <f t="shared" si="11"/>
        <v>12.5</v>
      </c>
      <c r="J89" s="418"/>
      <c r="K89" s="398">
        <f t="shared" si="12"/>
        <v>12.5</v>
      </c>
      <c r="L89" s="406"/>
      <c r="M89" s="20" t="str">
        <f t="shared" si="13"/>
        <v>Juin</v>
      </c>
    </row>
    <row r="90" spans="1:13" ht="18.75">
      <c r="A90" s="17">
        <v>83</v>
      </c>
      <c r="B90" s="308" t="s">
        <v>3034</v>
      </c>
      <c r="C90" s="309" t="s">
        <v>2115</v>
      </c>
      <c r="D90" s="24">
        <v>8.5</v>
      </c>
      <c r="E90" s="194"/>
      <c r="F90" s="396">
        <f t="shared" si="9"/>
        <v>4.25</v>
      </c>
      <c r="G90" s="397">
        <f t="shared" si="10"/>
        <v>8.5</v>
      </c>
      <c r="H90" s="417"/>
      <c r="I90" s="398">
        <f t="shared" si="11"/>
        <v>8.5</v>
      </c>
      <c r="J90" s="418"/>
      <c r="K90" s="398">
        <f t="shared" si="12"/>
        <v>8.5</v>
      </c>
      <c r="L90" s="406"/>
      <c r="M90" s="20" t="str">
        <f t="shared" si="13"/>
        <v>Juin</v>
      </c>
    </row>
    <row r="91" spans="1:13" ht="18.75">
      <c r="A91" s="17">
        <v>84</v>
      </c>
      <c r="B91" s="308" t="s">
        <v>3295</v>
      </c>
      <c r="C91" s="309" t="s">
        <v>1972</v>
      </c>
      <c r="D91" s="24">
        <v>2.5</v>
      </c>
      <c r="E91" s="194"/>
      <c r="F91" s="396">
        <f t="shared" si="9"/>
        <v>1.25</v>
      </c>
      <c r="G91" s="397">
        <f t="shared" si="10"/>
        <v>2.5</v>
      </c>
      <c r="H91" s="417"/>
      <c r="I91" s="398">
        <f t="shared" si="11"/>
        <v>2.5</v>
      </c>
      <c r="J91" s="418"/>
      <c r="K91" s="398">
        <f t="shared" si="12"/>
        <v>2.5</v>
      </c>
      <c r="L91" s="406"/>
      <c r="M91" s="20" t="str">
        <f t="shared" si="13"/>
        <v>Juin</v>
      </c>
    </row>
    <row r="92" spans="1:13" ht="18.75">
      <c r="A92" s="17">
        <v>85</v>
      </c>
      <c r="B92" s="308" t="s">
        <v>3035</v>
      </c>
      <c r="C92" s="309" t="s">
        <v>891</v>
      </c>
      <c r="D92" s="24">
        <v>1</v>
      </c>
      <c r="E92" s="209"/>
      <c r="F92" s="396">
        <f t="shared" si="9"/>
        <v>0.5</v>
      </c>
      <c r="G92" s="397">
        <f t="shared" si="10"/>
        <v>1</v>
      </c>
      <c r="H92" s="417"/>
      <c r="I92" s="398">
        <f t="shared" si="11"/>
        <v>1</v>
      </c>
      <c r="J92" s="418"/>
      <c r="K92" s="398">
        <f t="shared" si="12"/>
        <v>1</v>
      </c>
      <c r="L92" s="406"/>
      <c r="M92" s="20" t="str">
        <f t="shared" si="13"/>
        <v>Juin</v>
      </c>
    </row>
    <row r="93" spans="1:13" ht="18.75">
      <c r="A93" s="17">
        <v>86</v>
      </c>
      <c r="B93" s="308" t="s">
        <v>3036</v>
      </c>
      <c r="C93" s="309" t="s">
        <v>3037</v>
      </c>
      <c r="D93" s="24">
        <v>5</v>
      </c>
      <c r="E93" s="209"/>
      <c r="F93" s="396">
        <f t="shared" si="9"/>
        <v>2.5</v>
      </c>
      <c r="G93" s="397">
        <f t="shared" si="10"/>
        <v>5</v>
      </c>
      <c r="H93" s="417"/>
      <c r="I93" s="398">
        <f t="shared" si="11"/>
        <v>5</v>
      </c>
      <c r="J93" s="418"/>
      <c r="K93" s="398">
        <f t="shared" si="12"/>
        <v>5</v>
      </c>
      <c r="L93" s="406"/>
      <c r="M93" s="20" t="str">
        <f t="shared" si="13"/>
        <v>Juin</v>
      </c>
    </row>
    <row r="94" spans="1:13" ht="18.75">
      <c r="A94" s="17">
        <v>87</v>
      </c>
      <c r="B94" s="308" t="s">
        <v>1919</v>
      </c>
      <c r="C94" s="309" t="s">
        <v>1943</v>
      </c>
      <c r="D94" s="24">
        <v>4</v>
      </c>
      <c r="E94" s="194"/>
      <c r="F94" s="396">
        <f t="shared" si="9"/>
        <v>2</v>
      </c>
      <c r="G94" s="397">
        <f t="shared" si="10"/>
        <v>4</v>
      </c>
      <c r="H94" s="417"/>
      <c r="I94" s="398">
        <f t="shared" si="11"/>
        <v>4</v>
      </c>
      <c r="J94" s="418"/>
      <c r="K94" s="398">
        <f t="shared" si="12"/>
        <v>4</v>
      </c>
      <c r="L94" s="406"/>
      <c r="M94" s="20" t="str">
        <f t="shared" si="13"/>
        <v>Juin</v>
      </c>
    </row>
    <row r="95" spans="1:13" ht="18.75">
      <c r="A95" s="17">
        <v>88</v>
      </c>
      <c r="B95" s="308" t="s">
        <v>3038</v>
      </c>
      <c r="C95" s="309" t="s">
        <v>1999</v>
      </c>
      <c r="D95" s="24">
        <v>4.25</v>
      </c>
      <c r="E95" s="194"/>
      <c r="F95" s="396">
        <f t="shared" si="9"/>
        <v>2.125</v>
      </c>
      <c r="G95" s="397">
        <f t="shared" si="10"/>
        <v>4.25</v>
      </c>
      <c r="H95" s="417"/>
      <c r="I95" s="398">
        <f t="shared" si="11"/>
        <v>4.25</v>
      </c>
      <c r="J95" s="418"/>
      <c r="K95" s="398">
        <f t="shared" si="12"/>
        <v>4.25</v>
      </c>
      <c r="L95" s="406"/>
      <c r="M95" s="20" t="str">
        <f t="shared" si="13"/>
        <v>Juin</v>
      </c>
    </row>
    <row r="96" spans="1:13" ht="18.75">
      <c r="A96" s="17">
        <v>89</v>
      </c>
      <c r="B96" s="308" t="s">
        <v>3039</v>
      </c>
      <c r="C96" s="309" t="s">
        <v>706</v>
      </c>
      <c r="D96" s="24">
        <v>10</v>
      </c>
      <c r="E96" s="194"/>
      <c r="F96" s="396">
        <f t="shared" si="9"/>
        <v>5</v>
      </c>
      <c r="G96" s="397">
        <f t="shared" si="10"/>
        <v>10</v>
      </c>
      <c r="H96" s="417"/>
      <c r="I96" s="398">
        <f t="shared" si="11"/>
        <v>10</v>
      </c>
      <c r="J96" s="418"/>
      <c r="K96" s="398">
        <f t="shared" si="12"/>
        <v>10</v>
      </c>
      <c r="L96" s="406"/>
      <c r="M96" s="20" t="str">
        <f t="shared" si="13"/>
        <v>Juin</v>
      </c>
    </row>
    <row r="97" spans="1:13" ht="18.75">
      <c r="A97" s="17">
        <v>90</v>
      </c>
      <c r="B97" s="348" t="s">
        <v>3040</v>
      </c>
      <c r="C97" s="349" t="s">
        <v>1819</v>
      </c>
      <c r="D97" s="24">
        <v>11.25</v>
      </c>
      <c r="E97" s="194"/>
      <c r="F97" s="396">
        <f t="shared" si="9"/>
        <v>5.625</v>
      </c>
      <c r="G97" s="397">
        <f t="shared" si="10"/>
        <v>11.25</v>
      </c>
      <c r="H97" s="417"/>
      <c r="I97" s="398">
        <f t="shared" si="11"/>
        <v>11.25</v>
      </c>
      <c r="J97" s="418"/>
      <c r="K97" s="398">
        <f t="shared" si="12"/>
        <v>11.25</v>
      </c>
      <c r="L97" s="406"/>
      <c r="M97" s="20" t="str">
        <f t="shared" si="13"/>
        <v>Juin</v>
      </c>
    </row>
    <row r="98" spans="1:13" ht="18.75">
      <c r="A98" s="17">
        <v>91</v>
      </c>
      <c r="B98" s="306" t="s">
        <v>699</v>
      </c>
      <c r="C98" s="307" t="s">
        <v>1890</v>
      </c>
      <c r="D98" s="24">
        <v>3</v>
      </c>
      <c r="E98" s="194"/>
      <c r="F98" s="396">
        <f t="shared" si="9"/>
        <v>1.5</v>
      </c>
      <c r="G98" s="397">
        <f t="shared" si="10"/>
        <v>3</v>
      </c>
      <c r="H98" s="417"/>
      <c r="I98" s="398">
        <f t="shared" si="11"/>
        <v>3</v>
      </c>
      <c r="J98" s="418"/>
      <c r="K98" s="398">
        <f t="shared" si="12"/>
        <v>3</v>
      </c>
      <c r="L98" s="406"/>
      <c r="M98" s="20" t="str">
        <f t="shared" si="13"/>
        <v>Juin</v>
      </c>
    </row>
    <row r="99" spans="1:13" ht="18.75">
      <c r="A99" s="17">
        <v>92</v>
      </c>
      <c r="B99" s="308" t="s">
        <v>699</v>
      </c>
      <c r="C99" s="309" t="s">
        <v>1900</v>
      </c>
      <c r="D99" s="24">
        <v>10</v>
      </c>
      <c r="E99" s="194"/>
      <c r="F99" s="396">
        <f t="shared" si="9"/>
        <v>5</v>
      </c>
      <c r="G99" s="397">
        <f t="shared" si="10"/>
        <v>10</v>
      </c>
      <c r="H99" s="417"/>
      <c r="I99" s="398">
        <f t="shared" si="11"/>
        <v>10</v>
      </c>
      <c r="J99" s="418"/>
      <c r="K99" s="398">
        <f t="shared" si="12"/>
        <v>10</v>
      </c>
      <c r="L99" s="406"/>
      <c r="M99" s="20" t="str">
        <f t="shared" si="13"/>
        <v>Juin</v>
      </c>
    </row>
    <row r="100" spans="1:13" ht="18.75">
      <c r="A100" s="17">
        <v>93</v>
      </c>
      <c r="B100" s="308" t="s">
        <v>3041</v>
      </c>
      <c r="C100" s="309" t="s">
        <v>1851</v>
      </c>
      <c r="D100" s="24">
        <v>5.5</v>
      </c>
      <c r="E100" s="209"/>
      <c r="F100" s="396">
        <f t="shared" si="9"/>
        <v>2.75</v>
      </c>
      <c r="G100" s="397">
        <f t="shared" si="10"/>
        <v>5.5</v>
      </c>
      <c r="H100" s="417"/>
      <c r="I100" s="398">
        <f t="shared" si="11"/>
        <v>5.5</v>
      </c>
      <c r="J100" s="418"/>
      <c r="K100" s="398">
        <f t="shared" si="12"/>
        <v>5.5</v>
      </c>
      <c r="L100" s="406"/>
      <c r="M100" s="20" t="str">
        <f t="shared" si="13"/>
        <v>Juin</v>
      </c>
    </row>
    <row r="101" spans="1:13" ht="18.75">
      <c r="A101" s="17">
        <v>94</v>
      </c>
      <c r="B101" s="308" t="s">
        <v>3287</v>
      </c>
      <c r="C101" s="309" t="s">
        <v>3296</v>
      </c>
      <c r="D101" s="24">
        <v>3</v>
      </c>
      <c r="E101" s="194"/>
      <c r="F101" s="396">
        <f t="shared" si="9"/>
        <v>1.5</v>
      </c>
      <c r="G101" s="397">
        <f t="shared" si="10"/>
        <v>3</v>
      </c>
      <c r="H101" s="417"/>
      <c r="I101" s="398">
        <f t="shared" si="11"/>
        <v>3</v>
      </c>
      <c r="J101" s="418"/>
      <c r="K101" s="398">
        <f t="shared" si="12"/>
        <v>3</v>
      </c>
      <c r="L101" s="406"/>
      <c r="M101" s="20" t="str">
        <f t="shared" si="13"/>
        <v>Juin</v>
      </c>
    </row>
    <row r="102" spans="1:13" ht="18.75">
      <c r="A102" s="17">
        <v>95</v>
      </c>
      <c r="B102" s="308" t="s">
        <v>3042</v>
      </c>
      <c r="C102" s="309" t="s">
        <v>1907</v>
      </c>
      <c r="D102" s="24">
        <v>10</v>
      </c>
      <c r="E102" s="194"/>
      <c r="F102" s="396">
        <f t="shared" si="9"/>
        <v>5</v>
      </c>
      <c r="G102" s="397">
        <f t="shared" si="10"/>
        <v>10</v>
      </c>
      <c r="H102" s="417"/>
      <c r="I102" s="398">
        <f t="shared" si="11"/>
        <v>10</v>
      </c>
      <c r="J102" s="418"/>
      <c r="K102" s="398">
        <f t="shared" si="12"/>
        <v>10</v>
      </c>
      <c r="L102" s="406"/>
      <c r="M102" s="20" t="str">
        <f t="shared" si="13"/>
        <v>Juin</v>
      </c>
    </row>
    <row r="103" spans="1:13" ht="18.75">
      <c r="A103" s="17">
        <v>96</v>
      </c>
      <c r="B103" s="308" t="s">
        <v>743</v>
      </c>
      <c r="C103" s="309" t="s">
        <v>3043</v>
      </c>
      <c r="D103" s="24">
        <v>11</v>
      </c>
      <c r="E103" s="194"/>
      <c r="F103" s="396">
        <f t="shared" si="9"/>
        <v>5.5</v>
      </c>
      <c r="G103" s="397">
        <f t="shared" si="10"/>
        <v>11</v>
      </c>
      <c r="H103" s="417"/>
      <c r="I103" s="398">
        <f t="shared" si="11"/>
        <v>11</v>
      </c>
      <c r="J103" s="418"/>
      <c r="K103" s="398">
        <f t="shared" si="12"/>
        <v>11</v>
      </c>
      <c r="L103" s="406"/>
      <c r="M103" s="20" t="str">
        <f t="shared" si="13"/>
        <v>Juin</v>
      </c>
    </row>
    <row r="104" spans="1:13" ht="18.75">
      <c r="A104" s="17">
        <v>97</v>
      </c>
      <c r="B104" s="308" t="s">
        <v>3044</v>
      </c>
      <c r="C104" s="309" t="s">
        <v>3045</v>
      </c>
      <c r="D104" s="24">
        <v>6</v>
      </c>
      <c r="E104" s="194"/>
      <c r="F104" s="396">
        <f t="shared" si="9"/>
        <v>3</v>
      </c>
      <c r="G104" s="397">
        <f t="shared" si="10"/>
        <v>6</v>
      </c>
      <c r="H104" s="417"/>
      <c r="I104" s="398">
        <f t="shared" si="11"/>
        <v>6</v>
      </c>
      <c r="J104" s="418"/>
      <c r="K104" s="398">
        <f t="shared" si="12"/>
        <v>6</v>
      </c>
      <c r="L104" s="406"/>
      <c r="M104" s="20" t="str">
        <f t="shared" si="13"/>
        <v>Juin</v>
      </c>
    </row>
    <row r="105" spans="1:13" ht="18.75">
      <c r="A105" s="17">
        <v>98</v>
      </c>
      <c r="B105" s="308" t="s">
        <v>3046</v>
      </c>
      <c r="C105" s="309" t="s">
        <v>2085</v>
      </c>
      <c r="D105" s="24">
        <v>8.5</v>
      </c>
      <c r="E105" s="194"/>
      <c r="F105" s="396">
        <f t="shared" si="9"/>
        <v>4.25</v>
      </c>
      <c r="G105" s="397">
        <f t="shared" si="10"/>
        <v>8.5</v>
      </c>
      <c r="H105" s="417"/>
      <c r="I105" s="398">
        <f t="shared" si="11"/>
        <v>8.5</v>
      </c>
      <c r="J105" s="418"/>
      <c r="K105" s="398">
        <f t="shared" si="12"/>
        <v>8.5</v>
      </c>
      <c r="L105" s="406"/>
      <c r="M105" s="20" t="str">
        <f t="shared" si="13"/>
        <v>Juin</v>
      </c>
    </row>
    <row r="106" spans="1:13" ht="18.75">
      <c r="A106" s="17">
        <v>99</v>
      </c>
      <c r="B106" s="308" t="s">
        <v>3047</v>
      </c>
      <c r="C106" s="309" t="s">
        <v>3048</v>
      </c>
      <c r="D106" s="24">
        <v>4.5</v>
      </c>
      <c r="E106" s="194"/>
      <c r="F106" s="396">
        <f t="shared" si="9"/>
        <v>2.25</v>
      </c>
      <c r="G106" s="397">
        <f t="shared" si="10"/>
        <v>4.5</v>
      </c>
      <c r="H106" s="417"/>
      <c r="I106" s="398">
        <f t="shared" si="11"/>
        <v>4.5</v>
      </c>
      <c r="J106" s="418"/>
      <c r="K106" s="398">
        <f t="shared" si="12"/>
        <v>4.5</v>
      </c>
      <c r="L106" s="406"/>
      <c r="M106" s="20" t="str">
        <f t="shared" si="13"/>
        <v>Juin</v>
      </c>
    </row>
    <row r="107" spans="1:13" ht="18.75">
      <c r="A107" s="17">
        <v>100</v>
      </c>
      <c r="B107" s="308" t="s">
        <v>1952</v>
      </c>
      <c r="C107" s="309" t="s">
        <v>1863</v>
      </c>
      <c r="D107" s="24">
        <v>3.25</v>
      </c>
      <c r="E107" s="194"/>
      <c r="F107" s="396">
        <f t="shared" si="9"/>
        <v>1.625</v>
      </c>
      <c r="G107" s="397">
        <f t="shared" si="10"/>
        <v>3.25</v>
      </c>
      <c r="H107" s="417"/>
      <c r="I107" s="398">
        <f t="shared" si="11"/>
        <v>3.25</v>
      </c>
      <c r="J107" s="418"/>
      <c r="K107" s="398">
        <f t="shared" si="12"/>
        <v>3.25</v>
      </c>
      <c r="L107" s="406"/>
      <c r="M107" s="20" t="str">
        <f t="shared" si="13"/>
        <v>Juin</v>
      </c>
    </row>
    <row r="108" spans="1:13" ht="18.75">
      <c r="A108" s="17">
        <v>101</v>
      </c>
      <c r="B108" s="308" t="s">
        <v>3049</v>
      </c>
      <c r="C108" s="309" t="s">
        <v>492</v>
      </c>
      <c r="D108" s="24">
        <v>8.5</v>
      </c>
      <c r="E108" s="209"/>
      <c r="F108" s="396">
        <f t="shared" si="9"/>
        <v>4.25</v>
      </c>
      <c r="G108" s="397">
        <f t="shared" si="10"/>
        <v>8.5</v>
      </c>
      <c r="H108" s="417"/>
      <c r="I108" s="398">
        <f t="shared" si="11"/>
        <v>8.5</v>
      </c>
      <c r="J108" s="418"/>
      <c r="K108" s="398">
        <f t="shared" si="12"/>
        <v>8.5</v>
      </c>
      <c r="L108" s="406"/>
      <c r="M108" s="20" t="str">
        <f t="shared" si="13"/>
        <v>Juin</v>
      </c>
    </row>
    <row r="109" spans="1:13" ht="18.75">
      <c r="A109" s="17">
        <v>102</v>
      </c>
      <c r="B109" s="308" t="s">
        <v>3050</v>
      </c>
      <c r="C109" s="309" t="s">
        <v>2148</v>
      </c>
      <c r="D109" s="24">
        <v>4.25</v>
      </c>
      <c r="E109" s="194"/>
      <c r="F109" s="396">
        <f t="shared" si="9"/>
        <v>2.125</v>
      </c>
      <c r="G109" s="397">
        <f t="shared" si="10"/>
        <v>4.25</v>
      </c>
      <c r="H109" s="417"/>
      <c r="I109" s="398">
        <f t="shared" si="11"/>
        <v>4.25</v>
      </c>
      <c r="J109" s="418"/>
      <c r="K109" s="398">
        <f t="shared" si="12"/>
        <v>4.25</v>
      </c>
      <c r="L109" s="406"/>
      <c r="M109" s="20" t="str">
        <f t="shared" si="13"/>
        <v>Juin</v>
      </c>
    </row>
    <row r="110" spans="1:13" ht="18.75">
      <c r="A110" s="17">
        <v>103</v>
      </c>
      <c r="B110" s="308" t="s">
        <v>3051</v>
      </c>
      <c r="C110" s="309" t="s">
        <v>3052</v>
      </c>
      <c r="D110" s="24">
        <v>9.25</v>
      </c>
      <c r="E110" s="194"/>
      <c r="F110" s="396">
        <f t="shared" si="9"/>
        <v>4.625</v>
      </c>
      <c r="G110" s="397">
        <f t="shared" si="10"/>
        <v>9.25</v>
      </c>
      <c r="H110" s="417"/>
      <c r="I110" s="398">
        <f t="shared" si="11"/>
        <v>9.25</v>
      </c>
      <c r="J110" s="418"/>
      <c r="K110" s="398">
        <f t="shared" si="12"/>
        <v>9.25</v>
      </c>
      <c r="L110" s="406"/>
      <c r="M110" s="20" t="str">
        <f t="shared" si="13"/>
        <v>Juin</v>
      </c>
    </row>
    <row r="111" spans="1:13" ht="18.75">
      <c r="A111" s="17">
        <v>104</v>
      </c>
      <c r="B111" s="308" t="s">
        <v>3053</v>
      </c>
      <c r="C111" s="309" t="s">
        <v>1946</v>
      </c>
      <c r="D111" s="24">
        <v>10.75</v>
      </c>
      <c r="E111" s="209"/>
      <c r="F111" s="396">
        <f t="shared" si="9"/>
        <v>5.375</v>
      </c>
      <c r="G111" s="397">
        <f t="shared" si="10"/>
        <v>10.75</v>
      </c>
      <c r="H111" s="417"/>
      <c r="I111" s="398">
        <f t="shared" si="11"/>
        <v>10.75</v>
      </c>
      <c r="J111" s="418"/>
      <c r="K111" s="398">
        <f t="shared" si="12"/>
        <v>10.75</v>
      </c>
      <c r="L111" s="406"/>
      <c r="M111" s="20" t="str">
        <f t="shared" si="13"/>
        <v>Juin</v>
      </c>
    </row>
    <row r="112" spans="1:13" ht="18.75">
      <c r="A112" s="17">
        <v>105</v>
      </c>
      <c r="B112" s="308" t="s">
        <v>787</v>
      </c>
      <c r="C112" s="309" t="s">
        <v>3054</v>
      </c>
      <c r="D112" s="24">
        <v>9.5</v>
      </c>
      <c r="E112" s="194"/>
      <c r="F112" s="396">
        <f t="shared" si="9"/>
        <v>4.75</v>
      </c>
      <c r="G112" s="397">
        <f t="shared" si="10"/>
        <v>9.5</v>
      </c>
      <c r="H112" s="417"/>
      <c r="I112" s="398">
        <f t="shared" si="11"/>
        <v>9.5</v>
      </c>
      <c r="J112" s="418"/>
      <c r="K112" s="398">
        <f t="shared" si="12"/>
        <v>9.5</v>
      </c>
      <c r="L112" s="406"/>
      <c r="M112" s="20" t="str">
        <f t="shared" si="13"/>
        <v>Juin</v>
      </c>
    </row>
    <row r="113" spans="1:13" ht="18.75">
      <c r="A113" s="17">
        <v>106</v>
      </c>
      <c r="B113" s="308" t="s">
        <v>3055</v>
      </c>
      <c r="C113" s="309" t="s">
        <v>1853</v>
      </c>
      <c r="D113" s="24">
        <v>14.75</v>
      </c>
      <c r="E113" s="194"/>
      <c r="F113" s="396">
        <f t="shared" si="9"/>
        <v>7.375</v>
      </c>
      <c r="G113" s="397">
        <f t="shared" si="10"/>
        <v>14.75</v>
      </c>
      <c r="H113" s="417"/>
      <c r="I113" s="398">
        <f t="shared" si="11"/>
        <v>14.75</v>
      </c>
      <c r="J113" s="418"/>
      <c r="K113" s="398">
        <f t="shared" si="12"/>
        <v>14.75</v>
      </c>
      <c r="L113" s="406"/>
      <c r="M113" s="20" t="str">
        <f t="shared" si="13"/>
        <v>Juin</v>
      </c>
    </row>
    <row r="114" spans="1:13" ht="18.75">
      <c r="A114" s="17">
        <v>107</v>
      </c>
      <c r="B114" s="308" t="s">
        <v>3056</v>
      </c>
      <c r="C114" s="309" t="s">
        <v>674</v>
      </c>
      <c r="D114" s="24">
        <v>8.75</v>
      </c>
      <c r="E114" s="194"/>
      <c r="F114" s="396">
        <f t="shared" si="9"/>
        <v>4.375</v>
      </c>
      <c r="G114" s="397">
        <f t="shared" si="10"/>
        <v>8.75</v>
      </c>
      <c r="H114" s="417"/>
      <c r="I114" s="398">
        <f t="shared" si="11"/>
        <v>8.75</v>
      </c>
      <c r="J114" s="418"/>
      <c r="K114" s="398">
        <f t="shared" si="12"/>
        <v>8.75</v>
      </c>
      <c r="L114" s="406"/>
      <c r="M114" s="20" t="str">
        <f t="shared" si="13"/>
        <v>Juin</v>
      </c>
    </row>
    <row r="115" spans="1:13" ht="18.75">
      <c r="A115" s="17">
        <v>108</v>
      </c>
      <c r="B115" s="308" t="s">
        <v>3297</v>
      </c>
      <c r="C115" s="309" t="s">
        <v>3057</v>
      </c>
      <c r="D115" s="24">
        <v>2</v>
      </c>
      <c r="E115" s="194"/>
      <c r="F115" s="396">
        <f t="shared" si="9"/>
        <v>1</v>
      </c>
      <c r="G115" s="397">
        <f t="shared" si="10"/>
        <v>2</v>
      </c>
      <c r="H115" s="417"/>
      <c r="I115" s="398">
        <f t="shared" si="11"/>
        <v>2</v>
      </c>
      <c r="J115" s="418"/>
      <c r="K115" s="398">
        <f t="shared" si="12"/>
        <v>2</v>
      </c>
      <c r="L115" s="406"/>
      <c r="M115" s="20" t="str">
        <f t="shared" si="13"/>
        <v>Juin</v>
      </c>
    </row>
    <row r="116" spans="1:13" ht="18.75">
      <c r="A116" s="17">
        <v>109</v>
      </c>
      <c r="B116" s="308" t="s">
        <v>3058</v>
      </c>
      <c r="C116" s="309" t="s">
        <v>3059</v>
      </c>
      <c r="D116" s="24">
        <v>7</v>
      </c>
      <c r="E116" s="194"/>
      <c r="F116" s="396">
        <f t="shared" si="9"/>
        <v>3.5</v>
      </c>
      <c r="G116" s="397">
        <f t="shared" si="10"/>
        <v>7</v>
      </c>
      <c r="H116" s="417"/>
      <c r="I116" s="398">
        <f t="shared" si="11"/>
        <v>7</v>
      </c>
      <c r="J116" s="418"/>
      <c r="K116" s="398">
        <f t="shared" si="12"/>
        <v>7</v>
      </c>
      <c r="L116" s="406"/>
      <c r="M116" s="20" t="str">
        <f t="shared" si="13"/>
        <v>Juin</v>
      </c>
    </row>
    <row r="117" spans="1:13" ht="18.75">
      <c r="A117" s="17">
        <v>110</v>
      </c>
      <c r="B117" s="334" t="s">
        <v>795</v>
      </c>
      <c r="C117" s="335" t="s">
        <v>3060</v>
      </c>
      <c r="D117" s="24">
        <v>0</v>
      </c>
      <c r="E117" s="194"/>
      <c r="F117" s="396">
        <f t="shared" si="9"/>
        <v>0</v>
      </c>
      <c r="G117" s="397">
        <f t="shared" si="10"/>
        <v>0</v>
      </c>
      <c r="H117" s="417"/>
      <c r="I117" s="398">
        <f t="shared" si="11"/>
        <v>0</v>
      </c>
      <c r="J117" s="418"/>
      <c r="K117" s="398">
        <f t="shared" si="12"/>
        <v>0</v>
      </c>
      <c r="L117" s="406"/>
      <c r="M117" s="20" t="str">
        <f t="shared" si="13"/>
        <v>Juin</v>
      </c>
    </row>
    <row r="118" spans="1:13" ht="18.75">
      <c r="A118" s="17">
        <v>111</v>
      </c>
      <c r="B118" s="308" t="s">
        <v>3061</v>
      </c>
      <c r="C118" s="309" t="s">
        <v>3062</v>
      </c>
      <c r="D118" s="24">
        <v>1</v>
      </c>
      <c r="E118" s="194"/>
      <c r="F118" s="396">
        <f t="shared" si="9"/>
        <v>0.5</v>
      </c>
      <c r="G118" s="397">
        <f t="shared" si="10"/>
        <v>1</v>
      </c>
      <c r="H118" s="417"/>
      <c r="I118" s="398">
        <f t="shared" si="11"/>
        <v>1</v>
      </c>
      <c r="J118" s="418"/>
      <c r="K118" s="398">
        <f t="shared" si="12"/>
        <v>1</v>
      </c>
      <c r="L118" s="406"/>
      <c r="M118" s="20" t="str">
        <f t="shared" si="13"/>
        <v>Juin</v>
      </c>
    </row>
    <row r="119" spans="1:13" ht="18.75">
      <c r="A119" s="17">
        <v>112</v>
      </c>
      <c r="B119" s="308" t="s">
        <v>3063</v>
      </c>
      <c r="C119" s="309" t="s">
        <v>640</v>
      </c>
      <c r="D119" s="24">
        <v>6.25</v>
      </c>
      <c r="E119" s="209"/>
      <c r="F119" s="396">
        <f t="shared" si="9"/>
        <v>3.125</v>
      </c>
      <c r="G119" s="397">
        <f t="shared" si="10"/>
        <v>6.25</v>
      </c>
      <c r="H119" s="417"/>
      <c r="I119" s="398">
        <f t="shared" si="11"/>
        <v>6.25</v>
      </c>
      <c r="J119" s="418"/>
      <c r="K119" s="398">
        <f t="shared" si="12"/>
        <v>6.25</v>
      </c>
      <c r="L119" s="406"/>
      <c r="M119" s="20" t="str">
        <f t="shared" si="13"/>
        <v>Juin</v>
      </c>
    </row>
    <row r="120" spans="1:13" ht="18.75">
      <c r="A120" s="17">
        <v>113</v>
      </c>
      <c r="B120" s="308" t="s">
        <v>3064</v>
      </c>
      <c r="C120" s="309" t="s">
        <v>1789</v>
      </c>
      <c r="D120" s="24">
        <v>5.75</v>
      </c>
      <c r="E120" s="194"/>
      <c r="F120" s="396">
        <f t="shared" si="9"/>
        <v>2.875</v>
      </c>
      <c r="G120" s="397">
        <f t="shared" si="10"/>
        <v>5.75</v>
      </c>
      <c r="H120" s="417"/>
      <c r="I120" s="398">
        <f t="shared" si="11"/>
        <v>5.75</v>
      </c>
      <c r="J120" s="418"/>
      <c r="K120" s="398">
        <f t="shared" si="12"/>
        <v>5.75</v>
      </c>
      <c r="L120" s="406"/>
      <c r="M120" s="20" t="str">
        <f t="shared" si="13"/>
        <v>Juin</v>
      </c>
    </row>
    <row r="121" spans="1:13" ht="18.75">
      <c r="A121" s="17">
        <v>114</v>
      </c>
      <c r="B121" s="306" t="s">
        <v>3065</v>
      </c>
      <c r="C121" s="307" t="s">
        <v>3066</v>
      </c>
      <c r="D121" s="24">
        <v>2.5</v>
      </c>
      <c r="E121" s="194"/>
      <c r="F121" s="396">
        <f t="shared" si="9"/>
        <v>1.25</v>
      </c>
      <c r="G121" s="397">
        <f t="shared" si="10"/>
        <v>2.5</v>
      </c>
      <c r="H121" s="417"/>
      <c r="I121" s="398">
        <f t="shared" si="11"/>
        <v>2.5</v>
      </c>
      <c r="J121" s="418"/>
      <c r="K121" s="398">
        <f t="shared" si="12"/>
        <v>2.5</v>
      </c>
      <c r="L121" s="406"/>
      <c r="M121" s="20" t="str">
        <f t="shared" si="13"/>
        <v>Juin</v>
      </c>
    </row>
    <row r="122" spans="1:13" ht="18.75">
      <c r="A122" s="17">
        <v>115</v>
      </c>
      <c r="B122" s="308" t="s">
        <v>3067</v>
      </c>
      <c r="C122" s="309" t="s">
        <v>1770</v>
      </c>
      <c r="D122" s="24">
        <v>7</v>
      </c>
      <c r="E122" s="194"/>
      <c r="F122" s="396">
        <f t="shared" si="9"/>
        <v>3.5</v>
      </c>
      <c r="G122" s="397">
        <f t="shared" si="10"/>
        <v>7</v>
      </c>
      <c r="H122" s="417"/>
      <c r="I122" s="398">
        <f t="shared" si="11"/>
        <v>7</v>
      </c>
      <c r="J122" s="418"/>
      <c r="K122" s="398">
        <f t="shared" si="12"/>
        <v>7</v>
      </c>
      <c r="L122" s="406"/>
      <c r="M122" s="20" t="str">
        <f t="shared" si="13"/>
        <v>Juin</v>
      </c>
    </row>
    <row r="123" spans="1:13" ht="18.75">
      <c r="A123" s="17">
        <v>116</v>
      </c>
      <c r="B123" s="308" t="s">
        <v>1617</v>
      </c>
      <c r="C123" s="309" t="s">
        <v>3068</v>
      </c>
      <c r="D123" s="24">
        <v>4</v>
      </c>
      <c r="E123" s="194"/>
      <c r="F123" s="396">
        <f t="shared" si="9"/>
        <v>2</v>
      </c>
      <c r="G123" s="397">
        <f t="shared" si="10"/>
        <v>4</v>
      </c>
      <c r="H123" s="417"/>
      <c r="I123" s="398">
        <f t="shared" si="11"/>
        <v>4</v>
      </c>
      <c r="J123" s="418"/>
      <c r="K123" s="398">
        <f t="shared" si="12"/>
        <v>4</v>
      </c>
      <c r="L123" s="406"/>
      <c r="M123" s="20" t="str">
        <f t="shared" si="13"/>
        <v>Juin</v>
      </c>
    </row>
    <row r="124" spans="1:13" ht="18.75">
      <c r="A124" s="17">
        <v>117</v>
      </c>
      <c r="B124" s="308" t="s">
        <v>1977</v>
      </c>
      <c r="C124" s="309" t="s">
        <v>3298</v>
      </c>
      <c r="D124" s="24">
        <v>3.75</v>
      </c>
      <c r="E124" s="194"/>
      <c r="F124" s="396">
        <f t="shared" si="9"/>
        <v>1.875</v>
      </c>
      <c r="G124" s="397">
        <f t="shared" si="10"/>
        <v>3.75</v>
      </c>
      <c r="H124" s="417"/>
      <c r="I124" s="398">
        <f t="shared" si="11"/>
        <v>3.75</v>
      </c>
      <c r="J124" s="418"/>
      <c r="K124" s="398">
        <f t="shared" si="12"/>
        <v>3.75</v>
      </c>
      <c r="L124" s="406"/>
      <c r="M124" s="20" t="str">
        <f t="shared" si="13"/>
        <v>Juin</v>
      </c>
    </row>
    <row r="125" spans="1:13" ht="18.75">
      <c r="A125" s="17">
        <v>118</v>
      </c>
      <c r="B125" s="308" t="s">
        <v>3069</v>
      </c>
      <c r="C125" s="309" t="s">
        <v>3070</v>
      </c>
      <c r="D125" s="24">
        <v>3</v>
      </c>
      <c r="E125" s="209"/>
      <c r="F125" s="396">
        <f t="shared" si="9"/>
        <v>1.5</v>
      </c>
      <c r="G125" s="397">
        <f t="shared" si="10"/>
        <v>3</v>
      </c>
      <c r="H125" s="417"/>
      <c r="I125" s="398">
        <f t="shared" si="11"/>
        <v>3</v>
      </c>
      <c r="J125" s="418"/>
      <c r="K125" s="398">
        <f t="shared" si="12"/>
        <v>3</v>
      </c>
      <c r="L125" s="406"/>
      <c r="M125" s="20" t="str">
        <f t="shared" si="13"/>
        <v>Juin</v>
      </c>
    </row>
    <row r="126" spans="1:13" ht="18.75">
      <c r="A126" s="17">
        <v>119</v>
      </c>
      <c r="B126" s="308" t="s">
        <v>3071</v>
      </c>
      <c r="C126" s="309" t="s">
        <v>1935</v>
      </c>
      <c r="D126" s="24">
        <v>4</v>
      </c>
      <c r="E126" s="194"/>
      <c r="F126" s="396">
        <f t="shared" si="9"/>
        <v>2</v>
      </c>
      <c r="G126" s="397">
        <f t="shared" si="10"/>
        <v>4</v>
      </c>
      <c r="H126" s="417"/>
      <c r="I126" s="398">
        <f t="shared" si="11"/>
        <v>4</v>
      </c>
      <c r="J126" s="418"/>
      <c r="K126" s="398">
        <f t="shared" si="12"/>
        <v>4</v>
      </c>
      <c r="L126" s="406"/>
      <c r="M126" s="20" t="str">
        <f t="shared" si="13"/>
        <v>Juin</v>
      </c>
    </row>
    <row r="127" spans="1:13" ht="18.75">
      <c r="A127" s="17">
        <v>120</v>
      </c>
      <c r="B127" s="308" t="s">
        <v>3072</v>
      </c>
      <c r="C127" s="309" t="s">
        <v>3073</v>
      </c>
      <c r="D127" s="24">
        <v>10.5</v>
      </c>
      <c r="E127" s="194"/>
      <c r="F127" s="396">
        <f t="shared" si="9"/>
        <v>5.25</v>
      </c>
      <c r="G127" s="397">
        <f t="shared" si="10"/>
        <v>10.5</v>
      </c>
      <c r="H127" s="417"/>
      <c r="I127" s="398">
        <f t="shared" si="11"/>
        <v>10.5</v>
      </c>
      <c r="J127" s="418"/>
      <c r="K127" s="398">
        <f t="shared" si="12"/>
        <v>10.5</v>
      </c>
      <c r="L127" s="406"/>
      <c r="M127" s="20" t="str">
        <f t="shared" si="13"/>
        <v>Juin</v>
      </c>
    </row>
    <row r="128" spans="1:13" ht="18.75">
      <c r="A128" s="17">
        <v>121</v>
      </c>
      <c r="B128" s="308" t="s">
        <v>3074</v>
      </c>
      <c r="C128" s="309" t="s">
        <v>3075</v>
      </c>
      <c r="D128" s="24">
        <v>6.25</v>
      </c>
      <c r="E128" s="194"/>
      <c r="F128" s="396">
        <f t="shared" si="9"/>
        <v>3.125</v>
      </c>
      <c r="G128" s="397">
        <f t="shared" si="10"/>
        <v>6.25</v>
      </c>
      <c r="H128" s="417"/>
      <c r="I128" s="398">
        <f t="shared" si="11"/>
        <v>6.25</v>
      </c>
      <c r="J128" s="418"/>
      <c r="K128" s="398">
        <f t="shared" si="12"/>
        <v>6.25</v>
      </c>
      <c r="L128" s="406"/>
      <c r="M128" s="20" t="str">
        <f t="shared" si="13"/>
        <v>Juin</v>
      </c>
    </row>
    <row r="129" spans="1:13" ht="18.75">
      <c r="A129" s="17">
        <v>122</v>
      </c>
      <c r="B129" s="308" t="s">
        <v>3076</v>
      </c>
      <c r="C129" s="309" t="s">
        <v>1409</v>
      </c>
      <c r="D129" s="24">
        <v>10.5</v>
      </c>
      <c r="E129" s="209"/>
      <c r="F129" s="396">
        <f t="shared" si="9"/>
        <v>5.25</v>
      </c>
      <c r="G129" s="397">
        <f t="shared" si="10"/>
        <v>10.5</v>
      </c>
      <c r="H129" s="417"/>
      <c r="I129" s="398">
        <f t="shared" si="11"/>
        <v>10.5</v>
      </c>
      <c r="J129" s="418"/>
      <c r="K129" s="398">
        <f t="shared" si="12"/>
        <v>10.5</v>
      </c>
      <c r="L129" s="406"/>
      <c r="M129" s="20" t="str">
        <f t="shared" si="13"/>
        <v>Juin</v>
      </c>
    </row>
    <row r="130" spans="1:13" ht="18.75">
      <c r="A130" s="17">
        <v>123</v>
      </c>
      <c r="B130" s="334" t="s">
        <v>854</v>
      </c>
      <c r="C130" s="335" t="s">
        <v>1985</v>
      </c>
      <c r="D130" s="24">
        <v>3</v>
      </c>
      <c r="E130" s="194"/>
      <c r="F130" s="396">
        <f t="shared" si="9"/>
        <v>1.5</v>
      </c>
      <c r="G130" s="397">
        <f t="shared" si="10"/>
        <v>3</v>
      </c>
      <c r="H130" s="417"/>
      <c r="I130" s="398">
        <f t="shared" si="11"/>
        <v>3</v>
      </c>
      <c r="J130" s="418"/>
      <c r="K130" s="398">
        <f t="shared" si="12"/>
        <v>3</v>
      </c>
      <c r="L130" s="406"/>
      <c r="M130" s="20" t="str">
        <f t="shared" si="13"/>
        <v>Juin</v>
      </c>
    </row>
    <row r="131" spans="1:13" ht="18.75">
      <c r="A131" s="17">
        <v>124</v>
      </c>
      <c r="B131" s="308" t="s">
        <v>1986</v>
      </c>
      <c r="C131" s="309" t="s">
        <v>640</v>
      </c>
      <c r="D131" s="24">
        <v>3.75</v>
      </c>
      <c r="E131" s="194"/>
      <c r="F131" s="396">
        <f t="shared" si="9"/>
        <v>1.875</v>
      </c>
      <c r="G131" s="397">
        <f t="shared" si="10"/>
        <v>3.75</v>
      </c>
      <c r="H131" s="417"/>
      <c r="I131" s="398">
        <f t="shared" si="11"/>
        <v>3.75</v>
      </c>
      <c r="J131" s="418"/>
      <c r="K131" s="398">
        <f t="shared" si="12"/>
        <v>3.75</v>
      </c>
      <c r="L131" s="406"/>
      <c r="M131" s="20" t="str">
        <f t="shared" si="13"/>
        <v>Juin</v>
      </c>
    </row>
    <row r="132" spans="1:13" ht="18.75">
      <c r="A132" s="17">
        <v>125</v>
      </c>
      <c r="B132" s="308" t="s">
        <v>3077</v>
      </c>
      <c r="C132" s="309" t="s">
        <v>841</v>
      </c>
      <c r="D132" s="24">
        <v>3</v>
      </c>
      <c r="E132" s="194"/>
      <c r="F132" s="396">
        <f t="shared" si="9"/>
        <v>1.5</v>
      </c>
      <c r="G132" s="397">
        <f t="shared" si="10"/>
        <v>3</v>
      </c>
      <c r="H132" s="417"/>
      <c r="I132" s="398">
        <f t="shared" si="11"/>
        <v>3</v>
      </c>
      <c r="J132" s="418"/>
      <c r="K132" s="398">
        <f t="shared" si="12"/>
        <v>3</v>
      </c>
      <c r="L132" s="406"/>
      <c r="M132" s="20" t="str">
        <f t="shared" si="13"/>
        <v>Juin</v>
      </c>
    </row>
    <row r="133" spans="1:13" ht="18.75">
      <c r="A133" s="17">
        <v>126</v>
      </c>
      <c r="B133" s="308" t="s">
        <v>3078</v>
      </c>
      <c r="C133" s="309" t="s">
        <v>841</v>
      </c>
      <c r="D133" s="24">
        <v>12.75</v>
      </c>
      <c r="E133" s="209"/>
      <c r="F133" s="396">
        <f t="shared" si="9"/>
        <v>6.375</v>
      </c>
      <c r="G133" s="397">
        <f t="shared" si="10"/>
        <v>12.75</v>
      </c>
      <c r="H133" s="417"/>
      <c r="I133" s="398">
        <f t="shared" si="11"/>
        <v>12.75</v>
      </c>
      <c r="J133" s="418"/>
      <c r="K133" s="398">
        <f t="shared" si="12"/>
        <v>12.75</v>
      </c>
      <c r="L133" s="406"/>
      <c r="M133" s="20" t="str">
        <f t="shared" si="13"/>
        <v>Juin</v>
      </c>
    </row>
    <row r="134" spans="1:13" ht="18.75">
      <c r="A134" s="17">
        <v>127</v>
      </c>
      <c r="B134" s="308" t="s">
        <v>3079</v>
      </c>
      <c r="C134" s="309" t="s">
        <v>1409</v>
      </c>
      <c r="D134" s="24">
        <v>5.5</v>
      </c>
      <c r="E134" s="194"/>
      <c r="F134" s="396">
        <f t="shared" si="9"/>
        <v>2.75</v>
      </c>
      <c r="G134" s="397">
        <f t="shared" si="10"/>
        <v>5.5</v>
      </c>
      <c r="H134" s="417"/>
      <c r="I134" s="398">
        <f t="shared" si="11"/>
        <v>5.5</v>
      </c>
      <c r="J134" s="418"/>
      <c r="K134" s="398">
        <f t="shared" si="12"/>
        <v>5.5</v>
      </c>
      <c r="L134" s="406"/>
      <c r="M134" s="20" t="str">
        <f t="shared" si="13"/>
        <v>Juin</v>
      </c>
    </row>
    <row r="135" spans="1:13" ht="18.75">
      <c r="A135" s="17">
        <v>128</v>
      </c>
      <c r="B135" s="308" t="s">
        <v>3080</v>
      </c>
      <c r="C135" s="309" t="s">
        <v>1792</v>
      </c>
      <c r="D135" s="24">
        <v>6.5</v>
      </c>
      <c r="E135" s="194"/>
      <c r="F135" s="396">
        <f t="shared" si="9"/>
        <v>3.25</v>
      </c>
      <c r="G135" s="397">
        <f t="shared" si="10"/>
        <v>6.5</v>
      </c>
      <c r="H135" s="417"/>
      <c r="I135" s="398">
        <f t="shared" si="11"/>
        <v>6.5</v>
      </c>
      <c r="J135" s="418"/>
      <c r="K135" s="398">
        <f t="shared" si="12"/>
        <v>6.5</v>
      </c>
      <c r="L135" s="406"/>
      <c r="M135" s="20" t="str">
        <f t="shared" si="13"/>
        <v>Juin</v>
      </c>
    </row>
    <row r="136" spans="1:13" ht="18.75">
      <c r="A136" s="17">
        <v>129</v>
      </c>
      <c r="B136" s="308" t="s">
        <v>3081</v>
      </c>
      <c r="C136" s="309" t="s">
        <v>3082</v>
      </c>
      <c r="D136" s="24">
        <v>9</v>
      </c>
      <c r="E136" s="194"/>
      <c r="F136" s="396">
        <f t="shared" si="9"/>
        <v>4.5</v>
      </c>
      <c r="G136" s="397">
        <f t="shared" si="10"/>
        <v>9</v>
      </c>
      <c r="H136" s="417"/>
      <c r="I136" s="398">
        <f t="shared" si="11"/>
        <v>9</v>
      </c>
      <c r="J136" s="418"/>
      <c r="K136" s="398">
        <f t="shared" si="12"/>
        <v>9</v>
      </c>
      <c r="L136" s="406"/>
      <c r="M136" s="20" t="str">
        <f t="shared" si="13"/>
        <v>Juin</v>
      </c>
    </row>
    <row r="137" spans="1:13" ht="18.75">
      <c r="A137" s="17">
        <v>130</v>
      </c>
      <c r="B137" s="308" t="s">
        <v>3083</v>
      </c>
      <c r="C137" s="309" t="s">
        <v>1825</v>
      </c>
      <c r="D137" s="24">
        <v>9.5</v>
      </c>
      <c r="E137" s="194"/>
      <c r="F137" s="396">
        <f t="shared" ref="F137:F200" si="14">IF(AND(D137=0,E137=0),L137/2,(D137+E137)/2)</f>
        <v>4.75</v>
      </c>
      <c r="G137" s="397">
        <f t="shared" ref="G137:G200" si="15">F137*2</f>
        <v>9.5</v>
      </c>
      <c r="H137" s="417"/>
      <c r="I137" s="398">
        <f t="shared" ref="I137:I200" si="16">MAX(G137,H137*2)</f>
        <v>9.5</v>
      </c>
      <c r="J137" s="418"/>
      <c r="K137" s="398">
        <f t="shared" ref="K137:K200" si="17">MAX(I137,J137*2)</f>
        <v>9.5</v>
      </c>
      <c r="L137" s="406"/>
      <c r="M137" s="20" t="str">
        <f t="shared" ref="M137:M200" si="18">IF(ISBLANK(J137),IF(ISBLANK(H137),"Juin","Synthèse"),"Rattrapage")</f>
        <v>Juin</v>
      </c>
    </row>
    <row r="138" spans="1:13" ht="18.75">
      <c r="A138" s="17">
        <v>131</v>
      </c>
      <c r="B138" s="308" t="s">
        <v>3085</v>
      </c>
      <c r="C138" s="309" t="s">
        <v>1795</v>
      </c>
      <c r="D138" s="24">
        <v>8.5</v>
      </c>
      <c r="E138" s="194"/>
      <c r="F138" s="396">
        <f t="shared" si="14"/>
        <v>4.25</v>
      </c>
      <c r="G138" s="397">
        <f t="shared" si="15"/>
        <v>8.5</v>
      </c>
      <c r="H138" s="417"/>
      <c r="I138" s="398">
        <f t="shared" si="16"/>
        <v>8.5</v>
      </c>
      <c r="J138" s="418"/>
      <c r="K138" s="398">
        <f t="shared" si="17"/>
        <v>8.5</v>
      </c>
      <c r="L138" s="406"/>
      <c r="M138" s="20" t="str">
        <f t="shared" si="18"/>
        <v>Juin</v>
      </c>
    </row>
    <row r="139" spans="1:13" ht="18.75">
      <c r="A139" s="17">
        <v>132</v>
      </c>
      <c r="B139" s="308" t="s">
        <v>3086</v>
      </c>
      <c r="C139" s="309" t="s">
        <v>3087</v>
      </c>
      <c r="D139" s="24">
        <v>7.5</v>
      </c>
      <c r="E139" s="194"/>
      <c r="F139" s="396">
        <f t="shared" si="14"/>
        <v>3.75</v>
      </c>
      <c r="G139" s="397">
        <f t="shared" si="15"/>
        <v>7.5</v>
      </c>
      <c r="H139" s="417"/>
      <c r="I139" s="398">
        <f t="shared" si="16"/>
        <v>7.5</v>
      </c>
      <c r="J139" s="418"/>
      <c r="K139" s="398">
        <f t="shared" si="17"/>
        <v>7.5</v>
      </c>
      <c r="L139" s="406"/>
      <c r="M139" s="20" t="str">
        <f t="shared" si="18"/>
        <v>Juin</v>
      </c>
    </row>
    <row r="140" spans="1:13" ht="18.75">
      <c r="A140" s="17">
        <v>133</v>
      </c>
      <c r="B140" s="308" t="s">
        <v>3084</v>
      </c>
      <c r="C140" s="309" t="s">
        <v>891</v>
      </c>
      <c r="D140" s="24">
        <v>6</v>
      </c>
      <c r="E140" s="194"/>
      <c r="F140" s="396">
        <f t="shared" si="14"/>
        <v>3</v>
      </c>
      <c r="G140" s="397">
        <f t="shared" si="15"/>
        <v>6</v>
      </c>
      <c r="H140" s="417"/>
      <c r="I140" s="398">
        <f t="shared" si="16"/>
        <v>6</v>
      </c>
      <c r="J140" s="418"/>
      <c r="K140" s="398">
        <f t="shared" si="17"/>
        <v>6</v>
      </c>
      <c r="L140" s="406"/>
      <c r="M140" s="20" t="str">
        <f t="shared" si="18"/>
        <v>Juin</v>
      </c>
    </row>
    <row r="141" spans="1:13" ht="18.75">
      <c r="A141" s="17">
        <v>134</v>
      </c>
      <c r="B141" s="308" t="s">
        <v>908</v>
      </c>
      <c r="C141" s="309" t="s">
        <v>1907</v>
      </c>
      <c r="D141" s="24">
        <v>9.75</v>
      </c>
      <c r="E141" s="194"/>
      <c r="F141" s="396">
        <f t="shared" si="14"/>
        <v>4.875</v>
      </c>
      <c r="G141" s="397">
        <f t="shared" si="15"/>
        <v>9.75</v>
      </c>
      <c r="H141" s="417"/>
      <c r="I141" s="398">
        <f t="shared" si="16"/>
        <v>9.75</v>
      </c>
      <c r="J141" s="418"/>
      <c r="K141" s="398">
        <f t="shared" si="17"/>
        <v>9.75</v>
      </c>
      <c r="L141" s="406"/>
      <c r="M141" s="20" t="str">
        <f t="shared" si="18"/>
        <v>Juin</v>
      </c>
    </row>
    <row r="142" spans="1:13" ht="18.75">
      <c r="A142" s="17">
        <v>135</v>
      </c>
      <c r="B142" s="308" t="s">
        <v>3088</v>
      </c>
      <c r="C142" s="309" t="s">
        <v>3089</v>
      </c>
      <c r="D142" s="24">
        <v>6</v>
      </c>
      <c r="E142" s="194"/>
      <c r="F142" s="396">
        <f t="shared" si="14"/>
        <v>3</v>
      </c>
      <c r="G142" s="397">
        <f t="shared" si="15"/>
        <v>6</v>
      </c>
      <c r="H142" s="417"/>
      <c r="I142" s="398">
        <f t="shared" si="16"/>
        <v>6</v>
      </c>
      <c r="J142" s="418"/>
      <c r="K142" s="398">
        <f t="shared" si="17"/>
        <v>6</v>
      </c>
      <c r="L142" s="406"/>
      <c r="M142" s="20" t="str">
        <f t="shared" si="18"/>
        <v>Juin</v>
      </c>
    </row>
    <row r="143" spans="1:13" ht="18.75">
      <c r="A143" s="17">
        <v>136</v>
      </c>
      <c r="B143" s="308" t="s">
        <v>3291</v>
      </c>
      <c r="C143" s="309" t="s">
        <v>3290</v>
      </c>
      <c r="D143" s="24">
        <v>5</v>
      </c>
      <c r="E143" s="194"/>
      <c r="F143" s="396">
        <f t="shared" si="14"/>
        <v>2.5</v>
      </c>
      <c r="G143" s="397">
        <f t="shared" si="15"/>
        <v>5</v>
      </c>
      <c r="H143" s="417"/>
      <c r="I143" s="398">
        <f t="shared" si="16"/>
        <v>5</v>
      </c>
      <c r="J143" s="418"/>
      <c r="K143" s="398">
        <f t="shared" si="17"/>
        <v>5</v>
      </c>
      <c r="L143" s="406"/>
      <c r="M143" s="20" t="str">
        <f t="shared" si="18"/>
        <v>Juin</v>
      </c>
    </row>
    <row r="144" spans="1:13" ht="18.75">
      <c r="A144" s="17">
        <v>137</v>
      </c>
      <c r="B144" s="308" t="s">
        <v>3090</v>
      </c>
      <c r="C144" s="309" t="s">
        <v>3091</v>
      </c>
      <c r="D144" s="24">
        <v>10</v>
      </c>
      <c r="E144" s="194"/>
      <c r="F144" s="396">
        <f t="shared" si="14"/>
        <v>5</v>
      </c>
      <c r="G144" s="397">
        <f t="shared" si="15"/>
        <v>10</v>
      </c>
      <c r="H144" s="417"/>
      <c r="I144" s="398">
        <f t="shared" si="16"/>
        <v>10</v>
      </c>
      <c r="J144" s="418"/>
      <c r="K144" s="398">
        <f t="shared" si="17"/>
        <v>10</v>
      </c>
      <c r="L144" s="406"/>
      <c r="M144" s="20" t="str">
        <f t="shared" si="18"/>
        <v>Juin</v>
      </c>
    </row>
    <row r="145" spans="1:13" ht="18.75">
      <c r="A145" s="17">
        <v>138</v>
      </c>
      <c r="B145" s="308" t="s">
        <v>3092</v>
      </c>
      <c r="C145" s="309" t="s">
        <v>3093</v>
      </c>
      <c r="D145" s="24">
        <v>1.5</v>
      </c>
      <c r="E145" s="194"/>
      <c r="F145" s="396">
        <f t="shared" si="14"/>
        <v>0.75</v>
      </c>
      <c r="G145" s="397">
        <f t="shared" si="15"/>
        <v>1.5</v>
      </c>
      <c r="H145" s="417"/>
      <c r="I145" s="398">
        <f t="shared" si="16"/>
        <v>1.5</v>
      </c>
      <c r="J145" s="418"/>
      <c r="K145" s="398">
        <f t="shared" si="17"/>
        <v>1.5</v>
      </c>
      <c r="L145" s="406"/>
      <c r="M145" s="20" t="str">
        <f t="shared" si="18"/>
        <v>Juin</v>
      </c>
    </row>
    <row r="146" spans="1:13" ht="18.75">
      <c r="A146" s="17">
        <v>139</v>
      </c>
      <c r="B146" s="308" t="s">
        <v>3094</v>
      </c>
      <c r="C146" s="309" t="s">
        <v>3095</v>
      </c>
      <c r="D146" s="24">
        <v>7.75</v>
      </c>
      <c r="E146" s="209"/>
      <c r="F146" s="396">
        <f t="shared" si="14"/>
        <v>3.875</v>
      </c>
      <c r="G146" s="397">
        <f t="shared" si="15"/>
        <v>7.75</v>
      </c>
      <c r="H146" s="417"/>
      <c r="I146" s="398">
        <f t="shared" si="16"/>
        <v>7.75</v>
      </c>
      <c r="J146" s="418"/>
      <c r="K146" s="398">
        <f t="shared" si="17"/>
        <v>7.75</v>
      </c>
      <c r="L146" s="406"/>
      <c r="M146" s="20" t="str">
        <f t="shared" si="18"/>
        <v>Juin</v>
      </c>
    </row>
    <row r="147" spans="1:13" ht="18.75">
      <c r="A147" s="17">
        <v>140</v>
      </c>
      <c r="B147" s="308" t="s">
        <v>3096</v>
      </c>
      <c r="C147" s="309" t="s">
        <v>3097</v>
      </c>
      <c r="D147" s="24">
        <v>8.5</v>
      </c>
      <c r="E147" s="194"/>
      <c r="F147" s="396">
        <f t="shared" si="14"/>
        <v>4.25</v>
      </c>
      <c r="G147" s="397">
        <f t="shared" si="15"/>
        <v>8.5</v>
      </c>
      <c r="H147" s="417"/>
      <c r="I147" s="398">
        <f t="shared" si="16"/>
        <v>8.5</v>
      </c>
      <c r="J147" s="418"/>
      <c r="K147" s="398">
        <f t="shared" si="17"/>
        <v>8.5</v>
      </c>
      <c r="L147" s="406"/>
      <c r="M147" s="20" t="str">
        <f t="shared" si="18"/>
        <v>Juin</v>
      </c>
    </row>
    <row r="148" spans="1:13" ht="18.75">
      <c r="A148" s="17">
        <v>141</v>
      </c>
      <c r="B148" s="308" t="s">
        <v>3098</v>
      </c>
      <c r="C148" s="309" t="s">
        <v>2025</v>
      </c>
      <c r="D148" s="24">
        <v>5.25</v>
      </c>
      <c r="E148" s="194"/>
      <c r="F148" s="396">
        <f t="shared" si="14"/>
        <v>2.625</v>
      </c>
      <c r="G148" s="397">
        <f t="shared" si="15"/>
        <v>5.25</v>
      </c>
      <c r="H148" s="417"/>
      <c r="I148" s="398">
        <f t="shared" si="16"/>
        <v>5.25</v>
      </c>
      <c r="J148" s="418"/>
      <c r="K148" s="398">
        <f t="shared" si="17"/>
        <v>5.25</v>
      </c>
      <c r="L148" s="406"/>
      <c r="M148" s="20" t="str">
        <f t="shared" si="18"/>
        <v>Juin</v>
      </c>
    </row>
    <row r="149" spans="1:13" ht="18.75">
      <c r="A149" s="17">
        <v>142</v>
      </c>
      <c r="B149" s="350" t="s">
        <v>3099</v>
      </c>
      <c r="C149" s="351" t="s">
        <v>3100</v>
      </c>
      <c r="D149" s="24">
        <v>4.5</v>
      </c>
      <c r="E149" s="194"/>
      <c r="F149" s="396">
        <f t="shared" si="14"/>
        <v>2.25</v>
      </c>
      <c r="G149" s="397">
        <f t="shared" si="15"/>
        <v>4.5</v>
      </c>
      <c r="H149" s="417"/>
      <c r="I149" s="398">
        <f t="shared" si="16"/>
        <v>4.5</v>
      </c>
      <c r="J149" s="418"/>
      <c r="K149" s="398">
        <f t="shared" si="17"/>
        <v>4.5</v>
      </c>
      <c r="L149" s="406"/>
      <c r="M149" s="20" t="str">
        <f t="shared" si="18"/>
        <v>Juin</v>
      </c>
    </row>
    <row r="150" spans="1:13" ht="18.75">
      <c r="A150" s="17">
        <v>143</v>
      </c>
      <c r="B150" s="308" t="s">
        <v>3101</v>
      </c>
      <c r="C150" s="309" t="s">
        <v>3102</v>
      </c>
      <c r="D150" s="24">
        <v>9</v>
      </c>
      <c r="E150" s="194"/>
      <c r="F150" s="396">
        <f t="shared" si="14"/>
        <v>4.5</v>
      </c>
      <c r="G150" s="397">
        <f t="shared" si="15"/>
        <v>9</v>
      </c>
      <c r="H150" s="417"/>
      <c r="I150" s="398">
        <f t="shared" si="16"/>
        <v>9</v>
      </c>
      <c r="J150" s="418"/>
      <c r="K150" s="398">
        <f t="shared" si="17"/>
        <v>9</v>
      </c>
      <c r="L150" s="406"/>
      <c r="M150" s="20" t="str">
        <f t="shared" si="18"/>
        <v>Juin</v>
      </c>
    </row>
    <row r="151" spans="1:13" ht="18.75">
      <c r="A151" s="17">
        <v>144</v>
      </c>
      <c r="B151" s="308" t="s">
        <v>3103</v>
      </c>
      <c r="C151" s="309" t="s">
        <v>82</v>
      </c>
      <c r="D151" s="24">
        <v>5.75</v>
      </c>
      <c r="E151" s="194"/>
      <c r="F151" s="396">
        <f t="shared" si="14"/>
        <v>2.875</v>
      </c>
      <c r="G151" s="397">
        <f t="shared" si="15"/>
        <v>5.75</v>
      </c>
      <c r="H151" s="417"/>
      <c r="I151" s="398">
        <f t="shared" si="16"/>
        <v>5.75</v>
      </c>
      <c r="J151" s="418"/>
      <c r="K151" s="398">
        <f t="shared" si="17"/>
        <v>5.75</v>
      </c>
      <c r="L151" s="406"/>
      <c r="M151" s="20" t="str">
        <f t="shared" si="18"/>
        <v>Juin</v>
      </c>
    </row>
    <row r="152" spans="1:13" ht="18.75">
      <c r="A152" s="17">
        <v>145</v>
      </c>
      <c r="B152" s="302" t="s">
        <v>3299</v>
      </c>
      <c r="C152" s="303" t="s">
        <v>3104</v>
      </c>
      <c r="D152" s="24">
        <v>5.75</v>
      </c>
      <c r="E152" s="194"/>
      <c r="F152" s="396">
        <f t="shared" si="14"/>
        <v>2.875</v>
      </c>
      <c r="G152" s="397">
        <f t="shared" si="15"/>
        <v>5.75</v>
      </c>
      <c r="H152" s="417"/>
      <c r="I152" s="398">
        <f t="shared" si="16"/>
        <v>5.75</v>
      </c>
      <c r="J152" s="418"/>
      <c r="K152" s="398">
        <f t="shared" si="17"/>
        <v>5.75</v>
      </c>
      <c r="L152" s="406"/>
      <c r="M152" s="20" t="str">
        <f t="shared" si="18"/>
        <v>Juin</v>
      </c>
    </row>
    <row r="153" spans="1:13" ht="18.75">
      <c r="A153" s="17">
        <v>146</v>
      </c>
      <c r="B153" s="308" t="s">
        <v>3105</v>
      </c>
      <c r="C153" s="309" t="s">
        <v>3106</v>
      </c>
      <c r="D153" s="24">
        <v>5</v>
      </c>
      <c r="E153" s="194"/>
      <c r="F153" s="396">
        <f t="shared" si="14"/>
        <v>2.5</v>
      </c>
      <c r="G153" s="397">
        <f t="shared" si="15"/>
        <v>5</v>
      </c>
      <c r="H153" s="417"/>
      <c r="I153" s="398">
        <f t="shared" si="16"/>
        <v>5</v>
      </c>
      <c r="J153" s="418"/>
      <c r="K153" s="398">
        <f t="shared" si="17"/>
        <v>5</v>
      </c>
      <c r="L153" s="406"/>
      <c r="M153" s="20" t="str">
        <f t="shared" si="18"/>
        <v>Juin</v>
      </c>
    </row>
    <row r="154" spans="1:13" ht="18.75">
      <c r="A154" s="17">
        <v>147</v>
      </c>
      <c r="B154" s="308" t="s">
        <v>3107</v>
      </c>
      <c r="C154" s="309" t="s">
        <v>3108</v>
      </c>
      <c r="D154" s="24">
        <v>9.5</v>
      </c>
      <c r="E154" s="194"/>
      <c r="F154" s="396">
        <f t="shared" si="14"/>
        <v>4.75</v>
      </c>
      <c r="G154" s="397">
        <f t="shared" si="15"/>
        <v>9.5</v>
      </c>
      <c r="H154" s="417"/>
      <c r="I154" s="398">
        <f t="shared" si="16"/>
        <v>9.5</v>
      </c>
      <c r="J154" s="418"/>
      <c r="K154" s="398">
        <f t="shared" si="17"/>
        <v>9.5</v>
      </c>
      <c r="L154" s="406"/>
      <c r="M154" s="20" t="str">
        <f t="shared" si="18"/>
        <v>Juin</v>
      </c>
    </row>
    <row r="155" spans="1:13" ht="18.75">
      <c r="A155" s="17">
        <v>148</v>
      </c>
      <c r="B155" s="308" t="s">
        <v>3109</v>
      </c>
      <c r="C155" s="309" t="s">
        <v>1692</v>
      </c>
      <c r="D155" s="24">
        <v>5.75</v>
      </c>
      <c r="E155" s="194"/>
      <c r="F155" s="396">
        <f t="shared" si="14"/>
        <v>2.875</v>
      </c>
      <c r="G155" s="397">
        <f t="shared" si="15"/>
        <v>5.75</v>
      </c>
      <c r="H155" s="417"/>
      <c r="I155" s="398">
        <f t="shared" si="16"/>
        <v>5.75</v>
      </c>
      <c r="J155" s="418"/>
      <c r="K155" s="398">
        <f t="shared" si="17"/>
        <v>5.75</v>
      </c>
      <c r="L155" s="406"/>
      <c r="M155" s="20" t="str">
        <f t="shared" si="18"/>
        <v>Juin</v>
      </c>
    </row>
    <row r="156" spans="1:13" ht="18.75">
      <c r="A156" s="17">
        <v>149</v>
      </c>
      <c r="B156" s="308" t="s">
        <v>977</v>
      </c>
      <c r="C156" s="309" t="s">
        <v>3110</v>
      </c>
      <c r="D156" s="24">
        <v>5.75</v>
      </c>
      <c r="E156" s="194"/>
      <c r="F156" s="396">
        <f t="shared" si="14"/>
        <v>2.875</v>
      </c>
      <c r="G156" s="397">
        <f t="shared" si="15"/>
        <v>5.75</v>
      </c>
      <c r="H156" s="417"/>
      <c r="I156" s="398">
        <f t="shared" si="16"/>
        <v>5.75</v>
      </c>
      <c r="J156" s="418"/>
      <c r="K156" s="398">
        <f t="shared" si="17"/>
        <v>5.75</v>
      </c>
      <c r="L156" s="406"/>
      <c r="M156" s="20" t="str">
        <f t="shared" si="18"/>
        <v>Juin</v>
      </c>
    </row>
    <row r="157" spans="1:13" ht="18.75">
      <c r="A157" s="17">
        <v>150</v>
      </c>
      <c r="B157" s="308" t="s">
        <v>3300</v>
      </c>
      <c r="C157" s="309" t="s">
        <v>3111</v>
      </c>
      <c r="D157" s="24">
        <v>4.5</v>
      </c>
      <c r="E157" s="194"/>
      <c r="F157" s="396">
        <f t="shared" si="14"/>
        <v>2.25</v>
      </c>
      <c r="G157" s="397">
        <f t="shared" si="15"/>
        <v>4.5</v>
      </c>
      <c r="H157" s="417"/>
      <c r="I157" s="398">
        <f t="shared" si="16"/>
        <v>4.5</v>
      </c>
      <c r="J157" s="418"/>
      <c r="K157" s="398">
        <f t="shared" si="17"/>
        <v>4.5</v>
      </c>
      <c r="L157" s="406"/>
      <c r="M157" s="20" t="str">
        <f t="shared" si="18"/>
        <v>Juin</v>
      </c>
    </row>
    <row r="158" spans="1:13" ht="18.75">
      <c r="A158" s="17">
        <v>151</v>
      </c>
      <c r="B158" s="308" t="s">
        <v>3276</v>
      </c>
      <c r="C158" s="309" t="s">
        <v>1985</v>
      </c>
      <c r="D158" s="24">
        <v>6.75</v>
      </c>
      <c r="E158" s="209"/>
      <c r="F158" s="396">
        <f t="shared" si="14"/>
        <v>3.375</v>
      </c>
      <c r="G158" s="397">
        <f t="shared" si="15"/>
        <v>6.75</v>
      </c>
      <c r="H158" s="417"/>
      <c r="I158" s="398">
        <f t="shared" si="16"/>
        <v>6.75</v>
      </c>
      <c r="J158" s="418"/>
      <c r="K158" s="398">
        <f t="shared" si="17"/>
        <v>6.75</v>
      </c>
      <c r="L158" s="406"/>
      <c r="M158" s="20" t="str">
        <f t="shared" si="18"/>
        <v>Juin</v>
      </c>
    </row>
    <row r="159" spans="1:13" ht="18.75">
      <c r="A159" s="17">
        <v>152</v>
      </c>
      <c r="B159" s="352" t="s">
        <v>3112</v>
      </c>
      <c r="C159" s="353" t="s">
        <v>2148</v>
      </c>
      <c r="D159" s="24">
        <v>3</v>
      </c>
      <c r="E159" s="24"/>
      <c r="F159" s="396">
        <f t="shared" si="14"/>
        <v>1.5</v>
      </c>
      <c r="G159" s="397">
        <f t="shared" si="15"/>
        <v>3</v>
      </c>
      <c r="H159" s="417"/>
      <c r="I159" s="398">
        <f t="shared" si="16"/>
        <v>3</v>
      </c>
      <c r="J159" s="418"/>
      <c r="K159" s="398">
        <f t="shared" si="17"/>
        <v>3</v>
      </c>
      <c r="L159" s="406"/>
      <c r="M159" s="20" t="str">
        <f t="shared" si="18"/>
        <v>Juin</v>
      </c>
    </row>
    <row r="160" spans="1:13" ht="18.75">
      <c r="A160" s="17">
        <v>153</v>
      </c>
      <c r="B160" s="308" t="s">
        <v>1648</v>
      </c>
      <c r="C160" s="309" t="s">
        <v>3113</v>
      </c>
      <c r="D160" s="24">
        <v>13.5</v>
      </c>
      <c r="E160" s="24"/>
      <c r="F160" s="396">
        <f t="shared" si="14"/>
        <v>6.75</v>
      </c>
      <c r="G160" s="397">
        <f t="shared" si="15"/>
        <v>13.5</v>
      </c>
      <c r="H160" s="417"/>
      <c r="I160" s="398">
        <f t="shared" si="16"/>
        <v>13.5</v>
      </c>
      <c r="J160" s="418"/>
      <c r="K160" s="398">
        <f t="shared" si="17"/>
        <v>13.5</v>
      </c>
      <c r="L160" s="406"/>
      <c r="M160" s="20" t="str">
        <f t="shared" si="18"/>
        <v>Juin</v>
      </c>
    </row>
    <row r="161" spans="1:13" ht="18.75">
      <c r="A161" s="17">
        <v>154</v>
      </c>
      <c r="B161" s="308" t="s">
        <v>3114</v>
      </c>
      <c r="C161" s="309" t="s">
        <v>3115</v>
      </c>
      <c r="D161" s="24">
        <v>4</v>
      </c>
      <c r="E161" s="24"/>
      <c r="F161" s="396">
        <f t="shared" si="14"/>
        <v>2</v>
      </c>
      <c r="G161" s="397">
        <f t="shared" si="15"/>
        <v>4</v>
      </c>
      <c r="H161" s="417"/>
      <c r="I161" s="398">
        <f t="shared" si="16"/>
        <v>4</v>
      </c>
      <c r="J161" s="418"/>
      <c r="K161" s="398">
        <f t="shared" si="17"/>
        <v>4</v>
      </c>
      <c r="L161" s="406"/>
      <c r="M161" s="20" t="str">
        <f t="shared" si="18"/>
        <v>Juin</v>
      </c>
    </row>
    <row r="162" spans="1:13" ht="18.75">
      <c r="A162" s="17">
        <v>155</v>
      </c>
      <c r="B162" s="308" t="s">
        <v>3116</v>
      </c>
      <c r="C162" s="309" t="s">
        <v>2064</v>
      </c>
      <c r="D162" s="24">
        <v>3</v>
      </c>
      <c r="E162" s="24"/>
      <c r="F162" s="396">
        <f t="shared" si="14"/>
        <v>1.5</v>
      </c>
      <c r="G162" s="397">
        <f t="shared" si="15"/>
        <v>3</v>
      </c>
      <c r="H162" s="417"/>
      <c r="I162" s="398">
        <f t="shared" si="16"/>
        <v>3</v>
      </c>
      <c r="J162" s="418"/>
      <c r="K162" s="398">
        <f t="shared" si="17"/>
        <v>3</v>
      </c>
      <c r="L162" s="406"/>
      <c r="M162" s="20" t="str">
        <f t="shared" si="18"/>
        <v>Juin</v>
      </c>
    </row>
    <row r="163" spans="1:13" ht="18.75">
      <c r="A163" s="17">
        <v>156</v>
      </c>
      <c r="B163" s="308" t="s">
        <v>3117</v>
      </c>
      <c r="C163" s="309" t="s">
        <v>3118</v>
      </c>
      <c r="D163" s="24">
        <v>4.25</v>
      </c>
      <c r="E163" s="24"/>
      <c r="F163" s="396">
        <f t="shared" si="14"/>
        <v>2.125</v>
      </c>
      <c r="G163" s="397">
        <f t="shared" si="15"/>
        <v>4.25</v>
      </c>
      <c r="H163" s="417"/>
      <c r="I163" s="398">
        <f t="shared" si="16"/>
        <v>4.25</v>
      </c>
      <c r="J163" s="418"/>
      <c r="K163" s="398">
        <f t="shared" si="17"/>
        <v>4.25</v>
      </c>
      <c r="L163" s="406"/>
      <c r="M163" s="20" t="str">
        <f t="shared" si="18"/>
        <v>Juin</v>
      </c>
    </row>
    <row r="164" spans="1:13" ht="18.75">
      <c r="A164" s="17">
        <v>157</v>
      </c>
      <c r="B164" s="308" t="s">
        <v>3119</v>
      </c>
      <c r="C164" s="309" t="s">
        <v>100</v>
      </c>
      <c r="D164" s="24">
        <v>4.5</v>
      </c>
      <c r="E164" s="24"/>
      <c r="F164" s="396">
        <f t="shared" si="14"/>
        <v>2.25</v>
      </c>
      <c r="G164" s="397">
        <f t="shared" si="15"/>
        <v>4.5</v>
      </c>
      <c r="H164" s="417"/>
      <c r="I164" s="398">
        <f t="shared" si="16"/>
        <v>4.5</v>
      </c>
      <c r="J164" s="418"/>
      <c r="K164" s="398">
        <f t="shared" si="17"/>
        <v>4.5</v>
      </c>
      <c r="L164" s="406"/>
      <c r="M164" s="20" t="str">
        <f t="shared" si="18"/>
        <v>Juin</v>
      </c>
    </row>
    <row r="165" spans="1:13" ht="18.75">
      <c r="A165" s="17">
        <v>158</v>
      </c>
      <c r="B165" s="308" t="s">
        <v>3120</v>
      </c>
      <c r="C165" s="309" t="s">
        <v>3121</v>
      </c>
      <c r="D165" s="24">
        <v>8.5</v>
      </c>
      <c r="E165" s="24"/>
      <c r="F165" s="396">
        <f t="shared" si="14"/>
        <v>4.25</v>
      </c>
      <c r="G165" s="397">
        <f t="shared" si="15"/>
        <v>8.5</v>
      </c>
      <c r="H165" s="417"/>
      <c r="I165" s="398">
        <f t="shared" si="16"/>
        <v>8.5</v>
      </c>
      <c r="J165" s="418"/>
      <c r="K165" s="398">
        <f t="shared" si="17"/>
        <v>8.5</v>
      </c>
      <c r="L165" s="406"/>
      <c r="M165" s="20" t="str">
        <f t="shared" si="18"/>
        <v>Juin</v>
      </c>
    </row>
    <row r="166" spans="1:13" ht="18.75">
      <c r="A166" s="17">
        <v>159</v>
      </c>
      <c r="B166" s="308" t="s">
        <v>3122</v>
      </c>
      <c r="C166" s="309" t="s">
        <v>3123</v>
      </c>
      <c r="D166" s="24">
        <v>8.25</v>
      </c>
      <c r="E166" s="24"/>
      <c r="F166" s="396">
        <f t="shared" si="14"/>
        <v>4.125</v>
      </c>
      <c r="G166" s="397">
        <f t="shared" si="15"/>
        <v>8.25</v>
      </c>
      <c r="H166" s="417"/>
      <c r="I166" s="398">
        <f t="shared" si="16"/>
        <v>8.25</v>
      </c>
      <c r="J166" s="418"/>
      <c r="K166" s="398">
        <f t="shared" si="17"/>
        <v>8.25</v>
      </c>
      <c r="L166" s="406"/>
      <c r="M166" s="20" t="str">
        <f t="shared" si="18"/>
        <v>Juin</v>
      </c>
    </row>
    <row r="167" spans="1:13" ht="18.75">
      <c r="A167" s="17">
        <v>160</v>
      </c>
      <c r="B167" s="308" t="s">
        <v>3124</v>
      </c>
      <c r="C167" s="309" t="s">
        <v>3125</v>
      </c>
      <c r="D167" s="24">
        <v>6.5</v>
      </c>
      <c r="E167" s="24"/>
      <c r="F167" s="396">
        <f t="shared" si="14"/>
        <v>3.25</v>
      </c>
      <c r="G167" s="397">
        <f t="shared" si="15"/>
        <v>6.5</v>
      </c>
      <c r="H167" s="417"/>
      <c r="I167" s="398">
        <f t="shared" si="16"/>
        <v>6.5</v>
      </c>
      <c r="J167" s="418"/>
      <c r="K167" s="398">
        <f t="shared" si="17"/>
        <v>6.5</v>
      </c>
      <c r="L167" s="406"/>
      <c r="M167" s="20" t="str">
        <f t="shared" si="18"/>
        <v>Juin</v>
      </c>
    </row>
    <row r="168" spans="1:13" ht="18.75">
      <c r="A168" s="17">
        <v>161</v>
      </c>
      <c r="B168" s="308" t="s">
        <v>2021</v>
      </c>
      <c r="C168" s="309" t="s">
        <v>3126</v>
      </c>
      <c r="D168" s="24">
        <v>5</v>
      </c>
      <c r="E168" s="24"/>
      <c r="F168" s="396">
        <f t="shared" si="14"/>
        <v>2.5</v>
      </c>
      <c r="G168" s="397">
        <f t="shared" si="15"/>
        <v>5</v>
      </c>
      <c r="H168" s="417"/>
      <c r="I168" s="398">
        <f t="shared" si="16"/>
        <v>5</v>
      </c>
      <c r="J168" s="418"/>
      <c r="K168" s="398">
        <f t="shared" si="17"/>
        <v>5</v>
      </c>
      <c r="L168" s="406"/>
      <c r="M168" s="20" t="str">
        <f t="shared" si="18"/>
        <v>Juin</v>
      </c>
    </row>
    <row r="169" spans="1:13" ht="18.75">
      <c r="A169" s="17">
        <v>162</v>
      </c>
      <c r="B169" s="308" t="s">
        <v>3127</v>
      </c>
      <c r="C169" s="309" t="s">
        <v>3128</v>
      </c>
      <c r="D169" s="24">
        <v>3.25</v>
      </c>
      <c r="E169" s="24"/>
      <c r="F169" s="396">
        <f t="shared" si="14"/>
        <v>1.625</v>
      </c>
      <c r="G169" s="397">
        <f t="shared" si="15"/>
        <v>3.25</v>
      </c>
      <c r="H169" s="417"/>
      <c r="I169" s="398">
        <f t="shared" si="16"/>
        <v>3.25</v>
      </c>
      <c r="J169" s="418"/>
      <c r="K169" s="398">
        <f t="shared" si="17"/>
        <v>3.25</v>
      </c>
      <c r="L169" s="406"/>
      <c r="M169" s="20" t="str">
        <f t="shared" si="18"/>
        <v>Juin</v>
      </c>
    </row>
    <row r="170" spans="1:13" ht="18.75">
      <c r="A170" s="17">
        <v>163</v>
      </c>
      <c r="B170" s="308" t="s">
        <v>3129</v>
      </c>
      <c r="C170" s="309" t="s">
        <v>1787</v>
      </c>
      <c r="D170" s="24">
        <v>10.5</v>
      </c>
      <c r="E170" s="24"/>
      <c r="F170" s="396">
        <f t="shared" si="14"/>
        <v>5.25</v>
      </c>
      <c r="G170" s="397">
        <f t="shared" si="15"/>
        <v>10.5</v>
      </c>
      <c r="H170" s="417"/>
      <c r="I170" s="398">
        <f t="shared" si="16"/>
        <v>10.5</v>
      </c>
      <c r="J170" s="418"/>
      <c r="K170" s="398">
        <f t="shared" si="17"/>
        <v>10.5</v>
      </c>
      <c r="L170" s="406"/>
      <c r="M170" s="20" t="str">
        <f t="shared" si="18"/>
        <v>Juin</v>
      </c>
    </row>
    <row r="171" spans="1:13" ht="18.75">
      <c r="A171" s="17">
        <v>164</v>
      </c>
      <c r="B171" s="334" t="s">
        <v>3130</v>
      </c>
      <c r="C171" s="335" t="s">
        <v>303</v>
      </c>
      <c r="D171" s="24">
        <v>8</v>
      </c>
      <c r="E171" s="24"/>
      <c r="F171" s="396">
        <f t="shared" si="14"/>
        <v>4</v>
      </c>
      <c r="G171" s="397">
        <f t="shared" si="15"/>
        <v>8</v>
      </c>
      <c r="H171" s="417"/>
      <c r="I171" s="398">
        <f t="shared" si="16"/>
        <v>8</v>
      </c>
      <c r="J171" s="418"/>
      <c r="K171" s="398">
        <f t="shared" si="17"/>
        <v>8</v>
      </c>
      <c r="L171" s="406"/>
      <c r="M171" s="20" t="str">
        <f t="shared" si="18"/>
        <v>Juin</v>
      </c>
    </row>
    <row r="172" spans="1:13" ht="18.75">
      <c r="A172" s="17">
        <v>165</v>
      </c>
      <c r="B172" s="308" t="s">
        <v>3131</v>
      </c>
      <c r="C172" s="309" t="s">
        <v>696</v>
      </c>
      <c r="D172" s="24">
        <v>8</v>
      </c>
      <c r="E172" s="194"/>
      <c r="F172" s="396">
        <f t="shared" si="14"/>
        <v>4</v>
      </c>
      <c r="G172" s="397">
        <f t="shared" si="15"/>
        <v>8</v>
      </c>
      <c r="H172" s="417"/>
      <c r="I172" s="398">
        <f t="shared" si="16"/>
        <v>8</v>
      </c>
      <c r="J172" s="418"/>
      <c r="K172" s="398">
        <f t="shared" si="17"/>
        <v>8</v>
      </c>
      <c r="L172" s="406"/>
      <c r="M172" s="20" t="str">
        <f t="shared" si="18"/>
        <v>Juin</v>
      </c>
    </row>
    <row r="173" spans="1:13" ht="18.75">
      <c r="A173" s="17">
        <v>166</v>
      </c>
      <c r="B173" s="308" t="s">
        <v>3132</v>
      </c>
      <c r="C173" s="309" t="s">
        <v>1751</v>
      </c>
      <c r="D173" s="24">
        <v>10</v>
      </c>
      <c r="E173" s="194"/>
      <c r="F173" s="396">
        <f t="shared" si="14"/>
        <v>5</v>
      </c>
      <c r="G173" s="397">
        <f t="shared" si="15"/>
        <v>10</v>
      </c>
      <c r="H173" s="417"/>
      <c r="I173" s="398">
        <f t="shared" si="16"/>
        <v>10</v>
      </c>
      <c r="J173" s="418"/>
      <c r="K173" s="398">
        <f t="shared" si="17"/>
        <v>10</v>
      </c>
      <c r="L173" s="406"/>
      <c r="M173" s="20" t="str">
        <f t="shared" si="18"/>
        <v>Juin</v>
      </c>
    </row>
    <row r="174" spans="1:13" ht="18.75">
      <c r="A174" s="17">
        <v>167</v>
      </c>
      <c r="B174" s="308" t="s">
        <v>3133</v>
      </c>
      <c r="C174" s="309" t="s">
        <v>2148</v>
      </c>
      <c r="D174" s="24">
        <v>5</v>
      </c>
      <c r="E174" s="194"/>
      <c r="F174" s="396">
        <f t="shared" si="14"/>
        <v>2.5</v>
      </c>
      <c r="G174" s="397">
        <f t="shared" si="15"/>
        <v>5</v>
      </c>
      <c r="H174" s="417"/>
      <c r="I174" s="398">
        <f t="shared" si="16"/>
        <v>5</v>
      </c>
      <c r="J174" s="418"/>
      <c r="K174" s="398">
        <f t="shared" si="17"/>
        <v>5</v>
      </c>
      <c r="L174" s="406"/>
      <c r="M174" s="20" t="str">
        <f t="shared" si="18"/>
        <v>Juin</v>
      </c>
    </row>
    <row r="175" spans="1:13" ht="18.75">
      <c r="A175" s="17">
        <v>168</v>
      </c>
      <c r="B175" s="308" t="s">
        <v>3134</v>
      </c>
      <c r="C175" s="309" t="s">
        <v>3135</v>
      </c>
      <c r="D175" s="24">
        <v>12</v>
      </c>
      <c r="E175" s="194"/>
      <c r="F175" s="396">
        <f t="shared" si="14"/>
        <v>6</v>
      </c>
      <c r="G175" s="397">
        <f t="shared" si="15"/>
        <v>12</v>
      </c>
      <c r="H175" s="417"/>
      <c r="I175" s="398">
        <f t="shared" si="16"/>
        <v>12</v>
      </c>
      <c r="J175" s="418"/>
      <c r="K175" s="398">
        <f t="shared" si="17"/>
        <v>12</v>
      </c>
      <c r="L175" s="406"/>
      <c r="M175" s="20" t="str">
        <f t="shared" si="18"/>
        <v>Juin</v>
      </c>
    </row>
    <row r="176" spans="1:13" ht="18.75">
      <c r="A176" s="17">
        <v>169</v>
      </c>
      <c r="B176" s="308" t="s">
        <v>3136</v>
      </c>
      <c r="C176" s="309" t="s">
        <v>1923</v>
      </c>
      <c r="D176" s="24">
        <v>7</v>
      </c>
      <c r="E176" s="194"/>
      <c r="F176" s="396">
        <f t="shared" si="14"/>
        <v>3.5</v>
      </c>
      <c r="G176" s="397">
        <f t="shared" si="15"/>
        <v>7</v>
      </c>
      <c r="H176" s="417"/>
      <c r="I176" s="398">
        <f t="shared" si="16"/>
        <v>7</v>
      </c>
      <c r="J176" s="418"/>
      <c r="K176" s="398">
        <f t="shared" si="17"/>
        <v>7</v>
      </c>
      <c r="L176" s="406"/>
      <c r="M176" s="20" t="str">
        <f t="shared" si="18"/>
        <v>Juin</v>
      </c>
    </row>
    <row r="177" spans="1:13" ht="18.75">
      <c r="A177" s="17">
        <v>170</v>
      </c>
      <c r="B177" s="308" t="s">
        <v>3136</v>
      </c>
      <c r="C177" s="309" t="s">
        <v>1109</v>
      </c>
      <c r="D177" s="24">
        <v>5</v>
      </c>
      <c r="E177" s="194"/>
      <c r="F177" s="396">
        <f t="shared" si="14"/>
        <v>2.5</v>
      </c>
      <c r="G177" s="397">
        <f t="shared" si="15"/>
        <v>5</v>
      </c>
      <c r="H177" s="417"/>
      <c r="I177" s="398">
        <f t="shared" si="16"/>
        <v>5</v>
      </c>
      <c r="J177" s="418"/>
      <c r="K177" s="398">
        <f t="shared" si="17"/>
        <v>5</v>
      </c>
      <c r="L177" s="406"/>
      <c r="M177" s="20" t="str">
        <f t="shared" si="18"/>
        <v>Juin</v>
      </c>
    </row>
    <row r="178" spans="1:13" ht="18.75">
      <c r="A178" s="17">
        <v>171</v>
      </c>
      <c r="B178" s="308" t="s">
        <v>3137</v>
      </c>
      <c r="C178" s="309" t="s">
        <v>3138</v>
      </c>
      <c r="D178" s="24">
        <v>11.5</v>
      </c>
      <c r="E178" s="194"/>
      <c r="F178" s="396">
        <f t="shared" si="14"/>
        <v>5.75</v>
      </c>
      <c r="G178" s="397">
        <f t="shared" si="15"/>
        <v>11.5</v>
      </c>
      <c r="H178" s="417"/>
      <c r="I178" s="398">
        <f t="shared" si="16"/>
        <v>11.5</v>
      </c>
      <c r="J178" s="418"/>
      <c r="K178" s="398">
        <f t="shared" si="17"/>
        <v>11.5</v>
      </c>
      <c r="L178" s="406"/>
      <c r="M178" s="20" t="str">
        <f t="shared" si="18"/>
        <v>Juin</v>
      </c>
    </row>
    <row r="179" spans="1:13" ht="18.75">
      <c r="A179" s="17">
        <v>172</v>
      </c>
      <c r="B179" s="308" t="s">
        <v>3139</v>
      </c>
      <c r="C179" s="309" t="s">
        <v>3140</v>
      </c>
      <c r="D179" s="24">
        <v>13</v>
      </c>
      <c r="E179" s="194"/>
      <c r="F179" s="396">
        <f t="shared" si="14"/>
        <v>6.5</v>
      </c>
      <c r="G179" s="397">
        <f t="shared" si="15"/>
        <v>13</v>
      </c>
      <c r="H179" s="417"/>
      <c r="I179" s="398">
        <f t="shared" si="16"/>
        <v>13</v>
      </c>
      <c r="J179" s="418"/>
      <c r="K179" s="398">
        <f t="shared" si="17"/>
        <v>13</v>
      </c>
      <c r="L179" s="406"/>
      <c r="M179" s="20" t="str">
        <f t="shared" si="18"/>
        <v>Juin</v>
      </c>
    </row>
    <row r="180" spans="1:13" ht="18.75">
      <c r="A180" s="17">
        <v>173</v>
      </c>
      <c r="B180" s="308" t="s">
        <v>3141</v>
      </c>
      <c r="C180" s="309" t="s">
        <v>3142</v>
      </c>
      <c r="D180" s="24">
        <v>14</v>
      </c>
      <c r="E180" s="194"/>
      <c r="F180" s="396">
        <f t="shared" si="14"/>
        <v>7</v>
      </c>
      <c r="G180" s="397">
        <f t="shared" si="15"/>
        <v>14</v>
      </c>
      <c r="H180" s="417"/>
      <c r="I180" s="398">
        <f t="shared" si="16"/>
        <v>14</v>
      </c>
      <c r="J180" s="418"/>
      <c r="K180" s="398">
        <f t="shared" si="17"/>
        <v>14</v>
      </c>
      <c r="L180" s="406"/>
      <c r="M180" s="20" t="str">
        <f t="shared" si="18"/>
        <v>Juin</v>
      </c>
    </row>
    <row r="181" spans="1:13" ht="18.75">
      <c r="A181" s="17">
        <v>174</v>
      </c>
      <c r="B181" s="308" t="s">
        <v>3143</v>
      </c>
      <c r="C181" s="309" t="s">
        <v>3144</v>
      </c>
      <c r="D181" s="24">
        <v>9.25</v>
      </c>
      <c r="E181" s="194"/>
      <c r="F181" s="396">
        <f t="shared" si="14"/>
        <v>4.625</v>
      </c>
      <c r="G181" s="397">
        <f t="shared" si="15"/>
        <v>9.25</v>
      </c>
      <c r="H181" s="417"/>
      <c r="I181" s="398">
        <f t="shared" si="16"/>
        <v>9.25</v>
      </c>
      <c r="J181" s="418"/>
      <c r="K181" s="398">
        <f t="shared" si="17"/>
        <v>9.25</v>
      </c>
      <c r="L181" s="406"/>
      <c r="M181" s="20" t="str">
        <f t="shared" si="18"/>
        <v>Juin</v>
      </c>
    </row>
    <row r="182" spans="1:13" ht="18.75">
      <c r="A182" s="17">
        <v>175</v>
      </c>
      <c r="B182" s="308" t="s">
        <v>3145</v>
      </c>
      <c r="C182" s="309" t="s">
        <v>3146</v>
      </c>
      <c r="D182" s="24">
        <v>7.5</v>
      </c>
      <c r="E182" s="194"/>
      <c r="F182" s="396">
        <f t="shared" si="14"/>
        <v>3.75</v>
      </c>
      <c r="G182" s="397">
        <f t="shared" si="15"/>
        <v>7.5</v>
      </c>
      <c r="H182" s="417"/>
      <c r="I182" s="398">
        <f t="shared" si="16"/>
        <v>7.5</v>
      </c>
      <c r="J182" s="418"/>
      <c r="K182" s="398">
        <f t="shared" si="17"/>
        <v>7.5</v>
      </c>
      <c r="L182" s="406"/>
      <c r="M182" s="20" t="str">
        <f t="shared" si="18"/>
        <v>Juin</v>
      </c>
    </row>
    <row r="183" spans="1:13" ht="18.75">
      <c r="A183" s="17">
        <v>176</v>
      </c>
      <c r="B183" s="308" t="s">
        <v>3147</v>
      </c>
      <c r="C183" s="309" t="s">
        <v>3148</v>
      </c>
      <c r="D183" s="24">
        <v>3</v>
      </c>
      <c r="E183" s="194"/>
      <c r="F183" s="396">
        <f t="shared" si="14"/>
        <v>1.5</v>
      </c>
      <c r="G183" s="397">
        <f t="shared" si="15"/>
        <v>3</v>
      </c>
      <c r="H183" s="417"/>
      <c r="I183" s="398">
        <f t="shared" si="16"/>
        <v>3</v>
      </c>
      <c r="J183" s="418"/>
      <c r="K183" s="398">
        <f t="shared" si="17"/>
        <v>3</v>
      </c>
      <c r="L183" s="406"/>
      <c r="M183" s="20" t="str">
        <f t="shared" si="18"/>
        <v>Juin</v>
      </c>
    </row>
    <row r="184" spans="1:13" ht="18.75">
      <c r="A184" s="17">
        <v>177</v>
      </c>
      <c r="B184" s="306" t="s">
        <v>3149</v>
      </c>
      <c r="C184" s="307" t="s">
        <v>3150</v>
      </c>
      <c r="D184" s="24">
        <v>3.25</v>
      </c>
      <c r="E184" s="194"/>
      <c r="F184" s="396">
        <f t="shared" si="14"/>
        <v>1.625</v>
      </c>
      <c r="G184" s="397">
        <f t="shared" si="15"/>
        <v>3.25</v>
      </c>
      <c r="H184" s="417"/>
      <c r="I184" s="398">
        <f t="shared" si="16"/>
        <v>3.25</v>
      </c>
      <c r="J184" s="418"/>
      <c r="K184" s="398">
        <f t="shared" si="17"/>
        <v>3.25</v>
      </c>
      <c r="L184" s="406"/>
      <c r="M184" s="20" t="str">
        <f t="shared" si="18"/>
        <v>Juin</v>
      </c>
    </row>
    <row r="185" spans="1:13" ht="18.75">
      <c r="A185" s="17">
        <v>178</v>
      </c>
      <c r="B185" s="308" t="s">
        <v>3151</v>
      </c>
      <c r="C185" s="309" t="s">
        <v>3033</v>
      </c>
      <c r="D185" s="24">
        <v>9.25</v>
      </c>
      <c r="E185" s="194"/>
      <c r="F185" s="396">
        <f t="shared" si="14"/>
        <v>4.625</v>
      </c>
      <c r="G185" s="397">
        <f t="shared" si="15"/>
        <v>9.25</v>
      </c>
      <c r="H185" s="417"/>
      <c r="I185" s="398">
        <f t="shared" si="16"/>
        <v>9.25</v>
      </c>
      <c r="J185" s="418"/>
      <c r="K185" s="398">
        <f t="shared" si="17"/>
        <v>9.25</v>
      </c>
      <c r="L185" s="406"/>
      <c r="M185" s="20" t="str">
        <f t="shared" si="18"/>
        <v>Juin</v>
      </c>
    </row>
    <row r="186" spans="1:13" ht="18.75">
      <c r="A186" s="17">
        <v>179</v>
      </c>
      <c r="B186" s="334" t="s">
        <v>3152</v>
      </c>
      <c r="C186" s="335" t="s">
        <v>3148</v>
      </c>
      <c r="D186" s="24">
        <v>3.25</v>
      </c>
      <c r="E186" s="194"/>
      <c r="F186" s="396">
        <f t="shared" si="14"/>
        <v>1.625</v>
      </c>
      <c r="G186" s="397">
        <f t="shared" si="15"/>
        <v>3.25</v>
      </c>
      <c r="H186" s="417"/>
      <c r="I186" s="398">
        <f t="shared" si="16"/>
        <v>3.25</v>
      </c>
      <c r="J186" s="418"/>
      <c r="K186" s="398">
        <f t="shared" si="17"/>
        <v>3.25</v>
      </c>
      <c r="L186" s="406"/>
      <c r="M186" s="20" t="str">
        <f t="shared" si="18"/>
        <v>Juin</v>
      </c>
    </row>
    <row r="187" spans="1:13" ht="18.75">
      <c r="A187" s="17">
        <v>180</v>
      </c>
      <c r="B187" s="308" t="s">
        <v>3153</v>
      </c>
      <c r="C187" s="309" t="s">
        <v>1812</v>
      </c>
      <c r="D187" s="24">
        <v>2.5</v>
      </c>
      <c r="E187" s="194"/>
      <c r="F187" s="396">
        <f t="shared" si="14"/>
        <v>1.25</v>
      </c>
      <c r="G187" s="397">
        <f t="shared" si="15"/>
        <v>2.5</v>
      </c>
      <c r="H187" s="417"/>
      <c r="I187" s="398">
        <f t="shared" si="16"/>
        <v>2.5</v>
      </c>
      <c r="J187" s="418"/>
      <c r="K187" s="398">
        <f t="shared" si="17"/>
        <v>2.5</v>
      </c>
      <c r="L187" s="406"/>
      <c r="M187" s="20" t="str">
        <f t="shared" si="18"/>
        <v>Juin</v>
      </c>
    </row>
    <row r="188" spans="1:13" ht="18.75">
      <c r="A188" s="17">
        <v>181</v>
      </c>
      <c r="B188" s="308" t="s">
        <v>3154</v>
      </c>
      <c r="C188" s="309" t="s">
        <v>845</v>
      </c>
      <c r="D188" s="24">
        <v>4.75</v>
      </c>
      <c r="E188" s="194"/>
      <c r="F188" s="396">
        <f t="shared" si="14"/>
        <v>2.375</v>
      </c>
      <c r="G188" s="397">
        <f t="shared" si="15"/>
        <v>4.75</v>
      </c>
      <c r="H188" s="417"/>
      <c r="I188" s="398">
        <f t="shared" si="16"/>
        <v>4.75</v>
      </c>
      <c r="J188" s="418"/>
      <c r="K188" s="398">
        <f t="shared" si="17"/>
        <v>4.75</v>
      </c>
      <c r="L188" s="406"/>
      <c r="M188" s="20" t="str">
        <f t="shared" si="18"/>
        <v>Juin</v>
      </c>
    </row>
    <row r="189" spans="1:13" ht="18.75">
      <c r="A189" s="17">
        <v>182</v>
      </c>
      <c r="B189" s="308" t="s">
        <v>3155</v>
      </c>
      <c r="C189" s="309" t="s">
        <v>3156</v>
      </c>
      <c r="D189" s="24">
        <v>10.75</v>
      </c>
      <c r="E189" s="194"/>
      <c r="F189" s="396">
        <f t="shared" si="14"/>
        <v>5.375</v>
      </c>
      <c r="G189" s="397">
        <f t="shared" si="15"/>
        <v>10.75</v>
      </c>
      <c r="H189" s="417"/>
      <c r="I189" s="398">
        <f t="shared" si="16"/>
        <v>10.75</v>
      </c>
      <c r="J189" s="418"/>
      <c r="K189" s="398">
        <f t="shared" si="17"/>
        <v>10.75</v>
      </c>
      <c r="L189" s="406"/>
      <c r="M189" s="20" t="str">
        <f t="shared" si="18"/>
        <v>Juin</v>
      </c>
    </row>
    <row r="190" spans="1:13" ht="18.75">
      <c r="A190" s="17">
        <v>183</v>
      </c>
      <c r="B190" s="308" t="s">
        <v>3157</v>
      </c>
      <c r="C190" s="309" t="s">
        <v>580</v>
      </c>
      <c r="D190" s="24">
        <v>1.25</v>
      </c>
      <c r="E190" s="209"/>
      <c r="F190" s="396">
        <f t="shared" si="14"/>
        <v>0.625</v>
      </c>
      <c r="G190" s="397">
        <f t="shared" si="15"/>
        <v>1.25</v>
      </c>
      <c r="H190" s="417"/>
      <c r="I190" s="398">
        <f t="shared" si="16"/>
        <v>1.25</v>
      </c>
      <c r="J190" s="418"/>
      <c r="K190" s="398">
        <f t="shared" si="17"/>
        <v>1.25</v>
      </c>
      <c r="L190" s="406"/>
      <c r="M190" s="20" t="str">
        <f t="shared" si="18"/>
        <v>Juin</v>
      </c>
    </row>
    <row r="191" spans="1:13" ht="18.75">
      <c r="A191" s="17">
        <v>184</v>
      </c>
      <c r="B191" s="306" t="s">
        <v>3158</v>
      </c>
      <c r="C191" s="307" t="s">
        <v>3159</v>
      </c>
      <c r="D191" s="24">
        <v>3</v>
      </c>
      <c r="E191" s="194"/>
      <c r="F191" s="396">
        <f t="shared" si="14"/>
        <v>1.5</v>
      </c>
      <c r="G191" s="397">
        <f t="shared" si="15"/>
        <v>3</v>
      </c>
      <c r="H191" s="417"/>
      <c r="I191" s="398">
        <f t="shared" si="16"/>
        <v>3</v>
      </c>
      <c r="J191" s="418"/>
      <c r="K191" s="398">
        <f t="shared" si="17"/>
        <v>3</v>
      </c>
      <c r="L191" s="406"/>
      <c r="M191" s="20" t="str">
        <f t="shared" si="18"/>
        <v>Juin</v>
      </c>
    </row>
    <row r="192" spans="1:13" ht="18.75">
      <c r="A192" s="17">
        <v>185</v>
      </c>
      <c r="B192" s="308" t="s">
        <v>2062</v>
      </c>
      <c r="C192" s="309" t="s">
        <v>3160</v>
      </c>
      <c r="D192" s="24">
        <v>7.25</v>
      </c>
      <c r="E192" s="194"/>
      <c r="F192" s="396">
        <f t="shared" si="14"/>
        <v>3.625</v>
      </c>
      <c r="G192" s="397">
        <f t="shared" si="15"/>
        <v>7.25</v>
      </c>
      <c r="H192" s="417"/>
      <c r="I192" s="398">
        <f t="shared" si="16"/>
        <v>7.25</v>
      </c>
      <c r="J192" s="418"/>
      <c r="K192" s="398">
        <f t="shared" si="17"/>
        <v>7.25</v>
      </c>
      <c r="L192" s="406"/>
      <c r="M192" s="20" t="str">
        <f t="shared" si="18"/>
        <v>Juin</v>
      </c>
    </row>
    <row r="193" spans="1:13" ht="18.75">
      <c r="A193" s="17">
        <v>186</v>
      </c>
      <c r="B193" s="308" t="s">
        <v>2062</v>
      </c>
      <c r="C193" s="309" t="s">
        <v>3161</v>
      </c>
      <c r="D193" s="24">
        <v>4.75</v>
      </c>
      <c r="E193" s="194"/>
      <c r="F193" s="396">
        <f t="shared" si="14"/>
        <v>2.375</v>
      </c>
      <c r="G193" s="397">
        <f t="shared" si="15"/>
        <v>4.75</v>
      </c>
      <c r="H193" s="417"/>
      <c r="I193" s="398">
        <f t="shared" si="16"/>
        <v>4.75</v>
      </c>
      <c r="J193" s="418"/>
      <c r="K193" s="398">
        <f t="shared" si="17"/>
        <v>4.75</v>
      </c>
      <c r="L193" s="406"/>
      <c r="M193" s="20" t="str">
        <f t="shared" si="18"/>
        <v>Juin</v>
      </c>
    </row>
    <row r="194" spans="1:13" ht="18.75">
      <c r="A194" s="17">
        <v>187</v>
      </c>
      <c r="B194" s="308" t="s">
        <v>2062</v>
      </c>
      <c r="C194" s="309" t="s">
        <v>3162</v>
      </c>
      <c r="D194" s="24">
        <v>2</v>
      </c>
      <c r="E194" s="194"/>
      <c r="F194" s="396">
        <f t="shared" si="14"/>
        <v>1</v>
      </c>
      <c r="G194" s="397">
        <f t="shared" si="15"/>
        <v>2</v>
      </c>
      <c r="H194" s="417"/>
      <c r="I194" s="398">
        <f t="shared" si="16"/>
        <v>2</v>
      </c>
      <c r="J194" s="418"/>
      <c r="K194" s="398">
        <f t="shared" si="17"/>
        <v>2</v>
      </c>
      <c r="L194" s="406"/>
      <c r="M194" s="20" t="str">
        <f t="shared" si="18"/>
        <v>Juin</v>
      </c>
    </row>
    <row r="195" spans="1:13" ht="18.75">
      <c r="A195" s="17">
        <v>188</v>
      </c>
      <c r="B195" s="308" t="s">
        <v>3163</v>
      </c>
      <c r="C195" s="309" t="s">
        <v>580</v>
      </c>
      <c r="D195" s="24">
        <v>8.75</v>
      </c>
      <c r="E195" s="194"/>
      <c r="F195" s="396">
        <f t="shared" si="14"/>
        <v>4.375</v>
      </c>
      <c r="G195" s="397">
        <f t="shared" si="15"/>
        <v>8.75</v>
      </c>
      <c r="H195" s="417"/>
      <c r="I195" s="398">
        <f t="shared" si="16"/>
        <v>8.75</v>
      </c>
      <c r="J195" s="418"/>
      <c r="K195" s="398">
        <f t="shared" si="17"/>
        <v>8.75</v>
      </c>
      <c r="L195" s="406"/>
      <c r="M195" s="20" t="str">
        <f t="shared" si="18"/>
        <v>Juin</v>
      </c>
    </row>
    <row r="196" spans="1:13" ht="18.75">
      <c r="A196" s="17">
        <v>189</v>
      </c>
      <c r="B196" s="354" t="s">
        <v>3164</v>
      </c>
      <c r="C196" s="355" t="s">
        <v>3165</v>
      </c>
      <c r="D196" s="24">
        <v>4</v>
      </c>
      <c r="E196" s="194"/>
      <c r="F196" s="396">
        <f t="shared" si="14"/>
        <v>2</v>
      </c>
      <c r="G196" s="397">
        <f t="shared" si="15"/>
        <v>4</v>
      </c>
      <c r="H196" s="417"/>
      <c r="I196" s="398">
        <f t="shared" si="16"/>
        <v>4</v>
      </c>
      <c r="J196" s="418"/>
      <c r="K196" s="398">
        <f t="shared" si="17"/>
        <v>4</v>
      </c>
      <c r="L196" s="406"/>
      <c r="M196" s="20" t="str">
        <f t="shared" si="18"/>
        <v>Juin</v>
      </c>
    </row>
    <row r="197" spans="1:13" ht="18.75">
      <c r="A197" s="17">
        <v>190</v>
      </c>
      <c r="B197" s="308" t="s">
        <v>3167</v>
      </c>
      <c r="C197" s="309" t="s">
        <v>955</v>
      </c>
      <c r="D197" s="24">
        <v>11</v>
      </c>
      <c r="E197" s="194"/>
      <c r="F197" s="396">
        <f t="shared" si="14"/>
        <v>5.5</v>
      </c>
      <c r="G197" s="397">
        <f t="shared" si="15"/>
        <v>11</v>
      </c>
      <c r="H197" s="417"/>
      <c r="I197" s="398">
        <f t="shared" si="16"/>
        <v>11</v>
      </c>
      <c r="J197" s="418"/>
      <c r="K197" s="398">
        <f t="shared" si="17"/>
        <v>11</v>
      </c>
      <c r="L197" s="406"/>
      <c r="M197" s="20" t="str">
        <f t="shared" si="18"/>
        <v>Juin</v>
      </c>
    </row>
    <row r="198" spans="1:13" ht="18.75">
      <c r="A198" s="17">
        <v>191</v>
      </c>
      <c r="B198" s="308" t="s">
        <v>3168</v>
      </c>
      <c r="C198" s="309" t="s">
        <v>3169</v>
      </c>
      <c r="D198" s="24">
        <v>4</v>
      </c>
      <c r="E198" s="194"/>
      <c r="F198" s="396">
        <f t="shared" si="14"/>
        <v>2</v>
      </c>
      <c r="G198" s="397">
        <f t="shared" si="15"/>
        <v>4</v>
      </c>
      <c r="H198" s="417"/>
      <c r="I198" s="398">
        <f t="shared" si="16"/>
        <v>4</v>
      </c>
      <c r="J198" s="418"/>
      <c r="K198" s="398">
        <f t="shared" si="17"/>
        <v>4</v>
      </c>
      <c r="L198" s="406"/>
      <c r="M198" s="20" t="str">
        <f t="shared" si="18"/>
        <v>Juin</v>
      </c>
    </row>
    <row r="199" spans="1:13" ht="18.75">
      <c r="A199" s="17">
        <v>192</v>
      </c>
      <c r="B199" s="308" t="s">
        <v>3170</v>
      </c>
      <c r="C199" s="309" t="s">
        <v>3171</v>
      </c>
      <c r="D199" s="24">
        <v>9</v>
      </c>
      <c r="E199" s="194"/>
      <c r="F199" s="396">
        <f t="shared" si="14"/>
        <v>4.5</v>
      </c>
      <c r="G199" s="397">
        <f t="shared" si="15"/>
        <v>9</v>
      </c>
      <c r="H199" s="417"/>
      <c r="I199" s="398">
        <f t="shared" si="16"/>
        <v>9</v>
      </c>
      <c r="J199" s="418"/>
      <c r="K199" s="398">
        <f t="shared" si="17"/>
        <v>9</v>
      </c>
      <c r="L199" s="406"/>
      <c r="M199" s="20" t="str">
        <f t="shared" si="18"/>
        <v>Juin</v>
      </c>
    </row>
    <row r="200" spans="1:13" ht="18.75">
      <c r="A200" s="17">
        <v>193</v>
      </c>
      <c r="B200" s="308" t="s">
        <v>3172</v>
      </c>
      <c r="C200" s="309" t="s">
        <v>1863</v>
      </c>
      <c r="D200" s="24">
        <v>5.75</v>
      </c>
      <c r="E200" s="194"/>
      <c r="F200" s="396">
        <f t="shared" si="14"/>
        <v>2.875</v>
      </c>
      <c r="G200" s="397">
        <f t="shared" si="15"/>
        <v>5.75</v>
      </c>
      <c r="H200" s="417"/>
      <c r="I200" s="398">
        <f t="shared" si="16"/>
        <v>5.75</v>
      </c>
      <c r="J200" s="418"/>
      <c r="K200" s="398">
        <f t="shared" si="17"/>
        <v>5.75</v>
      </c>
      <c r="L200" s="406"/>
      <c r="M200" s="20" t="str">
        <f t="shared" si="18"/>
        <v>Juin</v>
      </c>
    </row>
    <row r="201" spans="1:13" ht="18.75">
      <c r="A201" s="17">
        <v>194</v>
      </c>
      <c r="B201" s="308" t="s">
        <v>2076</v>
      </c>
      <c r="C201" s="309" t="s">
        <v>3173</v>
      </c>
      <c r="D201" s="24">
        <v>2.25</v>
      </c>
      <c r="E201" s="194"/>
      <c r="F201" s="396">
        <f t="shared" ref="F201:F264" si="19">IF(AND(D201=0,E201=0),L201/2,(D201+E201)/2)</f>
        <v>1.125</v>
      </c>
      <c r="G201" s="397">
        <f t="shared" ref="G201:G264" si="20">F201*2</f>
        <v>2.25</v>
      </c>
      <c r="H201" s="417"/>
      <c r="I201" s="398">
        <f t="shared" ref="I201:I264" si="21">MAX(G201,H201*2)</f>
        <v>2.25</v>
      </c>
      <c r="J201" s="418"/>
      <c r="K201" s="398">
        <f t="shared" ref="K201:K264" si="22">MAX(I201,J201*2)</f>
        <v>2.25</v>
      </c>
      <c r="L201" s="406"/>
      <c r="M201" s="20" t="str">
        <f t="shared" ref="M201:M264" si="23">IF(ISBLANK(J201),IF(ISBLANK(H201),"Juin","Synthèse"),"Rattrapage")</f>
        <v>Juin</v>
      </c>
    </row>
    <row r="202" spans="1:13" ht="18.75">
      <c r="A202" s="17">
        <v>195</v>
      </c>
      <c r="B202" s="308" t="s">
        <v>3174</v>
      </c>
      <c r="C202" s="309" t="s">
        <v>1863</v>
      </c>
      <c r="D202" s="24">
        <v>7.75</v>
      </c>
      <c r="E202" s="194"/>
      <c r="F202" s="396">
        <f t="shared" si="19"/>
        <v>3.875</v>
      </c>
      <c r="G202" s="397">
        <f t="shared" si="20"/>
        <v>7.75</v>
      </c>
      <c r="H202" s="417"/>
      <c r="I202" s="398">
        <f t="shared" si="21"/>
        <v>7.75</v>
      </c>
      <c r="J202" s="418"/>
      <c r="K202" s="398">
        <f t="shared" si="22"/>
        <v>7.75</v>
      </c>
      <c r="L202" s="406"/>
      <c r="M202" s="20" t="str">
        <f t="shared" si="23"/>
        <v>Juin</v>
      </c>
    </row>
    <row r="203" spans="1:13" ht="18.75">
      <c r="A203" s="17">
        <v>196</v>
      </c>
      <c r="B203" s="356" t="s">
        <v>3166</v>
      </c>
      <c r="C203" s="357" t="s">
        <v>2511</v>
      </c>
      <c r="D203" s="24">
        <v>8.75</v>
      </c>
      <c r="E203" s="194"/>
      <c r="F203" s="396">
        <f t="shared" si="19"/>
        <v>4.375</v>
      </c>
      <c r="G203" s="397">
        <f t="shared" si="20"/>
        <v>8.75</v>
      </c>
      <c r="H203" s="417"/>
      <c r="I203" s="398">
        <f t="shared" si="21"/>
        <v>8.75</v>
      </c>
      <c r="J203" s="418"/>
      <c r="K203" s="398">
        <f t="shared" si="22"/>
        <v>8.75</v>
      </c>
      <c r="L203" s="406"/>
      <c r="M203" s="20" t="str">
        <f t="shared" si="23"/>
        <v>Juin</v>
      </c>
    </row>
    <row r="204" spans="1:13" ht="18.75">
      <c r="A204" s="17">
        <v>197</v>
      </c>
      <c r="B204" s="308" t="s">
        <v>3175</v>
      </c>
      <c r="C204" s="309" t="s">
        <v>3176</v>
      </c>
      <c r="D204" s="24">
        <v>7.5</v>
      </c>
      <c r="E204" s="194"/>
      <c r="F204" s="396">
        <f t="shared" si="19"/>
        <v>3.75</v>
      </c>
      <c r="G204" s="397">
        <f t="shared" si="20"/>
        <v>7.5</v>
      </c>
      <c r="H204" s="417"/>
      <c r="I204" s="398">
        <f t="shared" si="21"/>
        <v>7.5</v>
      </c>
      <c r="J204" s="418"/>
      <c r="K204" s="398">
        <f t="shared" si="22"/>
        <v>7.5</v>
      </c>
      <c r="L204" s="406"/>
      <c r="M204" s="20" t="str">
        <f t="shared" si="23"/>
        <v>Juin</v>
      </c>
    </row>
    <row r="205" spans="1:13" ht="18.75">
      <c r="A205" s="17">
        <v>198</v>
      </c>
      <c r="B205" s="308" t="s">
        <v>3177</v>
      </c>
      <c r="C205" s="309" t="s">
        <v>2144</v>
      </c>
      <c r="D205" s="24">
        <v>4</v>
      </c>
      <c r="E205" s="194"/>
      <c r="F205" s="396">
        <f t="shared" si="19"/>
        <v>2</v>
      </c>
      <c r="G205" s="397">
        <f t="shared" si="20"/>
        <v>4</v>
      </c>
      <c r="H205" s="417"/>
      <c r="I205" s="398">
        <f t="shared" si="21"/>
        <v>4</v>
      </c>
      <c r="J205" s="418"/>
      <c r="K205" s="398">
        <f t="shared" si="22"/>
        <v>4</v>
      </c>
      <c r="L205" s="406"/>
      <c r="M205" s="20" t="str">
        <f t="shared" si="23"/>
        <v>Juin</v>
      </c>
    </row>
    <row r="206" spans="1:13" ht="18.75">
      <c r="A206" s="17">
        <v>199</v>
      </c>
      <c r="B206" s="308" t="s">
        <v>3178</v>
      </c>
      <c r="C206" s="309" t="s">
        <v>3179</v>
      </c>
      <c r="D206" s="24">
        <v>11</v>
      </c>
      <c r="E206" s="209"/>
      <c r="F206" s="396">
        <f t="shared" si="19"/>
        <v>5.5</v>
      </c>
      <c r="G206" s="397">
        <f t="shared" si="20"/>
        <v>11</v>
      </c>
      <c r="H206" s="417"/>
      <c r="I206" s="398">
        <f t="shared" si="21"/>
        <v>11</v>
      </c>
      <c r="J206" s="418"/>
      <c r="K206" s="398">
        <f t="shared" si="22"/>
        <v>11</v>
      </c>
      <c r="L206" s="406"/>
      <c r="M206" s="20" t="str">
        <f t="shared" si="23"/>
        <v>Juin</v>
      </c>
    </row>
    <row r="207" spans="1:13" ht="18.75">
      <c r="A207" s="17">
        <v>200</v>
      </c>
      <c r="B207" s="308" t="s">
        <v>3180</v>
      </c>
      <c r="C207" s="309" t="s">
        <v>3181</v>
      </c>
      <c r="D207" s="24">
        <v>8.5</v>
      </c>
      <c r="E207" s="194"/>
      <c r="F207" s="396">
        <f t="shared" si="19"/>
        <v>4.25</v>
      </c>
      <c r="G207" s="397">
        <f t="shared" si="20"/>
        <v>8.5</v>
      </c>
      <c r="H207" s="417"/>
      <c r="I207" s="398">
        <f t="shared" si="21"/>
        <v>8.5</v>
      </c>
      <c r="J207" s="418"/>
      <c r="K207" s="398">
        <f t="shared" si="22"/>
        <v>8.5</v>
      </c>
      <c r="L207" s="406"/>
      <c r="M207" s="20" t="str">
        <f t="shared" si="23"/>
        <v>Juin</v>
      </c>
    </row>
    <row r="208" spans="1:13" ht="18.75">
      <c r="A208" s="17">
        <v>201</v>
      </c>
      <c r="B208" s="308" t="s">
        <v>3182</v>
      </c>
      <c r="C208" s="309" t="s">
        <v>3183</v>
      </c>
      <c r="D208" s="24">
        <v>3.75</v>
      </c>
      <c r="E208" s="194"/>
      <c r="F208" s="396">
        <f t="shared" si="19"/>
        <v>1.875</v>
      </c>
      <c r="G208" s="397">
        <f t="shared" si="20"/>
        <v>3.75</v>
      </c>
      <c r="H208" s="417"/>
      <c r="I208" s="398">
        <f t="shared" si="21"/>
        <v>3.75</v>
      </c>
      <c r="J208" s="418"/>
      <c r="K208" s="398">
        <f t="shared" si="22"/>
        <v>3.75</v>
      </c>
      <c r="L208" s="406"/>
      <c r="M208" s="20" t="str">
        <f t="shared" si="23"/>
        <v>Juin</v>
      </c>
    </row>
    <row r="209" spans="1:13" ht="18.75">
      <c r="A209" s="17">
        <v>202</v>
      </c>
      <c r="B209" s="308" t="s">
        <v>3184</v>
      </c>
      <c r="C209" s="309" t="s">
        <v>3185</v>
      </c>
      <c r="D209" s="24">
        <v>4.75</v>
      </c>
      <c r="E209" s="24"/>
      <c r="F209" s="396">
        <f t="shared" si="19"/>
        <v>2.375</v>
      </c>
      <c r="G209" s="397">
        <f t="shared" si="20"/>
        <v>4.75</v>
      </c>
      <c r="H209" s="417"/>
      <c r="I209" s="398">
        <f t="shared" si="21"/>
        <v>4.75</v>
      </c>
      <c r="J209" s="418"/>
      <c r="K209" s="398">
        <f t="shared" si="22"/>
        <v>4.75</v>
      </c>
      <c r="L209" s="406"/>
      <c r="M209" s="20" t="str">
        <f t="shared" si="23"/>
        <v>Juin</v>
      </c>
    </row>
    <row r="210" spans="1:13" ht="18.75">
      <c r="A210" s="17">
        <v>203</v>
      </c>
      <c r="B210" s="308" t="s">
        <v>2096</v>
      </c>
      <c r="C210" s="309" t="s">
        <v>3186</v>
      </c>
      <c r="D210" s="24">
        <v>4.5</v>
      </c>
      <c r="E210" s="186"/>
      <c r="F210" s="396">
        <f t="shared" si="19"/>
        <v>2.25</v>
      </c>
      <c r="G210" s="397">
        <f t="shared" si="20"/>
        <v>4.5</v>
      </c>
      <c r="H210" s="417"/>
      <c r="I210" s="398">
        <f t="shared" si="21"/>
        <v>4.5</v>
      </c>
      <c r="J210" s="418"/>
      <c r="K210" s="398">
        <f t="shared" si="22"/>
        <v>4.5</v>
      </c>
      <c r="L210" s="406"/>
      <c r="M210" s="20" t="str">
        <f t="shared" si="23"/>
        <v>Juin</v>
      </c>
    </row>
    <row r="211" spans="1:13" ht="18.75">
      <c r="A211" s="17">
        <v>204</v>
      </c>
      <c r="B211" s="308" t="s">
        <v>3187</v>
      </c>
      <c r="C211" s="309" t="s">
        <v>2115</v>
      </c>
      <c r="D211" s="24">
        <v>9.5</v>
      </c>
      <c r="E211" s="24"/>
      <c r="F211" s="396">
        <f t="shared" si="19"/>
        <v>4.75</v>
      </c>
      <c r="G211" s="397">
        <f t="shared" si="20"/>
        <v>9.5</v>
      </c>
      <c r="H211" s="417"/>
      <c r="I211" s="398">
        <f t="shared" si="21"/>
        <v>9.5</v>
      </c>
      <c r="J211" s="418"/>
      <c r="K211" s="398">
        <f t="shared" si="22"/>
        <v>9.5</v>
      </c>
      <c r="L211" s="406"/>
      <c r="M211" s="20" t="str">
        <f t="shared" si="23"/>
        <v>Juin</v>
      </c>
    </row>
    <row r="212" spans="1:13" ht="18.75">
      <c r="A212" s="17">
        <v>205</v>
      </c>
      <c r="B212" s="308" t="s">
        <v>3188</v>
      </c>
      <c r="C212" s="309" t="s">
        <v>640</v>
      </c>
      <c r="D212" s="24">
        <v>7.75</v>
      </c>
      <c r="E212" s="24"/>
      <c r="F212" s="396">
        <f t="shared" si="19"/>
        <v>3.875</v>
      </c>
      <c r="G212" s="397">
        <f t="shared" si="20"/>
        <v>7.75</v>
      </c>
      <c r="H212" s="417"/>
      <c r="I212" s="398">
        <f t="shared" si="21"/>
        <v>7.75</v>
      </c>
      <c r="J212" s="418"/>
      <c r="K212" s="398">
        <f t="shared" si="22"/>
        <v>7.75</v>
      </c>
      <c r="L212" s="406"/>
      <c r="M212" s="20" t="str">
        <f t="shared" si="23"/>
        <v>Juin</v>
      </c>
    </row>
    <row r="213" spans="1:13" ht="18.75">
      <c r="A213" s="17">
        <v>206</v>
      </c>
      <c r="B213" s="308" t="s">
        <v>3188</v>
      </c>
      <c r="C213" s="309" t="s">
        <v>1999</v>
      </c>
      <c r="D213" s="24">
        <v>11.5</v>
      </c>
      <c r="E213" s="24"/>
      <c r="F213" s="396">
        <f t="shared" si="19"/>
        <v>5.75</v>
      </c>
      <c r="G213" s="397">
        <f t="shared" si="20"/>
        <v>11.5</v>
      </c>
      <c r="H213" s="417"/>
      <c r="I213" s="398">
        <f t="shared" si="21"/>
        <v>11.5</v>
      </c>
      <c r="J213" s="418"/>
      <c r="K213" s="398">
        <f t="shared" si="22"/>
        <v>11.5</v>
      </c>
      <c r="L213" s="406"/>
      <c r="M213" s="20" t="str">
        <f t="shared" si="23"/>
        <v>Juin</v>
      </c>
    </row>
    <row r="214" spans="1:13" ht="18.75">
      <c r="A214" s="17">
        <v>207</v>
      </c>
      <c r="B214" s="308" t="s">
        <v>3277</v>
      </c>
      <c r="C214" s="309" t="s">
        <v>3278</v>
      </c>
      <c r="D214" s="24">
        <v>8</v>
      </c>
      <c r="E214" s="24"/>
      <c r="F214" s="396">
        <f t="shared" si="19"/>
        <v>4</v>
      </c>
      <c r="G214" s="397">
        <f t="shared" si="20"/>
        <v>8</v>
      </c>
      <c r="H214" s="417"/>
      <c r="I214" s="398">
        <f t="shared" si="21"/>
        <v>8</v>
      </c>
      <c r="J214" s="418"/>
      <c r="K214" s="398">
        <f t="shared" si="22"/>
        <v>8</v>
      </c>
      <c r="L214" s="406"/>
      <c r="M214" s="20" t="str">
        <f t="shared" si="23"/>
        <v>Juin</v>
      </c>
    </row>
    <row r="215" spans="1:13" ht="18.75">
      <c r="A215" s="17">
        <v>208</v>
      </c>
      <c r="B215" s="308" t="s">
        <v>3189</v>
      </c>
      <c r="C215" s="309" t="s">
        <v>3279</v>
      </c>
      <c r="D215" s="24">
        <v>8</v>
      </c>
      <c r="E215" s="186"/>
      <c r="F215" s="396">
        <f t="shared" si="19"/>
        <v>4</v>
      </c>
      <c r="G215" s="397">
        <f t="shared" si="20"/>
        <v>8</v>
      </c>
      <c r="H215" s="417"/>
      <c r="I215" s="398">
        <f t="shared" si="21"/>
        <v>8</v>
      </c>
      <c r="J215" s="418"/>
      <c r="K215" s="398">
        <f t="shared" si="22"/>
        <v>8</v>
      </c>
      <c r="L215" s="406"/>
      <c r="M215" s="20" t="str">
        <f t="shared" si="23"/>
        <v>Juin</v>
      </c>
    </row>
    <row r="216" spans="1:13" ht="18.75">
      <c r="A216" s="17">
        <v>209</v>
      </c>
      <c r="B216" s="308" t="s">
        <v>3190</v>
      </c>
      <c r="C216" s="309" t="s">
        <v>3191</v>
      </c>
      <c r="D216" s="24">
        <v>10.5</v>
      </c>
      <c r="E216" s="24"/>
      <c r="F216" s="396">
        <f t="shared" si="19"/>
        <v>5.25</v>
      </c>
      <c r="G216" s="397">
        <f t="shared" si="20"/>
        <v>10.5</v>
      </c>
      <c r="H216" s="417"/>
      <c r="I216" s="398">
        <f t="shared" si="21"/>
        <v>10.5</v>
      </c>
      <c r="J216" s="418"/>
      <c r="K216" s="398">
        <f t="shared" si="22"/>
        <v>10.5</v>
      </c>
      <c r="L216" s="406"/>
      <c r="M216" s="20" t="str">
        <f t="shared" si="23"/>
        <v>Juin</v>
      </c>
    </row>
    <row r="217" spans="1:13" ht="18.75">
      <c r="A217" s="17">
        <v>210</v>
      </c>
      <c r="B217" s="308" t="s">
        <v>3280</v>
      </c>
      <c r="C217" s="309" t="s">
        <v>674</v>
      </c>
      <c r="D217" s="24">
        <v>9.5</v>
      </c>
      <c r="E217" s="24"/>
      <c r="F217" s="396">
        <f t="shared" si="19"/>
        <v>4.75</v>
      </c>
      <c r="G217" s="397">
        <f t="shared" si="20"/>
        <v>9.5</v>
      </c>
      <c r="H217" s="417"/>
      <c r="I217" s="398">
        <f t="shared" si="21"/>
        <v>9.5</v>
      </c>
      <c r="J217" s="418"/>
      <c r="K217" s="398">
        <f t="shared" si="22"/>
        <v>9.5</v>
      </c>
      <c r="L217" s="406"/>
      <c r="M217" s="20" t="str">
        <f t="shared" si="23"/>
        <v>Juin</v>
      </c>
    </row>
    <row r="218" spans="1:13" ht="18.75">
      <c r="A218" s="17">
        <v>211</v>
      </c>
      <c r="B218" s="308" t="s">
        <v>1565</v>
      </c>
      <c r="C218" s="309" t="s">
        <v>3192</v>
      </c>
      <c r="D218" s="24">
        <v>11.25</v>
      </c>
      <c r="E218" s="24"/>
      <c r="F218" s="396">
        <f t="shared" si="19"/>
        <v>5.625</v>
      </c>
      <c r="G218" s="397">
        <f t="shared" si="20"/>
        <v>11.25</v>
      </c>
      <c r="H218" s="417"/>
      <c r="I218" s="398">
        <f t="shared" si="21"/>
        <v>11.25</v>
      </c>
      <c r="J218" s="418"/>
      <c r="K218" s="398">
        <f t="shared" si="22"/>
        <v>11.25</v>
      </c>
      <c r="L218" s="406"/>
      <c r="M218" s="20" t="str">
        <f t="shared" si="23"/>
        <v>Juin</v>
      </c>
    </row>
    <row r="219" spans="1:13" ht="18.75">
      <c r="A219" s="17">
        <v>212</v>
      </c>
      <c r="B219" s="338" t="s">
        <v>3193</v>
      </c>
      <c r="C219" s="339" t="s">
        <v>3194</v>
      </c>
      <c r="D219" s="24">
        <v>6.5</v>
      </c>
      <c r="E219" s="24"/>
      <c r="F219" s="396">
        <f t="shared" si="19"/>
        <v>3.25</v>
      </c>
      <c r="G219" s="397">
        <f t="shared" si="20"/>
        <v>6.5</v>
      </c>
      <c r="H219" s="417"/>
      <c r="I219" s="398">
        <f t="shared" si="21"/>
        <v>6.5</v>
      </c>
      <c r="J219" s="418"/>
      <c r="K219" s="398">
        <f t="shared" si="22"/>
        <v>6.5</v>
      </c>
      <c r="L219" s="406"/>
      <c r="M219" s="20" t="str">
        <f t="shared" si="23"/>
        <v>Juin</v>
      </c>
    </row>
    <row r="220" spans="1:13" ht="18.75">
      <c r="A220" s="17">
        <v>213</v>
      </c>
      <c r="B220" s="308" t="s">
        <v>3195</v>
      </c>
      <c r="C220" s="309" t="s">
        <v>3196</v>
      </c>
      <c r="D220" s="24">
        <v>4</v>
      </c>
      <c r="E220" s="24"/>
      <c r="F220" s="396">
        <f t="shared" si="19"/>
        <v>2</v>
      </c>
      <c r="G220" s="397">
        <f t="shared" si="20"/>
        <v>4</v>
      </c>
      <c r="H220" s="417"/>
      <c r="I220" s="398">
        <f t="shared" si="21"/>
        <v>4</v>
      </c>
      <c r="J220" s="418"/>
      <c r="K220" s="398">
        <f t="shared" si="22"/>
        <v>4</v>
      </c>
      <c r="L220" s="406"/>
      <c r="M220" s="20" t="str">
        <f t="shared" si="23"/>
        <v>Juin</v>
      </c>
    </row>
    <row r="221" spans="1:13" ht="18.75">
      <c r="A221" s="17">
        <v>214</v>
      </c>
      <c r="B221" s="338" t="s">
        <v>3197</v>
      </c>
      <c r="C221" s="339" t="s">
        <v>2115</v>
      </c>
      <c r="D221" s="24">
        <v>2</v>
      </c>
      <c r="E221" s="24"/>
      <c r="F221" s="396">
        <f t="shared" si="19"/>
        <v>1</v>
      </c>
      <c r="G221" s="397">
        <f t="shared" si="20"/>
        <v>2</v>
      </c>
      <c r="H221" s="417"/>
      <c r="I221" s="398">
        <f t="shared" si="21"/>
        <v>2</v>
      </c>
      <c r="J221" s="418"/>
      <c r="K221" s="398">
        <f t="shared" si="22"/>
        <v>2</v>
      </c>
      <c r="L221" s="406"/>
      <c r="M221" s="20" t="str">
        <f t="shared" si="23"/>
        <v>Juin</v>
      </c>
    </row>
    <row r="222" spans="1:13" ht="18.75">
      <c r="A222" s="17">
        <v>215</v>
      </c>
      <c r="B222" s="306" t="s">
        <v>1287</v>
      </c>
      <c r="C222" s="307" t="s">
        <v>296</v>
      </c>
      <c r="D222" s="24">
        <v>3</v>
      </c>
      <c r="E222" s="24"/>
      <c r="F222" s="396">
        <f t="shared" si="19"/>
        <v>1.5</v>
      </c>
      <c r="G222" s="397">
        <f t="shared" si="20"/>
        <v>3</v>
      </c>
      <c r="H222" s="417"/>
      <c r="I222" s="398">
        <f t="shared" si="21"/>
        <v>3</v>
      </c>
      <c r="J222" s="418"/>
      <c r="K222" s="398">
        <f t="shared" si="22"/>
        <v>3</v>
      </c>
      <c r="L222" s="406"/>
      <c r="M222" s="20" t="str">
        <f t="shared" si="23"/>
        <v>Juin</v>
      </c>
    </row>
    <row r="223" spans="1:13" ht="18.75">
      <c r="A223" s="17">
        <v>216</v>
      </c>
      <c r="B223" s="308" t="s">
        <v>3198</v>
      </c>
      <c r="C223" s="309" t="s">
        <v>3199</v>
      </c>
      <c r="D223" s="24">
        <v>3.5</v>
      </c>
      <c r="E223" s="24"/>
      <c r="F223" s="396">
        <f t="shared" si="19"/>
        <v>1.75</v>
      </c>
      <c r="G223" s="397">
        <f t="shared" si="20"/>
        <v>3.5</v>
      </c>
      <c r="H223" s="417"/>
      <c r="I223" s="398">
        <f t="shared" si="21"/>
        <v>3.5</v>
      </c>
      <c r="J223" s="418"/>
      <c r="K223" s="398">
        <f t="shared" si="22"/>
        <v>3.5</v>
      </c>
      <c r="L223" s="406"/>
      <c r="M223" s="20" t="str">
        <f t="shared" si="23"/>
        <v>Juin</v>
      </c>
    </row>
    <row r="224" spans="1:13" ht="18.75">
      <c r="A224" s="17">
        <v>217</v>
      </c>
      <c r="B224" s="358" t="s">
        <v>3200</v>
      </c>
      <c r="C224" s="359" t="s">
        <v>2148</v>
      </c>
      <c r="D224" s="24">
        <v>6.5</v>
      </c>
      <c r="E224" s="194"/>
      <c r="F224" s="396">
        <f t="shared" si="19"/>
        <v>3.25</v>
      </c>
      <c r="G224" s="397">
        <f t="shared" si="20"/>
        <v>6.5</v>
      </c>
      <c r="H224" s="417"/>
      <c r="I224" s="398">
        <f t="shared" si="21"/>
        <v>6.5</v>
      </c>
      <c r="J224" s="418"/>
      <c r="K224" s="398">
        <f t="shared" si="22"/>
        <v>6.5</v>
      </c>
      <c r="L224" s="406"/>
      <c r="M224" s="20" t="str">
        <f t="shared" si="23"/>
        <v>Juin</v>
      </c>
    </row>
    <row r="225" spans="1:13" ht="18.75">
      <c r="A225" s="17">
        <v>218</v>
      </c>
      <c r="B225" s="308" t="s">
        <v>3201</v>
      </c>
      <c r="C225" s="309" t="s">
        <v>1795</v>
      </c>
      <c r="D225" s="24">
        <v>10.75</v>
      </c>
      <c r="E225" s="194"/>
      <c r="F225" s="396">
        <f t="shared" si="19"/>
        <v>5.375</v>
      </c>
      <c r="G225" s="397">
        <f t="shared" si="20"/>
        <v>10.75</v>
      </c>
      <c r="H225" s="417"/>
      <c r="I225" s="398">
        <f t="shared" si="21"/>
        <v>10.75</v>
      </c>
      <c r="J225" s="418"/>
      <c r="K225" s="398">
        <f t="shared" si="22"/>
        <v>10.75</v>
      </c>
      <c r="L225" s="406"/>
      <c r="M225" s="20" t="str">
        <f t="shared" si="23"/>
        <v>Juin</v>
      </c>
    </row>
    <row r="226" spans="1:13" ht="18.75">
      <c r="A226" s="17">
        <v>219</v>
      </c>
      <c r="B226" s="308" t="s">
        <v>3202</v>
      </c>
      <c r="C226" s="309" t="s">
        <v>3203</v>
      </c>
      <c r="D226" s="24">
        <v>13.5</v>
      </c>
      <c r="E226" s="194"/>
      <c r="F226" s="396">
        <f t="shared" si="19"/>
        <v>6.75</v>
      </c>
      <c r="G226" s="397">
        <f t="shared" si="20"/>
        <v>13.5</v>
      </c>
      <c r="H226" s="417"/>
      <c r="I226" s="398">
        <f t="shared" si="21"/>
        <v>13.5</v>
      </c>
      <c r="J226" s="418"/>
      <c r="K226" s="398">
        <f t="shared" si="22"/>
        <v>13.5</v>
      </c>
      <c r="L226" s="406"/>
      <c r="M226" s="20" t="str">
        <f t="shared" si="23"/>
        <v>Juin</v>
      </c>
    </row>
    <row r="227" spans="1:13" ht="18.75">
      <c r="A227" s="17">
        <v>220</v>
      </c>
      <c r="B227" s="308" t="s">
        <v>3288</v>
      </c>
      <c r="C227" s="309" t="s">
        <v>3204</v>
      </c>
      <c r="D227" s="24">
        <v>0</v>
      </c>
      <c r="E227" s="194"/>
      <c r="F227" s="396">
        <f t="shared" si="19"/>
        <v>0</v>
      </c>
      <c r="G227" s="397">
        <f t="shared" si="20"/>
        <v>0</v>
      </c>
      <c r="H227" s="417"/>
      <c r="I227" s="398">
        <f t="shared" si="21"/>
        <v>0</v>
      </c>
      <c r="J227" s="418"/>
      <c r="K227" s="398">
        <f t="shared" si="22"/>
        <v>0</v>
      </c>
      <c r="L227" s="406"/>
      <c r="M227" s="20" t="str">
        <f t="shared" si="23"/>
        <v>Juin</v>
      </c>
    </row>
    <row r="228" spans="1:13" ht="18.75">
      <c r="A228" s="17">
        <v>221</v>
      </c>
      <c r="B228" s="308" t="s">
        <v>3205</v>
      </c>
      <c r="C228" s="309" t="s">
        <v>1819</v>
      </c>
      <c r="D228" s="24">
        <v>5.75</v>
      </c>
      <c r="E228" s="194"/>
      <c r="F228" s="396">
        <f t="shared" si="19"/>
        <v>2.875</v>
      </c>
      <c r="G228" s="397">
        <f t="shared" si="20"/>
        <v>5.75</v>
      </c>
      <c r="H228" s="417"/>
      <c r="I228" s="398">
        <f t="shared" si="21"/>
        <v>5.75</v>
      </c>
      <c r="J228" s="418"/>
      <c r="K228" s="398">
        <f t="shared" si="22"/>
        <v>5.75</v>
      </c>
      <c r="L228" s="406"/>
      <c r="M228" s="20" t="str">
        <f t="shared" si="23"/>
        <v>Juin</v>
      </c>
    </row>
    <row r="229" spans="1:13" ht="18.75">
      <c r="A229" s="17">
        <v>222</v>
      </c>
      <c r="B229" s="308" t="s">
        <v>3289</v>
      </c>
      <c r="C229" s="309" t="s">
        <v>3206</v>
      </c>
      <c r="D229" s="24">
        <v>4.5</v>
      </c>
      <c r="E229" s="194"/>
      <c r="F229" s="396">
        <f t="shared" si="19"/>
        <v>2.25</v>
      </c>
      <c r="G229" s="397">
        <f t="shared" si="20"/>
        <v>4.5</v>
      </c>
      <c r="H229" s="417"/>
      <c r="I229" s="398">
        <f t="shared" si="21"/>
        <v>4.5</v>
      </c>
      <c r="J229" s="418"/>
      <c r="K229" s="398">
        <f t="shared" si="22"/>
        <v>4.5</v>
      </c>
      <c r="L229" s="406"/>
      <c r="M229" s="20" t="str">
        <f t="shared" si="23"/>
        <v>Juin</v>
      </c>
    </row>
    <row r="230" spans="1:13" ht="18.75">
      <c r="A230" s="17">
        <v>223</v>
      </c>
      <c r="B230" s="308" t="s">
        <v>3207</v>
      </c>
      <c r="C230" s="309" t="s">
        <v>3208</v>
      </c>
      <c r="D230" s="24">
        <v>3</v>
      </c>
      <c r="E230" s="194"/>
      <c r="F230" s="396">
        <f t="shared" si="19"/>
        <v>1.5</v>
      </c>
      <c r="G230" s="397">
        <f t="shared" si="20"/>
        <v>3</v>
      </c>
      <c r="H230" s="417"/>
      <c r="I230" s="398">
        <f t="shared" si="21"/>
        <v>3</v>
      </c>
      <c r="J230" s="418"/>
      <c r="K230" s="398">
        <f t="shared" si="22"/>
        <v>3</v>
      </c>
      <c r="L230" s="406"/>
      <c r="M230" s="20" t="str">
        <f t="shared" si="23"/>
        <v>Juin</v>
      </c>
    </row>
    <row r="231" spans="1:13" ht="18.75">
      <c r="A231" s="17">
        <v>224</v>
      </c>
      <c r="B231" s="360" t="s">
        <v>3301</v>
      </c>
      <c r="C231" s="361" t="s">
        <v>3183</v>
      </c>
      <c r="D231" s="24">
        <v>6.25</v>
      </c>
      <c r="E231" s="194"/>
      <c r="F231" s="396">
        <f t="shared" si="19"/>
        <v>3.125</v>
      </c>
      <c r="G231" s="397">
        <f t="shared" si="20"/>
        <v>6.25</v>
      </c>
      <c r="H231" s="417"/>
      <c r="I231" s="398">
        <f t="shared" si="21"/>
        <v>6.25</v>
      </c>
      <c r="J231" s="418"/>
      <c r="K231" s="398">
        <f t="shared" si="22"/>
        <v>6.25</v>
      </c>
      <c r="L231" s="406"/>
      <c r="M231" s="20" t="str">
        <f t="shared" si="23"/>
        <v>Juin</v>
      </c>
    </row>
    <row r="232" spans="1:13" ht="18.75">
      <c r="A232" s="17">
        <v>225</v>
      </c>
      <c r="B232" s="308" t="s">
        <v>3209</v>
      </c>
      <c r="C232" s="309" t="s">
        <v>2115</v>
      </c>
      <c r="D232" s="24">
        <v>7.5</v>
      </c>
      <c r="E232" s="194"/>
      <c r="F232" s="396">
        <f t="shared" si="19"/>
        <v>3.75</v>
      </c>
      <c r="G232" s="397">
        <f t="shared" si="20"/>
        <v>7.5</v>
      </c>
      <c r="H232" s="417"/>
      <c r="I232" s="398">
        <f t="shared" si="21"/>
        <v>7.5</v>
      </c>
      <c r="J232" s="418"/>
      <c r="K232" s="398">
        <f t="shared" si="22"/>
        <v>7.5</v>
      </c>
      <c r="L232" s="406"/>
      <c r="M232" s="20" t="str">
        <f t="shared" si="23"/>
        <v>Juin</v>
      </c>
    </row>
    <row r="233" spans="1:13" ht="18.75">
      <c r="A233" s="17">
        <v>226</v>
      </c>
      <c r="B233" s="308" t="s">
        <v>3210</v>
      </c>
      <c r="C233" s="309" t="s">
        <v>1819</v>
      </c>
      <c r="D233" s="426">
        <v>4.5</v>
      </c>
      <c r="E233" s="209"/>
      <c r="F233" s="396">
        <f t="shared" si="19"/>
        <v>2.25</v>
      </c>
      <c r="G233" s="397">
        <f t="shared" si="20"/>
        <v>4.5</v>
      </c>
      <c r="H233" s="417"/>
      <c r="I233" s="398">
        <f t="shared" si="21"/>
        <v>4.5</v>
      </c>
      <c r="J233" s="418"/>
      <c r="K233" s="398">
        <f t="shared" si="22"/>
        <v>4.5</v>
      </c>
      <c r="L233" s="406"/>
      <c r="M233" s="20" t="str">
        <f t="shared" si="23"/>
        <v>Juin</v>
      </c>
    </row>
    <row r="234" spans="1:13" ht="18.75">
      <c r="A234" s="17">
        <v>227</v>
      </c>
      <c r="B234" s="308" t="s">
        <v>3211</v>
      </c>
      <c r="C234" s="309" t="s">
        <v>1100</v>
      </c>
      <c r="D234" s="24">
        <v>5</v>
      </c>
      <c r="E234" s="194"/>
      <c r="F234" s="396">
        <f t="shared" si="19"/>
        <v>2.5</v>
      </c>
      <c r="G234" s="397">
        <f t="shared" si="20"/>
        <v>5</v>
      </c>
      <c r="H234" s="417"/>
      <c r="I234" s="398">
        <f t="shared" si="21"/>
        <v>5</v>
      </c>
      <c r="J234" s="418"/>
      <c r="K234" s="398">
        <f t="shared" si="22"/>
        <v>5</v>
      </c>
      <c r="L234" s="406"/>
      <c r="M234" s="20" t="str">
        <f t="shared" si="23"/>
        <v>Juin</v>
      </c>
    </row>
    <row r="235" spans="1:13" ht="18.75">
      <c r="A235" s="17">
        <v>228</v>
      </c>
      <c r="B235" s="308" t="s">
        <v>3211</v>
      </c>
      <c r="C235" s="309" t="s">
        <v>1321</v>
      </c>
      <c r="D235" s="24">
        <v>9</v>
      </c>
      <c r="E235" s="194"/>
      <c r="F235" s="396">
        <f t="shared" si="19"/>
        <v>4.5</v>
      </c>
      <c r="G235" s="397">
        <f t="shared" si="20"/>
        <v>9</v>
      </c>
      <c r="H235" s="417"/>
      <c r="I235" s="398">
        <f t="shared" si="21"/>
        <v>9</v>
      </c>
      <c r="J235" s="418"/>
      <c r="K235" s="398">
        <f t="shared" si="22"/>
        <v>9</v>
      </c>
      <c r="L235" s="406"/>
      <c r="M235" s="20" t="str">
        <f t="shared" si="23"/>
        <v>Juin</v>
      </c>
    </row>
    <row r="236" spans="1:13" ht="18.75">
      <c r="A236" s="17">
        <v>229</v>
      </c>
      <c r="B236" s="308" t="s">
        <v>3212</v>
      </c>
      <c r="C236" s="309" t="s">
        <v>3003</v>
      </c>
      <c r="D236" s="24">
        <v>7.5</v>
      </c>
      <c r="E236" s="194"/>
      <c r="F236" s="396">
        <f t="shared" si="19"/>
        <v>3.75</v>
      </c>
      <c r="G236" s="397">
        <f t="shared" si="20"/>
        <v>7.5</v>
      </c>
      <c r="H236" s="417"/>
      <c r="I236" s="398">
        <f t="shared" si="21"/>
        <v>7.5</v>
      </c>
      <c r="J236" s="418"/>
      <c r="K236" s="398">
        <f t="shared" si="22"/>
        <v>7.5</v>
      </c>
      <c r="L236" s="406"/>
      <c r="M236" s="20" t="str">
        <f t="shared" si="23"/>
        <v>Juin</v>
      </c>
    </row>
    <row r="237" spans="1:13" ht="18.75">
      <c r="A237" s="17">
        <v>230</v>
      </c>
      <c r="B237" s="308" t="s">
        <v>3213</v>
      </c>
      <c r="C237" s="309" t="s">
        <v>3214</v>
      </c>
      <c r="D237" s="24">
        <v>12</v>
      </c>
      <c r="E237" s="194"/>
      <c r="F237" s="396">
        <f t="shared" si="19"/>
        <v>6</v>
      </c>
      <c r="G237" s="397">
        <f t="shared" si="20"/>
        <v>12</v>
      </c>
      <c r="H237" s="417"/>
      <c r="I237" s="398">
        <f t="shared" si="21"/>
        <v>12</v>
      </c>
      <c r="J237" s="418"/>
      <c r="K237" s="398">
        <f t="shared" si="22"/>
        <v>12</v>
      </c>
      <c r="L237" s="406"/>
      <c r="M237" s="20" t="str">
        <f t="shared" si="23"/>
        <v>Juin</v>
      </c>
    </row>
    <row r="238" spans="1:13" ht="18.75">
      <c r="A238" s="17">
        <v>231</v>
      </c>
      <c r="B238" s="308" t="s">
        <v>3215</v>
      </c>
      <c r="C238" s="309" t="s">
        <v>3216</v>
      </c>
      <c r="D238" s="24">
        <v>9</v>
      </c>
      <c r="E238" s="194"/>
      <c r="F238" s="396">
        <f t="shared" si="19"/>
        <v>4.5</v>
      </c>
      <c r="G238" s="397">
        <f t="shared" si="20"/>
        <v>9</v>
      </c>
      <c r="H238" s="417"/>
      <c r="I238" s="398">
        <f t="shared" si="21"/>
        <v>9</v>
      </c>
      <c r="J238" s="418"/>
      <c r="K238" s="398">
        <f t="shared" si="22"/>
        <v>9</v>
      </c>
      <c r="L238" s="406"/>
      <c r="M238" s="20" t="str">
        <f t="shared" si="23"/>
        <v>Juin</v>
      </c>
    </row>
    <row r="239" spans="1:13" ht="18.75">
      <c r="A239" s="17">
        <v>232</v>
      </c>
      <c r="B239" s="334" t="s">
        <v>1323</v>
      </c>
      <c r="C239" s="335" t="s">
        <v>1324</v>
      </c>
      <c r="D239" s="24">
        <v>3.25</v>
      </c>
      <c r="E239" s="194"/>
      <c r="F239" s="396">
        <f t="shared" si="19"/>
        <v>1.625</v>
      </c>
      <c r="G239" s="397">
        <f t="shared" si="20"/>
        <v>3.25</v>
      </c>
      <c r="H239" s="417"/>
      <c r="I239" s="398">
        <f t="shared" si="21"/>
        <v>3.25</v>
      </c>
      <c r="J239" s="418"/>
      <c r="K239" s="398">
        <f t="shared" si="22"/>
        <v>3.25</v>
      </c>
      <c r="L239" s="406"/>
      <c r="M239" s="20" t="str">
        <f t="shared" si="23"/>
        <v>Juin</v>
      </c>
    </row>
    <row r="240" spans="1:13" ht="18.75">
      <c r="A240" s="17">
        <v>233</v>
      </c>
      <c r="B240" s="308" t="s">
        <v>1696</v>
      </c>
      <c r="C240" s="309" t="s">
        <v>3217</v>
      </c>
      <c r="D240" s="24">
        <v>2</v>
      </c>
      <c r="E240" s="194"/>
      <c r="F240" s="396">
        <f t="shared" si="19"/>
        <v>1</v>
      </c>
      <c r="G240" s="397">
        <f t="shared" si="20"/>
        <v>2</v>
      </c>
      <c r="H240" s="417"/>
      <c r="I240" s="398">
        <f t="shared" si="21"/>
        <v>2</v>
      </c>
      <c r="J240" s="418"/>
      <c r="K240" s="398">
        <f t="shared" si="22"/>
        <v>2</v>
      </c>
      <c r="L240" s="406"/>
      <c r="M240" s="20" t="str">
        <f t="shared" si="23"/>
        <v>Juin</v>
      </c>
    </row>
    <row r="241" spans="1:13" ht="18.75">
      <c r="A241" s="17">
        <v>234</v>
      </c>
      <c r="B241" s="308" t="s">
        <v>3218</v>
      </c>
      <c r="C241" s="309" t="s">
        <v>3219</v>
      </c>
      <c r="D241" s="24">
        <v>7</v>
      </c>
      <c r="E241" s="194"/>
      <c r="F241" s="396">
        <f t="shared" si="19"/>
        <v>3.5</v>
      </c>
      <c r="G241" s="397">
        <f t="shared" si="20"/>
        <v>7</v>
      </c>
      <c r="H241" s="417"/>
      <c r="I241" s="398">
        <f t="shared" si="21"/>
        <v>7</v>
      </c>
      <c r="J241" s="418"/>
      <c r="K241" s="398">
        <f t="shared" si="22"/>
        <v>7</v>
      </c>
      <c r="L241" s="406"/>
      <c r="M241" s="20" t="str">
        <f t="shared" si="23"/>
        <v>Juin</v>
      </c>
    </row>
    <row r="242" spans="1:13" ht="18.75">
      <c r="A242" s="17">
        <v>235</v>
      </c>
      <c r="B242" s="308" t="s">
        <v>3220</v>
      </c>
      <c r="C242" s="309" t="s">
        <v>1900</v>
      </c>
      <c r="D242" s="24">
        <v>5</v>
      </c>
      <c r="E242" s="194"/>
      <c r="F242" s="396">
        <f t="shared" si="19"/>
        <v>2.5</v>
      </c>
      <c r="G242" s="397">
        <f t="shared" si="20"/>
        <v>5</v>
      </c>
      <c r="H242" s="417"/>
      <c r="I242" s="398">
        <f t="shared" si="21"/>
        <v>5</v>
      </c>
      <c r="J242" s="418"/>
      <c r="K242" s="398">
        <f t="shared" si="22"/>
        <v>5</v>
      </c>
      <c r="L242" s="406"/>
      <c r="M242" s="20" t="str">
        <f t="shared" si="23"/>
        <v>Juin</v>
      </c>
    </row>
    <row r="243" spans="1:13" ht="18.75">
      <c r="A243" s="17">
        <v>236</v>
      </c>
      <c r="B243" s="308" t="s">
        <v>3221</v>
      </c>
      <c r="C243" s="309" t="s">
        <v>3222</v>
      </c>
      <c r="D243" s="24">
        <v>10</v>
      </c>
      <c r="E243" s="194"/>
      <c r="F243" s="396">
        <f t="shared" si="19"/>
        <v>5</v>
      </c>
      <c r="G243" s="397">
        <f t="shared" si="20"/>
        <v>10</v>
      </c>
      <c r="H243" s="417"/>
      <c r="I243" s="398">
        <f t="shared" si="21"/>
        <v>10</v>
      </c>
      <c r="J243" s="418"/>
      <c r="K243" s="398">
        <f t="shared" si="22"/>
        <v>10</v>
      </c>
      <c r="L243" s="406"/>
      <c r="M243" s="20" t="str">
        <f t="shared" si="23"/>
        <v>Juin</v>
      </c>
    </row>
    <row r="244" spans="1:13" ht="18.75">
      <c r="A244" s="17">
        <v>237</v>
      </c>
      <c r="B244" s="308" t="s">
        <v>3223</v>
      </c>
      <c r="C244" s="309" t="s">
        <v>422</v>
      </c>
      <c r="D244" s="24">
        <v>6.25</v>
      </c>
      <c r="E244" s="194"/>
      <c r="F244" s="396">
        <f t="shared" si="19"/>
        <v>3.125</v>
      </c>
      <c r="G244" s="397">
        <f t="shared" si="20"/>
        <v>6.25</v>
      </c>
      <c r="H244" s="417"/>
      <c r="I244" s="398">
        <f t="shared" si="21"/>
        <v>6.25</v>
      </c>
      <c r="J244" s="418"/>
      <c r="K244" s="398">
        <f t="shared" si="22"/>
        <v>6.25</v>
      </c>
      <c r="L244" s="406"/>
      <c r="M244" s="20" t="str">
        <f t="shared" si="23"/>
        <v>Juin</v>
      </c>
    </row>
    <row r="245" spans="1:13" ht="18.75">
      <c r="A245" s="17">
        <v>238</v>
      </c>
      <c r="B245" s="308" t="s">
        <v>3224</v>
      </c>
      <c r="C245" s="309" t="s">
        <v>3225</v>
      </c>
      <c r="D245" s="24">
        <v>9.5</v>
      </c>
      <c r="E245" s="194"/>
      <c r="F245" s="396">
        <f t="shared" si="19"/>
        <v>4.75</v>
      </c>
      <c r="G245" s="397">
        <f t="shared" si="20"/>
        <v>9.5</v>
      </c>
      <c r="H245" s="417"/>
      <c r="I245" s="398">
        <f t="shared" si="21"/>
        <v>9.5</v>
      </c>
      <c r="J245" s="418"/>
      <c r="K245" s="398">
        <f t="shared" si="22"/>
        <v>9.5</v>
      </c>
      <c r="L245" s="406"/>
      <c r="M245" s="20" t="str">
        <f t="shared" si="23"/>
        <v>Juin</v>
      </c>
    </row>
    <row r="246" spans="1:13" ht="18.75">
      <c r="A246" s="17">
        <v>239</v>
      </c>
      <c r="B246" s="362" t="s">
        <v>3226</v>
      </c>
      <c r="C246" s="363" t="s">
        <v>3227</v>
      </c>
      <c r="D246" s="24">
        <v>3.5</v>
      </c>
      <c r="E246" s="194"/>
      <c r="F246" s="396">
        <f t="shared" si="19"/>
        <v>1.75</v>
      </c>
      <c r="G246" s="397">
        <f t="shared" si="20"/>
        <v>3.5</v>
      </c>
      <c r="H246" s="417"/>
      <c r="I246" s="398">
        <f t="shared" si="21"/>
        <v>3.5</v>
      </c>
      <c r="J246" s="418"/>
      <c r="K246" s="398">
        <f t="shared" si="22"/>
        <v>3.5</v>
      </c>
      <c r="L246" s="406"/>
      <c r="M246" s="20" t="str">
        <f t="shared" si="23"/>
        <v>Juin</v>
      </c>
    </row>
    <row r="247" spans="1:13" ht="18.75">
      <c r="A247" s="17">
        <v>240</v>
      </c>
      <c r="B247" s="308" t="s">
        <v>2140</v>
      </c>
      <c r="C247" s="309" t="s">
        <v>845</v>
      </c>
      <c r="D247" s="24">
        <v>7</v>
      </c>
      <c r="E247" s="194"/>
      <c r="F247" s="396">
        <f t="shared" si="19"/>
        <v>3.5</v>
      </c>
      <c r="G247" s="397">
        <f t="shared" si="20"/>
        <v>7</v>
      </c>
      <c r="H247" s="417"/>
      <c r="I247" s="398">
        <f t="shared" si="21"/>
        <v>7</v>
      </c>
      <c r="J247" s="418"/>
      <c r="K247" s="398">
        <f t="shared" si="22"/>
        <v>7</v>
      </c>
      <c r="L247" s="406"/>
      <c r="M247" s="20" t="str">
        <f t="shared" si="23"/>
        <v>Juin</v>
      </c>
    </row>
    <row r="248" spans="1:13" ht="18.75">
      <c r="A248" s="17">
        <v>241</v>
      </c>
      <c r="B248" s="308" t="s">
        <v>3228</v>
      </c>
      <c r="C248" s="309" t="s">
        <v>333</v>
      </c>
      <c r="D248" s="24">
        <v>4.75</v>
      </c>
      <c r="E248" s="194"/>
      <c r="F248" s="396">
        <f t="shared" si="19"/>
        <v>2.375</v>
      </c>
      <c r="G248" s="397">
        <f t="shared" si="20"/>
        <v>4.75</v>
      </c>
      <c r="H248" s="417"/>
      <c r="I248" s="398">
        <f t="shared" si="21"/>
        <v>4.75</v>
      </c>
      <c r="J248" s="418"/>
      <c r="K248" s="398">
        <f t="shared" si="22"/>
        <v>4.75</v>
      </c>
      <c r="L248" s="406"/>
      <c r="M248" s="20" t="str">
        <f t="shared" si="23"/>
        <v>Juin</v>
      </c>
    </row>
    <row r="249" spans="1:13" ht="18.75">
      <c r="A249" s="17">
        <v>242</v>
      </c>
      <c r="B249" s="308" t="s">
        <v>3229</v>
      </c>
      <c r="C249" s="309" t="s">
        <v>3230</v>
      </c>
      <c r="D249" s="24">
        <v>7.75</v>
      </c>
      <c r="E249" s="209"/>
      <c r="F249" s="396">
        <f t="shared" si="19"/>
        <v>3.875</v>
      </c>
      <c r="G249" s="397">
        <f t="shared" si="20"/>
        <v>7.75</v>
      </c>
      <c r="H249" s="417"/>
      <c r="I249" s="398">
        <f t="shared" si="21"/>
        <v>7.75</v>
      </c>
      <c r="J249" s="418"/>
      <c r="K249" s="398">
        <f t="shared" si="22"/>
        <v>7.75</v>
      </c>
      <c r="L249" s="406"/>
      <c r="M249" s="20" t="str">
        <f t="shared" si="23"/>
        <v>Juin</v>
      </c>
    </row>
    <row r="250" spans="1:13" ht="18.75">
      <c r="A250" s="17">
        <v>243</v>
      </c>
      <c r="B250" s="308" t="s">
        <v>3231</v>
      </c>
      <c r="C250" s="309" t="s">
        <v>2960</v>
      </c>
      <c r="D250" s="24">
        <v>9.75</v>
      </c>
      <c r="E250" s="194"/>
      <c r="F250" s="396">
        <f t="shared" si="19"/>
        <v>4.875</v>
      </c>
      <c r="G250" s="397">
        <f t="shared" si="20"/>
        <v>9.75</v>
      </c>
      <c r="H250" s="417"/>
      <c r="I250" s="398">
        <f t="shared" si="21"/>
        <v>9.75</v>
      </c>
      <c r="J250" s="418"/>
      <c r="K250" s="398">
        <f t="shared" si="22"/>
        <v>9.75</v>
      </c>
      <c r="L250" s="406"/>
      <c r="M250" s="20" t="str">
        <f t="shared" si="23"/>
        <v>Juin</v>
      </c>
    </row>
    <row r="251" spans="1:13" ht="18.75">
      <c r="A251" s="17">
        <v>244</v>
      </c>
      <c r="B251" s="308" t="s">
        <v>3232</v>
      </c>
      <c r="C251" s="309" t="s">
        <v>3233</v>
      </c>
      <c r="D251" s="24">
        <v>9.5</v>
      </c>
      <c r="E251" s="194"/>
      <c r="F251" s="396">
        <f t="shared" si="19"/>
        <v>4.75</v>
      </c>
      <c r="G251" s="397">
        <f t="shared" si="20"/>
        <v>9.5</v>
      </c>
      <c r="H251" s="417"/>
      <c r="I251" s="398">
        <f t="shared" si="21"/>
        <v>9.5</v>
      </c>
      <c r="J251" s="418"/>
      <c r="K251" s="398">
        <f t="shared" si="22"/>
        <v>9.5</v>
      </c>
      <c r="L251" s="406"/>
      <c r="M251" s="20" t="str">
        <f t="shared" si="23"/>
        <v>Juin</v>
      </c>
    </row>
    <row r="252" spans="1:13" ht="18.75">
      <c r="A252" s="17">
        <v>245</v>
      </c>
      <c r="B252" s="308" t="s">
        <v>3234</v>
      </c>
      <c r="C252" s="309" t="s">
        <v>887</v>
      </c>
      <c r="D252" s="24">
        <v>2</v>
      </c>
      <c r="E252" s="194"/>
      <c r="F252" s="396">
        <f t="shared" si="19"/>
        <v>1</v>
      </c>
      <c r="G252" s="397">
        <f t="shared" si="20"/>
        <v>2</v>
      </c>
      <c r="H252" s="417"/>
      <c r="I252" s="398">
        <f t="shared" si="21"/>
        <v>2</v>
      </c>
      <c r="J252" s="418"/>
      <c r="K252" s="398">
        <f t="shared" si="22"/>
        <v>2</v>
      </c>
      <c r="L252" s="406"/>
      <c r="M252" s="20" t="str">
        <f t="shared" si="23"/>
        <v>Juin</v>
      </c>
    </row>
    <row r="253" spans="1:13" ht="18.75">
      <c r="A253" s="17">
        <v>246</v>
      </c>
      <c r="B253" s="308" t="s">
        <v>3235</v>
      </c>
      <c r="C253" s="309" t="s">
        <v>2160</v>
      </c>
      <c r="D253" s="24">
        <v>2.25</v>
      </c>
      <c r="E253" s="194"/>
      <c r="F253" s="396">
        <f t="shared" si="19"/>
        <v>1.125</v>
      </c>
      <c r="G253" s="397">
        <f t="shared" si="20"/>
        <v>2.25</v>
      </c>
      <c r="H253" s="417"/>
      <c r="I253" s="398">
        <f t="shared" si="21"/>
        <v>2.25</v>
      </c>
      <c r="J253" s="418"/>
      <c r="K253" s="398">
        <f t="shared" si="22"/>
        <v>2.25</v>
      </c>
      <c r="L253" s="406"/>
      <c r="M253" s="20" t="str">
        <f t="shared" si="23"/>
        <v>Juin</v>
      </c>
    </row>
    <row r="254" spans="1:13" ht="18.75">
      <c r="A254" s="17">
        <v>247</v>
      </c>
      <c r="B254" s="308" t="s">
        <v>3236</v>
      </c>
      <c r="C254" s="309" t="s">
        <v>3237</v>
      </c>
      <c r="D254" s="24">
        <v>7</v>
      </c>
      <c r="E254" s="194"/>
      <c r="F254" s="396">
        <f t="shared" si="19"/>
        <v>3.5</v>
      </c>
      <c r="G254" s="397">
        <f t="shared" si="20"/>
        <v>7</v>
      </c>
      <c r="H254" s="417"/>
      <c r="I254" s="398">
        <f t="shared" si="21"/>
        <v>7</v>
      </c>
      <c r="J254" s="418"/>
      <c r="K254" s="398">
        <f t="shared" si="22"/>
        <v>7</v>
      </c>
      <c r="L254" s="406"/>
      <c r="M254" s="20" t="str">
        <f t="shared" si="23"/>
        <v>Juin</v>
      </c>
    </row>
    <row r="255" spans="1:13" ht="18.75">
      <c r="A255" s="17">
        <v>248</v>
      </c>
      <c r="B255" s="308" t="s">
        <v>3238</v>
      </c>
      <c r="C255" s="309" t="s">
        <v>116</v>
      </c>
      <c r="D255" s="24">
        <v>6.5</v>
      </c>
      <c r="E255" s="194"/>
      <c r="F255" s="396">
        <f t="shared" si="19"/>
        <v>3.25</v>
      </c>
      <c r="G255" s="397">
        <f t="shared" si="20"/>
        <v>6.5</v>
      </c>
      <c r="H255" s="417"/>
      <c r="I255" s="398">
        <f t="shared" si="21"/>
        <v>6.5</v>
      </c>
      <c r="J255" s="418"/>
      <c r="K255" s="398">
        <f t="shared" si="22"/>
        <v>6.5</v>
      </c>
      <c r="L255" s="406"/>
      <c r="M255" s="20" t="str">
        <f t="shared" si="23"/>
        <v>Juin</v>
      </c>
    </row>
    <row r="256" spans="1:13" ht="18.75">
      <c r="A256" s="17">
        <v>249</v>
      </c>
      <c r="B256" s="308" t="s">
        <v>3239</v>
      </c>
      <c r="C256" s="309" t="s">
        <v>3240</v>
      </c>
      <c r="D256" s="24">
        <v>5</v>
      </c>
      <c r="E256" s="194"/>
      <c r="F256" s="396">
        <f t="shared" si="19"/>
        <v>2.5</v>
      </c>
      <c r="G256" s="397">
        <f t="shared" si="20"/>
        <v>5</v>
      </c>
      <c r="H256" s="417"/>
      <c r="I256" s="398">
        <f t="shared" si="21"/>
        <v>5</v>
      </c>
      <c r="J256" s="418"/>
      <c r="K256" s="398">
        <f t="shared" si="22"/>
        <v>5</v>
      </c>
      <c r="L256" s="406"/>
      <c r="M256" s="20" t="str">
        <f t="shared" si="23"/>
        <v>Juin</v>
      </c>
    </row>
    <row r="257" spans="1:13" ht="18.75">
      <c r="A257" s="17">
        <v>250</v>
      </c>
      <c r="B257" s="308" t="s">
        <v>3241</v>
      </c>
      <c r="C257" s="309" t="s">
        <v>3242</v>
      </c>
      <c r="D257" s="24">
        <v>4.5</v>
      </c>
      <c r="E257" s="194"/>
      <c r="F257" s="396">
        <f t="shared" si="19"/>
        <v>2.25</v>
      </c>
      <c r="G257" s="397">
        <f t="shared" si="20"/>
        <v>4.5</v>
      </c>
      <c r="H257" s="417"/>
      <c r="I257" s="398">
        <f t="shared" si="21"/>
        <v>4.5</v>
      </c>
      <c r="J257" s="418"/>
      <c r="K257" s="398">
        <f t="shared" si="22"/>
        <v>4.5</v>
      </c>
      <c r="L257" s="406"/>
      <c r="M257" s="20" t="str">
        <f t="shared" si="23"/>
        <v>Juin</v>
      </c>
    </row>
    <row r="258" spans="1:13" ht="18.75">
      <c r="A258" s="17">
        <v>251</v>
      </c>
      <c r="B258" s="308" t="s">
        <v>3243</v>
      </c>
      <c r="C258" s="309" t="s">
        <v>363</v>
      </c>
      <c r="D258" s="24">
        <v>12.5</v>
      </c>
      <c r="E258" s="194"/>
      <c r="F258" s="396">
        <f t="shared" si="19"/>
        <v>6.25</v>
      </c>
      <c r="G258" s="397">
        <f t="shared" si="20"/>
        <v>12.5</v>
      </c>
      <c r="H258" s="417"/>
      <c r="I258" s="398">
        <f t="shared" si="21"/>
        <v>12.5</v>
      </c>
      <c r="J258" s="418"/>
      <c r="K258" s="398">
        <f t="shared" si="22"/>
        <v>12.5</v>
      </c>
      <c r="L258" s="406"/>
      <c r="M258" s="20" t="str">
        <f t="shared" si="23"/>
        <v>Juin</v>
      </c>
    </row>
    <row r="259" spans="1:13" ht="18.75">
      <c r="A259" s="17">
        <v>252</v>
      </c>
      <c r="B259" s="308" t="s">
        <v>3244</v>
      </c>
      <c r="C259" s="309" t="s">
        <v>2077</v>
      </c>
      <c r="D259" s="24">
        <v>12.5</v>
      </c>
      <c r="E259" s="194"/>
      <c r="F259" s="396">
        <f t="shared" si="19"/>
        <v>6.25</v>
      </c>
      <c r="G259" s="397">
        <f t="shared" si="20"/>
        <v>12.5</v>
      </c>
      <c r="H259" s="417"/>
      <c r="I259" s="398">
        <f t="shared" si="21"/>
        <v>12.5</v>
      </c>
      <c r="J259" s="418"/>
      <c r="K259" s="398">
        <f t="shared" si="22"/>
        <v>12.5</v>
      </c>
      <c r="L259" s="406"/>
      <c r="M259" s="20" t="str">
        <f t="shared" si="23"/>
        <v>Juin</v>
      </c>
    </row>
    <row r="260" spans="1:13" ht="18.75">
      <c r="A260" s="17">
        <v>253</v>
      </c>
      <c r="B260" s="308" t="s">
        <v>3245</v>
      </c>
      <c r="C260" s="309" t="s">
        <v>2066</v>
      </c>
      <c r="D260" s="24">
        <v>5</v>
      </c>
      <c r="E260" s="194"/>
      <c r="F260" s="396">
        <f t="shared" si="19"/>
        <v>2.5</v>
      </c>
      <c r="G260" s="397">
        <f t="shared" si="20"/>
        <v>5</v>
      </c>
      <c r="H260" s="417"/>
      <c r="I260" s="398">
        <f t="shared" si="21"/>
        <v>5</v>
      </c>
      <c r="J260" s="418"/>
      <c r="K260" s="398">
        <f t="shared" si="22"/>
        <v>5</v>
      </c>
      <c r="L260" s="406"/>
      <c r="M260" s="20" t="str">
        <f t="shared" si="23"/>
        <v>Juin</v>
      </c>
    </row>
    <row r="261" spans="1:13" ht="18.75">
      <c r="A261" s="17">
        <v>254</v>
      </c>
      <c r="B261" s="308" t="s">
        <v>3246</v>
      </c>
      <c r="C261" s="309" t="s">
        <v>1900</v>
      </c>
      <c r="D261" s="24">
        <v>11.5</v>
      </c>
      <c r="E261" s="194"/>
      <c r="F261" s="396">
        <f t="shared" si="19"/>
        <v>5.75</v>
      </c>
      <c r="G261" s="397">
        <f t="shared" si="20"/>
        <v>11.5</v>
      </c>
      <c r="H261" s="417"/>
      <c r="I261" s="398">
        <f t="shared" si="21"/>
        <v>11.5</v>
      </c>
      <c r="J261" s="418"/>
      <c r="K261" s="398">
        <f t="shared" si="22"/>
        <v>11.5</v>
      </c>
      <c r="L261" s="406"/>
      <c r="M261" s="20" t="str">
        <f t="shared" si="23"/>
        <v>Juin</v>
      </c>
    </row>
    <row r="262" spans="1:13" ht="18.75">
      <c r="A262" s="17">
        <v>255</v>
      </c>
      <c r="B262" s="308" t="s">
        <v>3247</v>
      </c>
      <c r="C262" s="309" t="s">
        <v>2077</v>
      </c>
      <c r="D262" s="24">
        <v>4</v>
      </c>
      <c r="E262" s="194"/>
      <c r="F262" s="396">
        <f t="shared" si="19"/>
        <v>2</v>
      </c>
      <c r="G262" s="397">
        <f t="shared" si="20"/>
        <v>4</v>
      </c>
      <c r="H262" s="417"/>
      <c r="I262" s="398">
        <f t="shared" si="21"/>
        <v>4</v>
      </c>
      <c r="J262" s="418"/>
      <c r="K262" s="398">
        <f t="shared" si="22"/>
        <v>4</v>
      </c>
      <c r="L262" s="406"/>
      <c r="M262" s="20" t="str">
        <f t="shared" si="23"/>
        <v>Juin</v>
      </c>
    </row>
    <row r="263" spans="1:13" ht="18.75">
      <c r="A263" s="17">
        <v>256</v>
      </c>
      <c r="B263" s="308" t="s">
        <v>3248</v>
      </c>
      <c r="C263" s="309" t="s">
        <v>1825</v>
      </c>
      <c r="D263" s="24">
        <v>12.75</v>
      </c>
      <c r="E263" s="194"/>
      <c r="F263" s="396">
        <f t="shared" si="19"/>
        <v>6.375</v>
      </c>
      <c r="G263" s="397">
        <f t="shared" si="20"/>
        <v>12.75</v>
      </c>
      <c r="H263" s="417"/>
      <c r="I263" s="398">
        <f t="shared" si="21"/>
        <v>12.75</v>
      </c>
      <c r="J263" s="418"/>
      <c r="K263" s="398">
        <f t="shared" si="22"/>
        <v>12.75</v>
      </c>
      <c r="L263" s="406"/>
      <c r="M263" s="20" t="str">
        <f t="shared" si="23"/>
        <v>Juin</v>
      </c>
    </row>
    <row r="264" spans="1:13" ht="18.75">
      <c r="A264" s="17">
        <v>257</v>
      </c>
      <c r="B264" s="308" t="s">
        <v>3249</v>
      </c>
      <c r="C264" s="309" t="s">
        <v>1872</v>
      </c>
      <c r="D264" s="24">
        <v>5.25</v>
      </c>
      <c r="E264" s="194"/>
      <c r="F264" s="396">
        <f t="shared" si="19"/>
        <v>2.625</v>
      </c>
      <c r="G264" s="397">
        <f t="shared" si="20"/>
        <v>5.25</v>
      </c>
      <c r="H264" s="417"/>
      <c r="I264" s="398">
        <f t="shared" si="21"/>
        <v>5.25</v>
      </c>
      <c r="J264" s="418"/>
      <c r="K264" s="398">
        <f t="shared" si="22"/>
        <v>5.25</v>
      </c>
      <c r="L264" s="406"/>
      <c r="M264" s="20" t="str">
        <f t="shared" si="23"/>
        <v>Juin</v>
      </c>
    </row>
    <row r="265" spans="1:13" ht="18.75">
      <c r="A265" s="17">
        <v>258</v>
      </c>
      <c r="B265" s="308" t="s">
        <v>3250</v>
      </c>
      <c r="C265" s="309" t="s">
        <v>3251</v>
      </c>
      <c r="D265" s="24">
        <v>4</v>
      </c>
      <c r="E265" s="194"/>
      <c r="F265" s="396">
        <f t="shared" ref="F265:F283" si="24">IF(AND(D265=0,E265=0),L265/2,(D265+E265)/2)</f>
        <v>2</v>
      </c>
      <c r="G265" s="397">
        <f t="shared" ref="G265:G283" si="25">F265*2</f>
        <v>4</v>
      </c>
      <c r="H265" s="417"/>
      <c r="I265" s="398">
        <f t="shared" ref="I265:I283" si="26">MAX(G265,H265*2)</f>
        <v>4</v>
      </c>
      <c r="J265" s="418"/>
      <c r="K265" s="398">
        <f t="shared" ref="K265:K283" si="27">MAX(I265,J265*2)</f>
        <v>4</v>
      </c>
      <c r="L265" s="406"/>
      <c r="M265" s="20" t="str">
        <f t="shared" ref="M265:M283" si="28">IF(ISBLANK(J265),IF(ISBLANK(H265),"Juin","Synthèse"),"Rattrapage")</f>
        <v>Juin</v>
      </c>
    </row>
    <row r="266" spans="1:13" ht="18.75">
      <c r="A266" s="17">
        <v>259</v>
      </c>
      <c r="B266" s="308" t="s">
        <v>3252</v>
      </c>
      <c r="C266" s="309" t="s">
        <v>3253</v>
      </c>
      <c r="D266" s="24">
        <v>9.5</v>
      </c>
      <c r="E266" s="194"/>
      <c r="F266" s="396">
        <f t="shared" si="24"/>
        <v>4.75</v>
      </c>
      <c r="G266" s="397">
        <f t="shared" si="25"/>
        <v>9.5</v>
      </c>
      <c r="H266" s="417"/>
      <c r="I266" s="398">
        <f t="shared" si="26"/>
        <v>9.5</v>
      </c>
      <c r="J266" s="418"/>
      <c r="K266" s="398">
        <f t="shared" si="27"/>
        <v>9.5</v>
      </c>
      <c r="L266" s="406"/>
      <c r="M266" s="20" t="str">
        <f t="shared" si="28"/>
        <v>Juin</v>
      </c>
    </row>
    <row r="267" spans="1:13" ht="18.75">
      <c r="A267" s="17">
        <v>260</v>
      </c>
      <c r="B267" s="308" t="s">
        <v>3254</v>
      </c>
      <c r="C267" s="309" t="s">
        <v>333</v>
      </c>
      <c r="D267" s="24">
        <v>9.5</v>
      </c>
      <c r="E267" s="209"/>
      <c r="F267" s="396">
        <f t="shared" si="24"/>
        <v>4.75</v>
      </c>
      <c r="G267" s="397">
        <f t="shared" si="25"/>
        <v>9.5</v>
      </c>
      <c r="H267" s="417"/>
      <c r="I267" s="398">
        <f t="shared" si="26"/>
        <v>9.5</v>
      </c>
      <c r="J267" s="418"/>
      <c r="K267" s="398">
        <f t="shared" si="27"/>
        <v>9.5</v>
      </c>
      <c r="L267" s="406"/>
      <c r="M267" s="20" t="str">
        <f t="shared" si="28"/>
        <v>Juin</v>
      </c>
    </row>
    <row r="268" spans="1:13" ht="18.75">
      <c r="A268" s="17">
        <v>261</v>
      </c>
      <c r="B268" s="308" t="s">
        <v>3255</v>
      </c>
      <c r="C268" s="309" t="s">
        <v>1779</v>
      </c>
      <c r="D268" s="24">
        <v>11</v>
      </c>
      <c r="E268" s="194"/>
      <c r="F268" s="396">
        <f t="shared" si="24"/>
        <v>5.5</v>
      </c>
      <c r="G268" s="397">
        <f t="shared" si="25"/>
        <v>11</v>
      </c>
      <c r="H268" s="417"/>
      <c r="I268" s="398">
        <f t="shared" si="26"/>
        <v>11</v>
      </c>
      <c r="J268" s="418"/>
      <c r="K268" s="398">
        <f t="shared" si="27"/>
        <v>11</v>
      </c>
      <c r="L268" s="406"/>
      <c r="M268" s="20" t="str">
        <f t="shared" si="28"/>
        <v>Juin</v>
      </c>
    </row>
    <row r="269" spans="1:13" ht="18.75">
      <c r="A269" s="17">
        <v>262</v>
      </c>
      <c r="B269" s="308" t="s">
        <v>3256</v>
      </c>
      <c r="C269" s="309" t="s">
        <v>1863</v>
      </c>
      <c r="D269" s="24">
        <v>3.5</v>
      </c>
      <c r="E269" s="194"/>
      <c r="F269" s="396">
        <f t="shared" si="24"/>
        <v>1.75</v>
      </c>
      <c r="G269" s="397">
        <f t="shared" si="25"/>
        <v>3.5</v>
      </c>
      <c r="H269" s="417"/>
      <c r="I269" s="398">
        <f t="shared" si="26"/>
        <v>3.5</v>
      </c>
      <c r="J269" s="418"/>
      <c r="K269" s="398">
        <f t="shared" si="27"/>
        <v>3.5</v>
      </c>
      <c r="L269" s="406"/>
      <c r="M269" s="20" t="str">
        <f t="shared" si="28"/>
        <v>Juin</v>
      </c>
    </row>
    <row r="270" spans="1:13" ht="18.75">
      <c r="A270" s="17">
        <v>263</v>
      </c>
      <c r="B270" s="308" t="s">
        <v>3257</v>
      </c>
      <c r="C270" s="309" t="s">
        <v>3258</v>
      </c>
      <c r="D270" s="24">
        <v>7.5</v>
      </c>
      <c r="E270" s="194"/>
      <c r="F270" s="396">
        <f t="shared" si="24"/>
        <v>3.75</v>
      </c>
      <c r="G270" s="397">
        <f t="shared" si="25"/>
        <v>7.5</v>
      </c>
      <c r="H270" s="417"/>
      <c r="I270" s="398">
        <f t="shared" si="26"/>
        <v>7.5</v>
      </c>
      <c r="J270" s="418"/>
      <c r="K270" s="398">
        <f t="shared" si="27"/>
        <v>7.5</v>
      </c>
      <c r="L270" s="406"/>
      <c r="M270" s="20" t="str">
        <f t="shared" si="28"/>
        <v>Juin</v>
      </c>
    </row>
    <row r="271" spans="1:13" ht="18.75">
      <c r="A271" s="17">
        <v>264</v>
      </c>
      <c r="B271" s="308" t="s">
        <v>3259</v>
      </c>
      <c r="C271" s="309" t="s">
        <v>473</v>
      </c>
      <c r="D271" s="24">
        <v>1.25</v>
      </c>
      <c r="E271" s="194"/>
      <c r="F271" s="396">
        <f t="shared" si="24"/>
        <v>0.625</v>
      </c>
      <c r="G271" s="397">
        <f t="shared" si="25"/>
        <v>1.25</v>
      </c>
      <c r="H271" s="417"/>
      <c r="I271" s="398">
        <f t="shared" si="26"/>
        <v>1.25</v>
      </c>
      <c r="J271" s="418"/>
      <c r="K271" s="398">
        <f t="shared" si="27"/>
        <v>1.25</v>
      </c>
      <c r="L271" s="406"/>
      <c r="M271" s="20" t="str">
        <f t="shared" si="28"/>
        <v>Juin</v>
      </c>
    </row>
    <row r="272" spans="1:13" ht="18.75">
      <c r="A272" s="17">
        <v>265</v>
      </c>
      <c r="B272" s="308" t="s">
        <v>3260</v>
      </c>
      <c r="C272" s="309" t="s">
        <v>2130</v>
      </c>
      <c r="D272" s="24">
        <v>6</v>
      </c>
      <c r="E272" s="194"/>
      <c r="F272" s="396">
        <f t="shared" si="24"/>
        <v>3</v>
      </c>
      <c r="G272" s="397">
        <f t="shared" si="25"/>
        <v>6</v>
      </c>
      <c r="H272" s="417"/>
      <c r="I272" s="398">
        <f t="shared" si="26"/>
        <v>6</v>
      </c>
      <c r="J272" s="418"/>
      <c r="K272" s="398">
        <f t="shared" si="27"/>
        <v>6</v>
      </c>
      <c r="L272" s="406"/>
      <c r="M272" s="20" t="str">
        <f t="shared" si="28"/>
        <v>Juin</v>
      </c>
    </row>
    <row r="273" spans="1:13" ht="18.75">
      <c r="A273" s="17">
        <v>266</v>
      </c>
      <c r="B273" s="308" t="s">
        <v>3261</v>
      </c>
      <c r="C273" s="309" t="s">
        <v>3262</v>
      </c>
      <c r="D273" s="24">
        <v>10</v>
      </c>
      <c r="E273" s="194"/>
      <c r="F273" s="396">
        <f t="shared" si="24"/>
        <v>5</v>
      </c>
      <c r="G273" s="397">
        <f t="shared" si="25"/>
        <v>10</v>
      </c>
      <c r="H273" s="417"/>
      <c r="I273" s="398">
        <f t="shared" si="26"/>
        <v>10</v>
      </c>
      <c r="J273" s="418"/>
      <c r="K273" s="398">
        <f t="shared" si="27"/>
        <v>10</v>
      </c>
      <c r="L273" s="406"/>
      <c r="M273" s="20" t="str">
        <f t="shared" si="28"/>
        <v>Juin</v>
      </c>
    </row>
    <row r="274" spans="1:13" ht="18.75">
      <c r="A274" s="17">
        <v>267</v>
      </c>
      <c r="B274" s="308" t="s">
        <v>3263</v>
      </c>
      <c r="C274" s="309" t="s">
        <v>3264</v>
      </c>
      <c r="D274" s="24">
        <v>6.5</v>
      </c>
      <c r="E274" s="194"/>
      <c r="F274" s="396">
        <f t="shared" si="24"/>
        <v>3.25</v>
      </c>
      <c r="G274" s="397">
        <f t="shared" si="25"/>
        <v>6.5</v>
      </c>
      <c r="H274" s="417"/>
      <c r="I274" s="398">
        <f t="shared" si="26"/>
        <v>6.5</v>
      </c>
      <c r="J274" s="418"/>
      <c r="K274" s="398">
        <f t="shared" si="27"/>
        <v>6.5</v>
      </c>
      <c r="L274" s="406"/>
      <c r="M274" s="20" t="str">
        <f t="shared" si="28"/>
        <v>Juin</v>
      </c>
    </row>
    <row r="275" spans="1:13" ht="18.75">
      <c r="A275" s="17">
        <v>268</v>
      </c>
      <c r="B275" s="308" t="s">
        <v>3265</v>
      </c>
      <c r="C275" s="309" t="s">
        <v>3194</v>
      </c>
      <c r="D275" s="24">
        <v>3.25</v>
      </c>
      <c r="E275" s="194"/>
      <c r="F275" s="396">
        <f t="shared" si="24"/>
        <v>1.625</v>
      </c>
      <c r="G275" s="397">
        <f t="shared" si="25"/>
        <v>3.25</v>
      </c>
      <c r="H275" s="417"/>
      <c r="I275" s="398">
        <f t="shared" si="26"/>
        <v>3.25</v>
      </c>
      <c r="J275" s="418"/>
      <c r="K275" s="398">
        <f t="shared" si="27"/>
        <v>3.25</v>
      </c>
      <c r="L275" s="406"/>
      <c r="M275" s="20" t="str">
        <f t="shared" si="28"/>
        <v>Juin</v>
      </c>
    </row>
    <row r="276" spans="1:13" ht="18.75">
      <c r="A276" s="17">
        <v>269</v>
      </c>
      <c r="B276" s="308" t="s">
        <v>1719</v>
      </c>
      <c r="C276" s="309" t="s">
        <v>500</v>
      </c>
      <c r="D276" s="24">
        <v>7</v>
      </c>
      <c r="E276" s="194"/>
      <c r="F276" s="396">
        <f t="shared" si="24"/>
        <v>3.5</v>
      </c>
      <c r="G276" s="397">
        <f t="shared" si="25"/>
        <v>7</v>
      </c>
      <c r="H276" s="417"/>
      <c r="I276" s="398">
        <f t="shared" si="26"/>
        <v>7</v>
      </c>
      <c r="J276" s="418"/>
      <c r="K276" s="398">
        <f t="shared" si="27"/>
        <v>7</v>
      </c>
      <c r="L276" s="406"/>
      <c r="M276" s="20" t="str">
        <f t="shared" si="28"/>
        <v>Juin</v>
      </c>
    </row>
    <row r="277" spans="1:13" ht="18.75">
      <c r="A277" s="17">
        <v>270</v>
      </c>
      <c r="B277" s="308" t="s">
        <v>3266</v>
      </c>
      <c r="C277" s="309" t="s">
        <v>3267</v>
      </c>
      <c r="D277" s="24">
        <v>11.5</v>
      </c>
      <c r="E277" s="194"/>
      <c r="F277" s="396">
        <f t="shared" si="24"/>
        <v>5.75</v>
      </c>
      <c r="G277" s="397">
        <f t="shared" si="25"/>
        <v>11.5</v>
      </c>
      <c r="H277" s="417"/>
      <c r="I277" s="398">
        <f t="shared" si="26"/>
        <v>11.5</v>
      </c>
      <c r="J277" s="418"/>
      <c r="K277" s="398">
        <f t="shared" si="27"/>
        <v>11.5</v>
      </c>
      <c r="L277" s="406"/>
      <c r="M277" s="20" t="str">
        <f t="shared" si="28"/>
        <v>Juin</v>
      </c>
    </row>
    <row r="278" spans="1:13" ht="18.75">
      <c r="A278" s="17">
        <v>271</v>
      </c>
      <c r="B278" s="308" t="s">
        <v>3268</v>
      </c>
      <c r="C278" s="366" t="s">
        <v>3269</v>
      </c>
      <c r="D278" s="24">
        <v>12.5</v>
      </c>
      <c r="E278" s="194"/>
      <c r="F278" s="396">
        <f t="shared" si="24"/>
        <v>6.25</v>
      </c>
      <c r="G278" s="397">
        <f t="shared" si="25"/>
        <v>12.5</v>
      </c>
      <c r="H278" s="417"/>
      <c r="I278" s="398">
        <f t="shared" si="26"/>
        <v>12.5</v>
      </c>
      <c r="J278" s="418"/>
      <c r="K278" s="398">
        <f t="shared" si="27"/>
        <v>12.5</v>
      </c>
      <c r="L278" s="406"/>
      <c r="M278" s="20" t="str">
        <f t="shared" si="28"/>
        <v>Juin</v>
      </c>
    </row>
    <row r="279" spans="1:13" ht="18.75">
      <c r="A279" s="17">
        <v>272</v>
      </c>
      <c r="B279" s="308" t="s">
        <v>3302</v>
      </c>
      <c r="C279" s="366" t="s">
        <v>3303</v>
      </c>
      <c r="D279" s="24">
        <v>1.25</v>
      </c>
      <c r="E279" s="209"/>
      <c r="F279" s="396">
        <f t="shared" si="24"/>
        <v>0.625</v>
      </c>
      <c r="G279" s="397">
        <f t="shared" si="25"/>
        <v>1.25</v>
      </c>
      <c r="H279" s="417"/>
      <c r="I279" s="398">
        <f t="shared" si="26"/>
        <v>1.25</v>
      </c>
      <c r="J279" s="418"/>
      <c r="K279" s="398">
        <f t="shared" si="27"/>
        <v>1.25</v>
      </c>
      <c r="L279" s="406"/>
      <c r="M279" s="20" t="str">
        <f t="shared" si="28"/>
        <v>Juin</v>
      </c>
    </row>
    <row r="280" spans="1:13" ht="18.75">
      <c r="A280" s="17">
        <v>273</v>
      </c>
      <c r="B280" s="308" t="s">
        <v>2188</v>
      </c>
      <c r="C280" s="366" t="s">
        <v>3270</v>
      </c>
      <c r="D280" s="24">
        <v>1</v>
      </c>
      <c r="E280" s="194"/>
      <c r="F280" s="396">
        <f t="shared" si="24"/>
        <v>0.5</v>
      </c>
      <c r="G280" s="397">
        <f t="shared" si="25"/>
        <v>1</v>
      </c>
      <c r="H280" s="417"/>
      <c r="I280" s="398">
        <f t="shared" si="26"/>
        <v>1</v>
      </c>
      <c r="J280" s="418"/>
      <c r="K280" s="398">
        <f t="shared" si="27"/>
        <v>1</v>
      </c>
      <c r="L280" s="406"/>
      <c r="M280" s="20" t="str">
        <f t="shared" si="28"/>
        <v>Juin</v>
      </c>
    </row>
    <row r="281" spans="1:13" ht="18.75">
      <c r="A281" s="17">
        <v>274</v>
      </c>
      <c r="B281" s="308" t="s">
        <v>3271</v>
      </c>
      <c r="C281" s="309" t="s">
        <v>1313</v>
      </c>
      <c r="D281" s="24">
        <v>4</v>
      </c>
      <c r="E281" s="209"/>
      <c r="F281" s="396">
        <f t="shared" si="24"/>
        <v>2</v>
      </c>
      <c r="G281" s="397">
        <f t="shared" si="25"/>
        <v>4</v>
      </c>
      <c r="H281" s="417"/>
      <c r="I281" s="398">
        <f t="shared" si="26"/>
        <v>4</v>
      </c>
      <c r="J281" s="418"/>
      <c r="K281" s="398">
        <f t="shared" si="27"/>
        <v>4</v>
      </c>
      <c r="L281" s="406"/>
      <c r="M281" s="20" t="str">
        <f t="shared" si="28"/>
        <v>Juin</v>
      </c>
    </row>
    <row r="282" spans="1:13" ht="18.75">
      <c r="A282" s="17">
        <v>275</v>
      </c>
      <c r="B282" s="308" t="s">
        <v>3272</v>
      </c>
      <c r="C282" s="309" t="s">
        <v>3273</v>
      </c>
      <c r="D282" s="24">
        <v>5.5</v>
      </c>
      <c r="E282" s="194"/>
      <c r="F282" s="396">
        <f t="shared" si="24"/>
        <v>2.75</v>
      </c>
      <c r="G282" s="397">
        <f t="shared" si="25"/>
        <v>5.5</v>
      </c>
      <c r="H282" s="417"/>
      <c r="I282" s="398">
        <f t="shared" si="26"/>
        <v>5.5</v>
      </c>
      <c r="J282" s="418"/>
      <c r="K282" s="398">
        <f t="shared" si="27"/>
        <v>5.5</v>
      </c>
      <c r="L282" s="406"/>
      <c r="M282" s="20" t="str">
        <f t="shared" si="28"/>
        <v>Juin</v>
      </c>
    </row>
    <row r="283" spans="1:13" ht="18.75">
      <c r="A283" s="17">
        <v>276</v>
      </c>
      <c r="B283" s="308" t="s">
        <v>3274</v>
      </c>
      <c r="C283" s="309" t="s">
        <v>3275</v>
      </c>
      <c r="D283" s="24">
        <v>5.25</v>
      </c>
      <c r="E283" s="194"/>
      <c r="F283" s="396">
        <f t="shared" si="24"/>
        <v>2.625</v>
      </c>
      <c r="G283" s="397">
        <f t="shared" si="25"/>
        <v>5.25</v>
      </c>
      <c r="H283" s="417"/>
      <c r="I283" s="398">
        <f t="shared" si="26"/>
        <v>5.25</v>
      </c>
      <c r="J283" s="418"/>
      <c r="K283" s="398">
        <f t="shared" si="27"/>
        <v>5.25</v>
      </c>
      <c r="L283" s="406"/>
      <c r="M283" s="20" t="str">
        <f t="shared" si="28"/>
        <v>Juin</v>
      </c>
    </row>
    <row r="284" spans="1:13" ht="18.75">
      <c r="H284" s="427"/>
    </row>
    <row r="286" spans="1:13">
      <c r="C286" s="167"/>
    </row>
    <row r="287" spans="1:13">
      <c r="C287" s="167"/>
    </row>
  </sheetData>
  <sortState ref="B11:M471">
    <sortCondition ref="B11:B471"/>
    <sortCondition ref="C11:C471"/>
  </sortState>
  <conditionalFormatting sqref="M7:M283">
    <cfRule type="cellIs" dxfId="55" priority="9" operator="equal">
      <formula>"Rattrapage"</formula>
    </cfRule>
    <cfRule type="cellIs" dxfId="54" priority="10" operator="equal">
      <formula>"Synthèse"</formula>
    </cfRule>
    <cfRule type="cellIs" dxfId="53" priority="11" operator="equal">
      <formula>"Juin"</formula>
    </cfRule>
  </conditionalFormatting>
  <dataValidations count="2">
    <dataValidation type="decimal" allowBlank="1" showInputMessage="1" showErrorMessage="1" sqref="E110:E283 E8:E108 J8:J283">
      <formula1>0</formula1>
      <formula2>20</formula2>
    </dataValidation>
    <dataValidation type="decimal" allowBlank="1" showInputMessage="1" showErrorMessage="1" sqref="L8:L283">
      <formula1>30</formula1>
      <formula2>60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5"/>
  <sheetViews>
    <sheetView topLeftCell="B1" workbookViewId="0">
      <selection activeCell="D8" sqref="D8:D283"/>
    </sheetView>
  </sheetViews>
  <sheetFormatPr baseColWidth="10" defaultRowHeight="15"/>
  <cols>
    <col min="1" max="1" width="7.28515625" customWidth="1"/>
    <col min="2" max="2" width="24.42578125" style="21" customWidth="1"/>
    <col min="3" max="3" width="33.42578125" style="21" customWidth="1"/>
    <col min="4" max="4" width="9.7109375" customWidth="1"/>
  </cols>
  <sheetData>
    <row r="1" spans="1:13" ht="20.25">
      <c r="E1" s="23" t="s">
        <v>0</v>
      </c>
    </row>
    <row r="2" spans="1:13" ht="20.25">
      <c r="E2" s="23" t="s">
        <v>1</v>
      </c>
    </row>
    <row r="3" spans="1:13" ht="21">
      <c r="D3" s="1"/>
      <c r="E3" s="23" t="s">
        <v>2930</v>
      </c>
      <c r="F3" s="3"/>
    </row>
    <row r="4" spans="1:13" ht="21">
      <c r="D4" s="1"/>
      <c r="E4" s="23" t="s">
        <v>2</v>
      </c>
      <c r="F4" s="3"/>
    </row>
    <row r="5" spans="1:13" ht="21">
      <c r="D5" s="1"/>
      <c r="E5" s="23" t="s">
        <v>24</v>
      </c>
      <c r="F5" s="3"/>
    </row>
    <row r="6" spans="1:13" ht="24" thickBot="1">
      <c r="B6" s="135" t="s">
        <v>3305</v>
      </c>
      <c r="D6" s="1"/>
      <c r="E6" s="23"/>
      <c r="F6" s="5"/>
    </row>
    <row r="7" spans="1:13" s="16" customFormat="1" ht="16.5" thickBot="1">
      <c r="A7" s="6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10" t="s">
        <v>10</v>
      </c>
      <c r="G7" s="10" t="s">
        <v>11</v>
      </c>
      <c r="H7" s="11" t="s">
        <v>2196</v>
      </c>
      <c r="I7" s="12" t="s">
        <v>13</v>
      </c>
      <c r="J7" s="13" t="s">
        <v>2203</v>
      </c>
      <c r="K7" s="12" t="s">
        <v>13</v>
      </c>
      <c r="L7" s="14" t="s">
        <v>14</v>
      </c>
      <c r="M7" s="15" t="s">
        <v>15</v>
      </c>
    </row>
    <row r="8" spans="1:13" ht="19.5" customHeight="1">
      <c r="A8" s="17">
        <v>1</v>
      </c>
      <c r="B8" s="372" t="s">
        <v>2933</v>
      </c>
      <c r="C8" s="373" t="s">
        <v>2934</v>
      </c>
      <c r="D8" s="401">
        <v>15.5</v>
      </c>
      <c r="E8" s="183"/>
      <c r="F8" s="396">
        <f>IF(AND(D8=0,E8=0),L8/3,(D8+E8)/2)</f>
        <v>7.75</v>
      </c>
      <c r="G8" s="397">
        <f t="shared" ref="G8" si="0">F8*3</f>
        <v>23.25</v>
      </c>
      <c r="H8" s="183"/>
      <c r="I8" s="398">
        <f t="shared" ref="I8" si="1">MAX(G8,H8*3)</f>
        <v>23.25</v>
      </c>
      <c r="J8" s="228"/>
      <c r="K8" s="398">
        <f t="shared" ref="K8" si="2">MAX(I8,J8*3)</f>
        <v>23.25</v>
      </c>
      <c r="L8" s="406"/>
      <c r="M8" s="20" t="str">
        <f t="shared" ref="M8" si="3">IF(ISBLANK(J8),IF(ISBLANK(H8),"Juin","Synthèse"),"Rattrapage")</f>
        <v>Juin</v>
      </c>
    </row>
    <row r="9" spans="1:13" ht="19.5" customHeight="1">
      <c r="A9" s="17">
        <v>2</v>
      </c>
      <c r="B9" s="372" t="s">
        <v>2935</v>
      </c>
      <c r="C9" s="373" t="s">
        <v>2936</v>
      </c>
      <c r="D9" s="401">
        <v>15.5</v>
      </c>
      <c r="E9" s="184"/>
      <c r="F9" s="396">
        <f t="shared" ref="F9:F72" si="4">IF(AND(D9=0,E9=0),L9/3,(D9+E9)/2)</f>
        <v>7.75</v>
      </c>
      <c r="G9" s="397">
        <f t="shared" ref="G9:G72" si="5">F9*3</f>
        <v>23.25</v>
      </c>
      <c r="H9" s="183"/>
      <c r="I9" s="398">
        <f t="shared" ref="I9:I72" si="6">MAX(G9,H9*3)</f>
        <v>23.25</v>
      </c>
      <c r="J9" s="228"/>
      <c r="K9" s="398">
        <f t="shared" ref="K9:K72" si="7">MAX(I9,J9*3)</f>
        <v>23.25</v>
      </c>
      <c r="L9" s="406"/>
      <c r="M9" s="20" t="str">
        <f t="shared" ref="M9:M72" si="8">IF(ISBLANK(J9),IF(ISBLANK(H9),"Juin","Synthèse"),"Rattrapage")</f>
        <v>Juin</v>
      </c>
    </row>
    <row r="10" spans="1:13" ht="19.5" customHeight="1">
      <c r="A10" s="17">
        <v>3</v>
      </c>
      <c r="B10" s="333" t="s">
        <v>2937</v>
      </c>
      <c r="C10" s="366" t="s">
        <v>518</v>
      </c>
      <c r="D10" s="401">
        <v>16.25</v>
      </c>
      <c r="E10" s="184"/>
      <c r="F10" s="396">
        <f t="shared" si="4"/>
        <v>8.125</v>
      </c>
      <c r="G10" s="397">
        <f t="shared" si="5"/>
        <v>24.375</v>
      </c>
      <c r="H10" s="183"/>
      <c r="I10" s="398">
        <f t="shared" si="6"/>
        <v>24.375</v>
      </c>
      <c r="J10" s="228"/>
      <c r="K10" s="398">
        <f t="shared" si="7"/>
        <v>24.375</v>
      </c>
      <c r="L10" s="406"/>
      <c r="M10" s="20" t="str">
        <f t="shared" si="8"/>
        <v>Juin</v>
      </c>
    </row>
    <row r="11" spans="1:13" ht="19.5" customHeight="1">
      <c r="A11" s="17">
        <v>4</v>
      </c>
      <c r="B11" s="308" t="s">
        <v>2938</v>
      </c>
      <c r="C11" s="366" t="s">
        <v>706</v>
      </c>
      <c r="D11" s="401">
        <v>13.25</v>
      </c>
      <c r="E11" s="184"/>
      <c r="F11" s="396">
        <f t="shared" si="4"/>
        <v>6.625</v>
      </c>
      <c r="G11" s="397">
        <f t="shared" si="5"/>
        <v>19.875</v>
      </c>
      <c r="H11" s="183"/>
      <c r="I11" s="398">
        <f t="shared" si="6"/>
        <v>19.875</v>
      </c>
      <c r="J11" s="228"/>
      <c r="K11" s="398">
        <f t="shared" si="7"/>
        <v>19.875</v>
      </c>
      <c r="L11" s="406"/>
      <c r="M11" s="20" t="str">
        <f t="shared" si="8"/>
        <v>Juin</v>
      </c>
    </row>
    <row r="12" spans="1:13" ht="19.5" customHeight="1">
      <c r="A12" s="17">
        <v>5</v>
      </c>
      <c r="B12" s="334" t="s">
        <v>1771</v>
      </c>
      <c r="C12" s="374" t="s">
        <v>3292</v>
      </c>
      <c r="D12" s="401">
        <v>7.75</v>
      </c>
      <c r="E12" s="184"/>
      <c r="F12" s="396">
        <f t="shared" si="4"/>
        <v>3.875</v>
      </c>
      <c r="G12" s="397">
        <f t="shared" si="5"/>
        <v>11.625</v>
      </c>
      <c r="H12" s="183"/>
      <c r="I12" s="398">
        <f t="shared" si="6"/>
        <v>11.625</v>
      </c>
      <c r="J12" s="228"/>
      <c r="K12" s="398">
        <f t="shared" si="7"/>
        <v>11.625</v>
      </c>
      <c r="L12" s="406"/>
      <c r="M12" s="20" t="str">
        <f t="shared" si="8"/>
        <v>Juin</v>
      </c>
    </row>
    <row r="13" spans="1:13" ht="19.5" customHeight="1">
      <c r="A13" s="17">
        <v>6</v>
      </c>
      <c r="B13" s="308" t="s">
        <v>2939</v>
      </c>
      <c r="C13" s="366" t="s">
        <v>2940</v>
      </c>
      <c r="D13" s="401">
        <v>10.5</v>
      </c>
      <c r="E13" s="184"/>
      <c r="F13" s="396">
        <f t="shared" si="4"/>
        <v>5.25</v>
      </c>
      <c r="G13" s="397">
        <f t="shared" si="5"/>
        <v>15.75</v>
      </c>
      <c r="H13" s="183"/>
      <c r="I13" s="398">
        <f t="shared" si="6"/>
        <v>15.75</v>
      </c>
      <c r="J13" s="228"/>
      <c r="K13" s="398">
        <f t="shared" si="7"/>
        <v>15.75</v>
      </c>
      <c r="L13" s="406"/>
      <c r="M13" s="20" t="str">
        <f t="shared" si="8"/>
        <v>Juin</v>
      </c>
    </row>
    <row r="14" spans="1:13" ht="19.5" customHeight="1">
      <c r="A14" s="17">
        <v>7</v>
      </c>
      <c r="B14" s="308" t="s">
        <v>2941</v>
      </c>
      <c r="C14" s="366" t="s">
        <v>2942</v>
      </c>
      <c r="D14" s="401">
        <v>13.5</v>
      </c>
      <c r="E14" s="184"/>
      <c r="F14" s="396">
        <f t="shared" si="4"/>
        <v>6.75</v>
      </c>
      <c r="G14" s="397">
        <f t="shared" si="5"/>
        <v>20.25</v>
      </c>
      <c r="H14" s="183"/>
      <c r="I14" s="398">
        <f t="shared" si="6"/>
        <v>20.25</v>
      </c>
      <c r="J14" s="228"/>
      <c r="K14" s="398">
        <f t="shared" si="7"/>
        <v>20.25</v>
      </c>
      <c r="L14" s="406"/>
      <c r="M14" s="20" t="str">
        <f t="shared" si="8"/>
        <v>Juin</v>
      </c>
    </row>
    <row r="15" spans="1:13" ht="19.5" customHeight="1">
      <c r="A15" s="17">
        <v>8</v>
      </c>
      <c r="B15" s="306" t="s">
        <v>2945</v>
      </c>
      <c r="C15" s="375" t="s">
        <v>492</v>
      </c>
      <c r="D15" s="402">
        <v>7.75</v>
      </c>
      <c r="E15" s="184"/>
      <c r="F15" s="396">
        <f t="shared" si="4"/>
        <v>3.875</v>
      </c>
      <c r="G15" s="397">
        <f t="shared" si="5"/>
        <v>11.625</v>
      </c>
      <c r="H15" s="183"/>
      <c r="I15" s="398">
        <f t="shared" si="6"/>
        <v>11.625</v>
      </c>
      <c r="J15" s="228"/>
      <c r="K15" s="398">
        <f t="shared" si="7"/>
        <v>11.625</v>
      </c>
      <c r="L15" s="406"/>
      <c r="M15" s="20" t="str">
        <f t="shared" si="8"/>
        <v>Juin</v>
      </c>
    </row>
    <row r="16" spans="1:13" ht="19.5" customHeight="1">
      <c r="A16" s="17">
        <v>9</v>
      </c>
      <c r="B16" s="308" t="s">
        <v>2943</v>
      </c>
      <c r="C16" s="366" t="s">
        <v>2944</v>
      </c>
      <c r="D16" s="401">
        <v>10.5</v>
      </c>
      <c r="E16" s="184"/>
      <c r="F16" s="396">
        <f t="shared" si="4"/>
        <v>5.25</v>
      </c>
      <c r="G16" s="397">
        <f t="shared" si="5"/>
        <v>15.75</v>
      </c>
      <c r="H16" s="183"/>
      <c r="I16" s="398">
        <f t="shared" si="6"/>
        <v>15.75</v>
      </c>
      <c r="J16" s="228"/>
      <c r="K16" s="398">
        <f t="shared" si="7"/>
        <v>15.75</v>
      </c>
      <c r="L16" s="406"/>
      <c r="M16" s="20" t="str">
        <f t="shared" si="8"/>
        <v>Juin</v>
      </c>
    </row>
    <row r="17" spans="1:13" ht="19.5" customHeight="1">
      <c r="A17" s="17">
        <v>10</v>
      </c>
      <c r="B17" s="308" t="s">
        <v>182</v>
      </c>
      <c r="C17" s="366" t="s">
        <v>640</v>
      </c>
      <c r="D17" s="401">
        <v>17</v>
      </c>
      <c r="E17" s="184"/>
      <c r="F17" s="396">
        <f t="shared" si="4"/>
        <v>8.5</v>
      </c>
      <c r="G17" s="397">
        <f t="shared" si="5"/>
        <v>25.5</v>
      </c>
      <c r="H17" s="183"/>
      <c r="I17" s="398">
        <f t="shared" si="6"/>
        <v>25.5</v>
      </c>
      <c r="J17" s="228"/>
      <c r="K17" s="398">
        <f t="shared" si="7"/>
        <v>25.5</v>
      </c>
      <c r="L17" s="406"/>
      <c r="M17" s="20" t="str">
        <f t="shared" si="8"/>
        <v>Juin</v>
      </c>
    </row>
    <row r="18" spans="1:13" ht="19.5" customHeight="1">
      <c r="A18" s="17">
        <v>11</v>
      </c>
      <c r="B18" s="308" t="s">
        <v>2946</v>
      </c>
      <c r="C18" s="366" t="s">
        <v>1863</v>
      </c>
      <c r="D18" s="401">
        <v>11.75</v>
      </c>
      <c r="E18" s="184"/>
      <c r="F18" s="396">
        <f t="shared" si="4"/>
        <v>5.875</v>
      </c>
      <c r="G18" s="397">
        <f t="shared" si="5"/>
        <v>17.625</v>
      </c>
      <c r="H18" s="183"/>
      <c r="I18" s="398">
        <f t="shared" si="6"/>
        <v>17.625</v>
      </c>
      <c r="J18" s="228"/>
      <c r="K18" s="398">
        <f t="shared" si="7"/>
        <v>17.625</v>
      </c>
      <c r="L18" s="406"/>
      <c r="M18" s="20" t="str">
        <f t="shared" si="8"/>
        <v>Juin</v>
      </c>
    </row>
    <row r="19" spans="1:13" ht="19.5" customHeight="1">
      <c r="A19" s="17">
        <v>12</v>
      </c>
      <c r="B19" s="308" t="s">
        <v>1784</v>
      </c>
      <c r="C19" s="366" t="s">
        <v>2947</v>
      </c>
      <c r="D19" s="401">
        <v>9.25</v>
      </c>
      <c r="E19" s="184"/>
      <c r="F19" s="396">
        <f t="shared" si="4"/>
        <v>4.625</v>
      </c>
      <c r="G19" s="397">
        <f t="shared" si="5"/>
        <v>13.875</v>
      </c>
      <c r="H19" s="183"/>
      <c r="I19" s="398">
        <f t="shared" si="6"/>
        <v>13.875</v>
      </c>
      <c r="J19" s="228"/>
      <c r="K19" s="398">
        <f t="shared" si="7"/>
        <v>13.875</v>
      </c>
      <c r="L19" s="406"/>
      <c r="M19" s="20" t="str">
        <f t="shared" si="8"/>
        <v>Juin</v>
      </c>
    </row>
    <row r="20" spans="1:13" ht="19.5" customHeight="1">
      <c r="A20" s="17">
        <v>13</v>
      </c>
      <c r="B20" s="308" t="s">
        <v>2948</v>
      </c>
      <c r="C20" s="366" t="s">
        <v>2949</v>
      </c>
      <c r="D20" s="401">
        <v>11.5</v>
      </c>
      <c r="E20" s="184"/>
      <c r="F20" s="396">
        <f t="shared" si="4"/>
        <v>5.75</v>
      </c>
      <c r="G20" s="397">
        <f t="shared" si="5"/>
        <v>17.25</v>
      </c>
      <c r="H20" s="183"/>
      <c r="I20" s="398">
        <f t="shared" si="6"/>
        <v>17.25</v>
      </c>
      <c r="J20" s="228"/>
      <c r="K20" s="398">
        <f t="shared" si="7"/>
        <v>17.25</v>
      </c>
      <c r="L20" s="406"/>
      <c r="M20" s="20" t="str">
        <f t="shared" si="8"/>
        <v>Juin</v>
      </c>
    </row>
    <row r="21" spans="1:13" ht="19.5" customHeight="1">
      <c r="A21" s="17">
        <v>14</v>
      </c>
      <c r="B21" s="308" t="s">
        <v>2950</v>
      </c>
      <c r="C21" s="366" t="s">
        <v>580</v>
      </c>
      <c r="D21" s="401">
        <v>16.75</v>
      </c>
      <c r="E21" s="184"/>
      <c r="F21" s="396">
        <f t="shared" si="4"/>
        <v>8.375</v>
      </c>
      <c r="G21" s="397">
        <f t="shared" si="5"/>
        <v>25.125</v>
      </c>
      <c r="H21" s="183"/>
      <c r="I21" s="398">
        <f t="shared" si="6"/>
        <v>25.125</v>
      </c>
      <c r="J21" s="228"/>
      <c r="K21" s="398">
        <f t="shared" si="7"/>
        <v>25.125</v>
      </c>
      <c r="L21" s="406"/>
      <c r="M21" s="20" t="str">
        <f t="shared" si="8"/>
        <v>Juin</v>
      </c>
    </row>
    <row r="22" spans="1:13" ht="19.5" customHeight="1">
      <c r="A22" s="17">
        <v>15</v>
      </c>
      <c r="B22" s="308" t="s">
        <v>2951</v>
      </c>
      <c r="C22" s="366" t="s">
        <v>2952</v>
      </c>
      <c r="D22" s="401">
        <v>4.5</v>
      </c>
      <c r="E22" s="184"/>
      <c r="F22" s="396">
        <f t="shared" si="4"/>
        <v>2.25</v>
      </c>
      <c r="G22" s="397">
        <f t="shared" si="5"/>
        <v>6.75</v>
      </c>
      <c r="H22" s="183"/>
      <c r="I22" s="398">
        <f t="shared" si="6"/>
        <v>6.75</v>
      </c>
      <c r="J22" s="228"/>
      <c r="K22" s="398">
        <f t="shared" si="7"/>
        <v>6.75</v>
      </c>
      <c r="L22" s="406"/>
      <c r="M22" s="20" t="str">
        <f t="shared" si="8"/>
        <v>Juin</v>
      </c>
    </row>
    <row r="23" spans="1:13" ht="19.5" customHeight="1">
      <c r="A23" s="17">
        <v>16</v>
      </c>
      <c r="B23" s="336" t="s">
        <v>2951</v>
      </c>
      <c r="C23" s="376" t="s">
        <v>2953</v>
      </c>
      <c r="D23" s="402">
        <v>7</v>
      </c>
      <c r="E23" s="184"/>
      <c r="F23" s="396">
        <f t="shared" si="4"/>
        <v>3.5</v>
      </c>
      <c r="G23" s="397">
        <f t="shared" si="5"/>
        <v>10.5</v>
      </c>
      <c r="H23" s="183"/>
      <c r="I23" s="398">
        <f t="shared" si="6"/>
        <v>10.5</v>
      </c>
      <c r="J23" s="228"/>
      <c r="K23" s="398">
        <f t="shared" si="7"/>
        <v>10.5</v>
      </c>
      <c r="L23" s="406"/>
      <c r="M23" s="20" t="str">
        <f t="shared" si="8"/>
        <v>Juin</v>
      </c>
    </row>
    <row r="24" spans="1:13" ht="19.5" customHeight="1">
      <c r="A24" s="17">
        <v>17</v>
      </c>
      <c r="B24" s="308" t="s">
        <v>2954</v>
      </c>
      <c r="C24" s="366" t="s">
        <v>2090</v>
      </c>
      <c r="D24" s="402">
        <v>11.75</v>
      </c>
      <c r="E24" s="184"/>
      <c r="F24" s="396">
        <f t="shared" si="4"/>
        <v>5.875</v>
      </c>
      <c r="G24" s="397">
        <f t="shared" si="5"/>
        <v>17.625</v>
      </c>
      <c r="H24" s="183"/>
      <c r="I24" s="398">
        <f t="shared" si="6"/>
        <v>17.625</v>
      </c>
      <c r="J24" s="228"/>
      <c r="K24" s="398">
        <f t="shared" si="7"/>
        <v>17.625</v>
      </c>
      <c r="L24" s="406"/>
      <c r="M24" s="20" t="str">
        <f t="shared" si="8"/>
        <v>Juin</v>
      </c>
    </row>
    <row r="25" spans="1:13" ht="19.5" customHeight="1">
      <c r="A25" s="17">
        <v>18</v>
      </c>
      <c r="B25" s="308" t="s">
        <v>220</v>
      </c>
      <c r="C25" s="366" t="s">
        <v>2955</v>
      </c>
      <c r="D25" s="402">
        <v>9.5</v>
      </c>
      <c r="E25" s="184"/>
      <c r="F25" s="396">
        <f t="shared" si="4"/>
        <v>4.75</v>
      </c>
      <c r="G25" s="397">
        <f t="shared" si="5"/>
        <v>14.25</v>
      </c>
      <c r="H25" s="183"/>
      <c r="I25" s="398">
        <f t="shared" si="6"/>
        <v>14.25</v>
      </c>
      <c r="J25" s="228"/>
      <c r="K25" s="398">
        <f t="shared" si="7"/>
        <v>14.25</v>
      </c>
      <c r="L25" s="406"/>
      <c r="M25" s="20" t="str">
        <f t="shared" si="8"/>
        <v>Juin</v>
      </c>
    </row>
    <row r="26" spans="1:13" ht="19.5" customHeight="1">
      <c r="A26" s="17">
        <v>19</v>
      </c>
      <c r="B26" s="308" t="s">
        <v>2956</v>
      </c>
      <c r="C26" s="366" t="s">
        <v>2957</v>
      </c>
      <c r="D26" s="401">
        <v>15.75</v>
      </c>
      <c r="E26" s="184"/>
      <c r="F26" s="396">
        <f t="shared" si="4"/>
        <v>7.875</v>
      </c>
      <c r="G26" s="397">
        <f t="shared" si="5"/>
        <v>23.625</v>
      </c>
      <c r="H26" s="183"/>
      <c r="I26" s="398">
        <f t="shared" si="6"/>
        <v>23.625</v>
      </c>
      <c r="J26" s="228"/>
      <c r="K26" s="398">
        <f t="shared" si="7"/>
        <v>23.625</v>
      </c>
      <c r="L26" s="406"/>
      <c r="M26" s="20" t="str">
        <f t="shared" si="8"/>
        <v>Juin</v>
      </c>
    </row>
    <row r="27" spans="1:13" ht="19.5" customHeight="1">
      <c r="A27" s="17">
        <v>20</v>
      </c>
      <c r="B27" s="308" t="s">
        <v>2958</v>
      </c>
      <c r="C27" s="366" t="s">
        <v>1795</v>
      </c>
      <c r="D27" s="401">
        <v>8.5</v>
      </c>
      <c r="E27" s="184"/>
      <c r="F27" s="396">
        <f t="shared" si="4"/>
        <v>4.25</v>
      </c>
      <c r="G27" s="397">
        <f t="shared" si="5"/>
        <v>12.75</v>
      </c>
      <c r="H27" s="183"/>
      <c r="I27" s="398">
        <f t="shared" si="6"/>
        <v>12.75</v>
      </c>
      <c r="J27" s="228"/>
      <c r="K27" s="398">
        <f t="shared" si="7"/>
        <v>12.75</v>
      </c>
      <c r="L27" s="406"/>
      <c r="M27" s="20" t="str">
        <f t="shared" si="8"/>
        <v>Juin</v>
      </c>
    </row>
    <row r="28" spans="1:13" ht="19.5" customHeight="1">
      <c r="A28" s="17">
        <v>21</v>
      </c>
      <c r="B28" s="308" t="s">
        <v>2959</v>
      </c>
      <c r="C28" s="366" t="s">
        <v>2960</v>
      </c>
      <c r="D28" s="402">
        <v>8.25</v>
      </c>
      <c r="E28" s="184"/>
      <c r="F28" s="396">
        <f t="shared" si="4"/>
        <v>4.125</v>
      </c>
      <c r="G28" s="397">
        <f t="shared" si="5"/>
        <v>12.375</v>
      </c>
      <c r="H28" s="183"/>
      <c r="I28" s="398">
        <f t="shared" si="6"/>
        <v>12.375</v>
      </c>
      <c r="J28" s="228"/>
      <c r="K28" s="398">
        <f t="shared" si="7"/>
        <v>12.375</v>
      </c>
      <c r="L28" s="406"/>
      <c r="M28" s="20" t="str">
        <f t="shared" si="8"/>
        <v>Juin</v>
      </c>
    </row>
    <row r="29" spans="1:13" ht="19.5" customHeight="1">
      <c r="A29" s="17">
        <v>22</v>
      </c>
      <c r="B29" s="308" t="s">
        <v>2961</v>
      </c>
      <c r="C29" s="366" t="s">
        <v>1943</v>
      </c>
      <c r="D29" s="401">
        <v>16</v>
      </c>
      <c r="E29" s="184"/>
      <c r="F29" s="396">
        <f t="shared" si="4"/>
        <v>8</v>
      </c>
      <c r="G29" s="397">
        <f t="shared" si="5"/>
        <v>24</v>
      </c>
      <c r="H29" s="183"/>
      <c r="I29" s="398">
        <f t="shared" si="6"/>
        <v>24</v>
      </c>
      <c r="J29" s="228"/>
      <c r="K29" s="398">
        <f t="shared" si="7"/>
        <v>24</v>
      </c>
      <c r="L29" s="406"/>
      <c r="M29" s="20" t="str">
        <f t="shared" si="8"/>
        <v>Juin</v>
      </c>
    </row>
    <row r="30" spans="1:13" ht="19.5" customHeight="1">
      <c r="A30" s="17">
        <v>23</v>
      </c>
      <c r="B30" s="308" t="s">
        <v>249</v>
      </c>
      <c r="C30" s="366" t="s">
        <v>2962</v>
      </c>
      <c r="D30" s="402">
        <v>12</v>
      </c>
      <c r="E30" s="184"/>
      <c r="F30" s="396">
        <f t="shared" si="4"/>
        <v>6</v>
      </c>
      <c r="G30" s="397">
        <f t="shared" si="5"/>
        <v>18</v>
      </c>
      <c r="H30" s="183"/>
      <c r="I30" s="398">
        <f t="shared" si="6"/>
        <v>18</v>
      </c>
      <c r="J30" s="228"/>
      <c r="K30" s="398">
        <f t="shared" si="7"/>
        <v>18</v>
      </c>
      <c r="L30" s="406"/>
      <c r="M30" s="20" t="str">
        <f t="shared" si="8"/>
        <v>Juin</v>
      </c>
    </row>
    <row r="31" spans="1:13" ht="19.5" customHeight="1">
      <c r="A31" s="17">
        <v>24</v>
      </c>
      <c r="B31" s="308" t="s">
        <v>2963</v>
      </c>
      <c r="C31" s="366" t="s">
        <v>640</v>
      </c>
      <c r="D31" s="401">
        <v>12</v>
      </c>
      <c r="E31" s="184"/>
      <c r="F31" s="396">
        <f t="shared" si="4"/>
        <v>6</v>
      </c>
      <c r="G31" s="397">
        <f t="shared" si="5"/>
        <v>18</v>
      </c>
      <c r="H31" s="183"/>
      <c r="I31" s="398">
        <f t="shared" si="6"/>
        <v>18</v>
      </c>
      <c r="J31" s="228"/>
      <c r="K31" s="398">
        <f t="shared" si="7"/>
        <v>18</v>
      </c>
      <c r="L31" s="406"/>
      <c r="M31" s="20" t="str">
        <f t="shared" si="8"/>
        <v>Juin</v>
      </c>
    </row>
    <row r="32" spans="1:13" ht="19.5" customHeight="1">
      <c r="A32" s="17">
        <v>25</v>
      </c>
      <c r="B32" s="308" t="s">
        <v>2964</v>
      </c>
      <c r="C32" s="366" t="s">
        <v>2965</v>
      </c>
      <c r="D32" s="402">
        <v>10.75</v>
      </c>
      <c r="E32" s="184"/>
      <c r="F32" s="396">
        <f t="shared" si="4"/>
        <v>5.375</v>
      </c>
      <c r="G32" s="397">
        <f t="shared" si="5"/>
        <v>16.125</v>
      </c>
      <c r="H32" s="183"/>
      <c r="I32" s="398">
        <f t="shared" si="6"/>
        <v>16.125</v>
      </c>
      <c r="J32" s="228"/>
      <c r="K32" s="398">
        <f t="shared" si="7"/>
        <v>16.125</v>
      </c>
      <c r="L32" s="406"/>
      <c r="M32" s="20" t="str">
        <f t="shared" si="8"/>
        <v>Juin</v>
      </c>
    </row>
    <row r="33" spans="1:13" ht="19.5" customHeight="1">
      <c r="A33" s="17">
        <v>26</v>
      </c>
      <c r="B33" s="308" t="s">
        <v>2966</v>
      </c>
      <c r="C33" s="366" t="s">
        <v>1409</v>
      </c>
      <c r="D33" s="402">
        <v>11</v>
      </c>
      <c r="E33" s="184"/>
      <c r="F33" s="396">
        <f t="shared" si="4"/>
        <v>5.5</v>
      </c>
      <c r="G33" s="397">
        <f t="shared" si="5"/>
        <v>16.5</v>
      </c>
      <c r="H33" s="183"/>
      <c r="I33" s="398">
        <f t="shared" si="6"/>
        <v>16.5</v>
      </c>
      <c r="J33" s="228"/>
      <c r="K33" s="398">
        <f t="shared" si="7"/>
        <v>16.5</v>
      </c>
      <c r="L33" s="406"/>
      <c r="M33" s="20" t="str">
        <f t="shared" si="8"/>
        <v>Juin</v>
      </c>
    </row>
    <row r="34" spans="1:13" ht="19.5" customHeight="1">
      <c r="A34" s="17">
        <v>27</v>
      </c>
      <c r="B34" s="308" t="s">
        <v>2967</v>
      </c>
      <c r="C34" s="366" t="s">
        <v>2968</v>
      </c>
      <c r="D34" s="401">
        <v>18</v>
      </c>
      <c r="E34" s="184"/>
      <c r="F34" s="396">
        <f t="shared" si="4"/>
        <v>9</v>
      </c>
      <c r="G34" s="397">
        <f t="shared" si="5"/>
        <v>27</v>
      </c>
      <c r="H34" s="183"/>
      <c r="I34" s="398">
        <f t="shared" si="6"/>
        <v>27</v>
      </c>
      <c r="J34" s="228"/>
      <c r="K34" s="398">
        <f t="shared" si="7"/>
        <v>27</v>
      </c>
      <c r="L34" s="406"/>
      <c r="M34" s="20" t="str">
        <f t="shared" si="8"/>
        <v>Juin</v>
      </c>
    </row>
    <row r="35" spans="1:13" ht="19.5" customHeight="1">
      <c r="A35" s="17">
        <v>28</v>
      </c>
      <c r="B35" s="369" t="s">
        <v>307</v>
      </c>
      <c r="C35" s="377" t="s">
        <v>2969</v>
      </c>
      <c r="D35" s="402">
        <v>10.25</v>
      </c>
      <c r="E35" s="184"/>
      <c r="F35" s="396">
        <f t="shared" si="4"/>
        <v>5.125</v>
      </c>
      <c r="G35" s="397">
        <f t="shared" si="5"/>
        <v>15.375</v>
      </c>
      <c r="H35" s="183"/>
      <c r="I35" s="398">
        <f t="shared" si="6"/>
        <v>15.375</v>
      </c>
      <c r="J35" s="228"/>
      <c r="K35" s="398">
        <f t="shared" si="7"/>
        <v>15.375</v>
      </c>
      <c r="L35" s="406"/>
      <c r="M35" s="20" t="str">
        <f t="shared" si="8"/>
        <v>Juin</v>
      </c>
    </row>
    <row r="36" spans="1:13" ht="19.5" customHeight="1">
      <c r="A36" s="17">
        <v>29</v>
      </c>
      <c r="B36" s="308" t="s">
        <v>3293</v>
      </c>
      <c r="C36" s="366" t="s">
        <v>2047</v>
      </c>
      <c r="D36" s="402">
        <v>11.75</v>
      </c>
      <c r="E36" s="184"/>
      <c r="F36" s="396">
        <f t="shared" si="4"/>
        <v>5.875</v>
      </c>
      <c r="G36" s="397">
        <f t="shared" si="5"/>
        <v>17.625</v>
      </c>
      <c r="H36" s="183"/>
      <c r="I36" s="398">
        <f t="shared" si="6"/>
        <v>17.625</v>
      </c>
      <c r="J36" s="228"/>
      <c r="K36" s="398">
        <f t="shared" si="7"/>
        <v>17.625</v>
      </c>
      <c r="L36" s="406"/>
      <c r="M36" s="20" t="str">
        <f t="shared" si="8"/>
        <v>Juin</v>
      </c>
    </row>
    <row r="37" spans="1:13" ht="19.5" customHeight="1">
      <c r="A37" s="17">
        <v>30</v>
      </c>
      <c r="B37" s="308" t="s">
        <v>2970</v>
      </c>
      <c r="C37" s="366" t="s">
        <v>2971</v>
      </c>
      <c r="D37" s="401">
        <v>11.25</v>
      </c>
      <c r="E37" s="184"/>
      <c r="F37" s="396">
        <f t="shared" si="4"/>
        <v>5.625</v>
      </c>
      <c r="G37" s="397">
        <f t="shared" si="5"/>
        <v>16.875</v>
      </c>
      <c r="H37" s="183"/>
      <c r="I37" s="398">
        <f t="shared" si="6"/>
        <v>16.875</v>
      </c>
      <c r="J37" s="228"/>
      <c r="K37" s="398">
        <f t="shared" si="7"/>
        <v>16.875</v>
      </c>
      <c r="L37" s="406"/>
      <c r="M37" s="20" t="str">
        <f t="shared" si="8"/>
        <v>Juin</v>
      </c>
    </row>
    <row r="38" spans="1:13" ht="19.5" customHeight="1">
      <c r="A38" s="17">
        <v>31</v>
      </c>
      <c r="B38" s="308" t="s">
        <v>347</v>
      </c>
      <c r="C38" s="366" t="s">
        <v>2248</v>
      </c>
      <c r="D38" s="401">
        <v>12.75</v>
      </c>
      <c r="E38" s="184"/>
      <c r="F38" s="396">
        <f t="shared" si="4"/>
        <v>6.375</v>
      </c>
      <c r="G38" s="397">
        <f t="shared" si="5"/>
        <v>19.125</v>
      </c>
      <c r="H38" s="183"/>
      <c r="I38" s="398">
        <f t="shared" si="6"/>
        <v>19.125</v>
      </c>
      <c r="J38" s="228"/>
      <c r="K38" s="398">
        <f t="shared" si="7"/>
        <v>19.125</v>
      </c>
      <c r="L38" s="406"/>
      <c r="M38" s="20" t="str">
        <f t="shared" si="8"/>
        <v>Juin</v>
      </c>
    </row>
    <row r="39" spans="1:13" ht="19.5" customHeight="1">
      <c r="A39" s="17">
        <v>32</v>
      </c>
      <c r="B39" s="308" t="s">
        <v>2972</v>
      </c>
      <c r="C39" s="366" t="s">
        <v>82</v>
      </c>
      <c r="D39" s="401">
        <v>16.75</v>
      </c>
      <c r="E39" s="184"/>
      <c r="F39" s="396">
        <f t="shared" si="4"/>
        <v>8.375</v>
      </c>
      <c r="G39" s="397">
        <f t="shared" si="5"/>
        <v>25.125</v>
      </c>
      <c r="H39" s="183"/>
      <c r="I39" s="398">
        <f t="shared" si="6"/>
        <v>25.125</v>
      </c>
      <c r="J39" s="228"/>
      <c r="K39" s="398">
        <f t="shared" si="7"/>
        <v>25.125</v>
      </c>
      <c r="L39" s="406"/>
      <c r="M39" s="20" t="str">
        <f t="shared" si="8"/>
        <v>Juin</v>
      </c>
    </row>
    <row r="40" spans="1:13" ht="19.5" customHeight="1">
      <c r="A40" s="17">
        <v>33</v>
      </c>
      <c r="B40" s="308" t="s">
        <v>2973</v>
      </c>
      <c r="C40" s="366" t="s">
        <v>2974</v>
      </c>
      <c r="D40" s="401">
        <v>11.25</v>
      </c>
      <c r="E40" s="184"/>
      <c r="F40" s="396">
        <f t="shared" si="4"/>
        <v>5.625</v>
      </c>
      <c r="G40" s="397">
        <f t="shared" si="5"/>
        <v>16.875</v>
      </c>
      <c r="H40" s="183"/>
      <c r="I40" s="398">
        <f t="shared" si="6"/>
        <v>16.875</v>
      </c>
      <c r="J40" s="228"/>
      <c r="K40" s="398">
        <f t="shared" si="7"/>
        <v>16.875</v>
      </c>
      <c r="L40" s="406"/>
      <c r="M40" s="20" t="str">
        <f t="shared" si="8"/>
        <v>Juin</v>
      </c>
    </row>
    <row r="41" spans="1:13" ht="19.5" customHeight="1">
      <c r="A41" s="17">
        <v>34</v>
      </c>
      <c r="B41" s="308" t="s">
        <v>2992</v>
      </c>
      <c r="C41" s="366" t="s">
        <v>2028</v>
      </c>
      <c r="D41" s="402">
        <v>8</v>
      </c>
      <c r="E41" s="184"/>
      <c r="F41" s="396">
        <f t="shared" si="4"/>
        <v>4</v>
      </c>
      <c r="G41" s="397">
        <f t="shared" si="5"/>
        <v>12</v>
      </c>
      <c r="H41" s="183"/>
      <c r="I41" s="398">
        <f t="shared" si="6"/>
        <v>12</v>
      </c>
      <c r="J41" s="228"/>
      <c r="K41" s="398">
        <f t="shared" si="7"/>
        <v>12</v>
      </c>
      <c r="L41" s="406"/>
      <c r="M41" s="20" t="str">
        <f t="shared" si="8"/>
        <v>Juin</v>
      </c>
    </row>
    <row r="42" spans="1:13" ht="19.5" customHeight="1">
      <c r="A42" s="17">
        <v>35</v>
      </c>
      <c r="B42" s="308" t="s">
        <v>2975</v>
      </c>
      <c r="C42" s="366" t="s">
        <v>2976</v>
      </c>
      <c r="D42" s="401">
        <v>13.75</v>
      </c>
      <c r="E42" s="184"/>
      <c r="F42" s="396">
        <f t="shared" si="4"/>
        <v>6.875</v>
      </c>
      <c r="G42" s="397">
        <f t="shared" si="5"/>
        <v>20.625</v>
      </c>
      <c r="H42" s="183"/>
      <c r="I42" s="398">
        <f t="shared" si="6"/>
        <v>20.625</v>
      </c>
      <c r="J42" s="228"/>
      <c r="K42" s="398">
        <f t="shared" si="7"/>
        <v>20.625</v>
      </c>
      <c r="L42" s="406"/>
      <c r="M42" s="20" t="str">
        <f t="shared" si="8"/>
        <v>Juin</v>
      </c>
    </row>
    <row r="43" spans="1:13" ht="19.5" customHeight="1">
      <c r="A43" s="17">
        <v>36</v>
      </c>
      <c r="B43" s="308" t="s">
        <v>2977</v>
      </c>
      <c r="C43" s="366" t="s">
        <v>2165</v>
      </c>
      <c r="D43" s="401">
        <v>9</v>
      </c>
      <c r="E43" s="184"/>
      <c r="F43" s="396">
        <f t="shared" si="4"/>
        <v>4.5</v>
      </c>
      <c r="G43" s="397">
        <f t="shared" si="5"/>
        <v>13.5</v>
      </c>
      <c r="H43" s="183"/>
      <c r="I43" s="398">
        <f t="shared" si="6"/>
        <v>13.5</v>
      </c>
      <c r="J43" s="228"/>
      <c r="K43" s="398">
        <f t="shared" si="7"/>
        <v>13.5</v>
      </c>
      <c r="L43" s="406"/>
      <c r="M43" s="20" t="str">
        <f t="shared" si="8"/>
        <v>Juin</v>
      </c>
    </row>
    <row r="44" spans="1:13" ht="19.5" customHeight="1">
      <c r="A44" s="17">
        <v>37</v>
      </c>
      <c r="B44" s="308" t="s">
        <v>2978</v>
      </c>
      <c r="C44" s="366" t="s">
        <v>2979</v>
      </c>
      <c r="D44" s="401">
        <v>12.25</v>
      </c>
      <c r="E44" s="184"/>
      <c r="F44" s="396">
        <f t="shared" si="4"/>
        <v>6.125</v>
      </c>
      <c r="G44" s="397">
        <f t="shared" si="5"/>
        <v>18.375</v>
      </c>
      <c r="H44" s="183"/>
      <c r="I44" s="398">
        <f t="shared" si="6"/>
        <v>18.375</v>
      </c>
      <c r="J44" s="228"/>
      <c r="K44" s="398">
        <f t="shared" si="7"/>
        <v>18.375</v>
      </c>
      <c r="L44" s="406"/>
      <c r="M44" s="20" t="str">
        <f t="shared" si="8"/>
        <v>Juin</v>
      </c>
    </row>
    <row r="45" spans="1:13" ht="19.5" customHeight="1">
      <c r="A45" s="17">
        <v>38</v>
      </c>
      <c r="B45" s="308" t="s">
        <v>2980</v>
      </c>
      <c r="C45" s="308" t="s">
        <v>711</v>
      </c>
      <c r="D45" s="401">
        <v>9.75</v>
      </c>
      <c r="E45" s="184"/>
      <c r="F45" s="396">
        <f t="shared" si="4"/>
        <v>4.875</v>
      </c>
      <c r="G45" s="397">
        <f t="shared" si="5"/>
        <v>14.625</v>
      </c>
      <c r="H45" s="183"/>
      <c r="I45" s="398">
        <f t="shared" si="6"/>
        <v>14.625</v>
      </c>
      <c r="J45" s="228"/>
      <c r="K45" s="398">
        <f t="shared" si="7"/>
        <v>14.625</v>
      </c>
      <c r="L45" s="406"/>
      <c r="M45" s="20" t="str">
        <f t="shared" si="8"/>
        <v>Juin</v>
      </c>
    </row>
    <row r="46" spans="1:13" ht="19.5" customHeight="1">
      <c r="A46" s="17">
        <v>39</v>
      </c>
      <c r="B46" s="333" t="s">
        <v>2981</v>
      </c>
      <c r="C46" s="333" t="s">
        <v>2982</v>
      </c>
      <c r="D46" s="401">
        <v>10.25</v>
      </c>
      <c r="E46" s="184"/>
      <c r="F46" s="396">
        <f t="shared" si="4"/>
        <v>5.125</v>
      </c>
      <c r="G46" s="397">
        <f t="shared" si="5"/>
        <v>15.375</v>
      </c>
      <c r="H46" s="183"/>
      <c r="I46" s="398">
        <f t="shared" si="6"/>
        <v>15.375</v>
      </c>
      <c r="J46" s="228"/>
      <c r="K46" s="398">
        <f t="shared" si="7"/>
        <v>15.375</v>
      </c>
      <c r="L46" s="406"/>
      <c r="M46" s="20" t="str">
        <f t="shared" si="8"/>
        <v>Juin</v>
      </c>
    </row>
    <row r="47" spans="1:13" ht="19.5" customHeight="1">
      <c r="A47" s="17">
        <v>40</v>
      </c>
      <c r="B47" s="308" t="s">
        <v>2983</v>
      </c>
      <c r="C47" s="366" t="s">
        <v>841</v>
      </c>
      <c r="D47" s="401">
        <v>12.25</v>
      </c>
      <c r="E47" s="184"/>
      <c r="F47" s="396">
        <f t="shared" si="4"/>
        <v>6.125</v>
      </c>
      <c r="G47" s="397">
        <f t="shared" si="5"/>
        <v>18.375</v>
      </c>
      <c r="H47" s="183"/>
      <c r="I47" s="398">
        <f t="shared" si="6"/>
        <v>18.375</v>
      </c>
      <c r="J47" s="228"/>
      <c r="K47" s="398">
        <f t="shared" si="7"/>
        <v>18.375</v>
      </c>
      <c r="L47" s="406"/>
      <c r="M47" s="20" t="str">
        <f t="shared" si="8"/>
        <v>Juin</v>
      </c>
    </row>
    <row r="48" spans="1:13" ht="19.5" customHeight="1">
      <c r="A48" s="17">
        <v>41</v>
      </c>
      <c r="B48" s="308" t="s">
        <v>2984</v>
      </c>
      <c r="C48" s="366" t="s">
        <v>1890</v>
      </c>
      <c r="D48" s="401">
        <v>9.25</v>
      </c>
      <c r="E48" s="184"/>
      <c r="F48" s="396">
        <f t="shared" si="4"/>
        <v>4.625</v>
      </c>
      <c r="G48" s="397">
        <f t="shared" si="5"/>
        <v>13.875</v>
      </c>
      <c r="H48" s="183"/>
      <c r="I48" s="398">
        <f t="shared" si="6"/>
        <v>13.875</v>
      </c>
      <c r="J48" s="228"/>
      <c r="K48" s="398">
        <f t="shared" si="7"/>
        <v>13.875</v>
      </c>
      <c r="L48" s="406"/>
      <c r="M48" s="20" t="str">
        <f t="shared" si="8"/>
        <v>Juin</v>
      </c>
    </row>
    <row r="49" spans="1:13" ht="21" customHeight="1">
      <c r="A49" s="17">
        <v>42</v>
      </c>
      <c r="B49" s="308" t="s">
        <v>2985</v>
      </c>
      <c r="C49" s="366" t="s">
        <v>2986</v>
      </c>
      <c r="D49" s="401">
        <v>11.5</v>
      </c>
      <c r="E49" s="184"/>
      <c r="F49" s="396">
        <f t="shared" si="4"/>
        <v>5.75</v>
      </c>
      <c r="G49" s="397">
        <f t="shared" si="5"/>
        <v>17.25</v>
      </c>
      <c r="H49" s="183"/>
      <c r="I49" s="398">
        <f t="shared" si="6"/>
        <v>17.25</v>
      </c>
      <c r="J49" s="228"/>
      <c r="K49" s="398">
        <f t="shared" si="7"/>
        <v>17.25</v>
      </c>
      <c r="L49" s="406"/>
      <c r="M49" s="20" t="str">
        <f t="shared" si="8"/>
        <v>Juin</v>
      </c>
    </row>
    <row r="50" spans="1:13" ht="19.5" customHeight="1">
      <c r="A50" s="17">
        <v>43</v>
      </c>
      <c r="B50" s="308" t="s">
        <v>2985</v>
      </c>
      <c r="C50" s="366" t="s">
        <v>2987</v>
      </c>
      <c r="D50" s="401">
        <v>15</v>
      </c>
      <c r="E50" s="184"/>
      <c r="F50" s="396">
        <f t="shared" si="4"/>
        <v>7.5</v>
      </c>
      <c r="G50" s="397">
        <f t="shared" si="5"/>
        <v>22.5</v>
      </c>
      <c r="H50" s="183"/>
      <c r="I50" s="398">
        <f t="shared" si="6"/>
        <v>22.5</v>
      </c>
      <c r="J50" s="228"/>
      <c r="K50" s="398">
        <f t="shared" si="7"/>
        <v>22.5</v>
      </c>
      <c r="L50" s="406"/>
      <c r="M50" s="20" t="str">
        <f t="shared" si="8"/>
        <v>Juin</v>
      </c>
    </row>
    <row r="51" spans="1:13" ht="19.5" customHeight="1">
      <c r="A51" s="17">
        <v>44</v>
      </c>
      <c r="B51" s="308" t="s">
        <v>2988</v>
      </c>
      <c r="C51" s="366" t="s">
        <v>2989</v>
      </c>
      <c r="D51" s="401">
        <v>9</v>
      </c>
      <c r="E51" s="184"/>
      <c r="F51" s="396">
        <f t="shared" si="4"/>
        <v>4.5</v>
      </c>
      <c r="G51" s="397">
        <f t="shared" si="5"/>
        <v>13.5</v>
      </c>
      <c r="H51" s="183"/>
      <c r="I51" s="398">
        <f t="shared" si="6"/>
        <v>13.5</v>
      </c>
      <c r="J51" s="228"/>
      <c r="K51" s="398">
        <f t="shared" si="7"/>
        <v>13.5</v>
      </c>
      <c r="L51" s="406"/>
      <c r="M51" s="20" t="str">
        <f t="shared" si="8"/>
        <v>Juin</v>
      </c>
    </row>
    <row r="52" spans="1:13" ht="19.5" customHeight="1">
      <c r="A52" s="17">
        <v>45</v>
      </c>
      <c r="B52" s="308" t="s">
        <v>2990</v>
      </c>
      <c r="C52" s="366" t="s">
        <v>2991</v>
      </c>
      <c r="D52" s="401">
        <v>9.25</v>
      </c>
      <c r="E52" s="184"/>
      <c r="F52" s="396">
        <f t="shared" si="4"/>
        <v>4.625</v>
      </c>
      <c r="G52" s="397">
        <f t="shared" si="5"/>
        <v>13.875</v>
      </c>
      <c r="H52" s="183"/>
      <c r="I52" s="398">
        <f t="shared" si="6"/>
        <v>13.875</v>
      </c>
      <c r="J52" s="228"/>
      <c r="K52" s="398">
        <f t="shared" si="7"/>
        <v>13.875</v>
      </c>
      <c r="L52" s="406"/>
      <c r="M52" s="20" t="str">
        <f t="shared" si="8"/>
        <v>Juin</v>
      </c>
    </row>
    <row r="53" spans="1:13" ht="19.5" customHeight="1">
      <c r="A53" s="17">
        <v>46</v>
      </c>
      <c r="B53" s="344" t="s">
        <v>2993</v>
      </c>
      <c r="C53" s="378" t="s">
        <v>2994</v>
      </c>
      <c r="D53" s="402">
        <v>9.75</v>
      </c>
      <c r="E53" s="184"/>
      <c r="F53" s="396">
        <f t="shared" si="4"/>
        <v>4.875</v>
      </c>
      <c r="G53" s="397">
        <f t="shared" si="5"/>
        <v>14.625</v>
      </c>
      <c r="H53" s="183"/>
      <c r="I53" s="398">
        <f t="shared" si="6"/>
        <v>14.625</v>
      </c>
      <c r="J53" s="228"/>
      <c r="K53" s="398">
        <f t="shared" si="7"/>
        <v>14.625</v>
      </c>
      <c r="L53" s="406"/>
      <c r="M53" s="20" t="str">
        <f t="shared" si="8"/>
        <v>Juin</v>
      </c>
    </row>
    <row r="54" spans="1:13" ht="19.5" customHeight="1">
      <c r="A54" s="17">
        <v>47</v>
      </c>
      <c r="B54" s="308" t="s">
        <v>2993</v>
      </c>
      <c r="C54" s="366" t="s">
        <v>2995</v>
      </c>
      <c r="D54" s="402">
        <v>10</v>
      </c>
      <c r="E54" s="184"/>
      <c r="F54" s="396">
        <f t="shared" si="4"/>
        <v>5</v>
      </c>
      <c r="G54" s="397">
        <f t="shared" si="5"/>
        <v>15</v>
      </c>
      <c r="H54" s="183"/>
      <c r="I54" s="398">
        <f t="shared" si="6"/>
        <v>15</v>
      </c>
      <c r="J54" s="228"/>
      <c r="K54" s="398">
        <f t="shared" si="7"/>
        <v>15</v>
      </c>
      <c r="L54" s="406"/>
      <c r="M54" s="20" t="str">
        <f t="shared" si="8"/>
        <v>Juin</v>
      </c>
    </row>
    <row r="55" spans="1:13" ht="19.5" customHeight="1">
      <c r="A55" s="17">
        <v>48</v>
      </c>
      <c r="B55" s="308" t="s">
        <v>2996</v>
      </c>
      <c r="C55" s="366" t="s">
        <v>2997</v>
      </c>
      <c r="D55" s="402">
        <v>11</v>
      </c>
      <c r="E55" s="184"/>
      <c r="F55" s="396">
        <f t="shared" si="4"/>
        <v>5.5</v>
      </c>
      <c r="G55" s="397">
        <f t="shared" si="5"/>
        <v>16.5</v>
      </c>
      <c r="H55" s="183"/>
      <c r="I55" s="398">
        <f t="shared" si="6"/>
        <v>16.5</v>
      </c>
      <c r="J55" s="228"/>
      <c r="K55" s="398">
        <f t="shared" si="7"/>
        <v>16.5</v>
      </c>
      <c r="L55" s="406"/>
      <c r="M55" s="20" t="str">
        <f t="shared" si="8"/>
        <v>Juin</v>
      </c>
    </row>
    <row r="56" spans="1:13" ht="19.5" customHeight="1">
      <c r="A56" s="17">
        <v>49</v>
      </c>
      <c r="B56" s="346" t="s">
        <v>3294</v>
      </c>
      <c r="C56" s="379" t="s">
        <v>2085</v>
      </c>
      <c r="D56" s="402">
        <v>16</v>
      </c>
      <c r="E56" s="184"/>
      <c r="F56" s="396">
        <f t="shared" si="4"/>
        <v>8</v>
      </c>
      <c r="G56" s="397">
        <f t="shared" si="5"/>
        <v>24</v>
      </c>
      <c r="H56" s="183"/>
      <c r="I56" s="398">
        <f t="shared" si="6"/>
        <v>24</v>
      </c>
      <c r="J56" s="228"/>
      <c r="K56" s="398">
        <f t="shared" si="7"/>
        <v>24</v>
      </c>
      <c r="L56" s="406"/>
      <c r="M56" s="20" t="str">
        <f t="shared" si="8"/>
        <v>Juin</v>
      </c>
    </row>
    <row r="57" spans="1:13" ht="19.5" customHeight="1">
      <c r="A57" s="17">
        <v>50</v>
      </c>
      <c r="B57" s="308" t="s">
        <v>2998</v>
      </c>
      <c r="C57" s="366" t="s">
        <v>2999</v>
      </c>
      <c r="D57" s="402">
        <v>9.25</v>
      </c>
      <c r="E57" s="184"/>
      <c r="F57" s="396">
        <f t="shared" si="4"/>
        <v>4.625</v>
      </c>
      <c r="G57" s="397">
        <f t="shared" si="5"/>
        <v>13.875</v>
      </c>
      <c r="H57" s="183"/>
      <c r="I57" s="398">
        <f t="shared" si="6"/>
        <v>13.875</v>
      </c>
      <c r="J57" s="228"/>
      <c r="K57" s="398">
        <f t="shared" si="7"/>
        <v>13.875</v>
      </c>
      <c r="L57" s="406"/>
      <c r="M57" s="20" t="str">
        <f t="shared" si="8"/>
        <v>Juin</v>
      </c>
    </row>
    <row r="58" spans="1:13" ht="19.5" customHeight="1">
      <c r="A58" s="17">
        <v>51</v>
      </c>
      <c r="B58" s="308" t="s">
        <v>3000</v>
      </c>
      <c r="C58" s="366" t="s">
        <v>2038</v>
      </c>
      <c r="D58" s="402">
        <v>14.25</v>
      </c>
      <c r="E58" s="184"/>
      <c r="F58" s="396">
        <f t="shared" si="4"/>
        <v>7.125</v>
      </c>
      <c r="G58" s="397">
        <f t="shared" si="5"/>
        <v>21.375</v>
      </c>
      <c r="H58" s="183"/>
      <c r="I58" s="398">
        <f t="shared" si="6"/>
        <v>21.375</v>
      </c>
      <c r="J58" s="228"/>
      <c r="K58" s="398">
        <f t="shared" si="7"/>
        <v>21.375</v>
      </c>
      <c r="L58" s="406"/>
      <c r="M58" s="20" t="str">
        <f t="shared" si="8"/>
        <v>Juin</v>
      </c>
    </row>
    <row r="59" spans="1:13" ht="19.5" customHeight="1">
      <c r="A59" s="17">
        <v>52</v>
      </c>
      <c r="B59" s="334" t="s">
        <v>1859</v>
      </c>
      <c r="C59" s="374" t="s">
        <v>3001</v>
      </c>
      <c r="D59" s="401">
        <v>6.5</v>
      </c>
      <c r="E59" s="184"/>
      <c r="F59" s="396">
        <f t="shared" si="4"/>
        <v>3.25</v>
      </c>
      <c r="G59" s="397">
        <f t="shared" si="5"/>
        <v>9.75</v>
      </c>
      <c r="H59" s="183"/>
      <c r="I59" s="398">
        <f t="shared" si="6"/>
        <v>9.75</v>
      </c>
      <c r="J59" s="228"/>
      <c r="K59" s="398">
        <f t="shared" si="7"/>
        <v>9.75</v>
      </c>
      <c r="L59" s="406"/>
      <c r="M59" s="20" t="str">
        <f t="shared" si="8"/>
        <v>Juin</v>
      </c>
    </row>
    <row r="60" spans="1:13" ht="19.5" customHeight="1">
      <c r="A60" s="17">
        <v>53</v>
      </c>
      <c r="B60" s="334" t="s">
        <v>454</v>
      </c>
      <c r="C60" s="374" t="s">
        <v>1863</v>
      </c>
      <c r="D60" s="402">
        <v>9.75</v>
      </c>
      <c r="E60" s="184"/>
      <c r="F60" s="396">
        <f t="shared" si="4"/>
        <v>4.875</v>
      </c>
      <c r="G60" s="397">
        <f t="shared" si="5"/>
        <v>14.625</v>
      </c>
      <c r="H60" s="183"/>
      <c r="I60" s="398">
        <f t="shared" si="6"/>
        <v>14.625</v>
      </c>
      <c r="J60" s="228"/>
      <c r="K60" s="398">
        <f t="shared" si="7"/>
        <v>14.625</v>
      </c>
      <c r="L60" s="406"/>
      <c r="M60" s="20" t="str">
        <f t="shared" si="8"/>
        <v>Juin</v>
      </c>
    </row>
    <row r="61" spans="1:13" ht="19.5" customHeight="1">
      <c r="A61" s="17">
        <v>54</v>
      </c>
      <c r="B61" s="308" t="s">
        <v>3002</v>
      </c>
      <c r="C61" s="366" t="s">
        <v>3003</v>
      </c>
      <c r="D61" s="401">
        <v>11.25</v>
      </c>
      <c r="E61" s="184"/>
      <c r="F61" s="396">
        <f t="shared" si="4"/>
        <v>5.625</v>
      </c>
      <c r="G61" s="397">
        <f t="shared" si="5"/>
        <v>16.875</v>
      </c>
      <c r="H61" s="183"/>
      <c r="I61" s="398">
        <f t="shared" si="6"/>
        <v>16.875</v>
      </c>
      <c r="J61" s="228"/>
      <c r="K61" s="398">
        <f t="shared" si="7"/>
        <v>16.875</v>
      </c>
      <c r="L61" s="406"/>
      <c r="M61" s="20" t="str">
        <f t="shared" si="8"/>
        <v>Juin</v>
      </c>
    </row>
    <row r="62" spans="1:13" ht="19.5" customHeight="1">
      <c r="A62" s="17">
        <v>55</v>
      </c>
      <c r="B62" s="308" t="s">
        <v>3004</v>
      </c>
      <c r="C62" s="366" t="s">
        <v>3005</v>
      </c>
      <c r="D62" s="402">
        <v>5.5</v>
      </c>
      <c r="E62" s="184"/>
      <c r="F62" s="396">
        <f t="shared" si="4"/>
        <v>2.75</v>
      </c>
      <c r="G62" s="397">
        <f t="shared" si="5"/>
        <v>8.25</v>
      </c>
      <c r="H62" s="183"/>
      <c r="I62" s="398">
        <f t="shared" si="6"/>
        <v>8.25</v>
      </c>
      <c r="J62" s="228"/>
      <c r="K62" s="398">
        <f t="shared" si="7"/>
        <v>8.25</v>
      </c>
      <c r="L62" s="406"/>
      <c r="M62" s="20" t="str">
        <f t="shared" si="8"/>
        <v>Juin</v>
      </c>
    </row>
    <row r="63" spans="1:13" ht="19.5" customHeight="1">
      <c r="A63" s="17">
        <v>56</v>
      </c>
      <c r="B63" s="308" t="s">
        <v>466</v>
      </c>
      <c r="C63" s="366" t="s">
        <v>296</v>
      </c>
      <c r="D63" s="402">
        <v>12</v>
      </c>
      <c r="E63" s="184"/>
      <c r="F63" s="396">
        <f t="shared" si="4"/>
        <v>6</v>
      </c>
      <c r="G63" s="397">
        <f t="shared" si="5"/>
        <v>18</v>
      </c>
      <c r="H63" s="183"/>
      <c r="I63" s="398">
        <f t="shared" si="6"/>
        <v>18</v>
      </c>
      <c r="J63" s="228"/>
      <c r="K63" s="398">
        <f t="shared" si="7"/>
        <v>18</v>
      </c>
      <c r="L63" s="406"/>
      <c r="M63" s="20" t="str">
        <f t="shared" si="8"/>
        <v>Juin</v>
      </c>
    </row>
    <row r="64" spans="1:13" ht="19.5" customHeight="1">
      <c r="A64" s="17">
        <v>57</v>
      </c>
      <c r="B64" s="308" t="s">
        <v>3006</v>
      </c>
      <c r="C64" s="366" t="s">
        <v>674</v>
      </c>
      <c r="D64" s="402">
        <v>11.75</v>
      </c>
      <c r="E64" s="374"/>
      <c r="F64" s="396">
        <f t="shared" si="4"/>
        <v>5.875</v>
      </c>
      <c r="G64" s="397">
        <f t="shared" si="5"/>
        <v>17.625</v>
      </c>
      <c r="H64" s="183"/>
      <c r="I64" s="398">
        <f t="shared" si="6"/>
        <v>17.625</v>
      </c>
      <c r="J64" s="228"/>
      <c r="K64" s="398">
        <f t="shared" si="7"/>
        <v>17.625</v>
      </c>
      <c r="L64" s="406"/>
      <c r="M64" s="20" t="str">
        <f t="shared" si="8"/>
        <v>Juin</v>
      </c>
    </row>
    <row r="65" spans="1:13" ht="19.5" customHeight="1">
      <c r="A65" s="17">
        <v>58</v>
      </c>
      <c r="B65" s="308" t="s">
        <v>1869</v>
      </c>
      <c r="C65" s="366" t="s">
        <v>3007</v>
      </c>
      <c r="D65" s="402">
        <v>6.75</v>
      </c>
      <c r="E65" s="184"/>
      <c r="F65" s="396">
        <f t="shared" si="4"/>
        <v>3.375</v>
      </c>
      <c r="G65" s="397">
        <f t="shared" si="5"/>
        <v>10.125</v>
      </c>
      <c r="H65" s="183"/>
      <c r="I65" s="398">
        <f t="shared" si="6"/>
        <v>10.125</v>
      </c>
      <c r="J65" s="228"/>
      <c r="K65" s="398">
        <f t="shared" si="7"/>
        <v>10.125</v>
      </c>
      <c r="L65" s="406"/>
      <c r="M65" s="20" t="str">
        <f t="shared" si="8"/>
        <v>Juin</v>
      </c>
    </row>
    <row r="66" spans="1:13" ht="19.5" customHeight="1">
      <c r="A66" s="17">
        <v>59</v>
      </c>
      <c r="B66" s="306" t="s">
        <v>475</v>
      </c>
      <c r="C66" s="375" t="s">
        <v>1872</v>
      </c>
      <c r="D66" s="402">
        <v>6.25</v>
      </c>
      <c r="E66" s="184"/>
      <c r="F66" s="396">
        <f t="shared" si="4"/>
        <v>3.125</v>
      </c>
      <c r="G66" s="397">
        <f t="shared" si="5"/>
        <v>9.375</v>
      </c>
      <c r="H66" s="183"/>
      <c r="I66" s="398">
        <f t="shared" si="6"/>
        <v>9.375</v>
      </c>
      <c r="J66" s="228"/>
      <c r="K66" s="398">
        <f t="shared" si="7"/>
        <v>9.375</v>
      </c>
      <c r="L66" s="406"/>
      <c r="M66" s="20" t="str">
        <f t="shared" si="8"/>
        <v>Juin</v>
      </c>
    </row>
    <row r="67" spans="1:13" ht="19.5" customHeight="1">
      <c r="A67" s="17">
        <v>60</v>
      </c>
      <c r="B67" s="308" t="s">
        <v>3008</v>
      </c>
      <c r="C67" s="308" t="s">
        <v>3009</v>
      </c>
      <c r="D67" s="402">
        <v>13</v>
      </c>
      <c r="E67" s="184"/>
      <c r="F67" s="396">
        <f t="shared" si="4"/>
        <v>6.5</v>
      </c>
      <c r="G67" s="397">
        <f t="shared" si="5"/>
        <v>19.5</v>
      </c>
      <c r="H67" s="183"/>
      <c r="I67" s="398">
        <f t="shared" si="6"/>
        <v>19.5</v>
      </c>
      <c r="J67" s="228"/>
      <c r="K67" s="398">
        <f t="shared" si="7"/>
        <v>19.5</v>
      </c>
      <c r="L67" s="406"/>
      <c r="M67" s="20" t="str">
        <f t="shared" si="8"/>
        <v>Juin</v>
      </c>
    </row>
    <row r="68" spans="1:13" ht="19.5" customHeight="1">
      <c r="A68" s="17">
        <v>61</v>
      </c>
      <c r="B68" s="308" t="s">
        <v>3285</v>
      </c>
      <c r="C68" s="366" t="s">
        <v>3010</v>
      </c>
      <c r="D68" s="402">
        <v>9.5</v>
      </c>
      <c r="E68" s="184"/>
      <c r="F68" s="396">
        <f t="shared" si="4"/>
        <v>4.75</v>
      </c>
      <c r="G68" s="397">
        <f t="shared" si="5"/>
        <v>14.25</v>
      </c>
      <c r="H68" s="183"/>
      <c r="I68" s="398">
        <f t="shared" si="6"/>
        <v>14.25</v>
      </c>
      <c r="J68" s="228"/>
      <c r="K68" s="398">
        <f t="shared" si="7"/>
        <v>14.25</v>
      </c>
      <c r="L68" s="406"/>
      <c r="M68" s="20" t="str">
        <f t="shared" si="8"/>
        <v>Juin</v>
      </c>
    </row>
    <row r="69" spans="1:13" ht="19.5" customHeight="1">
      <c r="A69" s="17">
        <v>62</v>
      </c>
      <c r="B69" s="334" t="s">
        <v>499</v>
      </c>
      <c r="C69" s="374" t="s">
        <v>500</v>
      </c>
      <c r="D69" s="402">
        <v>8.25</v>
      </c>
      <c r="E69" s="184"/>
      <c r="F69" s="396">
        <f t="shared" si="4"/>
        <v>4.125</v>
      </c>
      <c r="G69" s="397">
        <f t="shared" si="5"/>
        <v>12.375</v>
      </c>
      <c r="H69" s="183"/>
      <c r="I69" s="398">
        <f t="shared" si="6"/>
        <v>12.375</v>
      </c>
      <c r="J69" s="228"/>
      <c r="K69" s="398">
        <f t="shared" si="7"/>
        <v>12.375</v>
      </c>
      <c r="L69" s="406"/>
      <c r="M69" s="20" t="str">
        <f t="shared" si="8"/>
        <v>Juin</v>
      </c>
    </row>
    <row r="70" spans="1:13" ht="19.5" customHeight="1">
      <c r="A70" s="17">
        <v>63</v>
      </c>
      <c r="B70" s="308" t="s">
        <v>3011</v>
      </c>
      <c r="C70" s="366" t="s">
        <v>256</v>
      </c>
      <c r="D70" s="402">
        <v>11.5</v>
      </c>
      <c r="E70" s="184"/>
      <c r="F70" s="396">
        <f t="shared" si="4"/>
        <v>5.75</v>
      </c>
      <c r="G70" s="397">
        <f t="shared" si="5"/>
        <v>17.25</v>
      </c>
      <c r="H70" s="183"/>
      <c r="I70" s="398">
        <f t="shared" si="6"/>
        <v>17.25</v>
      </c>
      <c r="J70" s="228"/>
      <c r="K70" s="398">
        <f t="shared" si="7"/>
        <v>17.25</v>
      </c>
      <c r="L70" s="406"/>
      <c r="M70" s="20" t="str">
        <f t="shared" si="8"/>
        <v>Juin</v>
      </c>
    </row>
    <row r="71" spans="1:13" ht="19.5" customHeight="1">
      <c r="A71" s="17">
        <v>64</v>
      </c>
      <c r="B71" s="308" t="s">
        <v>3012</v>
      </c>
      <c r="C71" s="366" t="s">
        <v>3013</v>
      </c>
      <c r="D71" s="402">
        <v>14</v>
      </c>
      <c r="E71" s="184"/>
      <c r="F71" s="396">
        <f t="shared" si="4"/>
        <v>7</v>
      </c>
      <c r="G71" s="397">
        <f t="shared" si="5"/>
        <v>21</v>
      </c>
      <c r="H71" s="183"/>
      <c r="I71" s="398">
        <f t="shared" si="6"/>
        <v>21</v>
      </c>
      <c r="J71" s="228"/>
      <c r="K71" s="398">
        <f t="shared" si="7"/>
        <v>21</v>
      </c>
      <c r="L71" s="406"/>
      <c r="M71" s="20" t="str">
        <f t="shared" si="8"/>
        <v>Juin</v>
      </c>
    </row>
    <row r="72" spans="1:13" ht="19.5" customHeight="1">
      <c r="A72" s="17">
        <v>65</v>
      </c>
      <c r="B72" s="308" t="s">
        <v>3014</v>
      </c>
      <c r="C72" s="366" t="s">
        <v>3015</v>
      </c>
      <c r="D72" s="401">
        <v>6.5</v>
      </c>
      <c r="E72" s="184"/>
      <c r="F72" s="396">
        <f t="shared" si="4"/>
        <v>3.25</v>
      </c>
      <c r="G72" s="397">
        <f t="shared" si="5"/>
        <v>9.75</v>
      </c>
      <c r="H72" s="183"/>
      <c r="I72" s="398">
        <f t="shared" si="6"/>
        <v>9.75</v>
      </c>
      <c r="J72" s="228"/>
      <c r="K72" s="398">
        <f t="shared" si="7"/>
        <v>9.75</v>
      </c>
      <c r="L72" s="406"/>
      <c r="M72" s="20" t="str">
        <f t="shared" si="8"/>
        <v>Juin</v>
      </c>
    </row>
    <row r="73" spans="1:13" ht="19.5" customHeight="1">
      <c r="A73" s="17">
        <v>66</v>
      </c>
      <c r="B73" s="308" t="s">
        <v>3016</v>
      </c>
      <c r="C73" s="366" t="s">
        <v>1368</v>
      </c>
      <c r="D73" s="402">
        <v>13.25</v>
      </c>
      <c r="E73" s="184"/>
      <c r="F73" s="396">
        <f t="shared" ref="F73:F136" si="9">IF(AND(D73=0,E73=0),L73/3,(D73+E73)/2)</f>
        <v>6.625</v>
      </c>
      <c r="G73" s="397">
        <f t="shared" ref="G73:G136" si="10">F73*3</f>
        <v>19.875</v>
      </c>
      <c r="H73" s="183"/>
      <c r="I73" s="398">
        <f t="shared" ref="I73:I136" si="11">MAX(G73,H73*3)</f>
        <v>19.875</v>
      </c>
      <c r="J73" s="228"/>
      <c r="K73" s="398">
        <f t="shared" ref="K73:K136" si="12">MAX(I73,J73*3)</f>
        <v>19.875</v>
      </c>
      <c r="L73" s="406"/>
      <c r="M73" s="20" t="str">
        <f t="shared" ref="M73:M136" si="13">IF(ISBLANK(J73),IF(ISBLANK(H73),"Juin","Synthèse"),"Rattrapage")</f>
        <v>Juin</v>
      </c>
    </row>
    <row r="74" spans="1:13" ht="19.5" customHeight="1">
      <c r="A74" s="17">
        <v>67</v>
      </c>
      <c r="B74" s="308" t="s">
        <v>3017</v>
      </c>
      <c r="C74" s="366" t="s">
        <v>1211</v>
      </c>
      <c r="D74" s="401">
        <v>11.5</v>
      </c>
      <c r="E74" s="184"/>
      <c r="F74" s="396">
        <f t="shared" si="9"/>
        <v>5.75</v>
      </c>
      <c r="G74" s="397">
        <f t="shared" si="10"/>
        <v>17.25</v>
      </c>
      <c r="H74" s="183"/>
      <c r="I74" s="398">
        <f t="shared" si="11"/>
        <v>17.25</v>
      </c>
      <c r="J74" s="228"/>
      <c r="K74" s="398">
        <f t="shared" si="12"/>
        <v>17.25</v>
      </c>
      <c r="L74" s="406"/>
      <c r="M74" s="20" t="str">
        <f t="shared" si="13"/>
        <v>Juin</v>
      </c>
    </row>
    <row r="75" spans="1:13" ht="19.5" customHeight="1">
      <c r="A75" s="17">
        <v>68</v>
      </c>
      <c r="B75" s="308" t="s">
        <v>3018</v>
      </c>
      <c r="C75" s="366" t="s">
        <v>1935</v>
      </c>
      <c r="D75" s="402">
        <v>8.5</v>
      </c>
      <c r="E75" s="184"/>
      <c r="F75" s="396">
        <f t="shared" si="9"/>
        <v>4.25</v>
      </c>
      <c r="G75" s="397">
        <f t="shared" si="10"/>
        <v>12.75</v>
      </c>
      <c r="H75" s="183"/>
      <c r="I75" s="398">
        <f t="shared" si="11"/>
        <v>12.75</v>
      </c>
      <c r="J75" s="228"/>
      <c r="K75" s="398">
        <f t="shared" si="12"/>
        <v>12.75</v>
      </c>
      <c r="L75" s="406"/>
      <c r="M75" s="20" t="str">
        <f t="shared" si="13"/>
        <v>Juin</v>
      </c>
    </row>
    <row r="76" spans="1:13" ht="19.5" customHeight="1">
      <c r="A76" s="17">
        <v>69</v>
      </c>
      <c r="B76" s="308" t="s">
        <v>3019</v>
      </c>
      <c r="C76" s="366" t="s">
        <v>2018</v>
      </c>
      <c r="D76" s="402">
        <v>11</v>
      </c>
      <c r="E76" s="184"/>
      <c r="F76" s="396">
        <f t="shared" si="9"/>
        <v>5.5</v>
      </c>
      <c r="G76" s="397">
        <f t="shared" si="10"/>
        <v>16.5</v>
      </c>
      <c r="H76" s="183"/>
      <c r="I76" s="398">
        <f t="shared" si="11"/>
        <v>16.5</v>
      </c>
      <c r="J76" s="228"/>
      <c r="K76" s="398">
        <f t="shared" si="12"/>
        <v>16.5</v>
      </c>
      <c r="L76" s="406"/>
      <c r="M76" s="20" t="str">
        <f t="shared" si="13"/>
        <v>Juin</v>
      </c>
    </row>
    <row r="77" spans="1:13" ht="19.5" customHeight="1">
      <c r="A77" s="17">
        <v>70</v>
      </c>
      <c r="B77" s="308" t="s">
        <v>3020</v>
      </c>
      <c r="C77" s="366" t="s">
        <v>3021</v>
      </c>
      <c r="D77" s="401">
        <v>16.75</v>
      </c>
      <c r="E77" s="184"/>
      <c r="F77" s="396">
        <f t="shared" si="9"/>
        <v>8.375</v>
      </c>
      <c r="G77" s="397">
        <f t="shared" si="10"/>
        <v>25.125</v>
      </c>
      <c r="H77" s="183"/>
      <c r="I77" s="398">
        <f t="shared" si="11"/>
        <v>25.125</v>
      </c>
      <c r="J77" s="228"/>
      <c r="K77" s="398">
        <f t="shared" si="12"/>
        <v>25.125</v>
      </c>
      <c r="L77" s="406"/>
      <c r="M77" s="20" t="str">
        <f t="shared" si="13"/>
        <v>Juin</v>
      </c>
    </row>
    <row r="78" spans="1:13" ht="19.5" customHeight="1">
      <c r="A78" s="17">
        <v>71</v>
      </c>
      <c r="B78" s="334" t="s">
        <v>3286</v>
      </c>
      <c r="C78" s="374" t="s">
        <v>1907</v>
      </c>
      <c r="D78" s="402">
        <v>6.25</v>
      </c>
      <c r="E78" s="184"/>
      <c r="F78" s="396">
        <f t="shared" si="9"/>
        <v>3.125</v>
      </c>
      <c r="G78" s="397">
        <f t="shared" si="10"/>
        <v>9.375</v>
      </c>
      <c r="H78" s="183"/>
      <c r="I78" s="398">
        <f t="shared" si="11"/>
        <v>9.375</v>
      </c>
      <c r="J78" s="228"/>
      <c r="K78" s="398">
        <f t="shared" si="12"/>
        <v>9.375</v>
      </c>
      <c r="L78" s="406"/>
      <c r="M78" s="20" t="str">
        <f t="shared" si="13"/>
        <v>Juin</v>
      </c>
    </row>
    <row r="79" spans="1:13" ht="19.5" customHeight="1">
      <c r="A79" s="17">
        <v>72</v>
      </c>
      <c r="B79" s="308" t="s">
        <v>3022</v>
      </c>
      <c r="C79" s="366" t="s">
        <v>971</v>
      </c>
      <c r="D79" s="401">
        <v>14.5</v>
      </c>
      <c r="E79" s="184"/>
      <c r="F79" s="396">
        <f t="shared" si="9"/>
        <v>7.25</v>
      </c>
      <c r="G79" s="397">
        <f t="shared" si="10"/>
        <v>21.75</v>
      </c>
      <c r="H79" s="183"/>
      <c r="I79" s="398">
        <f t="shared" si="11"/>
        <v>21.75</v>
      </c>
      <c r="J79" s="228"/>
      <c r="K79" s="398">
        <f t="shared" si="12"/>
        <v>21.75</v>
      </c>
      <c r="L79" s="406"/>
      <c r="M79" s="20" t="str">
        <f t="shared" si="13"/>
        <v>Juin</v>
      </c>
    </row>
    <row r="80" spans="1:13" ht="19.5" customHeight="1">
      <c r="A80" s="17">
        <v>73</v>
      </c>
      <c r="B80" s="308" t="s">
        <v>3023</v>
      </c>
      <c r="C80" s="366" t="s">
        <v>3024</v>
      </c>
      <c r="D80" s="401">
        <v>11.25</v>
      </c>
      <c r="E80" s="184"/>
      <c r="F80" s="396">
        <f t="shared" si="9"/>
        <v>5.625</v>
      </c>
      <c r="G80" s="397">
        <f t="shared" si="10"/>
        <v>16.875</v>
      </c>
      <c r="H80" s="183"/>
      <c r="I80" s="398">
        <f t="shared" si="11"/>
        <v>16.875</v>
      </c>
      <c r="J80" s="228"/>
      <c r="K80" s="398">
        <f t="shared" si="12"/>
        <v>16.875</v>
      </c>
      <c r="L80" s="406"/>
      <c r="M80" s="20" t="str">
        <f t="shared" si="13"/>
        <v>Juin</v>
      </c>
    </row>
    <row r="81" spans="1:13" ht="19.5" customHeight="1">
      <c r="A81" s="17">
        <v>74</v>
      </c>
      <c r="B81" s="308" t="s">
        <v>3025</v>
      </c>
      <c r="C81" s="366" t="s">
        <v>887</v>
      </c>
      <c r="D81" s="402">
        <v>13</v>
      </c>
      <c r="E81" s="184"/>
      <c r="F81" s="396">
        <f t="shared" si="9"/>
        <v>6.5</v>
      </c>
      <c r="G81" s="397">
        <f t="shared" si="10"/>
        <v>19.5</v>
      </c>
      <c r="H81" s="183"/>
      <c r="I81" s="398">
        <f t="shared" si="11"/>
        <v>19.5</v>
      </c>
      <c r="J81" s="228"/>
      <c r="K81" s="398">
        <f t="shared" si="12"/>
        <v>19.5</v>
      </c>
      <c r="L81" s="406"/>
      <c r="M81" s="20" t="str">
        <f t="shared" si="13"/>
        <v>Juin</v>
      </c>
    </row>
    <row r="82" spans="1:13" ht="19.5" customHeight="1">
      <c r="A82" s="17">
        <v>75</v>
      </c>
      <c r="B82" s="308" t="s">
        <v>552</v>
      </c>
      <c r="C82" s="366" t="s">
        <v>2146</v>
      </c>
      <c r="D82" s="402">
        <v>12.75</v>
      </c>
      <c r="E82" s="184"/>
      <c r="F82" s="396">
        <f t="shared" si="9"/>
        <v>6.375</v>
      </c>
      <c r="G82" s="397">
        <f t="shared" si="10"/>
        <v>19.125</v>
      </c>
      <c r="H82" s="183"/>
      <c r="I82" s="398">
        <f t="shared" si="11"/>
        <v>19.125</v>
      </c>
      <c r="J82" s="228"/>
      <c r="K82" s="398">
        <f t="shared" si="12"/>
        <v>19.125</v>
      </c>
      <c r="L82" s="406"/>
      <c r="M82" s="20" t="str">
        <f t="shared" si="13"/>
        <v>Juin</v>
      </c>
    </row>
    <row r="83" spans="1:13" ht="19.5" customHeight="1">
      <c r="A83" s="17">
        <v>76</v>
      </c>
      <c r="B83" s="308" t="s">
        <v>3026</v>
      </c>
      <c r="C83" s="366" t="s">
        <v>2143</v>
      </c>
      <c r="D83" s="402">
        <v>12</v>
      </c>
      <c r="E83" s="184"/>
      <c r="F83" s="396">
        <f t="shared" si="9"/>
        <v>6</v>
      </c>
      <c r="G83" s="397">
        <f t="shared" si="10"/>
        <v>18</v>
      </c>
      <c r="H83" s="183"/>
      <c r="I83" s="398">
        <f t="shared" si="11"/>
        <v>18</v>
      </c>
      <c r="J83" s="228"/>
      <c r="K83" s="398">
        <f t="shared" si="12"/>
        <v>18</v>
      </c>
      <c r="L83" s="406"/>
      <c r="M83" s="20" t="str">
        <f t="shared" si="13"/>
        <v>Juin</v>
      </c>
    </row>
    <row r="84" spans="1:13" ht="19.5" customHeight="1">
      <c r="A84" s="17">
        <v>77</v>
      </c>
      <c r="B84" s="308" t="s">
        <v>3027</v>
      </c>
      <c r="C84" s="366" t="s">
        <v>1892</v>
      </c>
      <c r="D84" s="401">
        <v>10.75</v>
      </c>
      <c r="E84" s="184"/>
      <c r="F84" s="396">
        <f t="shared" si="9"/>
        <v>5.375</v>
      </c>
      <c r="G84" s="397">
        <f t="shared" si="10"/>
        <v>16.125</v>
      </c>
      <c r="H84" s="183"/>
      <c r="I84" s="398">
        <f t="shared" si="11"/>
        <v>16.125</v>
      </c>
      <c r="J84" s="228"/>
      <c r="K84" s="398">
        <f t="shared" si="12"/>
        <v>16.125</v>
      </c>
      <c r="L84" s="406"/>
      <c r="M84" s="20" t="str">
        <f t="shared" si="13"/>
        <v>Juin</v>
      </c>
    </row>
    <row r="85" spans="1:13" ht="19.5" customHeight="1">
      <c r="A85" s="17">
        <v>78</v>
      </c>
      <c r="B85" s="308" t="s">
        <v>3028</v>
      </c>
      <c r="C85" s="366" t="s">
        <v>841</v>
      </c>
      <c r="D85" s="401">
        <v>6.5</v>
      </c>
      <c r="E85" s="184"/>
      <c r="F85" s="396">
        <f t="shared" si="9"/>
        <v>3.25</v>
      </c>
      <c r="G85" s="397">
        <f t="shared" si="10"/>
        <v>9.75</v>
      </c>
      <c r="H85" s="183"/>
      <c r="I85" s="398">
        <f t="shared" si="11"/>
        <v>9.75</v>
      </c>
      <c r="J85" s="228"/>
      <c r="K85" s="398">
        <f t="shared" si="12"/>
        <v>9.75</v>
      </c>
      <c r="L85" s="406"/>
      <c r="M85" s="20" t="str">
        <f t="shared" si="13"/>
        <v>Juin</v>
      </c>
    </row>
    <row r="86" spans="1:13" ht="19.5" customHeight="1">
      <c r="A86" s="17">
        <v>79</v>
      </c>
      <c r="B86" s="308" t="s">
        <v>3029</v>
      </c>
      <c r="C86" s="366" t="s">
        <v>1313</v>
      </c>
      <c r="D86" s="401">
        <v>9.75</v>
      </c>
      <c r="E86" s="184"/>
      <c r="F86" s="396">
        <f t="shared" si="9"/>
        <v>4.875</v>
      </c>
      <c r="G86" s="397">
        <f t="shared" si="10"/>
        <v>14.625</v>
      </c>
      <c r="H86" s="183"/>
      <c r="I86" s="398">
        <f t="shared" si="11"/>
        <v>14.625</v>
      </c>
      <c r="J86" s="228"/>
      <c r="K86" s="398">
        <f t="shared" si="12"/>
        <v>14.625</v>
      </c>
      <c r="L86" s="406"/>
      <c r="M86" s="20" t="str">
        <f t="shared" si="13"/>
        <v>Juin</v>
      </c>
    </row>
    <row r="87" spans="1:13" ht="19.5" customHeight="1">
      <c r="A87" s="17">
        <v>80</v>
      </c>
      <c r="B87" s="308" t="s">
        <v>3030</v>
      </c>
      <c r="C87" s="366" t="s">
        <v>1211</v>
      </c>
      <c r="D87" s="401">
        <v>7</v>
      </c>
      <c r="E87" s="184"/>
      <c r="F87" s="396">
        <f t="shared" si="9"/>
        <v>3.5</v>
      </c>
      <c r="G87" s="397">
        <f t="shared" si="10"/>
        <v>10.5</v>
      </c>
      <c r="H87" s="183"/>
      <c r="I87" s="398">
        <f t="shared" si="11"/>
        <v>10.5</v>
      </c>
      <c r="J87" s="228"/>
      <c r="K87" s="398">
        <f t="shared" si="12"/>
        <v>10.5</v>
      </c>
      <c r="L87" s="406"/>
      <c r="M87" s="20" t="str">
        <f t="shared" si="13"/>
        <v>Juin</v>
      </c>
    </row>
    <row r="88" spans="1:13" ht="19.5" customHeight="1">
      <c r="A88" s="17">
        <v>81</v>
      </c>
      <c r="B88" s="308" t="s">
        <v>3031</v>
      </c>
      <c r="C88" s="366" t="s">
        <v>2940</v>
      </c>
      <c r="D88" s="401">
        <v>7.75</v>
      </c>
      <c r="E88" s="184"/>
      <c r="F88" s="396">
        <f t="shared" si="9"/>
        <v>3.875</v>
      </c>
      <c r="G88" s="397">
        <f t="shared" si="10"/>
        <v>11.625</v>
      </c>
      <c r="H88" s="183"/>
      <c r="I88" s="398">
        <f t="shared" si="11"/>
        <v>11.625</v>
      </c>
      <c r="J88" s="228"/>
      <c r="K88" s="398">
        <f t="shared" si="12"/>
        <v>11.625</v>
      </c>
      <c r="L88" s="406"/>
      <c r="M88" s="20" t="str">
        <f t="shared" si="13"/>
        <v>Juin</v>
      </c>
    </row>
    <row r="89" spans="1:13" ht="19.5" customHeight="1">
      <c r="A89" s="17">
        <v>82</v>
      </c>
      <c r="B89" s="308" t="s">
        <v>3032</v>
      </c>
      <c r="C89" s="366" t="s">
        <v>3033</v>
      </c>
      <c r="D89" s="401">
        <v>13</v>
      </c>
      <c r="E89" s="184"/>
      <c r="F89" s="396">
        <f t="shared" si="9"/>
        <v>6.5</v>
      </c>
      <c r="G89" s="397">
        <f t="shared" si="10"/>
        <v>19.5</v>
      </c>
      <c r="H89" s="183"/>
      <c r="I89" s="398">
        <f t="shared" si="11"/>
        <v>19.5</v>
      </c>
      <c r="J89" s="228"/>
      <c r="K89" s="398">
        <f t="shared" si="12"/>
        <v>19.5</v>
      </c>
      <c r="L89" s="406"/>
      <c r="M89" s="20" t="str">
        <f t="shared" si="13"/>
        <v>Juin</v>
      </c>
    </row>
    <row r="90" spans="1:13" ht="19.5" customHeight="1">
      <c r="A90" s="17">
        <v>83</v>
      </c>
      <c r="B90" s="308" t="s">
        <v>3034</v>
      </c>
      <c r="C90" s="366" t="s">
        <v>2115</v>
      </c>
      <c r="D90" s="401">
        <v>11</v>
      </c>
      <c r="E90" s="184"/>
      <c r="F90" s="396">
        <f t="shared" si="9"/>
        <v>5.5</v>
      </c>
      <c r="G90" s="397">
        <f t="shared" si="10"/>
        <v>16.5</v>
      </c>
      <c r="H90" s="183"/>
      <c r="I90" s="398">
        <f t="shared" si="11"/>
        <v>16.5</v>
      </c>
      <c r="J90" s="228"/>
      <c r="K90" s="398">
        <f t="shared" si="12"/>
        <v>16.5</v>
      </c>
      <c r="L90" s="406"/>
      <c r="M90" s="20" t="str">
        <f t="shared" si="13"/>
        <v>Juin</v>
      </c>
    </row>
    <row r="91" spans="1:13" ht="19.5" customHeight="1">
      <c r="A91" s="17">
        <v>84</v>
      </c>
      <c r="B91" s="308" t="s">
        <v>3295</v>
      </c>
      <c r="C91" s="366" t="s">
        <v>1972</v>
      </c>
      <c r="D91" s="401">
        <v>10.5</v>
      </c>
      <c r="E91" s="184"/>
      <c r="F91" s="396">
        <f t="shared" si="9"/>
        <v>5.25</v>
      </c>
      <c r="G91" s="397">
        <f t="shared" si="10"/>
        <v>15.75</v>
      </c>
      <c r="H91" s="183"/>
      <c r="I91" s="398">
        <f t="shared" si="11"/>
        <v>15.75</v>
      </c>
      <c r="J91" s="228"/>
      <c r="K91" s="398">
        <f t="shared" si="12"/>
        <v>15.75</v>
      </c>
      <c r="L91" s="406"/>
      <c r="M91" s="20" t="str">
        <f t="shared" si="13"/>
        <v>Juin</v>
      </c>
    </row>
    <row r="92" spans="1:13" ht="19.5" customHeight="1">
      <c r="A92" s="17">
        <v>85</v>
      </c>
      <c r="B92" s="308" t="s">
        <v>3035</v>
      </c>
      <c r="C92" s="366" t="s">
        <v>891</v>
      </c>
      <c r="D92" s="401">
        <v>14</v>
      </c>
      <c r="E92" s="184"/>
      <c r="F92" s="396">
        <f t="shared" si="9"/>
        <v>7</v>
      </c>
      <c r="G92" s="397">
        <f t="shared" si="10"/>
        <v>21</v>
      </c>
      <c r="H92" s="183"/>
      <c r="I92" s="398">
        <f t="shared" si="11"/>
        <v>21</v>
      </c>
      <c r="J92" s="228"/>
      <c r="K92" s="398">
        <f t="shared" si="12"/>
        <v>21</v>
      </c>
      <c r="L92" s="406"/>
      <c r="M92" s="20" t="str">
        <f t="shared" si="13"/>
        <v>Juin</v>
      </c>
    </row>
    <row r="93" spans="1:13" ht="19.5" customHeight="1">
      <c r="A93" s="17">
        <v>86</v>
      </c>
      <c r="B93" s="308" t="s">
        <v>3036</v>
      </c>
      <c r="C93" s="366" t="s">
        <v>3037</v>
      </c>
      <c r="D93" s="401">
        <v>13.5</v>
      </c>
      <c r="E93" s="184"/>
      <c r="F93" s="396">
        <f t="shared" si="9"/>
        <v>6.75</v>
      </c>
      <c r="G93" s="397">
        <f t="shared" si="10"/>
        <v>20.25</v>
      </c>
      <c r="H93" s="183"/>
      <c r="I93" s="398">
        <f t="shared" si="11"/>
        <v>20.25</v>
      </c>
      <c r="J93" s="228"/>
      <c r="K93" s="398">
        <f t="shared" si="12"/>
        <v>20.25</v>
      </c>
      <c r="L93" s="406"/>
      <c r="M93" s="20" t="str">
        <f t="shared" si="13"/>
        <v>Juin</v>
      </c>
    </row>
    <row r="94" spans="1:13" ht="19.5" customHeight="1">
      <c r="A94" s="17">
        <v>87</v>
      </c>
      <c r="B94" s="308" t="s">
        <v>1919</v>
      </c>
      <c r="C94" s="366" t="s">
        <v>1943</v>
      </c>
      <c r="D94" s="401">
        <v>9.25</v>
      </c>
      <c r="E94" s="184"/>
      <c r="F94" s="396">
        <f t="shared" si="9"/>
        <v>4.625</v>
      </c>
      <c r="G94" s="397">
        <f t="shared" si="10"/>
        <v>13.875</v>
      </c>
      <c r="H94" s="183"/>
      <c r="I94" s="398">
        <f t="shared" si="11"/>
        <v>13.875</v>
      </c>
      <c r="J94" s="228"/>
      <c r="K94" s="398">
        <f t="shared" si="12"/>
        <v>13.875</v>
      </c>
      <c r="L94" s="406"/>
      <c r="M94" s="20" t="str">
        <f t="shared" si="13"/>
        <v>Juin</v>
      </c>
    </row>
    <row r="95" spans="1:13" ht="19.5" customHeight="1">
      <c r="A95" s="17">
        <v>88</v>
      </c>
      <c r="B95" s="308" t="s">
        <v>3038</v>
      </c>
      <c r="C95" s="366" t="s">
        <v>1999</v>
      </c>
      <c r="D95" s="401">
        <v>5.5</v>
      </c>
      <c r="E95" s="184"/>
      <c r="F95" s="396">
        <f t="shared" si="9"/>
        <v>2.75</v>
      </c>
      <c r="G95" s="397">
        <f t="shared" si="10"/>
        <v>8.25</v>
      </c>
      <c r="H95" s="183"/>
      <c r="I95" s="398">
        <f t="shared" si="11"/>
        <v>8.25</v>
      </c>
      <c r="J95" s="228"/>
      <c r="K95" s="398">
        <f t="shared" si="12"/>
        <v>8.25</v>
      </c>
      <c r="L95" s="406"/>
      <c r="M95" s="20" t="str">
        <f t="shared" si="13"/>
        <v>Juin</v>
      </c>
    </row>
    <row r="96" spans="1:13" ht="19.5" customHeight="1">
      <c r="A96" s="17">
        <v>89</v>
      </c>
      <c r="B96" s="308" t="s">
        <v>3039</v>
      </c>
      <c r="C96" s="366" t="s">
        <v>706</v>
      </c>
      <c r="D96" s="401">
        <v>10.25</v>
      </c>
      <c r="E96" s="184"/>
      <c r="F96" s="396">
        <f t="shared" si="9"/>
        <v>5.125</v>
      </c>
      <c r="G96" s="397">
        <f t="shared" si="10"/>
        <v>15.375</v>
      </c>
      <c r="H96" s="183"/>
      <c r="I96" s="398">
        <f t="shared" si="11"/>
        <v>15.375</v>
      </c>
      <c r="J96" s="228"/>
      <c r="K96" s="398">
        <f t="shared" si="12"/>
        <v>15.375</v>
      </c>
      <c r="L96" s="406"/>
      <c r="M96" s="20" t="str">
        <f t="shared" si="13"/>
        <v>Juin</v>
      </c>
    </row>
    <row r="97" spans="1:13" ht="19.5" customHeight="1">
      <c r="A97" s="17">
        <v>90</v>
      </c>
      <c r="B97" s="348" t="s">
        <v>3040</v>
      </c>
      <c r="C97" s="380" t="s">
        <v>1819</v>
      </c>
      <c r="D97" s="401">
        <v>15.25</v>
      </c>
      <c r="E97" s="184"/>
      <c r="F97" s="396">
        <f t="shared" si="9"/>
        <v>7.625</v>
      </c>
      <c r="G97" s="397">
        <f t="shared" si="10"/>
        <v>22.875</v>
      </c>
      <c r="H97" s="183"/>
      <c r="I97" s="398">
        <f t="shared" si="11"/>
        <v>22.875</v>
      </c>
      <c r="J97" s="228"/>
      <c r="K97" s="398">
        <f t="shared" si="12"/>
        <v>22.875</v>
      </c>
      <c r="L97" s="406"/>
      <c r="M97" s="20" t="str">
        <f t="shared" si="13"/>
        <v>Juin</v>
      </c>
    </row>
    <row r="98" spans="1:13" ht="19.5" customHeight="1">
      <c r="A98" s="17">
        <v>91</v>
      </c>
      <c r="B98" s="306" t="s">
        <v>699</v>
      </c>
      <c r="C98" s="375" t="s">
        <v>1890</v>
      </c>
      <c r="D98" s="401">
        <v>4.75</v>
      </c>
      <c r="E98" s="184"/>
      <c r="F98" s="396">
        <f t="shared" si="9"/>
        <v>2.375</v>
      </c>
      <c r="G98" s="397">
        <f t="shared" si="10"/>
        <v>7.125</v>
      </c>
      <c r="H98" s="183"/>
      <c r="I98" s="398">
        <f t="shared" si="11"/>
        <v>7.125</v>
      </c>
      <c r="J98" s="228"/>
      <c r="K98" s="398">
        <f t="shared" si="12"/>
        <v>7.125</v>
      </c>
      <c r="L98" s="406"/>
      <c r="M98" s="20" t="str">
        <f t="shared" si="13"/>
        <v>Juin</v>
      </c>
    </row>
    <row r="99" spans="1:13" ht="19.5" customHeight="1">
      <c r="A99" s="17">
        <v>92</v>
      </c>
      <c r="B99" s="308" t="s">
        <v>699</v>
      </c>
      <c r="C99" s="366" t="s">
        <v>1900</v>
      </c>
      <c r="D99" s="401">
        <v>13.5</v>
      </c>
      <c r="E99" s="184"/>
      <c r="F99" s="396">
        <f t="shared" si="9"/>
        <v>6.75</v>
      </c>
      <c r="G99" s="397">
        <f t="shared" si="10"/>
        <v>20.25</v>
      </c>
      <c r="H99" s="183"/>
      <c r="I99" s="398">
        <f t="shared" si="11"/>
        <v>20.25</v>
      </c>
      <c r="J99" s="228"/>
      <c r="K99" s="398">
        <f t="shared" si="12"/>
        <v>20.25</v>
      </c>
      <c r="L99" s="406"/>
      <c r="M99" s="20" t="str">
        <f t="shared" si="13"/>
        <v>Juin</v>
      </c>
    </row>
    <row r="100" spans="1:13" ht="19.5" customHeight="1">
      <c r="A100" s="17">
        <v>93</v>
      </c>
      <c r="B100" s="308" t="s">
        <v>3041</v>
      </c>
      <c r="C100" s="366" t="s">
        <v>1851</v>
      </c>
      <c r="D100" s="401">
        <v>11.75</v>
      </c>
      <c r="E100" s="184"/>
      <c r="F100" s="396">
        <f t="shared" si="9"/>
        <v>5.875</v>
      </c>
      <c r="G100" s="397">
        <f t="shared" si="10"/>
        <v>17.625</v>
      </c>
      <c r="H100" s="183"/>
      <c r="I100" s="398">
        <f t="shared" si="11"/>
        <v>17.625</v>
      </c>
      <c r="J100" s="228"/>
      <c r="K100" s="398">
        <f t="shared" si="12"/>
        <v>17.625</v>
      </c>
      <c r="L100" s="406"/>
      <c r="M100" s="20" t="str">
        <f t="shared" si="13"/>
        <v>Juin</v>
      </c>
    </row>
    <row r="101" spans="1:13" ht="19.5" customHeight="1">
      <c r="A101" s="17">
        <v>94</v>
      </c>
      <c r="B101" s="308" t="s">
        <v>3287</v>
      </c>
      <c r="C101" s="366" t="s">
        <v>3296</v>
      </c>
      <c r="D101" s="401">
        <v>9</v>
      </c>
      <c r="E101" s="184"/>
      <c r="F101" s="396">
        <f t="shared" si="9"/>
        <v>4.5</v>
      </c>
      <c r="G101" s="397">
        <f t="shared" si="10"/>
        <v>13.5</v>
      </c>
      <c r="H101" s="183"/>
      <c r="I101" s="398">
        <f t="shared" si="11"/>
        <v>13.5</v>
      </c>
      <c r="J101" s="228"/>
      <c r="K101" s="398">
        <f t="shared" si="12"/>
        <v>13.5</v>
      </c>
      <c r="L101" s="406"/>
      <c r="M101" s="20" t="str">
        <f t="shared" si="13"/>
        <v>Juin</v>
      </c>
    </row>
    <row r="102" spans="1:13" ht="19.5" customHeight="1">
      <c r="A102" s="17">
        <v>95</v>
      </c>
      <c r="B102" s="308" t="s">
        <v>3042</v>
      </c>
      <c r="C102" s="366" t="s">
        <v>1907</v>
      </c>
      <c r="D102" s="401">
        <v>18.5</v>
      </c>
      <c r="E102" s="184"/>
      <c r="F102" s="396">
        <f t="shared" si="9"/>
        <v>9.25</v>
      </c>
      <c r="G102" s="397">
        <f t="shared" si="10"/>
        <v>27.75</v>
      </c>
      <c r="H102" s="183"/>
      <c r="I102" s="398">
        <f t="shared" si="11"/>
        <v>27.75</v>
      </c>
      <c r="J102" s="228"/>
      <c r="K102" s="398">
        <f t="shared" si="12"/>
        <v>27.75</v>
      </c>
      <c r="L102" s="406"/>
      <c r="M102" s="20" t="str">
        <f t="shared" si="13"/>
        <v>Juin</v>
      </c>
    </row>
    <row r="103" spans="1:13" ht="19.5" customHeight="1">
      <c r="A103" s="17">
        <v>96</v>
      </c>
      <c r="B103" s="308" t="s">
        <v>743</v>
      </c>
      <c r="C103" s="366" t="s">
        <v>3043</v>
      </c>
      <c r="D103" s="401">
        <v>17</v>
      </c>
      <c r="E103" s="184"/>
      <c r="F103" s="396">
        <f t="shared" si="9"/>
        <v>8.5</v>
      </c>
      <c r="G103" s="397">
        <f t="shared" si="10"/>
        <v>25.5</v>
      </c>
      <c r="H103" s="183"/>
      <c r="I103" s="398">
        <f t="shared" si="11"/>
        <v>25.5</v>
      </c>
      <c r="J103" s="228"/>
      <c r="K103" s="398">
        <f t="shared" si="12"/>
        <v>25.5</v>
      </c>
      <c r="L103" s="406"/>
      <c r="M103" s="20" t="str">
        <f t="shared" si="13"/>
        <v>Juin</v>
      </c>
    </row>
    <row r="104" spans="1:13" ht="19.5" customHeight="1">
      <c r="A104" s="17">
        <v>97</v>
      </c>
      <c r="B104" s="308" t="s">
        <v>3044</v>
      </c>
      <c r="C104" s="366" t="s">
        <v>3045</v>
      </c>
      <c r="D104" s="401">
        <v>10.25</v>
      </c>
      <c r="E104" s="184"/>
      <c r="F104" s="396">
        <f t="shared" si="9"/>
        <v>5.125</v>
      </c>
      <c r="G104" s="397">
        <f t="shared" si="10"/>
        <v>15.375</v>
      </c>
      <c r="H104" s="183"/>
      <c r="I104" s="398">
        <f t="shared" si="11"/>
        <v>15.375</v>
      </c>
      <c r="J104" s="228"/>
      <c r="K104" s="398">
        <f t="shared" si="12"/>
        <v>15.375</v>
      </c>
      <c r="L104" s="406"/>
      <c r="M104" s="20" t="str">
        <f t="shared" si="13"/>
        <v>Juin</v>
      </c>
    </row>
    <row r="105" spans="1:13" ht="19.5" customHeight="1">
      <c r="A105" s="17">
        <v>98</v>
      </c>
      <c r="B105" s="308" t="s">
        <v>3046</v>
      </c>
      <c r="C105" s="366" t="s">
        <v>2085</v>
      </c>
      <c r="D105" s="401">
        <v>9.75</v>
      </c>
      <c r="E105" s="184"/>
      <c r="F105" s="396">
        <f t="shared" si="9"/>
        <v>4.875</v>
      </c>
      <c r="G105" s="397">
        <f t="shared" si="10"/>
        <v>14.625</v>
      </c>
      <c r="H105" s="183"/>
      <c r="I105" s="398">
        <f t="shared" si="11"/>
        <v>14.625</v>
      </c>
      <c r="J105" s="228"/>
      <c r="K105" s="398">
        <f t="shared" si="12"/>
        <v>14.625</v>
      </c>
      <c r="L105" s="406"/>
      <c r="M105" s="20" t="str">
        <f t="shared" si="13"/>
        <v>Juin</v>
      </c>
    </row>
    <row r="106" spans="1:13" ht="19.5" customHeight="1">
      <c r="A106" s="17">
        <v>99</v>
      </c>
      <c r="B106" s="308" t="s">
        <v>3047</v>
      </c>
      <c r="C106" s="366" t="s">
        <v>3048</v>
      </c>
      <c r="D106" s="401">
        <v>10.5</v>
      </c>
      <c r="E106" s="184"/>
      <c r="F106" s="396">
        <f t="shared" si="9"/>
        <v>5.25</v>
      </c>
      <c r="G106" s="397">
        <f t="shared" si="10"/>
        <v>15.75</v>
      </c>
      <c r="H106" s="183"/>
      <c r="I106" s="398">
        <f t="shared" si="11"/>
        <v>15.75</v>
      </c>
      <c r="J106" s="228"/>
      <c r="K106" s="398">
        <f t="shared" si="12"/>
        <v>15.75</v>
      </c>
      <c r="L106" s="406"/>
      <c r="M106" s="20" t="str">
        <f t="shared" si="13"/>
        <v>Juin</v>
      </c>
    </row>
    <row r="107" spans="1:13" ht="19.5" customHeight="1">
      <c r="A107" s="17">
        <v>100</v>
      </c>
      <c r="B107" s="308" t="s">
        <v>1952</v>
      </c>
      <c r="C107" s="366" t="s">
        <v>1863</v>
      </c>
      <c r="D107" s="401">
        <v>7.75</v>
      </c>
      <c r="E107" s="184"/>
      <c r="F107" s="396">
        <f t="shared" si="9"/>
        <v>3.875</v>
      </c>
      <c r="G107" s="397">
        <f t="shared" si="10"/>
        <v>11.625</v>
      </c>
      <c r="H107" s="183"/>
      <c r="I107" s="398">
        <f t="shared" si="11"/>
        <v>11.625</v>
      </c>
      <c r="J107" s="228"/>
      <c r="K107" s="398">
        <f t="shared" si="12"/>
        <v>11.625</v>
      </c>
      <c r="L107" s="406"/>
      <c r="M107" s="20" t="str">
        <f t="shared" si="13"/>
        <v>Juin</v>
      </c>
    </row>
    <row r="108" spans="1:13" ht="19.5" customHeight="1">
      <c r="A108" s="17">
        <v>101</v>
      </c>
      <c r="B108" s="308" t="s">
        <v>3049</v>
      </c>
      <c r="C108" s="366" t="s">
        <v>492</v>
      </c>
      <c r="D108" s="401">
        <v>14</v>
      </c>
      <c r="E108" s="184"/>
      <c r="F108" s="396">
        <f t="shared" si="9"/>
        <v>7</v>
      </c>
      <c r="G108" s="397">
        <f t="shared" si="10"/>
        <v>21</v>
      </c>
      <c r="H108" s="183"/>
      <c r="I108" s="398">
        <f t="shared" si="11"/>
        <v>21</v>
      </c>
      <c r="J108" s="228"/>
      <c r="K108" s="398">
        <f t="shared" si="12"/>
        <v>21</v>
      </c>
      <c r="L108" s="406"/>
      <c r="M108" s="20" t="str">
        <f t="shared" si="13"/>
        <v>Juin</v>
      </c>
    </row>
    <row r="109" spans="1:13" ht="19.5" customHeight="1">
      <c r="A109" s="17">
        <v>102</v>
      </c>
      <c r="B109" s="308" t="s">
        <v>3050</v>
      </c>
      <c r="C109" s="366" t="s">
        <v>2148</v>
      </c>
      <c r="D109" s="402">
        <v>9</v>
      </c>
      <c r="E109" s="184"/>
      <c r="F109" s="396">
        <f t="shared" si="9"/>
        <v>4.5</v>
      </c>
      <c r="G109" s="397">
        <f t="shared" si="10"/>
        <v>13.5</v>
      </c>
      <c r="H109" s="183"/>
      <c r="I109" s="398">
        <f t="shared" si="11"/>
        <v>13.5</v>
      </c>
      <c r="J109" s="228"/>
      <c r="K109" s="398">
        <f t="shared" si="12"/>
        <v>13.5</v>
      </c>
      <c r="L109" s="406"/>
      <c r="M109" s="20" t="str">
        <f t="shared" si="13"/>
        <v>Juin</v>
      </c>
    </row>
    <row r="110" spans="1:13" ht="19.5" customHeight="1">
      <c r="A110" s="17">
        <v>103</v>
      </c>
      <c r="B110" s="308" t="s">
        <v>3051</v>
      </c>
      <c r="C110" s="366" t="s">
        <v>3052</v>
      </c>
      <c r="D110" s="401">
        <v>11.5</v>
      </c>
      <c r="E110" s="184"/>
      <c r="F110" s="396">
        <f t="shared" si="9"/>
        <v>5.75</v>
      </c>
      <c r="G110" s="397">
        <f t="shared" si="10"/>
        <v>17.25</v>
      </c>
      <c r="H110" s="183"/>
      <c r="I110" s="398">
        <f t="shared" si="11"/>
        <v>17.25</v>
      </c>
      <c r="J110" s="228"/>
      <c r="K110" s="398">
        <f t="shared" si="12"/>
        <v>17.25</v>
      </c>
      <c r="L110" s="406"/>
      <c r="M110" s="20" t="str">
        <f t="shared" si="13"/>
        <v>Juin</v>
      </c>
    </row>
    <row r="111" spans="1:13" ht="19.5" customHeight="1">
      <c r="A111" s="17">
        <v>104</v>
      </c>
      <c r="B111" s="308" t="s">
        <v>3053</v>
      </c>
      <c r="C111" s="366" t="s">
        <v>1946</v>
      </c>
      <c r="D111" s="401">
        <v>11.25</v>
      </c>
      <c r="E111" s="184"/>
      <c r="F111" s="396">
        <f t="shared" si="9"/>
        <v>5.625</v>
      </c>
      <c r="G111" s="397">
        <f t="shared" si="10"/>
        <v>16.875</v>
      </c>
      <c r="H111" s="183"/>
      <c r="I111" s="398">
        <f t="shared" si="11"/>
        <v>16.875</v>
      </c>
      <c r="J111" s="228"/>
      <c r="K111" s="398">
        <f t="shared" si="12"/>
        <v>16.875</v>
      </c>
      <c r="L111" s="406"/>
      <c r="M111" s="20" t="str">
        <f t="shared" si="13"/>
        <v>Juin</v>
      </c>
    </row>
    <row r="112" spans="1:13" ht="19.5" customHeight="1">
      <c r="A112" s="17">
        <v>105</v>
      </c>
      <c r="B112" s="308" t="s">
        <v>787</v>
      </c>
      <c r="C112" s="366" t="s">
        <v>3054</v>
      </c>
      <c r="D112" s="403">
        <v>11.75</v>
      </c>
      <c r="E112" s="184"/>
      <c r="F112" s="396">
        <f t="shared" si="9"/>
        <v>5.875</v>
      </c>
      <c r="G112" s="397">
        <f t="shared" si="10"/>
        <v>17.625</v>
      </c>
      <c r="H112" s="183"/>
      <c r="I112" s="398">
        <f t="shared" si="11"/>
        <v>17.625</v>
      </c>
      <c r="J112" s="228"/>
      <c r="K112" s="398">
        <f t="shared" si="12"/>
        <v>17.625</v>
      </c>
      <c r="L112" s="406"/>
      <c r="M112" s="20" t="str">
        <f t="shared" si="13"/>
        <v>Juin</v>
      </c>
    </row>
    <row r="113" spans="1:13" ht="19.5" customHeight="1">
      <c r="A113" s="17">
        <v>106</v>
      </c>
      <c r="B113" s="308" t="s">
        <v>3055</v>
      </c>
      <c r="C113" s="366" t="s">
        <v>1853</v>
      </c>
      <c r="D113" s="401">
        <v>15</v>
      </c>
      <c r="E113" s="184"/>
      <c r="F113" s="396">
        <f t="shared" si="9"/>
        <v>7.5</v>
      </c>
      <c r="G113" s="397">
        <f t="shared" si="10"/>
        <v>22.5</v>
      </c>
      <c r="H113" s="183"/>
      <c r="I113" s="398">
        <f t="shared" si="11"/>
        <v>22.5</v>
      </c>
      <c r="J113" s="228"/>
      <c r="K113" s="398">
        <f t="shared" si="12"/>
        <v>22.5</v>
      </c>
      <c r="L113" s="406"/>
      <c r="M113" s="20" t="str">
        <f t="shared" si="13"/>
        <v>Juin</v>
      </c>
    </row>
    <row r="114" spans="1:13" ht="19.5" customHeight="1">
      <c r="A114" s="17">
        <v>107</v>
      </c>
      <c r="B114" s="308" t="s">
        <v>3056</v>
      </c>
      <c r="C114" s="366" t="s">
        <v>674</v>
      </c>
      <c r="D114" s="401">
        <v>11.5</v>
      </c>
      <c r="E114" s="184"/>
      <c r="F114" s="396">
        <f t="shared" si="9"/>
        <v>5.75</v>
      </c>
      <c r="G114" s="397">
        <f t="shared" si="10"/>
        <v>17.25</v>
      </c>
      <c r="H114" s="183"/>
      <c r="I114" s="398">
        <f t="shared" si="11"/>
        <v>17.25</v>
      </c>
      <c r="J114" s="228"/>
      <c r="K114" s="398">
        <f t="shared" si="12"/>
        <v>17.25</v>
      </c>
      <c r="L114" s="406"/>
      <c r="M114" s="20" t="str">
        <f t="shared" si="13"/>
        <v>Juin</v>
      </c>
    </row>
    <row r="115" spans="1:13" ht="19.5" customHeight="1">
      <c r="A115" s="17">
        <v>108</v>
      </c>
      <c r="B115" s="308" t="s">
        <v>3297</v>
      </c>
      <c r="C115" s="366" t="s">
        <v>3057</v>
      </c>
      <c r="D115" s="401">
        <v>13.5</v>
      </c>
      <c r="E115" s="184"/>
      <c r="F115" s="396">
        <f t="shared" si="9"/>
        <v>6.75</v>
      </c>
      <c r="G115" s="397">
        <f t="shared" si="10"/>
        <v>20.25</v>
      </c>
      <c r="H115" s="183"/>
      <c r="I115" s="398">
        <f t="shared" si="11"/>
        <v>20.25</v>
      </c>
      <c r="J115" s="228"/>
      <c r="K115" s="398">
        <f t="shared" si="12"/>
        <v>20.25</v>
      </c>
      <c r="L115" s="406"/>
      <c r="M115" s="20" t="str">
        <f t="shared" si="13"/>
        <v>Juin</v>
      </c>
    </row>
    <row r="116" spans="1:13" ht="19.5" customHeight="1">
      <c r="A116" s="17">
        <v>109</v>
      </c>
      <c r="B116" s="308" t="s">
        <v>3058</v>
      </c>
      <c r="C116" s="366" t="s">
        <v>3059</v>
      </c>
      <c r="D116" s="401">
        <v>11.25</v>
      </c>
      <c r="E116" s="184"/>
      <c r="F116" s="396">
        <f t="shared" si="9"/>
        <v>5.625</v>
      </c>
      <c r="G116" s="397">
        <f t="shared" si="10"/>
        <v>16.875</v>
      </c>
      <c r="H116" s="183"/>
      <c r="I116" s="398">
        <f t="shared" si="11"/>
        <v>16.875</v>
      </c>
      <c r="J116" s="228"/>
      <c r="K116" s="398">
        <f t="shared" si="12"/>
        <v>16.875</v>
      </c>
      <c r="L116" s="406"/>
      <c r="M116" s="20" t="str">
        <f t="shared" si="13"/>
        <v>Juin</v>
      </c>
    </row>
    <row r="117" spans="1:13" ht="19.5" customHeight="1">
      <c r="A117" s="17">
        <v>110</v>
      </c>
      <c r="B117" s="334" t="s">
        <v>795</v>
      </c>
      <c r="C117" s="374" t="s">
        <v>3060</v>
      </c>
      <c r="D117" s="407">
        <v>0</v>
      </c>
      <c r="E117" s="184"/>
      <c r="F117" s="396">
        <f t="shared" si="9"/>
        <v>0</v>
      </c>
      <c r="G117" s="397">
        <f t="shared" si="10"/>
        <v>0</v>
      </c>
      <c r="H117" s="183"/>
      <c r="I117" s="398">
        <f t="shared" si="11"/>
        <v>0</v>
      </c>
      <c r="J117" s="228"/>
      <c r="K117" s="398">
        <f t="shared" si="12"/>
        <v>0</v>
      </c>
      <c r="L117" s="406"/>
      <c r="M117" s="20" t="str">
        <f t="shared" si="13"/>
        <v>Juin</v>
      </c>
    </row>
    <row r="118" spans="1:13" ht="19.5" customHeight="1">
      <c r="A118" s="17">
        <v>111</v>
      </c>
      <c r="B118" s="308" t="s">
        <v>3061</v>
      </c>
      <c r="C118" s="366" t="s">
        <v>3062</v>
      </c>
      <c r="D118" s="401">
        <v>6.25</v>
      </c>
      <c r="E118" s="184"/>
      <c r="F118" s="396">
        <f t="shared" si="9"/>
        <v>3.125</v>
      </c>
      <c r="G118" s="397">
        <f t="shared" si="10"/>
        <v>9.375</v>
      </c>
      <c r="H118" s="183"/>
      <c r="I118" s="398">
        <f t="shared" si="11"/>
        <v>9.375</v>
      </c>
      <c r="J118" s="228"/>
      <c r="K118" s="398">
        <f t="shared" si="12"/>
        <v>9.375</v>
      </c>
      <c r="L118" s="406"/>
      <c r="M118" s="20" t="str">
        <f t="shared" si="13"/>
        <v>Juin</v>
      </c>
    </row>
    <row r="119" spans="1:13" ht="19.5" customHeight="1">
      <c r="A119" s="17">
        <v>112</v>
      </c>
      <c r="B119" s="308" t="s">
        <v>3063</v>
      </c>
      <c r="C119" s="366" t="s">
        <v>640</v>
      </c>
      <c r="D119" s="401">
        <v>10.5</v>
      </c>
      <c r="E119" s="184"/>
      <c r="F119" s="396">
        <f t="shared" si="9"/>
        <v>5.25</v>
      </c>
      <c r="G119" s="397">
        <f t="shared" si="10"/>
        <v>15.75</v>
      </c>
      <c r="H119" s="183"/>
      <c r="I119" s="398">
        <f t="shared" si="11"/>
        <v>15.75</v>
      </c>
      <c r="J119" s="228"/>
      <c r="K119" s="398">
        <f t="shared" si="12"/>
        <v>15.75</v>
      </c>
      <c r="L119" s="406"/>
      <c r="M119" s="20" t="str">
        <f t="shared" si="13"/>
        <v>Juin</v>
      </c>
    </row>
    <row r="120" spans="1:13" ht="19.5" customHeight="1">
      <c r="A120" s="17">
        <v>113</v>
      </c>
      <c r="B120" s="308" t="s">
        <v>3064</v>
      </c>
      <c r="C120" s="366" t="s">
        <v>1789</v>
      </c>
      <c r="D120" s="402">
        <v>7.5</v>
      </c>
      <c r="E120" s="185"/>
      <c r="F120" s="396">
        <f t="shared" si="9"/>
        <v>3.75</v>
      </c>
      <c r="G120" s="397">
        <f t="shared" si="10"/>
        <v>11.25</v>
      </c>
      <c r="H120" s="183"/>
      <c r="I120" s="398">
        <f t="shared" si="11"/>
        <v>11.25</v>
      </c>
      <c r="J120" s="228"/>
      <c r="K120" s="398">
        <f t="shared" si="12"/>
        <v>11.25</v>
      </c>
      <c r="L120" s="406"/>
      <c r="M120" s="20" t="str">
        <f t="shared" si="13"/>
        <v>Juin</v>
      </c>
    </row>
    <row r="121" spans="1:13" ht="19.5" customHeight="1">
      <c r="A121" s="17">
        <v>114</v>
      </c>
      <c r="B121" s="306" t="s">
        <v>3065</v>
      </c>
      <c r="C121" s="375" t="s">
        <v>3066</v>
      </c>
      <c r="D121" s="402">
        <v>5.5</v>
      </c>
      <c r="E121" s="184"/>
      <c r="F121" s="396">
        <f t="shared" si="9"/>
        <v>2.75</v>
      </c>
      <c r="G121" s="397">
        <f t="shared" si="10"/>
        <v>8.25</v>
      </c>
      <c r="H121" s="183"/>
      <c r="I121" s="398">
        <f t="shared" si="11"/>
        <v>8.25</v>
      </c>
      <c r="J121" s="228"/>
      <c r="K121" s="398">
        <f t="shared" si="12"/>
        <v>8.25</v>
      </c>
      <c r="L121" s="406"/>
      <c r="M121" s="20" t="str">
        <f t="shared" si="13"/>
        <v>Juin</v>
      </c>
    </row>
    <row r="122" spans="1:13" ht="19.5" customHeight="1">
      <c r="A122" s="17">
        <v>115</v>
      </c>
      <c r="B122" s="308" t="s">
        <v>3067</v>
      </c>
      <c r="C122" s="366" t="s">
        <v>1770</v>
      </c>
      <c r="D122" s="402">
        <v>12</v>
      </c>
      <c r="E122" s="184"/>
      <c r="F122" s="396">
        <f t="shared" si="9"/>
        <v>6</v>
      </c>
      <c r="G122" s="397">
        <f t="shared" si="10"/>
        <v>18</v>
      </c>
      <c r="H122" s="183"/>
      <c r="I122" s="398">
        <f t="shared" si="11"/>
        <v>18</v>
      </c>
      <c r="J122" s="228"/>
      <c r="K122" s="398">
        <f t="shared" si="12"/>
        <v>18</v>
      </c>
      <c r="L122" s="406"/>
      <c r="M122" s="20" t="str">
        <f t="shared" si="13"/>
        <v>Juin</v>
      </c>
    </row>
    <row r="123" spans="1:13" ht="19.5" customHeight="1">
      <c r="A123" s="17">
        <v>116</v>
      </c>
      <c r="B123" s="308" t="s">
        <v>1617</v>
      </c>
      <c r="C123" s="366" t="s">
        <v>3068</v>
      </c>
      <c r="D123" s="402">
        <v>8.5</v>
      </c>
      <c r="E123" s="184"/>
      <c r="F123" s="396">
        <f t="shared" si="9"/>
        <v>4.25</v>
      </c>
      <c r="G123" s="397">
        <f t="shared" si="10"/>
        <v>12.75</v>
      </c>
      <c r="H123" s="183"/>
      <c r="I123" s="398">
        <f t="shared" si="11"/>
        <v>12.75</v>
      </c>
      <c r="J123" s="228"/>
      <c r="K123" s="398">
        <f t="shared" si="12"/>
        <v>12.75</v>
      </c>
      <c r="L123" s="406"/>
      <c r="M123" s="20" t="str">
        <f t="shared" si="13"/>
        <v>Juin</v>
      </c>
    </row>
    <row r="124" spans="1:13" ht="19.5" customHeight="1">
      <c r="A124" s="17">
        <v>117</v>
      </c>
      <c r="B124" s="308" t="s">
        <v>1977</v>
      </c>
      <c r="C124" s="366" t="s">
        <v>3298</v>
      </c>
      <c r="D124" s="401">
        <v>14.75</v>
      </c>
      <c r="E124" s="184"/>
      <c r="F124" s="396">
        <f t="shared" si="9"/>
        <v>7.375</v>
      </c>
      <c r="G124" s="397">
        <f t="shared" si="10"/>
        <v>22.125</v>
      </c>
      <c r="H124" s="183"/>
      <c r="I124" s="398">
        <f t="shared" si="11"/>
        <v>22.125</v>
      </c>
      <c r="J124" s="228"/>
      <c r="K124" s="398">
        <f t="shared" si="12"/>
        <v>22.125</v>
      </c>
      <c r="L124" s="406"/>
      <c r="M124" s="20" t="str">
        <f t="shared" si="13"/>
        <v>Juin</v>
      </c>
    </row>
    <row r="125" spans="1:13" ht="19.5" customHeight="1">
      <c r="A125" s="17">
        <v>118</v>
      </c>
      <c r="B125" s="308" t="s">
        <v>3069</v>
      </c>
      <c r="C125" s="366" t="s">
        <v>3070</v>
      </c>
      <c r="D125" s="402">
        <v>11.25</v>
      </c>
      <c r="E125" s="184"/>
      <c r="F125" s="396">
        <f t="shared" si="9"/>
        <v>5.625</v>
      </c>
      <c r="G125" s="397">
        <f t="shared" si="10"/>
        <v>16.875</v>
      </c>
      <c r="H125" s="183"/>
      <c r="I125" s="398">
        <f t="shared" si="11"/>
        <v>16.875</v>
      </c>
      <c r="J125" s="228"/>
      <c r="K125" s="398">
        <f t="shared" si="12"/>
        <v>16.875</v>
      </c>
      <c r="L125" s="406"/>
      <c r="M125" s="20" t="str">
        <f t="shared" si="13"/>
        <v>Juin</v>
      </c>
    </row>
    <row r="126" spans="1:13" ht="19.5" customHeight="1">
      <c r="A126" s="17">
        <v>119</v>
      </c>
      <c r="B126" s="308" t="s">
        <v>3071</v>
      </c>
      <c r="C126" s="366" t="s">
        <v>1935</v>
      </c>
      <c r="D126" s="402">
        <v>7.5</v>
      </c>
      <c r="E126" s="185"/>
      <c r="F126" s="396">
        <f t="shared" si="9"/>
        <v>3.75</v>
      </c>
      <c r="G126" s="397">
        <f t="shared" si="10"/>
        <v>11.25</v>
      </c>
      <c r="H126" s="183"/>
      <c r="I126" s="398">
        <f t="shared" si="11"/>
        <v>11.25</v>
      </c>
      <c r="J126" s="228"/>
      <c r="K126" s="398">
        <f t="shared" si="12"/>
        <v>11.25</v>
      </c>
      <c r="L126" s="406"/>
      <c r="M126" s="20" t="str">
        <f t="shared" si="13"/>
        <v>Juin</v>
      </c>
    </row>
    <row r="127" spans="1:13" ht="19.5" customHeight="1">
      <c r="A127" s="17">
        <v>120</v>
      </c>
      <c r="B127" s="308" t="s">
        <v>3072</v>
      </c>
      <c r="C127" s="366" t="s">
        <v>3073</v>
      </c>
      <c r="D127" s="402">
        <v>16.75</v>
      </c>
      <c r="E127" s="184"/>
      <c r="F127" s="396">
        <f t="shared" si="9"/>
        <v>8.375</v>
      </c>
      <c r="G127" s="397">
        <f t="shared" si="10"/>
        <v>25.125</v>
      </c>
      <c r="H127" s="183"/>
      <c r="I127" s="398">
        <f t="shared" si="11"/>
        <v>25.125</v>
      </c>
      <c r="J127" s="228"/>
      <c r="K127" s="398">
        <f t="shared" si="12"/>
        <v>25.125</v>
      </c>
      <c r="L127" s="406"/>
      <c r="M127" s="20" t="str">
        <f t="shared" si="13"/>
        <v>Juin</v>
      </c>
    </row>
    <row r="128" spans="1:13" ht="19.5" customHeight="1">
      <c r="A128" s="17">
        <v>121</v>
      </c>
      <c r="B128" s="308" t="s">
        <v>3074</v>
      </c>
      <c r="C128" s="366" t="s">
        <v>3075</v>
      </c>
      <c r="D128" s="402">
        <v>12.25</v>
      </c>
      <c r="E128" s="184"/>
      <c r="F128" s="396">
        <f t="shared" si="9"/>
        <v>6.125</v>
      </c>
      <c r="G128" s="397">
        <f t="shared" si="10"/>
        <v>18.375</v>
      </c>
      <c r="H128" s="183"/>
      <c r="I128" s="398">
        <f t="shared" si="11"/>
        <v>18.375</v>
      </c>
      <c r="J128" s="228"/>
      <c r="K128" s="398">
        <f t="shared" si="12"/>
        <v>18.375</v>
      </c>
      <c r="L128" s="406"/>
      <c r="M128" s="20" t="str">
        <f t="shared" si="13"/>
        <v>Juin</v>
      </c>
    </row>
    <row r="129" spans="1:13" ht="19.5" customHeight="1">
      <c r="A129" s="17">
        <v>122</v>
      </c>
      <c r="B129" s="308" t="s">
        <v>3076</v>
      </c>
      <c r="C129" s="366" t="s">
        <v>1409</v>
      </c>
      <c r="D129" s="402">
        <v>13.5</v>
      </c>
      <c r="E129" s="184"/>
      <c r="F129" s="396">
        <f t="shared" si="9"/>
        <v>6.75</v>
      </c>
      <c r="G129" s="397">
        <f t="shared" si="10"/>
        <v>20.25</v>
      </c>
      <c r="H129" s="183"/>
      <c r="I129" s="398">
        <f t="shared" si="11"/>
        <v>20.25</v>
      </c>
      <c r="J129" s="228"/>
      <c r="K129" s="398">
        <f t="shared" si="12"/>
        <v>20.25</v>
      </c>
      <c r="L129" s="406"/>
      <c r="M129" s="20" t="str">
        <f t="shared" si="13"/>
        <v>Juin</v>
      </c>
    </row>
    <row r="130" spans="1:13" ht="19.5" customHeight="1">
      <c r="A130" s="17">
        <v>123</v>
      </c>
      <c r="B130" s="334" t="s">
        <v>854</v>
      </c>
      <c r="C130" s="374" t="s">
        <v>1985</v>
      </c>
      <c r="D130" s="402">
        <v>5</v>
      </c>
      <c r="E130" s="184"/>
      <c r="F130" s="396">
        <f t="shared" si="9"/>
        <v>2.5</v>
      </c>
      <c r="G130" s="397">
        <f t="shared" si="10"/>
        <v>7.5</v>
      </c>
      <c r="H130" s="183"/>
      <c r="I130" s="398">
        <f t="shared" si="11"/>
        <v>7.5</v>
      </c>
      <c r="J130" s="228"/>
      <c r="K130" s="398">
        <f t="shared" si="12"/>
        <v>7.5</v>
      </c>
      <c r="L130" s="406"/>
      <c r="M130" s="20" t="str">
        <f t="shared" si="13"/>
        <v>Juin</v>
      </c>
    </row>
    <row r="131" spans="1:13" ht="19.5" customHeight="1">
      <c r="A131" s="17">
        <v>124</v>
      </c>
      <c r="B131" s="308" t="s">
        <v>1986</v>
      </c>
      <c r="C131" s="366" t="s">
        <v>640</v>
      </c>
      <c r="D131" s="401">
        <v>9</v>
      </c>
      <c r="E131" s="184"/>
      <c r="F131" s="396">
        <f t="shared" si="9"/>
        <v>4.5</v>
      </c>
      <c r="G131" s="397">
        <f t="shared" si="10"/>
        <v>13.5</v>
      </c>
      <c r="H131" s="183"/>
      <c r="I131" s="398">
        <f t="shared" si="11"/>
        <v>13.5</v>
      </c>
      <c r="J131" s="228"/>
      <c r="K131" s="398">
        <f t="shared" si="12"/>
        <v>13.5</v>
      </c>
      <c r="L131" s="406"/>
      <c r="M131" s="20" t="str">
        <f t="shared" si="13"/>
        <v>Juin</v>
      </c>
    </row>
    <row r="132" spans="1:13" ht="19.5" customHeight="1">
      <c r="A132" s="17">
        <v>125</v>
      </c>
      <c r="B132" s="308" t="s">
        <v>3077</v>
      </c>
      <c r="C132" s="366" t="s">
        <v>841</v>
      </c>
      <c r="D132" s="402">
        <v>12.75</v>
      </c>
      <c r="E132" s="184"/>
      <c r="F132" s="396">
        <f t="shared" si="9"/>
        <v>6.375</v>
      </c>
      <c r="G132" s="397">
        <f t="shared" si="10"/>
        <v>19.125</v>
      </c>
      <c r="H132" s="183"/>
      <c r="I132" s="398">
        <f t="shared" si="11"/>
        <v>19.125</v>
      </c>
      <c r="J132" s="228"/>
      <c r="K132" s="398">
        <f t="shared" si="12"/>
        <v>19.125</v>
      </c>
      <c r="L132" s="406"/>
      <c r="M132" s="20" t="str">
        <f t="shared" si="13"/>
        <v>Juin</v>
      </c>
    </row>
    <row r="133" spans="1:13" ht="19.5" customHeight="1">
      <c r="A133" s="17">
        <v>126</v>
      </c>
      <c r="B133" s="308" t="s">
        <v>3078</v>
      </c>
      <c r="C133" s="366" t="s">
        <v>841</v>
      </c>
      <c r="D133" s="402">
        <v>14.25</v>
      </c>
      <c r="E133" s="184"/>
      <c r="F133" s="396">
        <f t="shared" si="9"/>
        <v>7.125</v>
      </c>
      <c r="G133" s="397">
        <f t="shared" si="10"/>
        <v>21.375</v>
      </c>
      <c r="H133" s="183"/>
      <c r="I133" s="398">
        <f t="shared" si="11"/>
        <v>21.375</v>
      </c>
      <c r="J133" s="228"/>
      <c r="K133" s="398">
        <f t="shared" si="12"/>
        <v>21.375</v>
      </c>
      <c r="L133" s="406"/>
      <c r="M133" s="20" t="str">
        <f t="shared" si="13"/>
        <v>Juin</v>
      </c>
    </row>
    <row r="134" spans="1:13" ht="19.5" customHeight="1">
      <c r="A134" s="17">
        <v>127</v>
      </c>
      <c r="B134" s="308" t="s">
        <v>3079</v>
      </c>
      <c r="C134" s="366" t="s">
        <v>1409</v>
      </c>
      <c r="D134" s="402">
        <v>10.75</v>
      </c>
      <c r="E134" s="184"/>
      <c r="F134" s="396">
        <f t="shared" si="9"/>
        <v>5.375</v>
      </c>
      <c r="G134" s="397">
        <f t="shared" si="10"/>
        <v>16.125</v>
      </c>
      <c r="H134" s="183"/>
      <c r="I134" s="398">
        <f t="shared" si="11"/>
        <v>16.125</v>
      </c>
      <c r="J134" s="228"/>
      <c r="K134" s="398">
        <f t="shared" si="12"/>
        <v>16.125</v>
      </c>
      <c r="L134" s="406"/>
      <c r="M134" s="20" t="str">
        <f t="shared" si="13"/>
        <v>Juin</v>
      </c>
    </row>
    <row r="135" spans="1:13" ht="19.5" customHeight="1">
      <c r="A135" s="17">
        <v>128</v>
      </c>
      <c r="B135" s="308" t="s">
        <v>3080</v>
      </c>
      <c r="C135" s="366" t="s">
        <v>1792</v>
      </c>
      <c r="D135" s="401">
        <v>12.5</v>
      </c>
      <c r="E135" s="184"/>
      <c r="F135" s="396">
        <f t="shared" si="9"/>
        <v>6.25</v>
      </c>
      <c r="G135" s="397">
        <f t="shared" si="10"/>
        <v>18.75</v>
      </c>
      <c r="H135" s="183"/>
      <c r="I135" s="398">
        <f t="shared" si="11"/>
        <v>18.75</v>
      </c>
      <c r="J135" s="228"/>
      <c r="K135" s="398">
        <f t="shared" si="12"/>
        <v>18.75</v>
      </c>
      <c r="L135" s="406"/>
      <c r="M135" s="20" t="str">
        <f t="shared" si="13"/>
        <v>Juin</v>
      </c>
    </row>
    <row r="136" spans="1:13" ht="19.5" customHeight="1">
      <c r="A136" s="17">
        <v>129</v>
      </c>
      <c r="B136" s="308" t="s">
        <v>3081</v>
      </c>
      <c r="C136" s="366" t="s">
        <v>3082</v>
      </c>
      <c r="D136" s="401">
        <v>12</v>
      </c>
      <c r="E136" s="184"/>
      <c r="F136" s="396">
        <f t="shared" si="9"/>
        <v>6</v>
      </c>
      <c r="G136" s="397">
        <f t="shared" si="10"/>
        <v>18</v>
      </c>
      <c r="H136" s="183"/>
      <c r="I136" s="398">
        <f t="shared" si="11"/>
        <v>18</v>
      </c>
      <c r="J136" s="228"/>
      <c r="K136" s="398">
        <f t="shared" si="12"/>
        <v>18</v>
      </c>
      <c r="L136" s="406"/>
      <c r="M136" s="20" t="str">
        <f t="shared" si="13"/>
        <v>Juin</v>
      </c>
    </row>
    <row r="137" spans="1:13" ht="19.5" customHeight="1">
      <c r="A137" s="17">
        <v>130</v>
      </c>
      <c r="B137" s="308" t="s">
        <v>3083</v>
      </c>
      <c r="C137" s="366" t="s">
        <v>1825</v>
      </c>
      <c r="D137" s="401">
        <v>11.25</v>
      </c>
      <c r="E137" s="184"/>
      <c r="F137" s="396">
        <f t="shared" ref="F137:F200" si="14">IF(AND(D137=0,E137=0),L137/3,(D137+E137)/2)</f>
        <v>5.625</v>
      </c>
      <c r="G137" s="397">
        <f t="shared" ref="G137:G200" si="15">F137*3</f>
        <v>16.875</v>
      </c>
      <c r="H137" s="183"/>
      <c r="I137" s="398">
        <f t="shared" ref="I137:I200" si="16">MAX(G137,H137*3)</f>
        <v>16.875</v>
      </c>
      <c r="J137" s="228"/>
      <c r="K137" s="398">
        <f t="shared" ref="K137:K200" si="17">MAX(I137,J137*3)</f>
        <v>16.875</v>
      </c>
      <c r="L137" s="406"/>
      <c r="M137" s="20" t="str">
        <f t="shared" ref="M137:M200" si="18">IF(ISBLANK(J137),IF(ISBLANK(H137),"Juin","Synthèse"),"Rattrapage")</f>
        <v>Juin</v>
      </c>
    </row>
    <row r="138" spans="1:13" ht="19.5" customHeight="1">
      <c r="A138" s="17">
        <v>131</v>
      </c>
      <c r="B138" s="308" t="s">
        <v>3085</v>
      </c>
      <c r="C138" s="366" t="s">
        <v>1795</v>
      </c>
      <c r="D138" s="401">
        <v>10</v>
      </c>
      <c r="E138" s="184"/>
      <c r="F138" s="396">
        <f t="shared" si="14"/>
        <v>5</v>
      </c>
      <c r="G138" s="397">
        <f t="shared" si="15"/>
        <v>15</v>
      </c>
      <c r="H138" s="183"/>
      <c r="I138" s="398">
        <f t="shared" si="16"/>
        <v>15</v>
      </c>
      <c r="J138" s="228"/>
      <c r="K138" s="398">
        <f t="shared" si="17"/>
        <v>15</v>
      </c>
      <c r="L138" s="406"/>
      <c r="M138" s="20" t="str">
        <f t="shared" si="18"/>
        <v>Juin</v>
      </c>
    </row>
    <row r="139" spans="1:13" ht="19.5" customHeight="1">
      <c r="A139" s="17">
        <v>132</v>
      </c>
      <c r="B139" s="308" t="s">
        <v>3086</v>
      </c>
      <c r="C139" s="366" t="s">
        <v>3087</v>
      </c>
      <c r="D139" s="401">
        <v>17.25</v>
      </c>
      <c r="E139" s="184"/>
      <c r="F139" s="396">
        <f t="shared" si="14"/>
        <v>8.625</v>
      </c>
      <c r="G139" s="397">
        <f t="shared" si="15"/>
        <v>25.875</v>
      </c>
      <c r="H139" s="183"/>
      <c r="I139" s="398">
        <f t="shared" si="16"/>
        <v>25.875</v>
      </c>
      <c r="J139" s="228"/>
      <c r="K139" s="398">
        <f t="shared" si="17"/>
        <v>25.875</v>
      </c>
      <c r="L139" s="406"/>
      <c r="M139" s="20" t="str">
        <f t="shared" si="18"/>
        <v>Juin</v>
      </c>
    </row>
    <row r="140" spans="1:13" ht="19.5" customHeight="1">
      <c r="A140" s="17">
        <v>133</v>
      </c>
      <c r="B140" s="308" t="s">
        <v>3084</v>
      </c>
      <c r="C140" s="366" t="s">
        <v>891</v>
      </c>
      <c r="D140" s="401">
        <v>10.5</v>
      </c>
      <c r="E140" s="184"/>
      <c r="F140" s="396">
        <f t="shared" si="14"/>
        <v>5.25</v>
      </c>
      <c r="G140" s="397">
        <f t="shared" si="15"/>
        <v>15.75</v>
      </c>
      <c r="H140" s="183"/>
      <c r="I140" s="398">
        <f t="shared" si="16"/>
        <v>15.75</v>
      </c>
      <c r="J140" s="228"/>
      <c r="K140" s="398">
        <f t="shared" si="17"/>
        <v>15.75</v>
      </c>
      <c r="L140" s="406"/>
      <c r="M140" s="20" t="str">
        <f t="shared" si="18"/>
        <v>Juin</v>
      </c>
    </row>
    <row r="141" spans="1:13" ht="19.5" customHeight="1">
      <c r="A141" s="17">
        <v>134</v>
      </c>
      <c r="B141" s="308" t="s">
        <v>908</v>
      </c>
      <c r="C141" s="366" t="s">
        <v>1907</v>
      </c>
      <c r="D141" s="402">
        <v>16</v>
      </c>
      <c r="E141" s="184"/>
      <c r="F141" s="396">
        <f t="shared" si="14"/>
        <v>8</v>
      </c>
      <c r="G141" s="397">
        <f t="shared" si="15"/>
        <v>24</v>
      </c>
      <c r="H141" s="183"/>
      <c r="I141" s="398">
        <f t="shared" si="16"/>
        <v>24</v>
      </c>
      <c r="J141" s="228"/>
      <c r="K141" s="398">
        <f t="shared" si="17"/>
        <v>24</v>
      </c>
      <c r="L141" s="406"/>
      <c r="M141" s="20" t="str">
        <f t="shared" si="18"/>
        <v>Juin</v>
      </c>
    </row>
    <row r="142" spans="1:13" ht="19.5" customHeight="1">
      <c r="A142" s="17">
        <v>135</v>
      </c>
      <c r="B142" s="308" t="s">
        <v>3088</v>
      </c>
      <c r="C142" s="366" t="s">
        <v>3089</v>
      </c>
      <c r="D142" s="402">
        <v>9.5</v>
      </c>
      <c r="E142" s="184"/>
      <c r="F142" s="396">
        <f t="shared" si="14"/>
        <v>4.75</v>
      </c>
      <c r="G142" s="397">
        <f t="shared" si="15"/>
        <v>14.25</v>
      </c>
      <c r="H142" s="183"/>
      <c r="I142" s="398">
        <f t="shared" si="16"/>
        <v>14.25</v>
      </c>
      <c r="J142" s="228"/>
      <c r="K142" s="398">
        <f t="shared" si="17"/>
        <v>14.25</v>
      </c>
      <c r="L142" s="406"/>
      <c r="M142" s="20" t="str">
        <f t="shared" si="18"/>
        <v>Juin</v>
      </c>
    </row>
    <row r="143" spans="1:13" ht="19.5" customHeight="1">
      <c r="A143" s="17">
        <v>136</v>
      </c>
      <c r="B143" s="308" t="s">
        <v>3291</v>
      </c>
      <c r="C143" s="366" t="s">
        <v>3290</v>
      </c>
      <c r="D143" s="401">
        <v>8.25</v>
      </c>
      <c r="E143" s="184"/>
      <c r="F143" s="396">
        <f t="shared" si="14"/>
        <v>4.125</v>
      </c>
      <c r="G143" s="397">
        <f t="shared" si="15"/>
        <v>12.375</v>
      </c>
      <c r="H143" s="183"/>
      <c r="I143" s="398">
        <f t="shared" si="16"/>
        <v>12.375</v>
      </c>
      <c r="J143" s="228"/>
      <c r="K143" s="398">
        <f t="shared" si="17"/>
        <v>12.375</v>
      </c>
      <c r="L143" s="406"/>
      <c r="M143" s="20" t="str">
        <f t="shared" si="18"/>
        <v>Juin</v>
      </c>
    </row>
    <row r="144" spans="1:13" ht="19.5" customHeight="1">
      <c r="A144" s="17">
        <v>137</v>
      </c>
      <c r="B144" s="308" t="s">
        <v>3090</v>
      </c>
      <c r="C144" s="366" t="s">
        <v>3091</v>
      </c>
      <c r="D144" s="401">
        <v>13.25</v>
      </c>
      <c r="E144" s="184"/>
      <c r="F144" s="396">
        <f t="shared" si="14"/>
        <v>6.625</v>
      </c>
      <c r="G144" s="397">
        <f t="shared" si="15"/>
        <v>19.875</v>
      </c>
      <c r="H144" s="183"/>
      <c r="I144" s="398">
        <f t="shared" si="16"/>
        <v>19.875</v>
      </c>
      <c r="J144" s="228"/>
      <c r="K144" s="398">
        <f t="shared" si="17"/>
        <v>19.875</v>
      </c>
      <c r="L144" s="406"/>
      <c r="M144" s="20" t="str">
        <f t="shared" si="18"/>
        <v>Juin</v>
      </c>
    </row>
    <row r="145" spans="1:13" ht="19.5" customHeight="1">
      <c r="A145" s="17">
        <v>138</v>
      </c>
      <c r="B145" s="308" t="s">
        <v>3092</v>
      </c>
      <c r="C145" s="366" t="s">
        <v>3093</v>
      </c>
      <c r="D145" s="401">
        <v>10.75</v>
      </c>
      <c r="E145" s="184"/>
      <c r="F145" s="396">
        <f t="shared" si="14"/>
        <v>5.375</v>
      </c>
      <c r="G145" s="397">
        <f t="shared" si="15"/>
        <v>16.125</v>
      </c>
      <c r="H145" s="183"/>
      <c r="I145" s="398">
        <f t="shared" si="16"/>
        <v>16.125</v>
      </c>
      <c r="J145" s="228"/>
      <c r="K145" s="398">
        <f t="shared" si="17"/>
        <v>16.125</v>
      </c>
      <c r="L145" s="406"/>
      <c r="M145" s="20" t="str">
        <f t="shared" si="18"/>
        <v>Juin</v>
      </c>
    </row>
    <row r="146" spans="1:13" ht="19.5" customHeight="1">
      <c r="A146" s="17">
        <v>139</v>
      </c>
      <c r="B146" s="308" t="s">
        <v>3094</v>
      </c>
      <c r="C146" s="366" t="s">
        <v>3095</v>
      </c>
      <c r="D146" s="401">
        <v>10.75</v>
      </c>
      <c r="E146" s="184"/>
      <c r="F146" s="396">
        <f t="shared" si="14"/>
        <v>5.375</v>
      </c>
      <c r="G146" s="397">
        <f t="shared" si="15"/>
        <v>16.125</v>
      </c>
      <c r="H146" s="183"/>
      <c r="I146" s="398">
        <f t="shared" si="16"/>
        <v>16.125</v>
      </c>
      <c r="J146" s="228"/>
      <c r="K146" s="398">
        <f t="shared" si="17"/>
        <v>16.125</v>
      </c>
      <c r="L146" s="406"/>
      <c r="M146" s="20" t="str">
        <f t="shared" si="18"/>
        <v>Juin</v>
      </c>
    </row>
    <row r="147" spans="1:13" ht="19.5" customHeight="1">
      <c r="A147" s="17">
        <v>140</v>
      </c>
      <c r="B147" s="308" t="s">
        <v>3096</v>
      </c>
      <c r="C147" s="366" t="s">
        <v>3097</v>
      </c>
      <c r="D147" s="401">
        <v>12.75</v>
      </c>
      <c r="E147" s="184"/>
      <c r="F147" s="396">
        <f t="shared" si="14"/>
        <v>6.375</v>
      </c>
      <c r="G147" s="397">
        <f t="shared" si="15"/>
        <v>19.125</v>
      </c>
      <c r="H147" s="183"/>
      <c r="I147" s="398">
        <f t="shared" si="16"/>
        <v>19.125</v>
      </c>
      <c r="J147" s="228"/>
      <c r="K147" s="398">
        <f t="shared" si="17"/>
        <v>19.125</v>
      </c>
      <c r="L147" s="406"/>
      <c r="M147" s="20" t="str">
        <f t="shared" si="18"/>
        <v>Juin</v>
      </c>
    </row>
    <row r="148" spans="1:13" ht="19.5" customHeight="1">
      <c r="A148" s="17">
        <v>141</v>
      </c>
      <c r="B148" s="308" t="s">
        <v>3098</v>
      </c>
      <c r="C148" s="366" t="s">
        <v>2025</v>
      </c>
      <c r="D148" s="401">
        <v>11.75</v>
      </c>
      <c r="E148" s="184"/>
      <c r="F148" s="396">
        <f t="shared" si="14"/>
        <v>5.875</v>
      </c>
      <c r="G148" s="397">
        <f t="shared" si="15"/>
        <v>17.625</v>
      </c>
      <c r="H148" s="183"/>
      <c r="I148" s="398">
        <f t="shared" si="16"/>
        <v>17.625</v>
      </c>
      <c r="J148" s="228"/>
      <c r="K148" s="398">
        <f t="shared" si="17"/>
        <v>17.625</v>
      </c>
      <c r="L148" s="406"/>
      <c r="M148" s="20" t="str">
        <f t="shared" si="18"/>
        <v>Juin</v>
      </c>
    </row>
    <row r="149" spans="1:13" ht="19.5" customHeight="1">
      <c r="A149" s="17">
        <v>142</v>
      </c>
      <c r="B149" s="350" t="s">
        <v>3099</v>
      </c>
      <c r="C149" s="381" t="s">
        <v>3100</v>
      </c>
      <c r="D149" s="402">
        <v>12</v>
      </c>
      <c r="E149" s="184"/>
      <c r="F149" s="396">
        <f t="shared" si="14"/>
        <v>6</v>
      </c>
      <c r="G149" s="397">
        <f t="shared" si="15"/>
        <v>18</v>
      </c>
      <c r="H149" s="183"/>
      <c r="I149" s="398">
        <f t="shared" si="16"/>
        <v>18</v>
      </c>
      <c r="J149" s="228"/>
      <c r="K149" s="398">
        <f t="shared" si="17"/>
        <v>18</v>
      </c>
      <c r="L149" s="406"/>
      <c r="M149" s="20" t="str">
        <f t="shared" si="18"/>
        <v>Juin</v>
      </c>
    </row>
    <row r="150" spans="1:13" ht="19.5" customHeight="1">
      <c r="A150" s="17">
        <v>143</v>
      </c>
      <c r="B150" s="308" t="s">
        <v>3101</v>
      </c>
      <c r="C150" s="366" t="s">
        <v>3102</v>
      </c>
      <c r="D150" s="401">
        <v>13.5</v>
      </c>
      <c r="E150" s="184"/>
      <c r="F150" s="396">
        <f t="shared" si="14"/>
        <v>6.75</v>
      </c>
      <c r="G150" s="397">
        <f t="shared" si="15"/>
        <v>20.25</v>
      </c>
      <c r="H150" s="183"/>
      <c r="I150" s="398">
        <f t="shared" si="16"/>
        <v>20.25</v>
      </c>
      <c r="J150" s="228"/>
      <c r="K150" s="398">
        <f t="shared" si="17"/>
        <v>20.25</v>
      </c>
      <c r="L150" s="406"/>
      <c r="M150" s="20" t="str">
        <f t="shared" si="18"/>
        <v>Juin</v>
      </c>
    </row>
    <row r="151" spans="1:13" ht="19.5" customHeight="1">
      <c r="A151" s="17">
        <v>144</v>
      </c>
      <c r="B151" s="308" t="s">
        <v>3103</v>
      </c>
      <c r="C151" s="366" t="s">
        <v>82</v>
      </c>
      <c r="D151" s="402">
        <v>15.5</v>
      </c>
      <c r="E151" s="184"/>
      <c r="F151" s="396">
        <f t="shared" si="14"/>
        <v>7.75</v>
      </c>
      <c r="G151" s="397">
        <f t="shared" si="15"/>
        <v>23.25</v>
      </c>
      <c r="H151" s="183"/>
      <c r="I151" s="398">
        <f t="shared" si="16"/>
        <v>23.25</v>
      </c>
      <c r="J151" s="228"/>
      <c r="K151" s="398">
        <f t="shared" si="17"/>
        <v>23.25</v>
      </c>
      <c r="L151" s="406"/>
      <c r="M151" s="20" t="str">
        <f t="shared" si="18"/>
        <v>Juin</v>
      </c>
    </row>
    <row r="152" spans="1:13" ht="19.5" customHeight="1">
      <c r="A152" s="17">
        <v>145</v>
      </c>
      <c r="B152" s="302" t="s">
        <v>3299</v>
      </c>
      <c r="C152" s="382" t="s">
        <v>3104</v>
      </c>
      <c r="D152" s="402">
        <v>10.5</v>
      </c>
      <c r="E152" s="184"/>
      <c r="F152" s="396">
        <f t="shared" si="14"/>
        <v>5.25</v>
      </c>
      <c r="G152" s="397">
        <f t="shared" si="15"/>
        <v>15.75</v>
      </c>
      <c r="H152" s="183"/>
      <c r="I152" s="398">
        <f t="shared" si="16"/>
        <v>15.75</v>
      </c>
      <c r="J152" s="228"/>
      <c r="K152" s="398">
        <f t="shared" si="17"/>
        <v>15.75</v>
      </c>
      <c r="L152" s="406"/>
      <c r="M152" s="20" t="str">
        <f t="shared" si="18"/>
        <v>Juin</v>
      </c>
    </row>
    <row r="153" spans="1:13" ht="19.5" customHeight="1">
      <c r="A153" s="17">
        <v>146</v>
      </c>
      <c r="B153" s="308" t="s">
        <v>3105</v>
      </c>
      <c r="C153" s="366" t="s">
        <v>3106</v>
      </c>
      <c r="D153" s="402">
        <v>11.5</v>
      </c>
      <c r="E153" s="184"/>
      <c r="F153" s="396">
        <f t="shared" si="14"/>
        <v>5.75</v>
      </c>
      <c r="G153" s="397">
        <f t="shared" si="15"/>
        <v>17.25</v>
      </c>
      <c r="H153" s="183"/>
      <c r="I153" s="398">
        <f t="shared" si="16"/>
        <v>17.25</v>
      </c>
      <c r="J153" s="228"/>
      <c r="K153" s="398">
        <f t="shared" si="17"/>
        <v>17.25</v>
      </c>
      <c r="L153" s="406"/>
      <c r="M153" s="20" t="str">
        <f t="shared" si="18"/>
        <v>Juin</v>
      </c>
    </row>
    <row r="154" spans="1:13" ht="19.5" customHeight="1">
      <c r="A154" s="17">
        <v>147</v>
      </c>
      <c r="B154" s="308" t="s">
        <v>3107</v>
      </c>
      <c r="C154" s="366" t="s">
        <v>3108</v>
      </c>
      <c r="D154" s="402">
        <v>15.25</v>
      </c>
      <c r="E154" s="184"/>
      <c r="F154" s="396">
        <f t="shared" si="14"/>
        <v>7.625</v>
      </c>
      <c r="G154" s="397">
        <f t="shared" si="15"/>
        <v>22.875</v>
      </c>
      <c r="H154" s="183"/>
      <c r="I154" s="398">
        <f t="shared" si="16"/>
        <v>22.875</v>
      </c>
      <c r="J154" s="228"/>
      <c r="K154" s="398">
        <f t="shared" si="17"/>
        <v>22.875</v>
      </c>
      <c r="L154" s="406"/>
      <c r="M154" s="20" t="str">
        <f t="shared" si="18"/>
        <v>Juin</v>
      </c>
    </row>
    <row r="155" spans="1:13" ht="19.5" customHeight="1">
      <c r="A155" s="17">
        <v>148</v>
      </c>
      <c r="B155" s="308" t="s">
        <v>3109</v>
      </c>
      <c r="C155" s="366" t="s">
        <v>1692</v>
      </c>
      <c r="D155" s="401">
        <v>16</v>
      </c>
      <c r="E155" s="184"/>
      <c r="F155" s="396">
        <f t="shared" si="14"/>
        <v>8</v>
      </c>
      <c r="G155" s="397">
        <f t="shared" si="15"/>
        <v>24</v>
      </c>
      <c r="H155" s="183"/>
      <c r="I155" s="398">
        <f t="shared" si="16"/>
        <v>24</v>
      </c>
      <c r="J155" s="228"/>
      <c r="K155" s="398">
        <f t="shared" si="17"/>
        <v>24</v>
      </c>
      <c r="L155" s="406"/>
      <c r="M155" s="20" t="str">
        <f t="shared" si="18"/>
        <v>Juin</v>
      </c>
    </row>
    <row r="156" spans="1:13" ht="19.5" customHeight="1">
      <c r="A156" s="17">
        <v>149</v>
      </c>
      <c r="B156" s="308" t="s">
        <v>977</v>
      </c>
      <c r="C156" s="366" t="s">
        <v>3110</v>
      </c>
      <c r="D156" s="402">
        <v>11.75</v>
      </c>
      <c r="E156" s="184"/>
      <c r="F156" s="396">
        <f t="shared" si="14"/>
        <v>5.875</v>
      </c>
      <c r="G156" s="397">
        <f t="shared" si="15"/>
        <v>17.625</v>
      </c>
      <c r="H156" s="183"/>
      <c r="I156" s="398">
        <f t="shared" si="16"/>
        <v>17.625</v>
      </c>
      <c r="J156" s="228"/>
      <c r="K156" s="398">
        <f t="shared" si="17"/>
        <v>17.625</v>
      </c>
      <c r="L156" s="406"/>
      <c r="M156" s="20" t="str">
        <f t="shared" si="18"/>
        <v>Juin</v>
      </c>
    </row>
    <row r="157" spans="1:13" ht="19.5" customHeight="1">
      <c r="A157" s="17">
        <v>150</v>
      </c>
      <c r="B157" s="308" t="s">
        <v>3300</v>
      </c>
      <c r="C157" s="366" t="s">
        <v>3111</v>
      </c>
      <c r="D157" s="402">
        <v>10.75</v>
      </c>
      <c r="E157" s="184"/>
      <c r="F157" s="396">
        <f t="shared" si="14"/>
        <v>5.375</v>
      </c>
      <c r="G157" s="397">
        <f t="shared" si="15"/>
        <v>16.125</v>
      </c>
      <c r="H157" s="183"/>
      <c r="I157" s="398">
        <f t="shared" si="16"/>
        <v>16.125</v>
      </c>
      <c r="J157" s="228"/>
      <c r="K157" s="398">
        <f t="shared" si="17"/>
        <v>16.125</v>
      </c>
      <c r="L157" s="406"/>
      <c r="M157" s="20" t="str">
        <f t="shared" si="18"/>
        <v>Juin</v>
      </c>
    </row>
    <row r="158" spans="1:13" ht="19.5" customHeight="1">
      <c r="A158" s="17">
        <v>151</v>
      </c>
      <c r="B158" s="308" t="s">
        <v>3276</v>
      </c>
      <c r="C158" s="366" t="s">
        <v>1985</v>
      </c>
      <c r="D158" s="402">
        <v>6.75</v>
      </c>
      <c r="E158" s="184"/>
      <c r="F158" s="396">
        <f t="shared" si="14"/>
        <v>3.375</v>
      </c>
      <c r="G158" s="397">
        <f t="shared" si="15"/>
        <v>10.125</v>
      </c>
      <c r="H158" s="183"/>
      <c r="I158" s="398">
        <f t="shared" si="16"/>
        <v>10.125</v>
      </c>
      <c r="J158" s="228"/>
      <c r="K158" s="398">
        <f t="shared" si="17"/>
        <v>10.125</v>
      </c>
      <c r="L158" s="406"/>
      <c r="M158" s="20" t="str">
        <f t="shared" si="18"/>
        <v>Juin</v>
      </c>
    </row>
    <row r="159" spans="1:13" ht="19.5" customHeight="1">
      <c r="A159" s="17">
        <v>152</v>
      </c>
      <c r="B159" s="352" t="s">
        <v>3112</v>
      </c>
      <c r="C159" s="383" t="s">
        <v>2148</v>
      </c>
      <c r="D159" s="401">
        <v>8</v>
      </c>
      <c r="E159" s="184"/>
      <c r="F159" s="396">
        <f t="shared" si="14"/>
        <v>4</v>
      </c>
      <c r="G159" s="397">
        <f t="shared" si="15"/>
        <v>12</v>
      </c>
      <c r="H159" s="183"/>
      <c r="I159" s="398">
        <f t="shared" si="16"/>
        <v>12</v>
      </c>
      <c r="J159" s="228"/>
      <c r="K159" s="398">
        <f t="shared" si="17"/>
        <v>12</v>
      </c>
      <c r="L159" s="406"/>
      <c r="M159" s="20" t="str">
        <f t="shared" si="18"/>
        <v>Juin</v>
      </c>
    </row>
    <row r="160" spans="1:13" ht="19.5" customHeight="1">
      <c r="A160" s="17">
        <v>153</v>
      </c>
      <c r="B160" s="308" t="s">
        <v>1648</v>
      </c>
      <c r="C160" s="366" t="s">
        <v>3113</v>
      </c>
      <c r="D160" s="401">
        <v>15.25</v>
      </c>
      <c r="E160" s="184"/>
      <c r="F160" s="396">
        <f t="shared" si="14"/>
        <v>7.625</v>
      </c>
      <c r="G160" s="397">
        <f t="shared" si="15"/>
        <v>22.875</v>
      </c>
      <c r="H160" s="183"/>
      <c r="I160" s="398">
        <f t="shared" si="16"/>
        <v>22.875</v>
      </c>
      <c r="J160" s="228"/>
      <c r="K160" s="398">
        <f t="shared" si="17"/>
        <v>22.875</v>
      </c>
      <c r="L160" s="406"/>
      <c r="M160" s="20" t="str">
        <f t="shared" si="18"/>
        <v>Juin</v>
      </c>
    </row>
    <row r="161" spans="1:13" ht="19.5" customHeight="1">
      <c r="A161" s="17">
        <v>154</v>
      </c>
      <c r="B161" s="308" t="s">
        <v>3114</v>
      </c>
      <c r="C161" s="366" t="s">
        <v>3115</v>
      </c>
      <c r="D161" s="402">
        <v>3.5</v>
      </c>
      <c r="E161" s="184"/>
      <c r="F161" s="396">
        <f t="shared" si="14"/>
        <v>1.75</v>
      </c>
      <c r="G161" s="397">
        <f t="shared" si="15"/>
        <v>5.25</v>
      </c>
      <c r="H161" s="183"/>
      <c r="I161" s="398">
        <f t="shared" si="16"/>
        <v>5.25</v>
      </c>
      <c r="J161" s="228"/>
      <c r="K161" s="398">
        <f t="shared" si="17"/>
        <v>5.25</v>
      </c>
      <c r="L161" s="406"/>
      <c r="M161" s="20" t="str">
        <f t="shared" si="18"/>
        <v>Juin</v>
      </c>
    </row>
    <row r="162" spans="1:13" ht="19.5" customHeight="1">
      <c r="A162" s="17">
        <v>155</v>
      </c>
      <c r="B162" s="308" t="s">
        <v>3116</v>
      </c>
      <c r="C162" s="366" t="s">
        <v>2064</v>
      </c>
      <c r="D162" s="401">
        <v>7</v>
      </c>
      <c r="E162" s="184"/>
      <c r="F162" s="396">
        <f t="shared" si="14"/>
        <v>3.5</v>
      </c>
      <c r="G162" s="397">
        <f t="shared" si="15"/>
        <v>10.5</v>
      </c>
      <c r="H162" s="183"/>
      <c r="I162" s="398">
        <f t="shared" si="16"/>
        <v>10.5</v>
      </c>
      <c r="J162" s="228"/>
      <c r="K162" s="398">
        <f t="shared" si="17"/>
        <v>10.5</v>
      </c>
      <c r="L162" s="406"/>
      <c r="M162" s="20" t="str">
        <f t="shared" si="18"/>
        <v>Juin</v>
      </c>
    </row>
    <row r="163" spans="1:13" ht="19.5" customHeight="1">
      <c r="A163" s="17">
        <v>156</v>
      </c>
      <c r="B163" s="308" t="s">
        <v>3117</v>
      </c>
      <c r="C163" s="366" t="s">
        <v>3118</v>
      </c>
      <c r="D163" s="401">
        <v>9</v>
      </c>
      <c r="E163" s="184"/>
      <c r="F163" s="396">
        <f t="shared" si="14"/>
        <v>4.5</v>
      </c>
      <c r="G163" s="397">
        <f t="shared" si="15"/>
        <v>13.5</v>
      </c>
      <c r="H163" s="183"/>
      <c r="I163" s="398">
        <f t="shared" si="16"/>
        <v>13.5</v>
      </c>
      <c r="J163" s="228"/>
      <c r="K163" s="398">
        <f t="shared" si="17"/>
        <v>13.5</v>
      </c>
      <c r="L163" s="406"/>
      <c r="M163" s="20" t="str">
        <f t="shared" si="18"/>
        <v>Juin</v>
      </c>
    </row>
    <row r="164" spans="1:13" ht="19.5" customHeight="1">
      <c r="A164" s="17">
        <v>157</v>
      </c>
      <c r="B164" s="308" t="s">
        <v>3119</v>
      </c>
      <c r="C164" s="366" t="s">
        <v>100</v>
      </c>
      <c r="D164" s="401">
        <v>8</v>
      </c>
      <c r="E164" s="184"/>
      <c r="F164" s="396">
        <f t="shared" si="14"/>
        <v>4</v>
      </c>
      <c r="G164" s="397">
        <f t="shared" si="15"/>
        <v>12</v>
      </c>
      <c r="H164" s="183"/>
      <c r="I164" s="398">
        <f t="shared" si="16"/>
        <v>12</v>
      </c>
      <c r="J164" s="228"/>
      <c r="K164" s="398">
        <f t="shared" si="17"/>
        <v>12</v>
      </c>
      <c r="L164" s="406"/>
      <c r="M164" s="20" t="str">
        <f t="shared" si="18"/>
        <v>Juin</v>
      </c>
    </row>
    <row r="165" spans="1:13" ht="19.5" customHeight="1">
      <c r="A165" s="400">
        <v>158</v>
      </c>
      <c r="B165" s="308" t="s">
        <v>3120</v>
      </c>
      <c r="C165" s="366" t="s">
        <v>3121</v>
      </c>
      <c r="D165" s="402">
        <v>13</v>
      </c>
      <c r="E165" s="184"/>
      <c r="F165" s="396">
        <f t="shared" si="14"/>
        <v>6.5</v>
      </c>
      <c r="G165" s="397">
        <f t="shared" si="15"/>
        <v>19.5</v>
      </c>
      <c r="H165" s="183"/>
      <c r="I165" s="398">
        <f t="shared" si="16"/>
        <v>19.5</v>
      </c>
      <c r="J165" s="228"/>
      <c r="K165" s="398">
        <f t="shared" si="17"/>
        <v>19.5</v>
      </c>
      <c r="L165" s="406"/>
      <c r="M165" s="20" t="str">
        <f t="shared" si="18"/>
        <v>Juin</v>
      </c>
    </row>
    <row r="166" spans="1:13" ht="19.5" customHeight="1">
      <c r="A166" s="17">
        <v>159</v>
      </c>
      <c r="B166" s="308" t="s">
        <v>3122</v>
      </c>
      <c r="C166" s="366" t="s">
        <v>3123</v>
      </c>
      <c r="D166" s="401">
        <v>11.75</v>
      </c>
      <c r="E166" s="184"/>
      <c r="F166" s="396">
        <f t="shared" si="14"/>
        <v>5.875</v>
      </c>
      <c r="G166" s="397">
        <f t="shared" si="15"/>
        <v>17.625</v>
      </c>
      <c r="H166" s="183"/>
      <c r="I166" s="398">
        <f t="shared" si="16"/>
        <v>17.625</v>
      </c>
      <c r="J166" s="228"/>
      <c r="K166" s="398">
        <f t="shared" si="17"/>
        <v>17.625</v>
      </c>
      <c r="L166" s="406"/>
      <c r="M166" s="20" t="str">
        <f t="shared" si="18"/>
        <v>Juin</v>
      </c>
    </row>
    <row r="167" spans="1:13" ht="19.5" customHeight="1">
      <c r="A167" s="17">
        <v>160</v>
      </c>
      <c r="B167" s="308" t="s">
        <v>3124</v>
      </c>
      <c r="C167" s="366" t="s">
        <v>3125</v>
      </c>
      <c r="D167" s="401">
        <v>7.25</v>
      </c>
      <c r="E167" s="184"/>
      <c r="F167" s="396">
        <f t="shared" si="14"/>
        <v>3.625</v>
      </c>
      <c r="G167" s="397">
        <f t="shared" si="15"/>
        <v>10.875</v>
      </c>
      <c r="H167" s="183"/>
      <c r="I167" s="398">
        <f t="shared" si="16"/>
        <v>10.875</v>
      </c>
      <c r="J167" s="228"/>
      <c r="K167" s="398">
        <f t="shared" si="17"/>
        <v>10.875</v>
      </c>
      <c r="L167" s="406"/>
      <c r="M167" s="20" t="str">
        <f t="shared" si="18"/>
        <v>Juin</v>
      </c>
    </row>
    <row r="168" spans="1:13" ht="19.5" customHeight="1">
      <c r="A168" s="17">
        <v>161</v>
      </c>
      <c r="B168" s="308" t="s">
        <v>2021</v>
      </c>
      <c r="C168" s="366" t="s">
        <v>3126</v>
      </c>
      <c r="D168" s="401">
        <v>9.5</v>
      </c>
      <c r="E168" s="184"/>
      <c r="F168" s="396">
        <f t="shared" si="14"/>
        <v>4.75</v>
      </c>
      <c r="G168" s="397">
        <f t="shared" si="15"/>
        <v>14.25</v>
      </c>
      <c r="H168" s="183"/>
      <c r="I168" s="398">
        <f t="shared" si="16"/>
        <v>14.25</v>
      </c>
      <c r="J168" s="228"/>
      <c r="K168" s="398">
        <f t="shared" si="17"/>
        <v>14.25</v>
      </c>
      <c r="L168" s="406"/>
      <c r="M168" s="20" t="str">
        <f t="shared" si="18"/>
        <v>Juin</v>
      </c>
    </row>
    <row r="169" spans="1:13" ht="19.5" customHeight="1">
      <c r="A169" s="17">
        <v>162</v>
      </c>
      <c r="B169" s="308" t="s">
        <v>3127</v>
      </c>
      <c r="C169" s="366" t="s">
        <v>3128</v>
      </c>
      <c r="D169" s="401">
        <v>13</v>
      </c>
      <c r="E169" s="184"/>
      <c r="F169" s="396">
        <f t="shared" si="14"/>
        <v>6.5</v>
      </c>
      <c r="G169" s="397">
        <f t="shared" si="15"/>
        <v>19.5</v>
      </c>
      <c r="H169" s="183"/>
      <c r="I169" s="398">
        <f t="shared" si="16"/>
        <v>19.5</v>
      </c>
      <c r="J169" s="228"/>
      <c r="K169" s="398">
        <f t="shared" si="17"/>
        <v>19.5</v>
      </c>
      <c r="L169" s="406"/>
      <c r="M169" s="20" t="str">
        <f t="shared" si="18"/>
        <v>Juin</v>
      </c>
    </row>
    <row r="170" spans="1:13" ht="19.5" customHeight="1">
      <c r="A170" s="17">
        <v>163</v>
      </c>
      <c r="B170" s="308" t="s">
        <v>3129</v>
      </c>
      <c r="C170" s="366" t="s">
        <v>1787</v>
      </c>
      <c r="D170" s="401">
        <v>11.5</v>
      </c>
      <c r="E170" s="184"/>
      <c r="F170" s="396">
        <f t="shared" si="14"/>
        <v>5.75</v>
      </c>
      <c r="G170" s="397">
        <f t="shared" si="15"/>
        <v>17.25</v>
      </c>
      <c r="H170" s="183"/>
      <c r="I170" s="398">
        <f t="shared" si="16"/>
        <v>17.25</v>
      </c>
      <c r="J170" s="228"/>
      <c r="K170" s="398">
        <f t="shared" si="17"/>
        <v>17.25</v>
      </c>
      <c r="L170" s="406"/>
      <c r="M170" s="20" t="str">
        <f t="shared" si="18"/>
        <v>Juin</v>
      </c>
    </row>
    <row r="171" spans="1:13" ht="19.5" customHeight="1">
      <c r="A171" s="17">
        <v>164</v>
      </c>
      <c r="B171" s="334" t="s">
        <v>3130</v>
      </c>
      <c r="C171" s="374" t="s">
        <v>303</v>
      </c>
      <c r="D171" s="402">
        <v>10</v>
      </c>
      <c r="E171" s="184"/>
      <c r="F171" s="396">
        <f t="shared" si="14"/>
        <v>5</v>
      </c>
      <c r="G171" s="397">
        <f t="shared" si="15"/>
        <v>15</v>
      </c>
      <c r="H171" s="183"/>
      <c r="I171" s="398">
        <f t="shared" si="16"/>
        <v>15</v>
      </c>
      <c r="J171" s="228"/>
      <c r="K171" s="398">
        <f t="shared" si="17"/>
        <v>15</v>
      </c>
      <c r="L171" s="406"/>
      <c r="M171" s="20" t="str">
        <f t="shared" si="18"/>
        <v>Juin</v>
      </c>
    </row>
    <row r="172" spans="1:13" ht="19.5" customHeight="1">
      <c r="A172" s="17">
        <v>165</v>
      </c>
      <c r="B172" s="308" t="s">
        <v>3131</v>
      </c>
      <c r="C172" s="366" t="s">
        <v>696</v>
      </c>
      <c r="D172" s="401">
        <v>13</v>
      </c>
      <c r="E172" s="184"/>
      <c r="F172" s="396">
        <f t="shared" si="14"/>
        <v>6.5</v>
      </c>
      <c r="G172" s="397">
        <f t="shared" si="15"/>
        <v>19.5</v>
      </c>
      <c r="H172" s="183"/>
      <c r="I172" s="398">
        <f t="shared" si="16"/>
        <v>19.5</v>
      </c>
      <c r="J172" s="228"/>
      <c r="K172" s="398">
        <f t="shared" si="17"/>
        <v>19.5</v>
      </c>
      <c r="L172" s="406"/>
      <c r="M172" s="20" t="str">
        <f t="shared" si="18"/>
        <v>Juin</v>
      </c>
    </row>
    <row r="173" spans="1:13" ht="19.5" customHeight="1">
      <c r="A173" s="17">
        <v>166</v>
      </c>
      <c r="B173" s="308" t="s">
        <v>3132</v>
      </c>
      <c r="C173" s="366" t="s">
        <v>1751</v>
      </c>
      <c r="D173" s="401">
        <v>12.5</v>
      </c>
      <c r="E173" s="184"/>
      <c r="F173" s="396">
        <f t="shared" si="14"/>
        <v>6.25</v>
      </c>
      <c r="G173" s="397">
        <f t="shared" si="15"/>
        <v>18.75</v>
      </c>
      <c r="H173" s="183"/>
      <c r="I173" s="398">
        <f t="shared" si="16"/>
        <v>18.75</v>
      </c>
      <c r="J173" s="228"/>
      <c r="K173" s="398">
        <f t="shared" si="17"/>
        <v>18.75</v>
      </c>
      <c r="L173" s="406"/>
      <c r="M173" s="20" t="str">
        <f t="shared" si="18"/>
        <v>Juin</v>
      </c>
    </row>
    <row r="174" spans="1:13" ht="19.5" customHeight="1">
      <c r="A174" s="17">
        <v>167</v>
      </c>
      <c r="B174" s="308" t="s">
        <v>3133</v>
      </c>
      <c r="C174" s="366" t="s">
        <v>2148</v>
      </c>
      <c r="D174" s="401">
        <v>10</v>
      </c>
      <c r="E174" s="184"/>
      <c r="F174" s="396">
        <f t="shared" si="14"/>
        <v>5</v>
      </c>
      <c r="G174" s="397">
        <f t="shared" si="15"/>
        <v>15</v>
      </c>
      <c r="H174" s="183"/>
      <c r="I174" s="398">
        <f t="shared" si="16"/>
        <v>15</v>
      </c>
      <c r="J174" s="228"/>
      <c r="K174" s="398">
        <f t="shared" si="17"/>
        <v>15</v>
      </c>
      <c r="L174" s="406"/>
      <c r="M174" s="20" t="str">
        <f t="shared" si="18"/>
        <v>Juin</v>
      </c>
    </row>
    <row r="175" spans="1:13" ht="19.5" customHeight="1">
      <c r="A175" s="17">
        <v>168</v>
      </c>
      <c r="B175" s="308" t="s">
        <v>3134</v>
      </c>
      <c r="C175" s="366" t="s">
        <v>3135</v>
      </c>
      <c r="D175" s="401">
        <v>12.75</v>
      </c>
      <c r="E175" s="184"/>
      <c r="F175" s="396">
        <f t="shared" si="14"/>
        <v>6.375</v>
      </c>
      <c r="G175" s="397">
        <f t="shared" si="15"/>
        <v>19.125</v>
      </c>
      <c r="H175" s="183"/>
      <c r="I175" s="398">
        <f t="shared" si="16"/>
        <v>19.125</v>
      </c>
      <c r="J175" s="228"/>
      <c r="K175" s="398">
        <f t="shared" si="17"/>
        <v>19.125</v>
      </c>
      <c r="L175" s="406"/>
      <c r="M175" s="20" t="str">
        <f t="shared" si="18"/>
        <v>Juin</v>
      </c>
    </row>
    <row r="176" spans="1:13" ht="19.5" customHeight="1">
      <c r="A176" s="17">
        <v>169</v>
      </c>
      <c r="B176" s="308" t="s">
        <v>3136</v>
      </c>
      <c r="C176" s="366" t="s">
        <v>1923</v>
      </c>
      <c r="D176" s="401">
        <v>11.25</v>
      </c>
      <c r="E176" s="184"/>
      <c r="F176" s="396">
        <f t="shared" si="14"/>
        <v>5.625</v>
      </c>
      <c r="G176" s="397">
        <f t="shared" si="15"/>
        <v>16.875</v>
      </c>
      <c r="H176" s="183"/>
      <c r="I176" s="398">
        <f t="shared" si="16"/>
        <v>16.875</v>
      </c>
      <c r="J176" s="228"/>
      <c r="K176" s="398">
        <f t="shared" si="17"/>
        <v>16.875</v>
      </c>
      <c r="L176" s="406"/>
      <c r="M176" s="20" t="str">
        <f t="shared" si="18"/>
        <v>Juin</v>
      </c>
    </row>
    <row r="177" spans="1:13" ht="19.5" customHeight="1">
      <c r="A177" s="17">
        <v>170</v>
      </c>
      <c r="B177" s="308" t="s">
        <v>3136</v>
      </c>
      <c r="C177" s="366" t="s">
        <v>1109</v>
      </c>
      <c r="D177" s="401">
        <v>6.75</v>
      </c>
      <c r="E177" s="184"/>
      <c r="F177" s="396">
        <f t="shared" si="14"/>
        <v>3.375</v>
      </c>
      <c r="G177" s="397">
        <f t="shared" si="15"/>
        <v>10.125</v>
      </c>
      <c r="H177" s="183"/>
      <c r="I177" s="398">
        <f t="shared" si="16"/>
        <v>10.125</v>
      </c>
      <c r="J177" s="228"/>
      <c r="K177" s="398">
        <f t="shared" si="17"/>
        <v>10.125</v>
      </c>
      <c r="L177" s="406"/>
      <c r="M177" s="20" t="str">
        <f t="shared" si="18"/>
        <v>Juin</v>
      </c>
    </row>
    <row r="178" spans="1:13" ht="19.5" customHeight="1">
      <c r="A178" s="17">
        <v>171</v>
      </c>
      <c r="B178" s="308" t="s">
        <v>3137</v>
      </c>
      <c r="C178" s="366" t="s">
        <v>3138</v>
      </c>
      <c r="D178" s="401">
        <v>13.25</v>
      </c>
      <c r="E178" s="184"/>
      <c r="F178" s="396">
        <f t="shared" si="14"/>
        <v>6.625</v>
      </c>
      <c r="G178" s="397">
        <f t="shared" si="15"/>
        <v>19.875</v>
      </c>
      <c r="H178" s="183"/>
      <c r="I178" s="398">
        <f t="shared" si="16"/>
        <v>19.875</v>
      </c>
      <c r="J178" s="228"/>
      <c r="K178" s="398">
        <f t="shared" si="17"/>
        <v>19.875</v>
      </c>
      <c r="L178" s="406"/>
      <c r="M178" s="20" t="str">
        <f t="shared" si="18"/>
        <v>Juin</v>
      </c>
    </row>
    <row r="179" spans="1:13" ht="19.5" customHeight="1">
      <c r="A179" s="17">
        <v>172</v>
      </c>
      <c r="B179" s="308" t="s">
        <v>3139</v>
      </c>
      <c r="C179" s="366" t="s">
        <v>3140</v>
      </c>
      <c r="D179" s="401">
        <v>17.75</v>
      </c>
      <c r="E179" s="184"/>
      <c r="F179" s="396">
        <f t="shared" si="14"/>
        <v>8.875</v>
      </c>
      <c r="G179" s="397">
        <f t="shared" si="15"/>
        <v>26.625</v>
      </c>
      <c r="H179" s="183"/>
      <c r="I179" s="398">
        <f t="shared" si="16"/>
        <v>26.625</v>
      </c>
      <c r="J179" s="228"/>
      <c r="K179" s="398">
        <f t="shared" si="17"/>
        <v>26.625</v>
      </c>
      <c r="L179" s="406"/>
      <c r="M179" s="20" t="str">
        <f t="shared" si="18"/>
        <v>Juin</v>
      </c>
    </row>
    <row r="180" spans="1:13" ht="19.5" customHeight="1">
      <c r="A180" s="17">
        <v>173</v>
      </c>
      <c r="B180" s="308" t="s">
        <v>3141</v>
      </c>
      <c r="C180" s="366" t="s">
        <v>3142</v>
      </c>
      <c r="D180" s="401">
        <v>16.25</v>
      </c>
      <c r="E180" s="184"/>
      <c r="F180" s="396">
        <f t="shared" si="14"/>
        <v>8.125</v>
      </c>
      <c r="G180" s="397">
        <f t="shared" si="15"/>
        <v>24.375</v>
      </c>
      <c r="H180" s="183"/>
      <c r="I180" s="398">
        <f t="shared" si="16"/>
        <v>24.375</v>
      </c>
      <c r="J180" s="228"/>
      <c r="K180" s="398">
        <f t="shared" si="17"/>
        <v>24.375</v>
      </c>
      <c r="L180" s="406"/>
      <c r="M180" s="20" t="str">
        <f t="shared" si="18"/>
        <v>Juin</v>
      </c>
    </row>
    <row r="181" spans="1:13" ht="19.5" customHeight="1">
      <c r="A181" s="17">
        <v>174</v>
      </c>
      <c r="B181" s="308" t="s">
        <v>3143</v>
      </c>
      <c r="C181" s="366" t="s">
        <v>3144</v>
      </c>
      <c r="D181" s="401">
        <v>11.75</v>
      </c>
      <c r="E181" s="184"/>
      <c r="F181" s="396">
        <f t="shared" si="14"/>
        <v>5.875</v>
      </c>
      <c r="G181" s="397">
        <f t="shared" si="15"/>
        <v>17.625</v>
      </c>
      <c r="H181" s="183"/>
      <c r="I181" s="398">
        <f t="shared" si="16"/>
        <v>17.625</v>
      </c>
      <c r="J181" s="228"/>
      <c r="K181" s="398">
        <f t="shared" si="17"/>
        <v>17.625</v>
      </c>
      <c r="L181" s="406"/>
      <c r="M181" s="20" t="str">
        <f t="shared" si="18"/>
        <v>Juin</v>
      </c>
    </row>
    <row r="182" spans="1:13" ht="19.5" customHeight="1">
      <c r="A182" s="17">
        <v>175</v>
      </c>
      <c r="B182" s="308" t="s">
        <v>3145</v>
      </c>
      <c r="C182" s="366" t="s">
        <v>3146</v>
      </c>
      <c r="D182" s="401">
        <v>10.25</v>
      </c>
      <c r="E182" s="184"/>
      <c r="F182" s="396">
        <f t="shared" si="14"/>
        <v>5.125</v>
      </c>
      <c r="G182" s="397">
        <f t="shared" si="15"/>
        <v>15.375</v>
      </c>
      <c r="H182" s="183"/>
      <c r="I182" s="398">
        <f t="shared" si="16"/>
        <v>15.375</v>
      </c>
      <c r="J182" s="228"/>
      <c r="K182" s="398">
        <f t="shared" si="17"/>
        <v>15.375</v>
      </c>
      <c r="L182" s="406"/>
      <c r="M182" s="20" t="str">
        <f t="shared" si="18"/>
        <v>Juin</v>
      </c>
    </row>
    <row r="183" spans="1:13" ht="19.5" customHeight="1">
      <c r="A183" s="17">
        <v>176</v>
      </c>
      <c r="B183" s="308" t="s">
        <v>3147</v>
      </c>
      <c r="C183" s="366" t="s">
        <v>3148</v>
      </c>
      <c r="D183" s="401">
        <v>9.75</v>
      </c>
      <c r="E183" s="184"/>
      <c r="F183" s="396">
        <f t="shared" si="14"/>
        <v>4.875</v>
      </c>
      <c r="G183" s="397">
        <f t="shared" si="15"/>
        <v>14.625</v>
      </c>
      <c r="H183" s="183"/>
      <c r="I183" s="398">
        <f t="shared" si="16"/>
        <v>14.625</v>
      </c>
      <c r="J183" s="228"/>
      <c r="K183" s="398">
        <f t="shared" si="17"/>
        <v>14.625</v>
      </c>
      <c r="L183" s="406"/>
      <c r="M183" s="20" t="str">
        <f t="shared" si="18"/>
        <v>Juin</v>
      </c>
    </row>
    <row r="184" spans="1:13" ht="19.5" customHeight="1">
      <c r="A184" s="17">
        <v>177</v>
      </c>
      <c r="B184" s="306" t="s">
        <v>3149</v>
      </c>
      <c r="C184" s="375" t="s">
        <v>3150</v>
      </c>
      <c r="D184" s="401">
        <v>10.75</v>
      </c>
      <c r="E184" s="184"/>
      <c r="F184" s="396">
        <f t="shared" si="14"/>
        <v>5.375</v>
      </c>
      <c r="G184" s="397">
        <f t="shared" si="15"/>
        <v>16.125</v>
      </c>
      <c r="H184" s="183"/>
      <c r="I184" s="398">
        <f t="shared" si="16"/>
        <v>16.125</v>
      </c>
      <c r="J184" s="228"/>
      <c r="K184" s="398">
        <f t="shared" si="17"/>
        <v>16.125</v>
      </c>
      <c r="L184" s="406"/>
      <c r="M184" s="20" t="str">
        <f t="shared" si="18"/>
        <v>Juin</v>
      </c>
    </row>
    <row r="185" spans="1:13" ht="19.5" customHeight="1">
      <c r="A185" s="17">
        <v>178</v>
      </c>
      <c r="B185" s="308" t="s">
        <v>3151</v>
      </c>
      <c r="C185" s="366" t="s">
        <v>3033</v>
      </c>
      <c r="D185" s="401">
        <v>7.25</v>
      </c>
      <c r="E185" s="184"/>
      <c r="F185" s="396">
        <f t="shared" si="14"/>
        <v>3.625</v>
      </c>
      <c r="G185" s="397">
        <f t="shared" si="15"/>
        <v>10.875</v>
      </c>
      <c r="H185" s="183"/>
      <c r="I185" s="398">
        <f t="shared" si="16"/>
        <v>10.875</v>
      </c>
      <c r="J185" s="228"/>
      <c r="K185" s="398">
        <f t="shared" si="17"/>
        <v>10.875</v>
      </c>
      <c r="L185" s="406"/>
      <c r="M185" s="20" t="str">
        <f t="shared" si="18"/>
        <v>Juin</v>
      </c>
    </row>
    <row r="186" spans="1:13" ht="19.5" customHeight="1">
      <c r="A186" s="17">
        <v>179</v>
      </c>
      <c r="B186" s="334" t="s">
        <v>3152</v>
      </c>
      <c r="C186" s="374" t="s">
        <v>3148</v>
      </c>
      <c r="D186" s="401">
        <v>6.25</v>
      </c>
      <c r="E186" s="184"/>
      <c r="F186" s="396">
        <f t="shared" si="14"/>
        <v>3.125</v>
      </c>
      <c r="G186" s="397">
        <f t="shared" si="15"/>
        <v>9.375</v>
      </c>
      <c r="H186" s="183"/>
      <c r="I186" s="398">
        <f t="shared" si="16"/>
        <v>9.375</v>
      </c>
      <c r="J186" s="228"/>
      <c r="K186" s="398">
        <f t="shared" si="17"/>
        <v>9.375</v>
      </c>
      <c r="L186" s="406"/>
      <c r="M186" s="20" t="str">
        <f t="shared" si="18"/>
        <v>Juin</v>
      </c>
    </row>
    <row r="187" spans="1:13" ht="19.5" customHeight="1">
      <c r="A187" s="17">
        <v>180</v>
      </c>
      <c r="B187" s="308" t="s">
        <v>3153</v>
      </c>
      <c r="C187" s="366" t="s">
        <v>1812</v>
      </c>
      <c r="D187" s="401">
        <v>11.25</v>
      </c>
      <c r="E187" s="184"/>
      <c r="F187" s="396">
        <f t="shared" si="14"/>
        <v>5.625</v>
      </c>
      <c r="G187" s="397">
        <f t="shared" si="15"/>
        <v>16.875</v>
      </c>
      <c r="H187" s="183"/>
      <c r="I187" s="398">
        <f t="shared" si="16"/>
        <v>16.875</v>
      </c>
      <c r="J187" s="228"/>
      <c r="K187" s="398">
        <f t="shared" si="17"/>
        <v>16.875</v>
      </c>
      <c r="L187" s="406"/>
      <c r="M187" s="20" t="str">
        <f t="shared" si="18"/>
        <v>Juin</v>
      </c>
    </row>
    <row r="188" spans="1:13" ht="19.5" customHeight="1">
      <c r="A188" s="17">
        <v>181</v>
      </c>
      <c r="B188" s="308" t="s">
        <v>3154</v>
      </c>
      <c r="C188" s="366" t="s">
        <v>845</v>
      </c>
      <c r="D188" s="401">
        <v>8.75</v>
      </c>
      <c r="E188" s="184"/>
      <c r="F188" s="396">
        <f t="shared" si="14"/>
        <v>4.375</v>
      </c>
      <c r="G188" s="397">
        <f t="shared" si="15"/>
        <v>13.125</v>
      </c>
      <c r="H188" s="183"/>
      <c r="I188" s="398">
        <f t="shared" si="16"/>
        <v>13.125</v>
      </c>
      <c r="J188" s="228"/>
      <c r="K188" s="398">
        <f t="shared" si="17"/>
        <v>13.125</v>
      </c>
      <c r="L188" s="406"/>
      <c r="M188" s="20" t="str">
        <f t="shared" si="18"/>
        <v>Juin</v>
      </c>
    </row>
    <row r="189" spans="1:13" ht="19.5" customHeight="1">
      <c r="A189" s="17">
        <v>182</v>
      </c>
      <c r="B189" s="308" t="s">
        <v>3155</v>
      </c>
      <c r="C189" s="366" t="s">
        <v>3156</v>
      </c>
      <c r="D189" s="401">
        <v>17</v>
      </c>
      <c r="E189" s="184"/>
      <c r="F189" s="396">
        <f t="shared" si="14"/>
        <v>8.5</v>
      </c>
      <c r="G189" s="397">
        <f t="shared" si="15"/>
        <v>25.5</v>
      </c>
      <c r="H189" s="183"/>
      <c r="I189" s="398">
        <f t="shared" si="16"/>
        <v>25.5</v>
      </c>
      <c r="J189" s="228"/>
      <c r="K189" s="398">
        <f t="shared" si="17"/>
        <v>25.5</v>
      </c>
      <c r="L189" s="406"/>
      <c r="M189" s="20" t="str">
        <f t="shared" si="18"/>
        <v>Juin</v>
      </c>
    </row>
    <row r="190" spans="1:13" ht="19.5" customHeight="1">
      <c r="A190" s="17">
        <v>183</v>
      </c>
      <c r="B190" s="308" t="s">
        <v>3157</v>
      </c>
      <c r="C190" s="366" t="s">
        <v>580</v>
      </c>
      <c r="D190" s="401">
        <v>6.5</v>
      </c>
      <c r="E190" s="184"/>
      <c r="F190" s="396">
        <f t="shared" si="14"/>
        <v>3.25</v>
      </c>
      <c r="G190" s="397">
        <f t="shared" si="15"/>
        <v>9.75</v>
      </c>
      <c r="H190" s="183"/>
      <c r="I190" s="398">
        <f t="shared" si="16"/>
        <v>9.75</v>
      </c>
      <c r="J190" s="228"/>
      <c r="K190" s="398">
        <f t="shared" si="17"/>
        <v>9.75</v>
      </c>
      <c r="L190" s="406"/>
      <c r="M190" s="20" t="str">
        <f t="shared" si="18"/>
        <v>Juin</v>
      </c>
    </row>
    <row r="191" spans="1:13" ht="19.5" customHeight="1">
      <c r="A191" s="17">
        <v>184</v>
      </c>
      <c r="B191" s="306" t="s">
        <v>3158</v>
      </c>
      <c r="C191" s="375" t="s">
        <v>3159</v>
      </c>
      <c r="D191" s="401">
        <v>7.75</v>
      </c>
      <c r="E191" s="184"/>
      <c r="F191" s="396">
        <f t="shared" si="14"/>
        <v>3.875</v>
      </c>
      <c r="G191" s="397">
        <f t="shared" si="15"/>
        <v>11.625</v>
      </c>
      <c r="H191" s="183"/>
      <c r="I191" s="398">
        <f t="shared" si="16"/>
        <v>11.625</v>
      </c>
      <c r="J191" s="228"/>
      <c r="K191" s="398">
        <f t="shared" si="17"/>
        <v>11.625</v>
      </c>
      <c r="L191" s="406"/>
      <c r="M191" s="20" t="str">
        <f t="shared" si="18"/>
        <v>Juin</v>
      </c>
    </row>
    <row r="192" spans="1:13" ht="19.5" customHeight="1">
      <c r="A192" s="17">
        <v>185</v>
      </c>
      <c r="B192" s="308" t="s">
        <v>2062</v>
      </c>
      <c r="C192" s="366" t="s">
        <v>3160</v>
      </c>
      <c r="D192" s="401">
        <v>14</v>
      </c>
      <c r="E192" s="184"/>
      <c r="F192" s="396">
        <f t="shared" si="14"/>
        <v>7</v>
      </c>
      <c r="G192" s="397">
        <f t="shared" si="15"/>
        <v>21</v>
      </c>
      <c r="H192" s="183"/>
      <c r="I192" s="398">
        <f t="shared" si="16"/>
        <v>21</v>
      </c>
      <c r="J192" s="228"/>
      <c r="K192" s="398">
        <f t="shared" si="17"/>
        <v>21</v>
      </c>
      <c r="L192" s="406"/>
      <c r="M192" s="20" t="str">
        <f t="shared" si="18"/>
        <v>Juin</v>
      </c>
    </row>
    <row r="193" spans="1:13" ht="19.5" customHeight="1">
      <c r="A193" s="17">
        <v>186</v>
      </c>
      <c r="B193" s="308" t="s">
        <v>2062</v>
      </c>
      <c r="C193" s="366" t="s">
        <v>3161</v>
      </c>
      <c r="D193" s="401">
        <v>9.25</v>
      </c>
      <c r="E193" s="184"/>
      <c r="F193" s="396">
        <f t="shared" si="14"/>
        <v>4.625</v>
      </c>
      <c r="G193" s="397">
        <f t="shared" si="15"/>
        <v>13.875</v>
      </c>
      <c r="H193" s="183"/>
      <c r="I193" s="398">
        <f t="shared" si="16"/>
        <v>13.875</v>
      </c>
      <c r="J193" s="228"/>
      <c r="K193" s="398">
        <f t="shared" si="17"/>
        <v>13.875</v>
      </c>
      <c r="L193" s="406"/>
      <c r="M193" s="20" t="str">
        <f t="shared" si="18"/>
        <v>Juin</v>
      </c>
    </row>
    <row r="194" spans="1:13" ht="19.5" customHeight="1">
      <c r="A194" s="17">
        <v>187</v>
      </c>
      <c r="B194" s="308" t="s">
        <v>2062</v>
      </c>
      <c r="C194" s="366" t="s">
        <v>3162</v>
      </c>
      <c r="D194" s="401">
        <v>5.25</v>
      </c>
      <c r="E194" s="184"/>
      <c r="F194" s="396">
        <f t="shared" si="14"/>
        <v>2.625</v>
      </c>
      <c r="G194" s="397">
        <f t="shared" si="15"/>
        <v>7.875</v>
      </c>
      <c r="H194" s="183"/>
      <c r="I194" s="398">
        <f t="shared" si="16"/>
        <v>7.875</v>
      </c>
      <c r="J194" s="228"/>
      <c r="K194" s="398">
        <f t="shared" si="17"/>
        <v>7.875</v>
      </c>
      <c r="L194" s="406"/>
      <c r="M194" s="20" t="str">
        <f t="shared" si="18"/>
        <v>Juin</v>
      </c>
    </row>
    <row r="195" spans="1:13" ht="19.5" customHeight="1">
      <c r="A195" s="17">
        <v>188</v>
      </c>
      <c r="B195" s="308" t="s">
        <v>3163</v>
      </c>
      <c r="C195" s="366" t="s">
        <v>580</v>
      </c>
      <c r="D195" s="403">
        <v>11</v>
      </c>
      <c r="E195" s="184"/>
      <c r="F195" s="396">
        <f t="shared" si="14"/>
        <v>5.5</v>
      </c>
      <c r="G195" s="397">
        <f t="shared" si="15"/>
        <v>16.5</v>
      </c>
      <c r="H195" s="183"/>
      <c r="I195" s="398">
        <f t="shared" si="16"/>
        <v>16.5</v>
      </c>
      <c r="J195" s="228"/>
      <c r="K195" s="398">
        <f t="shared" si="17"/>
        <v>16.5</v>
      </c>
      <c r="L195" s="406"/>
      <c r="M195" s="20" t="str">
        <f t="shared" si="18"/>
        <v>Juin</v>
      </c>
    </row>
    <row r="196" spans="1:13" ht="19.5" customHeight="1">
      <c r="A196" s="17">
        <v>189</v>
      </c>
      <c r="B196" s="354" t="s">
        <v>3164</v>
      </c>
      <c r="C196" s="384" t="s">
        <v>3165</v>
      </c>
      <c r="D196" s="403">
        <v>10.75</v>
      </c>
      <c r="E196" s="184"/>
      <c r="F196" s="396">
        <f t="shared" si="14"/>
        <v>5.375</v>
      </c>
      <c r="G196" s="397">
        <f t="shared" si="15"/>
        <v>16.125</v>
      </c>
      <c r="H196" s="183"/>
      <c r="I196" s="398">
        <f t="shared" si="16"/>
        <v>16.125</v>
      </c>
      <c r="J196" s="228"/>
      <c r="K196" s="398">
        <f t="shared" si="17"/>
        <v>16.125</v>
      </c>
      <c r="L196" s="406"/>
      <c r="M196" s="20" t="str">
        <f t="shared" si="18"/>
        <v>Juin</v>
      </c>
    </row>
    <row r="197" spans="1:13" ht="19.5" customHeight="1">
      <c r="A197" s="17">
        <v>190</v>
      </c>
      <c r="B197" s="308" t="s">
        <v>3167</v>
      </c>
      <c r="C197" s="366" t="s">
        <v>955</v>
      </c>
      <c r="D197" s="403">
        <v>13.75</v>
      </c>
      <c r="E197" s="184"/>
      <c r="F197" s="396">
        <f t="shared" si="14"/>
        <v>6.875</v>
      </c>
      <c r="G197" s="397">
        <f t="shared" si="15"/>
        <v>20.625</v>
      </c>
      <c r="H197" s="183"/>
      <c r="I197" s="398">
        <f t="shared" si="16"/>
        <v>20.625</v>
      </c>
      <c r="J197" s="228"/>
      <c r="K197" s="398">
        <f t="shared" si="17"/>
        <v>20.625</v>
      </c>
      <c r="L197" s="406"/>
      <c r="M197" s="20" t="str">
        <f t="shared" si="18"/>
        <v>Juin</v>
      </c>
    </row>
    <row r="198" spans="1:13" ht="19.5" customHeight="1">
      <c r="A198" s="17">
        <v>191</v>
      </c>
      <c r="B198" s="308" t="s">
        <v>3168</v>
      </c>
      <c r="C198" s="366" t="s">
        <v>3169</v>
      </c>
      <c r="D198" s="403">
        <v>11.25</v>
      </c>
      <c r="E198" s="184"/>
      <c r="F198" s="396">
        <f t="shared" si="14"/>
        <v>5.625</v>
      </c>
      <c r="G198" s="397">
        <f t="shared" si="15"/>
        <v>16.875</v>
      </c>
      <c r="H198" s="183"/>
      <c r="I198" s="398">
        <f t="shared" si="16"/>
        <v>16.875</v>
      </c>
      <c r="J198" s="228"/>
      <c r="K198" s="398">
        <f t="shared" si="17"/>
        <v>16.875</v>
      </c>
      <c r="L198" s="406"/>
      <c r="M198" s="20" t="str">
        <f t="shared" si="18"/>
        <v>Juin</v>
      </c>
    </row>
    <row r="199" spans="1:13" ht="19.5" customHeight="1">
      <c r="A199" s="17">
        <v>192</v>
      </c>
      <c r="B199" s="308" t="s">
        <v>3170</v>
      </c>
      <c r="C199" s="366" t="s">
        <v>3171</v>
      </c>
      <c r="D199" s="403">
        <v>14.75</v>
      </c>
      <c r="E199" s="184"/>
      <c r="F199" s="396">
        <f t="shared" si="14"/>
        <v>7.375</v>
      </c>
      <c r="G199" s="397">
        <f t="shared" si="15"/>
        <v>22.125</v>
      </c>
      <c r="H199" s="183"/>
      <c r="I199" s="398">
        <f t="shared" si="16"/>
        <v>22.125</v>
      </c>
      <c r="J199" s="228"/>
      <c r="K199" s="398">
        <f t="shared" si="17"/>
        <v>22.125</v>
      </c>
      <c r="L199" s="406"/>
      <c r="M199" s="20" t="str">
        <f t="shared" si="18"/>
        <v>Juin</v>
      </c>
    </row>
    <row r="200" spans="1:13" ht="19.5" customHeight="1">
      <c r="A200" s="17">
        <v>193</v>
      </c>
      <c r="B200" s="308" t="s">
        <v>3172</v>
      </c>
      <c r="C200" s="366" t="s">
        <v>1863</v>
      </c>
      <c r="D200" s="403">
        <v>11.5</v>
      </c>
      <c r="E200" s="184"/>
      <c r="F200" s="396">
        <f t="shared" si="14"/>
        <v>5.75</v>
      </c>
      <c r="G200" s="397">
        <f t="shared" si="15"/>
        <v>17.25</v>
      </c>
      <c r="H200" s="183"/>
      <c r="I200" s="398">
        <f t="shared" si="16"/>
        <v>17.25</v>
      </c>
      <c r="J200" s="228"/>
      <c r="K200" s="398">
        <f t="shared" si="17"/>
        <v>17.25</v>
      </c>
      <c r="L200" s="406"/>
      <c r="M200" s="20" t="str">
        <f t="shared" si="18"/>
        <v>Juin</v>
      </c>
    </row>
    <row r="201" spans="1:13" ht="19.5" customHeight="1">
      <c r="A201" s="17">
        <v>194</v>
      </c>
      <c r="B201" s="308" t="s">
        <v>2076</v>
      </c>
      <c r="C201" s="366" t="s">
        <v>3173</v>
      </c>
      <c r="D201" s="403">
        <v>10.25</v>
      </c>
      <c r="E201" s="184"/>
      <c r="F201" s="396">
        <f t="shared" ref="F201:F264" si="19">IF(AND(D201=0,E201=0),L201/3,(D201+E201)/2)</f>
        <v>5.125</v>
      </c>
      <c r="G201" s="397">
        <f t="shared" ref="G201:G264" si="20">F201*3</f>
        <v>15.375</v>
      </c>
      <c r="H201" s="183"/>
      <c r="I201" s="398">
        <f t="shared" ref="I201:I264" si="21">MAX(G201,H201*3)</f>
        <v>15.375</v>
      </c>
      <c r="J201" s="228"/>
      <c r="K201" s="398">
        <f t="shared" ref="K201:K264" si="22">MAX(I201,J201*3)</f>
        <v>15.375</v>
      </c>
      <c r="L201" s="406"/>
      <c r="M201" s="20" t="str">
        <f t="shared" ref="M201:M264" si="23">IF(ISBLANK(J201),IF(ISBLANK(H201),"Juin","Synthèse"),"Rattrapage")</f>
        <v>Juin</v>
      </c>
    </row>
    <row r="202" spans="1:13" ht="19.5" customHeight="1">
      <c r="A202" s="17">
        <v>195</v>
      </c>
      <c r="B202" s="308" t="s">
        <v>3174</v>
      </c>
      <c r="C202" s="366" t="s">
        <v>1863</v>
      </c>
      <c r="D202" s="403">
        <v>9.25</v>
      </c>
      <c r="E202" s="184"/>
      <c r="F202" s="396">
        <f t="shared" si="19"/>
        <v>4.625</v>
      </c>
      <c r="G202" s="397">
        <f t="shared" si="20"/>
        <v>13.875</v>
      </c>
      <c r="H202" s="183"/>
      <c r="I202" s="398">
        <f t="shared" si="21"/>
        <v>13.875</v>
      </c>
      <c r="J202" s="228"/>
      <c r="K202" s="398">
        <f t="shared" si="22"/>
        <v>13.875</v>
      </c>
      <c r="L202" s="406"/>
      <c r="M202" s="20" t="str">
        <f t="shared" si="23"/>
        <v>Juin</v>
      </c>
    </row>
    <row r="203" spans="1:13" ht="19.5" customHeight="1">
      <c r="A203" s="17">
        <v>196</v>
      </c>
      <c r="B203" s="356" t="s">
        <v>3166</v>
      </c>
      <c r="C203" s="385" t="s">
        <v>2511</v>
      </c>
      <c r="D203" s="403">
        <v>12</v>
      </c>
      <c r="E203" s="184"/>
      <c r="F203" s="396">
        <f t="shared" si="19"/>
        <v>6</v>
      </c>
      <c r="G203" s="397">
        <f t="shared" si="20"/>
        <v>18</v>
      </c>
      <c r="H203" s="183"/>
      <c r="I203" s="398">
        <f t="shared" si="21"/>
        <v>18</v>
      </c>
      <c r="J203" s="228"/>
      <c r="K203" s="398">
        <f t="shared" si="22"/>
        <v>18</v>
      </c>
      <c r="L203" s="406"/>
      <c r="M203" s="20" t="str">
        <f t="shared" si="23"/>
        <v>Juin</v>
      </c>
    </row>
    <row r="204" spans="1:13" ht="19.5" customHeight="1">
      <c r="A204" s="17">
        <v>197</v>
      </c>
      <c r="B204" s="308" t="s">
        <v>3175</v>
      </c>
      <c r="C204" s="366" t="s">
        <v>3176</v>
      </c>
      <c r="D204" s="403">
        <v>13</v>
      </c>
      <c r="E204" s="184"/>
      <c r="F204" s="396">
        <f t="shared" si="19"/>
        <v>6.5</v>
      </c>
      <c r="G204" s="397">
        <f t="shared" si="20"/>
        <v>19.5</v>
      </c>
      <c r="H204" s="183"/>
      <c r="I204" s="398">
        <f t="shared" si="21"/>
        <v>19.5</v>
      </c>
      <c r="J204" s="228"/>
      <c r="K204" s="398">
        <f t="shared" si="22"/>
        <v>19.5</v>
      </c>
      <c r="L204" s="406"/>
      <c r="M204" s="20" t="str">
        <f t="shared" si="23"/>
        <v>Juin</v>
      </c>
    </row>
    <row r="205" spans="1:13" ht="19.5" customHeight="1">
      <c r="A205" s="17">
        <v>198</v>
      </c>
      <c r="B205" s="308" t="s">
        <v>3177</v>
      </c>
      <c r="C205" s="366" t="s">
        <v>2144</v>
      </c>
      <c r="D205" s="401">
        <v>5.75</v>
      </c>
      <c r="E205" s="184"/>
      <c r="F205" s="396">
        <f t="shared" si="19"/>
        <v>2.875</v>
      </c>
      <c r="G205" s="397">
        <f t="shared" si="20"/>
        <v>8.625</v>
      </c>
      <c r="H205" s="183"/>
      <c r="I205" s="398">
        <f t="shared" si="21"/>
        <v>8.625</v>
      </c>
      <c r="J205" s="228"/>
      <c r="K205" s="398">
        <f t="shared" si="22"/>
        <v>8.625</v>
      </c>
      <c r="L205" s="406"/>
      <c r="M205" s="20" t="str">
        <f t="shared" si="23"/>
        <v>Juin</v>
      </c>
    </row>
    <row r="206" spans="1:13" ht="19.5" customHeight="1">
      <c r="A206" s="17">
        <v>199</v>
      </c>
      <c r="B206" s="308" t="s">
        <v>3178</v>
      </c>
      <c r="C206" s="366" t="s">
        <v>3179</v>
      </c>
      <c r="D206" s="401">
        <v>13.75</v>
      </c>
      <c r="E206" s="184"/>
      <c r="F206" s="396">
        <f t="shared" si="19"/>
        <v>6.875</v>
      </c>
      <c r="G206" s="397">
        <f t="shared" si="20"/>
        <v>20.625</v>
      </c>
      <c r="H206" s="183"/>
      <c r="I206" s="398">
        <f t="shared" si="21"/>
        <v>20.625</v>
      </c>
      <c r="J206" s="228"/>
      <c r="K206" s="398">
        <f t="shared" si="22"/>
        <v>20.625</v>
      </c>
      <c r="L206" s="406"/>
      <c r="M206" s="20" t="str">
        <f t="shared" si="23"/>
        <v>Juin</v>
      </c>
    </row>
    <row r="207" spans="1:13" ht="19.5" customHeight="1">
      <c r="A207" s="17">
        <v>200</v>
      </c>
      <c r="B207" s="308" t="s">
        <v>3180</v>
      </c>
      <c r="C207" s="366" t="s">
        <v>3181</v>
      </c>
      <c r="D207" s="401">
        <v>12.5</v>
      </c>
      <c r="E207" s="184"/>
      <c r="F207" s="396">
        <f t="shared" si="19"/>
        <v>6.25</v>
      </c>
      <c r="G207" s="397">
        <f t="shared" si="20"/>
        <v>18.75</v>
      </c>
      <c r="H207" s="183"/>
      <c r="I207" s="398">
        <f t="shared" si="21"/>
        <v>18.75</v>
      </c>
      <c r="J207" s="228"/>
      <c r="K207" s="398">
        <f t="shared" si="22"/>
        <v>18.75</v>
      </c>
      <c r="L207" s="406"/>
      <c r="M207" s="20" t="str">
        <f t="shared" si="23"/>
        <v>Juin</v>
      </c>
    </row>
    <row r="208" spans="1:13" ht="19.5" customHeight="1">
      <c r="A208" s="17">
        <v>201</v>
      </c>
      <c r="B208" s="308" t="s">
        <v>3182</v>
      </c>
      <c r="C208" s="366" t="s">
        <v>3183</v>
      </c>
      <c r="D208" s="402">
        <v>8.25</v>
      </c>
      <c r="E208" s="184"/>
      <c r="F208" s="396">
        <f t="shared" si="19"/>
        <v>4.125</v>
      </c>
      <c r="G208" s="397">
        <f t="shared" si="20"/>
        <v>12.375</v>
      </c>
      <c r="H208" s="183"/>
      <c r="I208" s="398">
        <f t="shared" si="21"/>
        <v>12.375</v>
      </c>
      <c r="J208" s="228"/>
      <c r="K208" s="398">
        <f t="shared" si="22"/>
        <v>12.375</v>
      </c>
      <c r="L208" s="406"/>
      <c r="M208" s="20" t="str">
        <f t="shared" si="23"/>
        <v>Juin</v>
      </c>
    </row>
    <row r="209" spans="1:13" ht="19.5" customHeight="1">
      <c r="A209" s="17">
        <v>202</v>
      </c>
      <c r="B209" s="308" t="s">
        <v>3184</v>
      </c>
      <c r="C209" s="366" t="s">
        <v>3185</v>
      </c>
      <c r="D209" s="401">
        <v>8.75</v>
      </c>
      <c r="E209" s="184"/>
      <c r="F209" s="396">
        <f t="shared" si="19"/>
        <v>4.375</v>
      </c>
      <c r="G209" s="397">
        <f t="shared" si="20"/>
        <v>13.125</v>
      </c>
      <c r="H209" s="183"/>
      <c r="I209" s="398">
        <f t="shared" si="21"/>
        <v>13.125</v>
      </c>
      <c r="J209" s="228"/>
      <c r="K209" s="398">
        <f t="shared" si="22"/>
        <v>13.125</v>
      </c>
      <c r="L209" s="406"/>
      <c r="M209" s="20" t="str">
        <f t="shared" si="23"/>
        <v>Juin</v>
      </c>
    </row>
    <row r="210" spans="1:13" ht="19.5" customHeight="1">
      <c r="A210" s="17">
        <v>203</v>
      </c>
      <c r="B210" s="308" t="s">
        <v>2096</v>
      </c>
      <c r="C210" s="366" t="s">
        <v>3186</v>
      </c>
      <c r="D210" s="401">
        <v>12.5</v>
      </c>
      <c r="E210" s="184"/>
      <c r="F210" s="396">
        <f t="shared" si="19"/>
        <v>6.25</v>
      </c>
      <c r="G210" s="397">
        <f t="shared" si="20"/>
        <v>18.75</v>
      </c>
      <c r="H210" s="183"/>
      <c r="I210" s="398">
        <f t="shared" si="21"/>
        <v>18.75</v>
      </c>
      <c r="J210" s="228"/>
      <c r="K210" s="398">
        <f t="shared" si="22"/>
        <v>18.75</v>
      </c>
      <c r="L210" s="406"/>
      <c r="M210" s="20" t="str">
        <f t="shared" si="23"/>
        <v>Juin</v>
      </c>
    </row>
    <row r="211" spans="1:13" ht="19.5" customHeight="1">
      <c r="A211" s="17">
        <v>204</v>
      </c>
      <c r="B211" s="308" t="s">
        <v>3187</v>
      </c>
      <c r="C211" s="366" t="s">
        <v>2115</v>
      </c>
      <c r="D211" s="402">
        <v>11.75</v>
      </c>
      <c r="E211" s="184"/>
      <c r="F211" s="396">
        <f t="shared" si="19"/>
        <v>5.875</v>
      </c>
      <c r="G211" s="397">
        <f t="shared" si="20"/>
        <v>17.625</v>
      </c>
      <c r="H211" s="183"/>
      <c r="I211" s="398">
        <f t="shared" si="21"/>
        <v>17.625</v>
      </c>
      <c r="J211" s="228"/>
      <c r="K211" s="398">
        <f t="shared" si="22"/>
        <v>17.625</v>
      </c>
      <c r="L211" s="406"/>
      <c r="M211" s="20" t="str">
        <f t="shared" si="23"/>
        <v>Juin</v>
      </c>
    </row>
    <row r="212" spans="1:13" ht="19.5" customHeight="1">
      <c r="A212" s="17">
        <v>205</v>
      </c>
      <c r="B212" s="308" t="s">
        <v>3188</v>
      </c>
      <c r="C212" s="366" t="s">
        <v>640</v>
      </c>
      <c r="D212" s="401">
        <v>12</v>
      </c>
      <c r="E212" s="184"/>
      <c r="F212" s="396">
        <f t="shared" si="19"/>
        <v>6</v>
      </c>
      <c r="G212" s="397">
        <f t="shared" si="20"/>
        <v>18</v>
      </c>
      <c r="H212" s="183"/>
      <c r="I212" s="398">
        <f t="shared" si="21"/>
        <v>18</v>
      </c>
      <c r="J212" s="228"/>
      <c r="K212" s="398">
        <f t="shared" si="22"/>
        <v>18</v>
      </c>
      <c r="L212" s="406"/>
      <c r="M212" s="20" t="str">
        <f t="shared" si="23"/>
        <v>Juin</v>
      </c>
    </row>
    <row r="213" spans="1:13" ht="19.5" customHeight="1">
      <c r="A213" s="17">
        <v>206</v>
      </c>
      <c r="B213" s="308" t="s">
        <v>3188</v>
      </c>
      <c r="C213" s="366" t="s">
        <v>1999</v>
      </c>
      <c r="D213" s="401">
        <v>13.5</v>
      </c>
      <c r="E213" s="184"/>
      <c r="F213" s="396">
        <f t="shared" si="19"/>
        <v>6.75</v>
      </c>
      <c r="G213" s="397">
        <f t="shared" si="20"/>
        <v>20.25</v>
      </c>
      <c r="H213" s="183"/>
      <c r="I213" s="398">
        <f t="shared" si="21"/>
        <v>20.25</v>
      </c>
      <c r="J213" s="228"/>
      <c r="K213" s="398">
        <f t="shared" si="22"/>
        <v>20.25</v>
      </c>
      <c r="L213" s="406"/>
      <c r="M213" s="20" t="str">
        <f t="shared" si="23"/>
        <v>Juin</v>
      </c>
    </row>
    <row r="214" spans="1:13" ht="19.5" customHeight="1">
      <c r="A214" s="17">
        <v>207</v>
      </c>
      <c r="B214" s="308" t="s">
        <v>3277</v>
      </c>
      <c r="C214" s="366" t="s">
        <v>3278</v>
      </c>
      <c r="D214" s="401">
        <v>13.25</v>
      </c>
      <c r="E214" s="184"/>
      <c r="F214" s="396">
        <f t="shared" si="19"/>
        <v>6.625</v>
      </c>
      <c r="G214" s="397">
        <f t="shared" si="20"/>
        <v>19.875</v>
      </c>
      <c r="H214" s="183"/>
      <c r="I214" s="398">
        <f t="shared" si="21"/>
        <v>19.875</v>
      </c>
      <c r="J214" s="228"/>
      <c r="K214" s="398">
        <f t="shared" si="22"/>
        <v>19.875</v>
      </c>
      <c r="L214" s="406"/>
      <c r="M214" s="20" t="str">
        <f t="shared" si="23"/>
        <v>Juin</v>
      </c>
    </row>
    <row r="215" spans="1:13" ht="19.5" customHeight="1">
      <c r="A215" s="17">
        <v>208</v>
      </c>
      <c r="B215" s="308" t="s">
        <v>3189</v>
      </c>
      <c r="C215" s="366" t="s">
        <v>3279</v>
      </c>
      <c r="D215" s="401">
        <v>13.5</v>
      </c>
      <c r="E215" s="184"/>
      <c r="F215" s="396">
        <f t="shared" si="19"/>
        <v>6.75</v>
      </c>
      <c r="G215" s="397">
        <f t="shared" si="20"/>
        <v>20.25</v>
      </c>
      <c r="H215" s="183"/>
      <c r="I215" s="398">
        <f t="shared" si="21"/>
        <v>20.25</v>
      </c>
      <c r="J215" s="228"/>
      <c r="K215" s="398">
        <f t="shared" si="22"/>
        <v>20.25</v>
      </c>
      <c r="L215" s="406"/>
      <c r="M215" s="20" t="str">
        <f t="shared" si="23"/>
        <v>Juin</v>
      </c>
    </row>
    <row r="216" spans="1:13" ht="19.5" customHeight="1">
      <c r="A216" s="17">
        <v>209</v>
      </c>
      <c r="B216" s="308" t="s">
        <v>3190</v>
      </c>
      <c r="C216" s="366" t="s">
        <v>3191</v>
      </c>
      <c r="D216" s="401">
        <v>15.5</v>
      </c>
      <c r="E216" s="184"/>
      <c r="F216" s="396">
        <f t="shared" si="19"/>
        <v>7.75</v>
      </c>
      <c r="G216" s="397">
        <f t="shared" si="20"/>
        <v>23.25</v>
      </c>
      <c r="H216" s="183"/>
      <c r="I216" s="398">
        <f t="shared" si="21"/>
        <v>23.25</v>
      </c>
      <c r="J216" s="228"/>
      <c r="K216" s="398">
        <f t="shared" si="22"/>
        <v>23.25</v>
      </c>
      <c r="L216" s="406"/>
      <c r="M216" s="20" t="str">
        <f t="shared" si="23"/>
        <v>Juin</v>
      </c>
    </row>
    <row r="217" spans="1:13" ht="19.5" customHeight="1">
      <c r="A217" s="17">
        <v>210</v>
      </c>
      <c r="B217" s="308" t="s">
        <v>3280</v>
      </c>
      <c r="C217" s="366" t="s">
        <v>674</v>
      </c>
      <c r="D217" s="401">
        <v>15.5</v>
      </c>
      <c r="E217" s="184"/>
      <c r="F217" s="396">
        <f t="shared" si="19"/>
        <v>7.75</v>
      </c>
      <c r="G217" s="397">
        <f t="shared" si="20"/>
        <v>23.25</v>
      </c>
      <c r="H217" s="183"/>
      <c r="I217" s="398">
        <f t="shared" si="21"/>
        <v>23.25</v>
      </c>
      <c r="J217" s="228"/>
      <c r="K217" s="398">
        <f t="shared" si="22"/>
        <v>23.25</v>
      </c>
      <c r="L217" s="406"/>
      <c r="M217" s="20" t="str">
        <f t="shared" si="23"/>
        <v>Juin</v>
      </c>
    </row>
    <row r="218" spans="1:13" ht="19.5" customHeight="1">
      <c r="A218" s="17">
        <v>211</v>
      </c>
      <c r="B218" s="308" t="s">
        <v>1565</v>
      </c>
      <c r="C218" s="366" t="s">
        <v>3192</v>
      </c>
      <c r="D218" s="402">
        <v>10.75</v>
      </c>
      <c r="E218" s="184"/>
      <c r="F218" s="396">
        <f t="shared" si="19"/>
        <v>5.375</v>
      </c>
      <c r="G218" s="397">
        <f t="shared" si="20"/>
        <v>16.125</v>
      </c>
      <c r="H218" s="183"/>
      <c r="I218" s="398">
        <f t="shared" si="21"/>
        <v>16.125</v>
      </c>
      <c r="J218" s="228"/>
      <c r="K218" s="398">
        <f t="shared" si="22"/>
        <v>16.125</v>
      </c>
      <c r="L218" s="406"/>
      <c r="M218" s="20" t="str">
        <f t="shared" si="23"/>
        <v>Juin</v>
      </c>
    </row>
    <row r="219" spans="1:13" ht="19.5" customHeight="1">
      <c r="A219" s="17">
        <v>212</v>
      </c>
      <c r="B219" s="338" t="s">
        <v>3193</v>
      </c>
      <c r="C219" s="386" t="s">
        <v>3194</v>
      </c>
      <c r="D219" s="402">
        <v>11.5</v>
      </c>
      <c r="E219" s="184"/>
      <c r="F219" s="396">
        <f t="shared" si="19"/>
        <v>5.75</v>
      </c>
      <c r="G219" s="397">
        <f t="shared" si="20"/>
        <v>17.25</v>
      </c>
      <c r="H219" s="183"/>
      <c r="I219" s="398">
        <f t="shared" si="21"/>
        <v>17.25</v>
      </c>
      <c r="J219" s="228"/>
      <c r="K219" s="398">
        <f t="shared" si="22"/>
        <v>17.25</v>
      </c>
      <c r="L219" s="406"/>
      <c r="M219" s="20" t="str">
        <f t="shared" si="23"/>
        <v>Juin</v>
      </c>
    </row>
    <row r="220" spans="1:13" ht="19.5" customHeight="1">
      <c r="A220" s="17">
        <v>213</v>
      </c>
      <c r="B220" s="308" t="s">
        <v>3195</v>
      </c>
      <c r="C220" s="366" t="s">
        <v>3196</v>
      </c>
      <c r="D220" s="401">
        <v>12</v>
      </c>
      <c r="E220" s="184"/>
      <c r="F220" s="396">
        <f t="shared" si="19"/>
        <v>6</v>
      </c>
      <c r="G220" s="397">
        <f t="shared" si="20"/>
        <v>18</v>
      </c>
      <c r="H220" s="183"/>
      <c r="I220" s="398">
        <f t="shared" si="21"/>
        <v>18</v>
      </c>
      <c r="J220" s="228"/>
      <c r="K220" s="398">
        <f t="shared" si="22"/>
        <v>18</v>
      </c>
      <c r="L220" s="406"/>
      <c r="M220" s="20" t="str">
        <f t="shared" si="23"/>
        <v>Juin</v>
      </c>
    </row>
    <row r="221" spans="1:13" ht="19.5" customHeight="1">
      <c r="A221" s="17">
        <v>214</v>
      </c>
      <c r="B221" s="338" t="s">
        <v>3197</v>
      </c>
      <c r="C221" s="386" t="s">
        <v>2115</v>
      </c>
      <c r="D221" s="401">
        <v>8.25</v>
      </c>
      <c r="E221" s="184"/>
      <c r="F221" s="396">
        <f t="shared" si="19"/>
        <v>4.125</v>
      </c>
      <c r="G221" s="397">
        <f t="shared" si="20"/>
        <v>12.375</v>
      </c>
      <c r="H221" s="183"/>
      <c r="I221" s="398">
        <f t="shared" si="21"/>
        <v>12.375</v>
      </c>
      <c r="J221" s="228"/>
      <c r="K221" s="398">
        <f t="shared" si="22"/>
        <v>12.375</v>
      </c>
      <c r="L221" s="406"/>
      <c r="M221" s="20" t="str">
        <f t="shared" si="23"/>
        <v>Juin</v>
      </c>
    </row>
    <row r="222" spans="1:13" ht="19.5" customHeight="1">
      <c r="A222" s="17">
        <v>215</v>
      </c>
      <c r="B222" s="306" t="s">
        <v>1287</v>
      </c>
      <c r="C222" s="375" t="s">
        <v>296</v>
      </c>
      <c r="D222" s="401">
        <v>9.25</v>
      </c>
      <c r="E222" s="184"/>
      <c r="F222" s="396">
        <f t="shared" si="19"/>
        <v>4.625</v>
      </c>
      <c r="G222" s="397">
        <f t="shared" si="20"/>
        <v>13.875</v>
      </c>
      <c r="H222" s="183"/>
      <c r="I222" s="398">
        <f t="shared" si="21"/>
        <v>13.875</v>
      </c>
      <c r="J222" s="228"/>
      <c r="K222" s="398">
        <f t="shared" si="22"/>
        <v>13.875</v>
      </c>
      <c r="L222" s="406"/>
      <c r="M222" s="20" t="str">
        <f t="shared" si="23"/>
        <v>Juin</v>
      </c>
    </row>
    <row r="223" spans="1:13" ht="19.5" customHeight="1">
      <c r="A223" s="17">
        <v>216</v>
      </c>
      <c r="B223" s="308" t="s">
        <v>3198</v>
      </c>
      <c r="C223" s="366" t="s">
        <v>3199</v>
      </c>
      <c r="D223" s="401">
        <v>12.75</v>
      </c>
      <c r="E223" s="184"/>
      <c r="F223" s="396">
        <f t="shared" si="19"/>
        <v>6.375</v>
      </c>
      <c r="G223" s="397">
        <f t="shared" si="20"/>
        <v>19.125</v>
      </c>
      <c r="H223" s="183"/>
      <c r="I223" s="398">
        <f t="shared" si="21"/>
        <v>19.125</v>
      </c>
      <c r="J223" s="228"/>
      <c r="K223" s="398">
        <f t="shared" si="22"/>
        <v>19.125</v>
      </c>
      <c r="L223" s="406"/>
      <c r="M223" s="20" t="str">
        <f t="shared" si="23"/>
        <v>Juin</v>
      </c>
    </row>
    <row r="224" spans="1:13" ht="19.5" customHeight="1">
      <c r="A224" s="17">
        <v>217</v>
      </c>
      <c r="B224" s="358" t="s">
        <v>3200</v>
      </c>
      <c r="C224" s="387" t="s">
        <v>2148</v>
      </c>
      <c r="D224" s="401">
        <v>10</v>
      </c>
      <c r="E224" s="184"/>
      <c r="F224" s="396">
        <f t="shared" si="19"/>
        <v>5</v>
      </c>
      <c r="G224" s="397">
        <f t="shared" si="20"/>
        <v>15</v>
      </c>
      <c r="H224" s="183"/>
      <c r="I224" s="398">
        <f t="shared" si="21"/>
        <v>15</v>
      </c>
      <c r="J224" s="228"/>
      <c r="K224" s="398">
        <f t="shared" si="22"/>
        <v>15</v>
      </c>
      <c r="L224" s="406"/>
      <c r="M224" s="20" t="str">
        <f t="shared" si="23"/>
        <v>Juin</v>
      </c>
    </row>
    <row r="225" spans="1:13" ht="19.5" customHeight="1">
      <c r="A225" s="17">
        <v>218</v>
      </c>
      <c r="B225" s="308" t="s">
        <v>3201</v>
      </c>
      <c r="C225" s="366" t="s">
        <v>1795</v>
      </c>
      <c r="D225" s="401">
        <v>14.25</v>
      </c>
      <c r="E225" s="184"/>
      <c r="F225" s="396">
        <f t="shared" si="19"/>
        <v>7.125</v>
      </c>
      <c r="G225" s="397">
        <f t="shared" si="20"/>
        <v>21.375</v>
      </c>
      <c r="H225" s="183"/>
      <c r="I225" s="398">
        <f t="shared" si="21"/>
        <v>21.375</v>
      </c>
      <c r="J225" s="228"/>
      <c r="K225" s="398">
        <f t="shared" si="22"/>
        <v>21.375</v>
      </c>
      <c r="L225" s="406"/>
      <c r="M225" s="20" t="str">
        <f t="shared" si="23"/>
        <v>Juin</v>
      </c>
    </row>
    <row r="226" spans="1:13" ht="19.5" customHeight="1">
      <c r="A226" s="17">
        <v>219</v>
      </c>
      <c r="B226" s="308" t="s">
        <v>3202</v>
      </c>
      <c r="C226" s="366" t="s">
        <v>3203</v>
      </c>
      <c r="D226" s="401">
        <v>13.5</v>
      </c>
      <c r="E226" s="184"/>
      <c r="F226" s="396">
        <f t="shared" si="19"/>
        <v>6.75</v>
      </c>
      <c r="G226" s="397">
        <f t="shared" si="20"/>
        <v>20.25</v>
      </c>
      <c r="H226" s="183"/>
      <c r="I226" s="398">
        <f t="shared" si="21"/>
        <v>20.25</v>
      </c>
      <c r="J226" s="228"/>
      <c r="K226" s="398">
        <f t="shared" si="22"/>
        <v>20.25</v>
      </c>
      <c r="L226" s="406"/>
      <c r="M226" s="20" t="str">
        <f t="shared" si="23"/>
        <v>Juin</v>
      </c>
    </row>
    <row r="227" spans="1:13" ht="19.5" customHeight="1">
      <c r="A227" s="17">
        <v>220</v>
      </c>
      <c r="B227" s="308" t="s">
        <v>3288</v>
      </c>
      <c r="C227" s="366" t="s">
        <v>3204</v>
      </c>
      <c r="D227" s="401">
        <v>7.25</v>
      </c>
      <c r="E227" s="184"/>
      <c r="F227" s="396">
        <f t="shared" si="19"/>
        <v>3.625</v>
      </c>
      <c r="G227" s="397">
        <f t="shared" si="20"/>
        <v>10.875</v>
      </c>
      <c r="H227" s="183"/>
      <c r="I227" s="398">
        <f t="shared" si="21"/>
        <v>10.875</v>
      </c>
      <c r="J227" s="228"/>
      <c r="K227" s="398">
        <f t="shared" si="22"/>
        <v>10.875</v>
      </c>
      <c r="L227" s="406"/>
      <c r="M227" s="20" t="str">
        <f t="shared" si="23"/>
        <v>Juin</v>
      </c>
    </row>
    <row r="228" spans="1:13" ht="19.5" customHeight="1">
      <c r="A228" s="17">
        <v>221</v>
      </c>
      <c r="B228" s="308" t="s">
        <v>3205</v>
      </c>
      <c r="C228" s="366" t="s">
        <v>1819</v>
      </c>
      <c r="D228" s="401">
        <v>10.5</v>
      </c>
      <c r="E228" s="184"/>
      <c r="F228" s="396">
        <f t="shared" si="19"/>
        <v>5.25</v>
      </c>
      <c r="G228" s="397">
        <f t="shared" si="20"/>
        <v>15.75</v>
      </c>
      <c r="H228" s="183"/>
      <c r="I228" s="398">
        <f t="shared" si="21"/>
        <v>15.75</v>
      </c>
      <c r="J228" s="228"/>
      <c r="K228" s="398">
        <f t="shared" si="22"/>
        <v>15.75</v>
      </c>
      <c r="L228" s="406"/>
      <c r="M228" s="20" t="str">
        <f t="shared" si="23"/>
        <v>Juin</v>
      </c>
    </row>
    <row r="229" spans="1:13" ht="19.5" customHeight="1">
      <c r="A229" s="17">
        <v>222</v>
      </c>
      <c r="B229" s="308" t="s">
        <v>3289</v>
      </c>
      <c r="C229" s="366" t="s">
        <v>3206</v>
      </c>
      <c r="D229" s="401">
        <v>12.5</v>
      </c>
      <c r="E229" s="184"/>
      <c r="F229" s="396">
        <f t="shared" si="19"/>
        <v>6.25</v>
      </c>
      <c r="G229" s="397">
        <f t="shared" si="20"/>
        <v>18.75</v>
      </c>
      <c r="H229" s="183"/>
      <c r="I229" s="398">
        <f t="shared" si="21"/>
        <v>18.75</v>
      </c>
      <c r="J229" s="228"/>
      <c r="K229" s="398">
        <f t="shared" si="22"/>
        <v>18.75</v>
      </c>
      <c r="L229" s="406"/>
      <c r="M229" s="20" t="str">
        <f t="shared" si="23"/>
        <v>Juin</v>
      </c>
    </row>
    <row r="230" spans="1:13" ht="19.5" customHeight="1">
      <c r="A230" s="17">
        <v>223</v>
      </c>
      <c r="B230" s="308" t="s">
        <v>3207</v>
      </c>
      <c r="C230" s="366" t="s">
        <v>3208</v>
      </c>
      <c r="D230" s="401">
        <v>9</v>
      </c>
      <c r="E230" s="184"/>
      <c r="F230" s="396">
        <f t="shared" si="19"/>
        <v>4.5</v>
      </c>
      <c r="G230" s="397">
        <f t="shared" si="20"/>
        <v>13.5</v>
      </c>
      <c r="H230" s="183"/>
      <c r="I230" s="398">
        <f t="shared" si="21"/>
        <v>13.5</v>
      </c>
      <c r="J230" s="228"/>
      <c r="K230" s="398">
        <f t="shared" si="22"/>
        <v>13.5</v>
      </c>
      <c r="L230" s="406"/>
      <c r="M230" s="20" t="str">
        <f t="shared" si="23"/>
        <v>Juin</v>
      </c>
    </row>
    <row r="231" spans="1:13" ht="19.5" customHeight="1">
      <c r="A231" s="17">
        <v>224</v>
      </c>
      <c r="B231" s="360" t="s">
        <v>3301</v>
      </c>
      <c r="C231" s="388" t="s">
        <v>3183</v>
      </c>
      <c r="D231" s="401">
        <v>12.75</v>
      </c>
      <c r="E231" s="184"/>
      <c r="F231" s="396">
        <f t="shared" si="19"/>
        <v>6.375</v>
      </c>
      <c r="G231" s="397">
        <f t="shared" si="20"/>
        <v>19.125</v>
      </c>
      <c r="H231" s="183"/>
      <c r="I231" s="398">
        <f t="shared" si="21"/>
        <v>19.125</v>
      </c>
      <c r="J231" s="228"/>
      <c r="K231" s="398">
        <f t="shared" si="22"/>
        <v>19.125</v>
      </c>
      <c r="L231" s="406"/>
      <c r="M231" s="20" t="str">
        <f t="shared" si="23"/>
        <v>Juin</v>
      </c>
    </row>
    <row r="232" spans="1:13" ht="19.5" customHeight="1">
      <c r="A232" s="17">
        <v>225</v>
      </c>
      <c r="B232" s="308" t="s">
        <v>3209</v>
      </c>
      <c r="C232" s="366" t="s">
        <v>2115</v>
      </c>
      <c r="D232" s="402">
        <v>12.5</v>
      </c>
      <c r="E232" s="184"/>
      <c r="F232" s="396">
        <f t="shared" si="19"/>
        <v>6.25</v>
      </c>
      <c r="G232" s="397">
        <f t="shared" si="20"/>
        <v>18.75</v>
      </c>
      <c r="H232" s="183"/>
      <c r="I232" s="398">
        <f t="shared" si="21"/>
        <v>18.75</v>
      </c>
      <c r="J232" s="228"/>
      <c r="K232" s="398">
        <f t="shared" si="22"/>
        <v>18.75</v>
      </c>
      <c r="L232" s="406"/>
      <c r="M232" s="20" t="str">
        <f t="shared" si="23"/>
        <v>Juin</v>
      </c>
    </row>
    <row r="233" spans="1:13" ht="19.5" customHeight="1">
      <c r="A233" s="17">
        <v>226</v>
      </c>
      <c r="B233" s="308" t="s">
        <v>3210</v>
      </c>
      <c r="C233" s="366" t="s">
        <v>1819</v>
      </c>
      <c r="D233" s="402">
        <v>10.25</v>
      </c>
      <c r="E233" s="184"/>
      <c r="F233" s="396">
        <f t="shared" si="19"/>
        <v>5.125</v>
      </c>
      <c r="G233" s="397">
        <f t="shared" si="20"/>
        <v>15.375</v>
      </c>
      <c r="H233" s="183"/>
      <c r="I233" s="398">
        <f t="shared" si="21"/>
        <v>15.375</v>
      </c>
      <c r="J233" s="228"/>
      <c r="K233" s="398">
        <f t="shared" si="22"/>
        <v>15.375</v>
      </c>
      <c r="L233" s="406"/>
      <c r="M233" s="20" t="str">
        <f t="shared" si="23"/>
        <v>Juin</v>
      </c>
    </row>
    <row r="234" spans="1:13" ht="19.5" customHeight="1">
      <c r="A234" s="17">
        <v>227</v>
      </c>
      <c r="B234" s="308" t="s">
        <v>3211</v>
      </c>
      <c r="C234" s="366" t="s">
        <v>1100</v>
      </c>
      <c r="D234" s="402">
        <v>12</v>
      </c>
      <c r="E234" s="184"/>
      <c r="F234" s="396">
        <f t="shared" si="19"/>
        <v>6</v>
      </c>
      <c r="G234" s="397">
        <f t="shared" si="20"/>
        <v>18</v>
      </c>
      <c r="H234" s="183"/>
      <c r="I234" s="398">
        <f t="shared" si="21"/>
        <v>18</v>
      </c>
      <c r="J234" s="228"/>
      <c r="K234" s="398">
        <f t="shared" si="22"/>
        <v>18</v>
      </c>
      <c r="L234" s="406"/>
      <c r="M234" s="20" t="str">
        <f t="shared" si="23"/>
        <v>Juin</v>
      </c>
    </row>
    <row r="235" spans="1:13" ht="19.5" customHeight="1">
      <c r="A235" s="17">
        <v>228</v>
      </c>
      <c r="B235" s="308" t="s">
        <v>3211</v>
      </c>
      <c r="C235" s="366" t="s">
        <v>1321</v>
      </c>
      <c r="D235" s="401">
        <v>16.25</v>
      </c>
      <c r="E235" s="184"/>
      <c r="F235" s="396">
        <f t="shared" si="19"/>
        <v>8.125</v>
      </c>
      <c r="G235" s="397">
        <f t="shared" si="20"/>
        <v>24.375</v>
      </c>
      <c r="H235" s="183"/>
      <c r="I235" s="398">
        <f t="shared" si="21"/>
        <v>24.375</v>
      </c>
      <c r="J235" s="228"/>
      <c r="K235" s="398">
        <f t="shared" si="22"/>
        <v>24.375</v>
      </c>
      <c r="L235" s="406"/>
      <c r="M235" s="20" t="str">
        <f t="shared" si="23"/>
        <v>Juin</v>
      </c>
    </row>
    <row r="236" spans="1:13" ht="19.5" customHeight="1">
      <c r="A236" s="17">
        <v>229</v>
      </c>
      <c r="B236" s="308" t="s">
        <v>3212</v>
      </c>
      <c r="C236" s="366" t="s">
        <v>3003</v>
      </c>
      <c r="D236" s="401">
        <v>14</v>
      </c>
      <c r="E236" s="184"/>
      <c r="F236" s="396">
        <f t="shared" si="19"/>
        <v>7</v>
      </c>
      <c r="G236" s="397">
        <f t="shared" si="20"/>
        <v>21</v>
      </c>
      <c r="H236" s="183"/>
      <c r="I236" s="398">
        <f t="shared" si="21"/>
        <v>21</v>
      </c>
      <c r="J236" s="228"/>
      <c r="K236" s="398">
        <f t="shared" si="22"/>
        <v>21</v>
      </c>
      <c r="L236" s="406"/>
      <c r="M236" s="20" t="str">
        <f t="shared" si="23"/>
        <v>Juin</v>
      </c>
    </row>
    <row r="237" spans="1:13" ht="19.5" customHeight="1">
      <c r="A237" s="17">
        <v>230</v>
      </c>
      <c r="B237" s="308" t="s">
        <v>3213</v>
      </c>
      <c r="C237" s="366" t="s">
        <v>3214</v>
      </c>
      <c r="D237" s="401">
        <v>14.25</v>
      </c>
      <c r="E237" s="184"/>
      <c r="F237" s="396">
        <f t="shared" si="19"/>
        <v>7.125</v>
      </c>
      <c r="G237" s="397">
        <f t="shared" si="20"/>
        <v>21.375</v>
      </c>
      <c r="H237" s="183"/>
      <c r="I237" s="398">
        <f t="shared" si="21"/>
        <v>21.375</v>
      </c>
      <c r="J237" s="228"/>
      <c r="K237" s="398">
        <f t="shared" si="22"/>
        <v>21.375</v>
      </c>
      <c r="L237" s="406"/>
      <c r="M237" s="20" t="str">
        <f t="shared" si="23"/>
        <v>Juin</v>
      </c>
    </row>
    <row r="238" spans="1:13" ht="19.5" customHeight="1">
      <c r="A238" s="17">
        <v>231</v>
      </c>
      <c r="B238" s="308" t="s">
        <v>3215</v>
      </c>
      <c r="C238" s="366" t="s">
        <v>3216</v>
      </c>
      <c r="D238" s="402">
        <v>12.5</v>
      </c>
      <c r="E238" s="184"/>
      <c r="F238" s="396">
        <f t="shared" si="19"/>
        <v>6.25</v>
      </c>
      <c r="G238" s="397">
        <f t="shared" si="20"/>
        <v>18.75</v>
      </c>
      <c r="H238" s="183"/>
      <c r="I238" s="398">
        <f t="shared" si="21"/>
        <v>18.75</v>
      </c>
      <c r="J238" s="228"/>
      <c r="K238" s="398">
        <f t="shared" si="22"/>
        <v>18.75</v>
      </c>
      <c r="L238" s="406"/>
      <c r="M238" s="20" t="str">
        <f t="shared" si="23"/>
        <v>Juin</v>
      </c>
    </row>
    <row r="239" spans="1:13" ht="19.5" customHeight="1">
      <c r="A239" s="17">
        <v>232</v>
      </c>
      <c r="B239" s="334" t="s">
        <v>1323</v>
      </c>
      <c r="C239" s="374" t="s">
        <v>1324</v>
      </c>
      <c r="D239" s="402">
        <v>6.25</v>
      </c>
      <c r="E239" s="184"/>
      <c r="F239" s="396">
        <f t="shared" si="19"/>
        <v>3.125</v>
      </c>
      <c r="G239" s="397">
        <f t="shared" si="20"/>
        <v>9.375</v>
      </c>
      <c r="H239" s="183"/>
      <c r="I239" s="398">
        <f t="shared" si="21"/>
        <v>9.375</v>
      </c>
      <c r="J239" s="228"/>
      <c r="K239" s="398">
        <f t="shared" si="22"/>
        <v>9.375</v>
      </c>
      <c r="L239" s="406"/>
      <c r="M239" s="20" t="str">
        <f t="shared" si="23"/>
        <v>Juin</v>
      </c>
    </row>
    <row r="240" spans="1:13" ht="19.5" customHeight="1">
      <c r="A240" s="17">
        <v>233</v>
      </c>
      <c r="B240" s="308" t="s">
        <v>1696</v>
      </c>
      <c r="C240" s="366" t="s">
        <v>3217</v>
      </c>
      <c r="D240" s="402">
        <v>6</v>
      </c>
      <c r="E240" s="184"/>
      <c r="F240" s="396">
        <f t="shared" si="19"/>
        <v>3</v>
      </c>
      <c r="G240" s="397">
        <f t="shared" si="20"/>
        <v>9</v>
      </c>
      <c r="H240" s="183"/>
      <c r="I240" s="398">
        <f t="shared" si="21"/>
        <v>9</v>
      </c>
      <c r="J240" s="228"/>
      <c r="K240" s="398">
        <f t="shared" si="22"/>
        <v>9</v>
      </c>
      <c r="L240" s="406"/>
      <c r="M240" s="20" t="str">
        <f t="shared" si="23"/>
        <v>Juin</v>
      </c>
    </row>
    <row r="241" spans="1:13" ht="19.5" customHeight="1">
      <c r="A241" s="17">
        <v>234</v>
      </c>
      <c r="B241" s="308" t="s">
        <v>3218</v>
      </c>
      <c r="C241" s="366" t="s">
        <v>3219</v>
      </c>
      <c r="D241" s="403">
        <v>11</v>
      </c>
      <c r="E241" s="184"/>
      <c r="F241" s="396">
        <f t="shared" si="19"/>
        <v>5.5</v>
      </c>
      <c r="G241" s="397">
        <f t="shared" si="20"/>
        <v>16.5</v>
      </c>
      <c r="H241" s="183"/>
      <c r="I241" s="398">
        <f t="shared" si="21"/>
        <v>16.5</v>
      </c>
      <c r="J241" s="228"/>
      <c r="K241" s="398">
        <f t="shared" si="22"/>
        <v>16.5</v>
      </c>
      <c r="L241" s="406"/>
      <c r="M241" s="20" t="str">
        <f t="shared" si="23"/>
        <v>Juin</v>
      </c>
    </row>
    <row r="242" spans="1:13" ht="19.5" customHeight="1">
      <c r="A242" s="17">
        <v>235</v>
      </c>
      <c r="B242" s="308" t="s">
        <v>3220</v>
      </c>
      <c r="C242" s="366" t="s">
        <v>1900</v>
      </c>
      <c r="D242" s="404">
        <v>12.25</v>
      </c>
      <c r="E242" s="184"/>
      <c r="F242" s="396">
        <f t="shared" si="19"/>
        <v>6.125</v>
      </c>
      <c r="G242" s="397">
        <f t="shared" si="20"/>
        <v>18.375</v>
      </c>
      <c r="H242" s="183"/>
      <c r="I242" s="398">
        <f t="shared" si="21"/>
        <v>18.375</v>
      </c>
      <c r="J242" s="228"/>
      <c r="K242" s="398">
        <f t="shared" si="22"/>
        <v>18.375</v>
      </c>
      <c r="L242" s="406"/>
      <c r="M242" s="20" t="str">
        <f t="shared" si="23"/>
        <v>Juin</v>
      </c>
    </row>
    <row r="243" spans="1:13" ht="19.5" customHeight="1">
      <c r="A243" s="17">
        <v>236</v>
      </c>
      <c r="B243" s="308" t="s">
        <v>3221</v>
      </c>
      <c r="C243" s="366" t="s">
        <v>3222</v>
      </c>
      <c r="D243" s="404">
        <v>17.5</v>
      </c>
      <c r="E243" s="184"/>
      <c r="F243" s="396">
        <f t="shared" si="19"/>
        <v>8.75</v>
      </c>
      <c r="G243" s="397">
        <f t="shared" si="20"/>
        <v>26.25</v>
      </c>
      <c r="H243" s="183"/>
      <c r="I243" s="398">
        <f t="shared" si="21"/>
        <v>26.25</v>
      </c>
      <c r="J243" s="228"/>
      <c r="K243" s="398">
        <f t="shared" si="22"/>
        <v>26.25</v>
      </c>
      <c r="L243" s="406"/>
      <c r="M243" s="20" t="str">
        <f t="shared" si="23"/>
        <v>Juin</v>
      </c>
    </row>
    <row r="244" spans="1:13" ht="19.5" customHeight="1">
      <c r="A244" s="17">
        <v>237</v>
      </c>
      <c r="B244" s="308" t="s">
        <v>3223</v>
      </c>
      <c r="C244" s="366" t="s">
        <v>422</v>
      </c>
      <c r="D244" s="404">
        <v>9.75</v>
      </c>
      <c r="E244" s="184"/>
      <c r="F244" s="396">
        <f t="shared" si="19"/>
        <v>4.875</v>
      </c>
      <c r="G244" s="397">
        <f t="shared" si="20"/>
        <v>14.625</v>
      </c>
      <c r="H244" s="183"/>
      <c r="I244" s="398">
        <f t="shared" si="21"/>
        <v>14.625</v>
      </c>
      <c r="J244" s="228"/>
      <c r="K244" s="398">
        <f t="shared" si="22"/>
        <v>14.625</v>
      </c>
      <c r="L244" s="406"/>
      <c r="M244" s="20" t="str">
        <f t="shared" si="23"/>
        <v>Juin</v>
      </c>
    </row>
    <row r="245" spans="1:13" ht="19.5" customHeight="1">
      <c r="A245" s="17">
        <v>238</v>
      </c>
      <c r="B245" s="308" t="s">
        <v>3224</v>
      </c>
      <c r="C245" s="366" t="s">
        <v>3225</v>
      </c>
      <c r="D245" s="403">
        <v>14.5</v>
      </c>
      <c r="E245" s="184"/>
      <c r="F245" s="396">
        <f t="shared" si="19"/>
        <v>7.25</v>
      </c>
      <c r="G245" s="397">
        <f t="shared" si="20"/>
        <v>21.75</v>
      </c>
      <c r="H245" s="183"/>
      <c r="I245" s="398">
        <f t="shared" si="21"/>
        <v>21.75</v>
      </c>
      <c r="J245" s="228"/>
      <c r="K245" s="398">
        <f t="shared" si="22"/>
        <v>21.75</v>
      </c>
      <c r="L245" s="406"/>
      <c r="M245" s="20" t="str">
        <f t="shared" si="23"/>
        <v>Juin</v>
      </c>
    </row>
    <row r="246" spans="1:13" ht="19.5" customHeight="1">
      <c r="A246" s="17">
        <v>239</v>
      </c>
      <c r="B246" s="362" t="s">
        <v>3226</v>
      </c>
      <c r="C246" s="389" t="s">
        <v>3227</v>
      </c>
      <c r="D246" s="404">
        <v>9.5</v>
      </c>
      <c r="E246" s="184"/>
      <c r="F246" s="396">
        <f t="shared" si="19"/>
        <v>4.75</v>
      </c>
      <c r="G246" s="397">
        <f t="shared" si="20"/>
        <v>14.25</v>
      </c>
      <c r="H246" s="183"/>
      <c r="I246" s="398">
        <f t="shared" si="21"/>
        <v>14.25</v>
      </c>
      <c r="J246" s="228"/>
      <c r="K246" s="398">
        <f t="shared" si="22"/>
        <v>14.25</v>
      </c>
      <c r="L246" s="406"/>
      <c r="M246" s="20" t="str">
        <f t="shared" si="23"/>
        <v>Juin</v>
      </c>
    </row>
    <row r="247" spans="1:13" ht="19.5" customHeight="1">
      <c r="A247" s="17">
        <v>240</v>
      </c>
      <c r="B247" s="308" t="s">
        <v>2140</v>
      </c>
      <c r="C247" s="366" t="s">
        <v>845</v>
      </c>
      <c r="D247" s="404">
        <v>15</v>
      </c>
      <c r="E247" s="184"/>
      <c r="F247" s="396">
        <f t="shared" si="19"/>
        <v>7.5</v>
      </c>
      <c r="G247" s="397">
        <f t="shared" si="20"/>
        <v>22.5</v>
      </c>
      <c r="H247" s="183"/>
      <c r="I247" s="398">
        <f t="shared" si="21"/>
        <v>22.5</v>
      </c>
      <c r="J247" s="228"/>
      <c r="K247" s="398">
        <f t="shared" si="22"/>
        <v>22.5</v>
      </c>
      <c r="L247" s="406"/>
      <c r="M247" s="20" t="str">
        <f t="shared" si="23"/>
        <v>Juin</v>
      </c>
    </row>
    <row r="248" spans="1:13" ht="19.5" customHeight="1">
      <c r="A248" s="17">
        <v>241</v>
      </c>
      <c r="B248" s="308" t="s">
        <v>3228</v>
      </c>
      <c r="C248" s="366" t="s">
        <v>333</v>
      </c>
      <c r="D248" s="404">
        <v>7.25</v>
      </c>
      <c r="E248" s="184"/>
      <c r="F248" s="396">
        <f t="shared" si="19"/>
        <v>3.625</v>
      </c>
      <c r="G248" s="397">
        <f t="shared" si="20"/>
        <v>10.875</v>
      </c>
      <c r="H248" s="183"/>
      <c r="I248" s="398">
        <f t="shared" si="21"/>
        <v>10.875</v>
      </c>
      <c r="J248" s="228"/>
      <c r="K248" s="398">
        <f t="shared" si="22"/>
        <v>10.875</v>
      </c>
      <c r="L248" s="406"/>
      <c r="M248" s="20" t="str">
        <f t="shared" si="23"/>
        <v>Juin</v>
      </c>
    </row>
    <row r="249" spans="1:13" ht="19.5" customHeight="1">
      <c r="A249" s="17">
        <v>242</v>
      </c>
      <c r="B249" s="308" t="s">
        <v>3229</v>
      </c>
      <c r="C249" s="366" t="s">
        <v>3230</v>
      </c>
      <c r="D249" s="404">
        <v>9.5</v>
      </c>
      <c r="E249" s="184"/>
      <c r="F249" s="396">
        <f t="shared" si="19"/>
        <v>4.75</v>
      </c>
      <c r="G249" s="397">
        <f t="shared" si="20"/>
        <v>14.25</v>
      </c>
      <c r="H249" s="183"/>
      <c r="I249" s="398">
        <f t="shared" si="21"/>
        <v>14.25</v>
      </c>
      <c r="J249" s="228"/>
      <c r="K249" s="398">
        <f t="shared" si="22"/>
        <v>14.25</v>
      </c>
      <c r="L249" s="406"/>
      <c r="M249" s="20" t="str">
        <f t="shared" si="23"/>
        <v>Juin</v>
      </c>
    </row>
    <row r="250" spans="1:13" ht="19.5" customHeight="1">
      <c r="A250" s="17">
        <v>243</v>
      </c>
      <c r="B250" s="308" t="s">
        <v>3231</v>
      </c>
      <c r="C250" s="366" t="s">
        <v>2960</v>
      </c>
      <c r="D250" s="403">
        <v>7.75</v>
      </c>
      <c r="E250" s="184"/>
      <c r="F250" s="396">
        <f t="shared" si="19"/>
        <v>3.875</v>
      </c>
      <c r="G250" s="397">
        <f t="shared" si="20"/>
        <v>11.625</v>
      </c>
      <c r="H250" s="183"/>
      <c r="I250" s="398">
        <f t="shared" si="21"/>
        <v>11.625</v>
      </c>
      <c r="J250" s="228"/>
      <c r="K250" s="398">
        <f t="shared" si="22"/>
        <v>11.625</v>
      </c>
      <c r="L250" s="406"/>
      <c r="M250" s="20" t="str">
        <f t="shared" si="23"/>
        <v>Juin</v>
      </c>
    </row>
    <row r="251" spans="1:13" ht="19.5" customHeight="1">
      <c r="A251" s="17">
        <v>244</v>
      </c>
      <c r="B251" s="308" t="s">
        <v>3232</v>
      </c>
      <c r="C251" s="366" t="s">
        <v>3233</v>
      </c>
      <c r="D251" s="404">
        <v>12</v>
      </c>
      <c r="E251" s="184"/>
      <c r="F251" s="396">
        <f t="shared" si="19"/>
        <v>6</v>
      </c>
      <c r="G251" s="397">
        <f t="shared" si="20"/>
        <v>18</v>
      </c>
      <c r="H251" s="183"/>
      <c r="I251" s="398">
        <f t="shared" si="21"/>
        <v>18</v>
      </c>
      <c r="J251" s="228"/>
      <c r="K251" s="398">
        <f t="shared" si="22"/>
        <v>18</v>
      </c>
      <c r="L251" s="406"/>
      <c r="M251" s="20" t="str">
        <f t="shared" si="23"/>
        <v>Juin</v>
      </c>
    </row>
    <row r="252" spans="1:13" ht="19.5" customHeight="1">
      <c r="A252" s="17">
        <v>245</v>
      </c>
      <c r="B252" s="308" t="s">
        <v>3234</v>
      </c>
      <c r="C252" s="366" t="s">
        <v>887</v>
      </c>
      <c r="D252" s="404">
        <v>10</v>
      </c>
      <c r="E252" s="184"/>
      <c r="F252" s="396">
        <f t="shared" si="19"/>
        <v>5</v>
      </c>
      <c r="G252" s="397">
        <f t="shared" si="20"/>
        <v>15</v>
      </c>
      <c r="H252" s="183"/>
      <c r="I252" s="398">
        <f t="shared" si="21"/>
        <v>15</v>
      </c>
      <c r="J252" s="228"/>
      <c r="K252" s="398">
        <f t="shared" si="22"/>
        <v>15</v>
      </c>
      <c r="L252" s="406"/>
      <c r="M252" s="20" t="str">
        <f t="shared" si="23"/>
        <v>Juin</v>
      </c>
    </row>
    <row r="253" spans="1:13" ht="19.5" customHeight="1">
      <c r="A253" s="17">
        <v>246</v>
      </c>
      <c r="B253" s="308" t="s">
        <v>3235</v>
      </c>
      <c r="C253" s="366" t="s">
        <v>2160</v>
      </c>
      <c r="D253" s="403">
        <v>8.25</v>
      </c>
      <c r="E253" s="184"/>
      <c r="F253" s="396">
        <f t="shared" si="19"/>
        <v>4.125</v>
      </c>
      <c r="G253" s="397">
        <f t="shared" si="20"/>
        <v>12.375</v>
      </c>
      <c r="H253" s="183"/>
      <c r="I253" s="398">
        <f t="shared" si="21"/>
        <v>12.375</v>
      </c>
      <c r="J253" s="228"/>
      <c r="K253" s="398">
        <f t="shared" si="22"/>
        <v>12.375</v>
      </c>
      <c r="L253" s="406"/>
      <c r="M253" s="20" t="str">
        <f t="shared" si="23"/>
        <v>Juin</v>
      </c>
    </row>
    <row r="254" spans="1:13" ht="19.5" customHeight="1">
      <c r="A254" s="17">
        <v>247</v>
      </c>
      <c r="B254" s="308" t="s">
        <v>3236</v>
      </c>
      <c r="C254" s="366" t="s">
        <v>3237</v>
      </c>
      <c r="D254" s="404">
        <v>9.75</v>
      </c>
      <c r="E254" s="184"/>
      <c r="F254" s="396">
        <f t="shared" si="19"/>
        <v>4.875</v>
      </c>
      <c r="G254" s="397">
        <f t="shared" si="20"/>
        <v>14.625</v>
      </c>
      <c r="H254" s="183"/>
      <c r="I254" s="398">
        <f t="shared" si="21"/>
        <v>14.625</v>
      </c>
      <c r="J254" s="228"/>
      <c r="K254" s="398">
        <f t="shared" si="22"/>
        <v>14.625</v>
      </c>
      <c r="L254" s="406"/>
      <c r="M254" s="20" t="str">
        <f t="shared" si="23"/>
        <v>Juin</v>
      </c>
    </row>
    <row r="255" spans="1:13" ht="19.5" customHeight="1">
      <c r="A255" s="17">
        <v>248</v>
      </c>
      <c r="B255" s="308" t="s">
        <v>3238</v>
      </c>
      <c r="C255" s="366" t="s">
        <v>116</v>
      </c>
      <c r="D255" s="404">
        <v>14</v>
      </c>
      <c r="E255" s="184"/>
      <c r="F255" s="396">
        <f t="shared" si="19"/>
        <v>7</v>
      </c>
      <c r="G255" s="397">
        <f t="shared" si="20"/>
        <v>21</v>
      </c>
      <c r="H255" s="183"/>
      <c r="I255" s="398">
        <f t="shared" si="21"/>
        <v>21</v>
      </c>
      <c r="J255" s="228"/>
      <c r="K255" s="398">
        <f t="shared" si="22"/>
        <v>21</v>
      </c>
      <c r="L255" s="406"/>
      <c r="M255" s="20" t="str">
        <f t="shared" si="23"/>
        <v>Juin</v>
      </c>
    </row>
    <row r="256" spans="1:13" ht="19.5" customHeight="1">
      <c r="A256" s="17">
        <v>249</v>
      </c>
      <c r="B256" s="308" t="s">
        <v>3239</v>
      </c>
      <c r="C256" s="366" t="s">
        <v>3240</v>
      </c>
      <c r="D256" s="403">
        <v>7</v>
      </c>
      <c r="E256" s="184"/>
      <c r="F256" s="396">
        <f t="shared" si="19"/>
        <v>3.5</v>
      </c>
      <c r="G256" s="397">
        <f t="shared" si="20"/>
        <v>10.5</v>
      </c>
      <c r="H256" s="183"/>
      <c r="I256" s="398">
        <f t="shared" si="21"/>
        <v>10.5</v>
      </c>
      <c r="J256" s="228"/>
      <c r="K256" s="398">
        <f t="shared" si="22"/>
        <v>10.5</v>
      </c>
      <c r="L256" s="406"/>
      <c r="M256" s="20" t="str">
        <f t="shared" si="23"/>
        <v>Juin</v>
      </c>
    </row>
    <row r="257" spans="1:13" ht="19.5" customHeight="1">
      <c r="A257" s="17">
        <v>250</v>
      </c>
      <c r="B257" s="308" t="s">
        <v>3241</v>
      </c>
      <c r="C257" s="366" t="s">
        <v>3242</v>
      </c>
      <c r="D257" s="404">
        <v>6</v>
      </c>
      <c r="E257" s="184"/>
      <c r="F257" s="396">
        <f t="shared" si="19"/>
        <v>3</v>
      </c>
      <c r="G257" s="397">
        <f t="shared" si="20"/>
        <v>9</v>
      </c>
      <c r="H257" s="183"/>
      <c r="I257" s="398">
        <f t="shared" si="21"/>
        <v>9</v>
      </c>
      <c r="J257" s="228"/>
      <c r="K257" s="398">
        <f t="shared" si="22"/>
        <v>9</v>
      </c>
      <c r="L257" s="406"/>
      <c r="M257" s="20" t="str">
        <f t="shared" si="23"/>
        <v>Juin</v>
      </c>
    </row>
    <row r="258" spans="1:13" ht="19.5" customHeight="1">
      <c r="A258" s="17">
        <v>251</v>
      </c>
      <c r="B258" s="308" t="s">
        <v>3243</v>
      </c>
      <c r="C258" s="366" t="s">
        <v>363</v>
      </c>
      <c r="D258" s="404">
        <v>14.5</v>
      </c>
      <c r="E258" s="184"/>
      <c r="F258" s="396">
        <f t="shared" si="19"/>
        <v>7.25</v>
      </c>
      <c r="G258" s="397">
        <f t="shared" si="20"/>
        <v>21.75</v>
      </c>
      <c r="H258" s="183"/>
      <c r="I258" s="398">
        <f t="shared" si="21"/>
        <v>21.75</v>
      </c>
      <c r="J258" s="228"/>
      <c r="K258" s="398">
        <f t="shared" si="22"/>
        <v>21.75</v>
      </c>
      <c r="L258" s="406"/>
      <c r="M258" s="20" t="str">
        <f t="shared" si="23"/>
        <v>Juin</v>
      </c>
    </row>
    <row r="259" spans="1:13" ht="19.5" customHeight="1">
      <c r="A259" s="17">
        <v>252</v>
      </c>
      <c r="B259" s="308" t="s">
        <v>3244</v>
      </c>
      <c r="C259" s="366" t="s">
        <v>2077</v>
      </c>
      <c r="D259" s="403">
        <v>14.5</v>
      </c>
      <c r="E259" s="184"/>
      <c r="F259" s="396">
        <f t="shared" si="19"/>
        <v>7.25</v>
      </c>
      <c r="G259" s="397">
        <f t="shared" si="20"/>
        <v>21.75</v>
      </c>
      <c r="H259" s="183"/>
      <c r="I259" s="398">
        <f t="shared" si="21"/>
        <v>21.75</v>
      </c>
      <c r="J259" s="228"/>
      <c r="K259" s="398">
        <f t="shared" si="22"/>
        <v>21.75</v>
      </c>
      <c r="L259" s="406"/>
      <c r="M259" s="20" t="str">
        <f t="shared" si="23"/>
        <v>Juin</v>
      </c>
    </row>
    <row r="260" spans="1:13" ht="19.5" customHeight="1">
      <c r="A260" s="17">
        <v>253</v>
      </c>
      <c r="B260" s="308" t="s">
        <v>3245</v>
      </c>
      <c r="C260" s="366" t="s">
        <v>2066</v>
      </c>
      <c r="D260" s="403">
        <v>6.75</v>
      </c>
      <c r="E260" s="184"/>
      <c r="F260" s="396">
        <f t="shared" si="19"/>
        <v>3.375</v>
      </c>
      <c r="G260" s="397">
        <f t="shared" si="20"/>
        <v>10.125</v>
      </c>
      <c r="H260" s="183"/>
      <c r="I260" s="398">
        <f t="shared" si="21"/>
        <v>10.125</v>
      </c>
      <c r="J260" s="228"/>
      <c r="K260" s="398">
        <f t="shared" si="22"/>
        <v>10.125</v>
      </c>
      <c r="L260" s="406"/>
      <c r="M260" s="20" t="str">
        <f t="shared" si="23"/>
        <v>Juin</v>
      </c>
    </row>
    <row r="261" spans="1:13" ht="19.5" customHeight="1">
      <c r="A261" s="17">
        <v>254</v>
      </c>
      <c r="B261" s="308" t="s">
        <v>3246</v>
      </c>
      <c r="C261" s="366" t="s">
        <v>1900</v>
      </c>
      <c r="D261" s="403">
        <v>10.75</v>
      </c>
      <c r="E261" s="184"/>
      <c r="F261" s="396">
        <f t="shared" si="19"/>
        <v>5.375</v>
      </c>
      <c r="G261" s="397">
        <f t="shared" si="20"/>
        <v>16.125</v>
      </c>
      <c r="H261" s="183"/>
      <c r="I261" s="398">
        <f t="shared" si="21"/>
        <v>16.125</v>
      </c>
      <c r="J261" s="228"/>
      <c r="K261" s="398">
        <f t="shared" si="22"/>
        <v>16.125</v>
      </c>
      <c r="L261" s="406"/>
      <c r="M261" s="20" t="str">
        <f t="shared" si="23"/>
        <v>Juin</v>
      </c>
    </row>
    <row r="262" spans="1:13" ht="19.5" customHeight="1">
      <c r="A262" s="17">
        <v>255</v>
      </c>
      <c r="B262" s="308" t="s">
        <v>3247</v>
      </c>
      <c r="C262" s="366" t="s">
        <v>2077</v>
      </c>
      <c r="D262" s="403">
        <v>12.25</v>
      </c>
      <c r="E262" s="184"/>
      <c r="F262" s="396">
        <f t="shared" si="19"/>
        <v>6.125</v>
      </c>
      <c r="G262" s="397">
        <f t="shared" si="20"/>
        <v>18.375</v>
      </c>
      <c r="H262" s="183"/>
      <c r="I262" s="398">
        <f t="shared" si="21"/>
        <v>18.375</v>
      </c>
      <c r="J262" s="228"/>
      <c r="K262" s="398">
        <f t="shared" si="22"/>
        <v>18.375</v>
      </c>
      <c r="L262" s="406"/>
      <c r="M262" s="20" t="str">
        <f t="shared" si="23"/>
        <v>Juin</v>
      </c>
    </row>
    <row r="263" spans="1:13" ht="19.5" customHeight="1">
      <c r="A263" s="17">
        <v>256</v>
      </c>
      <c r="B263" s="308" t="s">
        <v>3248</v>
      </c>
      <c r="C263" s="366" t="s">
        <v>1825</v>
      </c>
      <c r="D263" s="403">
        <v>14.25</v>
      </c>
      <c r="E263" s="184"/>
      <c r="F263" s="396">
        <f t="shared" si="19"/>
        <v>7.125</v>
      </c>
      <c r="G263" s="397">
        <f t="shared" si="20"/>
        <v>21.375</v>
      </c>
      <c r="H263" s="183"/>
      <c r="I263" s="398">
        <f t="shared" si="21"/>
        <v>21.375</v>
      </c>
      <c r="J263" s="228"/>
      <c r="K263" s="398">
        <f t="shared" si="22"/>
        <v>21.375</v>
      </c>
      <c r="L263" s="406"/>
      <c r="M263" s="20" t="str">
        <f t="shared" si="23"/>
        <v>Juin</v>
      </c>
    </row>
    <row r="264" spans="1:13" ht="19.5" customHeight="1">
      <c r="A264" s="17">
        <v>257</v>
      </c>
      <c r="B264" s="308" t="s">
        <v>3249</v>
      </c>
      <c r="C264" s="366" t="s">
        <v>1872</v>
      </c>
      <c r="D264" s="403">
        <v>13</v>
      </c>
      <c r="E264" s="184"/>
      <c r="F264" s="396">
        <f t="shared" si="19"/>
        <v>6.5</v>
      </c>
      <c r="G264" s="397">
        <f t="shared" si="20"/>
        <v>19.5</v>
      </c>
      <c r="H264" s="183"/>
      <c r="I264" s="398">
        <f t="shared" si="21"/>
        <v>19.5</v>
      </c>
      <c r="J264" s="228"/>
      <c r="K264" s="398">
        <f t="shared" si="22"/>
        <v>19.5</v>
      </c>
      <c r="L264" s="406"/>
      <c r="M264" s="20" t="str">
        <f t="shared" si="23"/>
        <v>Juin</v>
      </c>
    </row>
    <row r="265" spans="1:13" ht="19.5" customHeight="1">
      <c r="A265" s="17">
        <v>258</v>
      </c>
      <c r="B265" s="308" t="s">
        <v>3250</v>
      </c>
      <c r="C265" s="366" t="s">
        <v>3251</v>
      </c>
      <c r="D265" s="403">
        <v>8.5</v>
      </c>
      <c r="E265" s="184"/>
      <c r="F265" s="396">
        <f t="shared" ref="F265:F283" si="24">IF(AND(D265=0,E265=0),L265/3,(D265+E265)/2)</f>
        <v>4.25</v>
      </c>
      <c r="G265" s="397">
        <f t="shared" ref="G265:G283" si="25">F265*3</f>
        <v>12.75</v>
      </c>
      <c r="H265" s="183"/>
      <c r="I265" s="398">
        <f t="shared" ref="I265:I283" si="26">MAX(G265,H265*3)</f>
        <v>12.75</v>
      </c>
      <c r="J265" s="228"/>
      <c r="K265" s="398">
        <f t="shared" ref="K265:K283" si="27">MAX(I265,J265*3)</f>
        <v>12.75</v>
      </c>
      <c r="L265" s="406"/>
      <c r="M265" s="20" t="str">
        <f t="shared" ref="M265:M283" si="28">IF(ISBLANK(J265),IF(ISBLANK(H265),"Juin","Synthèse"),"Rattrapage")</f>
        <v>Juin</v>
      </c>
    </row>
    <row r="266" spans="1:13" ht="19.5" customHeight="1">
      <c r="A266" s="17">
        <v>259</v>
      </c>
      <c r="B266" s="308" t="s">
        <v>3252</v>
      </c>
      <c r="C266" s="366" t="s">
        <v>3253</v>
      </c>
      <c r="D266" s="403">
        <v>15</v>
      </c>
      <c r="E266" s="184"/>
      <c r="F266" s="396">
        <f t="shared" si="24"/>
        <v>7.5</v>
      </c>
      <c r="G266" s="397">
        <f t="shared" si="25"/>
        <v>22.5</v>
      </c>
      <c r="H266" s="183"/>
      <c r="I266" s="398">
        <f t="shared" si="26"/>
        <v>22.5</v>
      </c>
      <c r="J266" s="228"/>
      <c r="K266" s="398">
        <f t="shared" si="27"/>
        <v>22.5</v>
      </c>
      <c r="L266" s="406"/>
      <c r="M266" s="20" t="str">
        <f t="shared" si="28"/>
        <v>Juin</v>
      </c>
    </row>
    <row r="267" spans="1:13" ht="19.5" customHeight="1">
      <c r="A267" s="17">
        <v>260</v>
      </c>
      <c r="B267" s="308" t="s">
        <v>3254</v>
      </c>
      <c r="C267" s="366" t="s">
        <v>333</v>
      </c>
      <c r="D267" s="403">
        <v>14</v>
      </c>
      <c r="E267" s="184"/>
      <c r="F267" s="396">
        <f t="shared" si="24"/>
        <v>7</v>
      </c>
      <c r="G267" s="397">
        <f t="shared" si="25"/>
        <v>21</v>
      </c>
      <c r="H267" s="183"/>
      <c r="I267" s="398">
        <f t="shared" si="26"/>
        <v>21</v>
      </c>
      <c r="J267" s="228"/>
      <c r="K267" s="398">
        <f t="shared" si="27"/>
        <v>21</v>
      </c>
      <c r="L267" s="406"/>
      <c r="M267" s="20" t="str">
        <f t="shared" si="28"/>
        <v>Juin</v>
      </c>
    </row>
    <row r="268" spans="1:13" ht="19.5" customHeight="1">
      <c r="A268" s="17">
        <v>261</v>
      </c>
      <c r="B268" s="308" t="s">
        <v>3255</v>
      </c>
      <c r="C268" s="366" t="s">
        <v>1779</v>
      </c>
      <c r="D268" s="403">
        <v>14</v>
      </c>
      <c r="E268" s="184"/>
      <c r="F268" s="396">
        <f t="shared" si="24"/>
        <v>7</v>
      </c>
      <c r="G268" s="397">
        <f t="shared" si="25"/>
        <v>21</v>
      </c>
      <c r="H268" s="183"/>
      <c r="I268" s="398">
        <f t="shared" si="26"/>
        <v>21</v>
      </c>
      <c r="J268" s="228"/>
      <c r="K268" s="398">
        <f t="shared" si="27"/>
        <v>21</v>
      </c>
      <c r="L268" s="406"/>
      <c r="M268" s="20" t="str">
        <f t="shared" si="28"/>
        <v>Juin</v>
      </c>
    </row>
    <row r="269" spans="1:13" ht="19.5" customHeight="1">
      <c r="A269" s="17">
        <v>262</v>
      </c>
      <c r="B269" s="308" t="s">
        <v>3256</v>
      </c>
      <c r="C269" s="366" t="s">
        <v>1863</v>
      </c>
      <c r="D269" s="401">
        <v>5.25</v>
      </c>
      <c r="E269" s="184"/>
      <c r="F269" s="396">
        <f t="shared" si="24"/>
        <v>2.625</v>
      </c>
      <c r="G269" s="397">
        <f t="shared" si="25"/>
        <v>7.875</v>
      </c>
      <c r="H269" s="183"/>
      <c r="I269" s="398">
        <f t="shared" si="26"/>
        <v>7.875</v>
      </c>
      <c r="J269" s="228"/>
      <c r="K269" s="398">
        <f t="shared" si="27"/>
        <v>7.875</v>
      </c>
      <c r="L269" s="406"/>
      <c r="M269" s="20" t="str">
        <f t="shared" si="28"/>
        <v>Juin</v>
      </c>
    </row>
    <row r="270" spans="1:13" ht="19.5" customHeight="1">
      <c r="A270" s="17">
        <v>263</v>
      </c>
      <c r="B270" s="308" t="s">
        <v>3257</v>
      </c>
      <c r="C270" s="366" t="s">
        <v>3258</v>
      </c>
      <c r="D270" s="401">
        <v>13.75</v>
      </c>
      <c r="E270" s="184"/>
      <c r="F270" s="396">
        <f t="shared" si="24"/>
        <v>6.875</v>
      </c>
      <c r="G270" s="397">
        <f t="shared" si="25"/>
        <v>20.625</v>
      </c>
      <c r="H270" s="183"/>
      <c r="I270" s="398">
        <f t="shared" si="26"/>
        <v>20.625</v>
      </c>
      <c r="J270" s="228"/>
      <c r="K270" s="398">
        <f t="shared" si="27"/>
        <v>20.625</v>
      </c>
      <c r="L270" s="406"/>
      <c r="M270" s="20" t="str">
        <f t="shared" si="28"/>
        <v>Juin</v>
      </c>
    </row>
    <row r="271" spans="1:13" ht="19.5" customHeight="1">
      <c r="A271" s="17">
        <v>264</v>
      </c>
      <c r="B271" s="308" t="s">
        <v>3259</v>
      </c>
      <c r="C271" s="366" t="s">
        <v>473</v>
      </c>
      <c r="D271" s="401">
        <v>7.25</v>
      </c>
      <c r="E271" s="184"/>
      <c r="F271" s="396">
        <f t="shared" si="24"/>
        <v>3.625</v>
      </c>
      <c r="G271" s="397">
        <f t="shared" si="25"/>
        <v>10.875</v>
      </c>
      <c r="H271" s="183"/>
      <c r="I271" s="398">
        <f t="shared" si="26"/>
        <v>10.875</v>
      </c>
      <c r="J271" s="228"/>
      <c r="K271" s="398">
        <f t="shared" si="27"/>
        <v>10.875</v>
      </c>
      <c r="L271" s="406"/>
      <c r="M271" s="20" t="str">
        <f t="shared" si="28"/>
        <v>Juin</v>
      </c>
    </row>
    <row r="272" spans="1:13" ht="19.5" customHeight="1">
      <c r="A272" s="17">
        <v>265</v>
      </c>
      <c r="B272" s="308" t="s">
        <v>3260</v>
      </c>
      <c r="C272" s="366" t="s">
        <v>2130</v>
      </c>
      <c r="D272" s="401">
        <v>13.5</v>
      </c>
      <c r="E272" s="184"/>
      <c r="F272" s="396">
        <f t="shared" si="24"/>
        <v>6.75</v>
      </c>
      <c r="G272" s="397">
        <f t="shared" si="25"/>
        <v>20.25</v>
      </c>
      <c r="H272" s="183"/>
      <c r="I272" s="398">
        <f t="shared" si="26"/>
        <v>20.25</v>
      </c>
      <c r="J272" s="228"/>
      <c r="K272" s="398">
        <f t="shared" si="27"/>
        <v>20.25</v>
      </c>
      <c r="L272" s="406"/>
      <c r="M272" s="20" t="str">
        <f t="shared" si="28"/>
        <v>Juin</v>
      </c>
    </row>
    <row r="273" spans="1:13" ht="19.5" customHeight="1">
      <c r="A273" s="17">
        <v>266</v>
      </c>
      <c r="B273" s="308" t="s">
        <v>3261</v>
      </c>
      <c r="C273" s="366" t="s">
        <v>3262</v>
      </c>
      <c r="D273" s="401">
        <v>11</v>
      </c>
      <c r="E273" s="184"/>
      <c r="F273" s="396">
        <f t="shared" si="24"/>
        <v>5.5</v>
      </c>
      <c r="G273" s="397">
        <f t="shared" si="25"/>
        <v>16.5</v>
      </c>
      <c r="H273" s="183"/>
      <c r="I273" s="398">
        <f t="shared" si="26"/>
        <v>16.5</v>
      </c>
      <c r="J273" s="228"/>
      <c r="K273" s="398">
        <f t="shared" si="27"/>
        <v>16.5</v>
      </c>
      <c r="L273" s="406"/>
      <c r="M273" s="20" t="str">
        <f t="shared" si="28"/>
        <v>Juin</v>
      </c>
    </row>
    <row r="274" spans="1:13" ht="19.5" customHeight="1">
      <c r="A274" s="17">
        <v>267</v>
      </c>
      <c r="B274" s="308" t="s">
        <v>3263</v>
      </c>
      <c r="C274" s="366" t="s">
        <v>3264</v>
      </c>
      <c r="D274" s="401">
        <v>11.75</v>
      </c>
      <c r="E274" s="184"/>
      <c r="F274" s="396">
        <f t="shared" si="24"/>
        <v>5.875</v>
      </c>
      <c r="G274" s="397">
        <f t="shared" si="25"/>
        <v>17.625</v>
      </c>
      <c r="H274" s="183"/>
      <c r="I274" s="398">
        <f t="shared" si="26"/>
        <v>17.625</v>
      </c>
      <c r="J274" s="228"/>
      <c r="K274" s="398">
        <f t="shared" si="27"/>
        <v>17.625</v>
      </c>
      <c r="L274" s="406"/>
      <c r="M274" s="20" t="str">
        <f t="shared" si="28"/>
        <v>Juin</v>
      </c>
    </row>
    <row r="275" spans="1:13" ht="19.5" customHeight="1">
      <c r="A275" s="17">
        <v>268</v>
      </c>
      <c r="B275" s="308" t="s">
        <v>3265</v>
      </c>
      <c r="C275" s="366" t="s">
        <v>3194</v>
      </c>
      <c r="D275" s="401">
        <v>8.25</v>
      </c>
      <c r="E275" s="184"/>
      <c r="F275" s="396">
        <f t="shared" si="24"/>
        <v>4.125</v>
      </c>
      <c r="G275" s="397">
        <f t="shared" si="25"/>
        <v>12.375</v>
      </c>
      <c r="H275" s="183"/>
      <c r="I275" s="398">
        <f t="shared" si="26"/>
        <v>12.375</v>
      </c>
      <c r="J275" s="228"/>
      <c r="K275" s="398">
        <f t="shared" si="27"/>
        <v>12.375</v>
      </c>
      <c r="L275" s="406"/>
      <c r="M275" s="20" t="str">
        <f t="shared" si="28"/>
        <v>Juin</v>
      </c>
    </row>
    <row r="276" spans="1:13" ht="19.5" customHeight="1">
      <c r="A276" s="17">
        <v>269</v>
      </c>
      <c r="B276" s="308" t="s">
        <v>1719</v>
      </c>
      <c r="C276" s="366" t="s">
        <v>500</v>
      </c>
      <c r="D276" s="401">
        <v>10.75</v>
      </c>
      <c r="E276" s="184"/>
      <c r="F276" s="396">
        <f t="shared" si="24"/>
        <v>5.375</v>
      </c>
      <c r="G276" s="397">
        <f t="shared" si="25"/>
        <v>16.125</v>
      </c>
      <c r="H276" s="183"/>
      <c r="I276" s="398">
        <f t="shared" si="26"/>
        <v>16.125</v>
      </c>
      <c r="J276" s="228"/>
      <c r="K276" s="398">
        <f t="shared" si="27"/>
        <v>16.125</v>
      </c>
      <c r="L276" s="406"/>
      <c r="M276" s="20" t="str">
        <f t="shared" si="28"/>
        <v>Juin</v>
      </c>
    </row>
    <row r="277" spans="1:13" ht="19.5" customHeight="1">
      <c r="A277" s="17">
        <v>270</v>
      </c>
      <c r="B277" s="308" t="s">
        <v>3266</v>
      </c>
      <c r="C277" s="366" t="s">
        <v>3267</v>
      </c>
      <c r="D277" s="401">
        <v>13</v>
      </c>
      <c r="E277" s="184"/>
      <c r="F277" s="396">
        <f t="shared" si="24"/>
        <v>6.5</v>
      </c>
      <c r="G277" s="397">
        <f t="shared" si="25"/>
        <v>19.5</v>
      </c>
      <c r="H277" s="183"/>
      <c r="I277" s="398">
        <f t="shared" si="26"/>
        <v>19.5</v>
      </c>
      <c r="J277" s="228"/>
      <c r="K277" s="398">
        <f t="shared" si="27"/>
        <v>19.5</v>
      </c>
      <c r="L277" s="406"/>
      <c r="M277" s="20" t="str">
        <f t="shared" si="28"/>
        <v>Juin</v>
      </c>
    </row>
    <row r="278" spans="1:13" ht="19.5" customHeight="1">
      <c r="A278" s="17">
        <v>271</v>
      </c>
      <c r="B278" s="308" t="s">
        <v>3268</v>
      </c>
      <c r="C278" s="366" t="s">
        <v>3269</v>
      </c>
      <c r="D278" s="401">
        <v>12.5</v>
      </c>
      <c r="E278" s="374"/>
      <c r="F278" s="396">
        <f t="shared" si="24"/>
        <v>6.25</v>
      </c>
      <c r="G278" s="397">
        <f t="shared" si="25"/>
        <v>18.75</v>
      </c>
      <c r="H278" s="183"/>
      <c r="I278" s="398">
        <f t="shared" si="26"/>
        <v>18.75</v>
      </c>
      <c r="J278" s="228"/>
      <c r="K278" s="398">
        <f t="shared" si="27"/>
        <v>18.75</v>
      </c>
      <c r="L278" s="406"/>
      <c r="M278" s="20" t="str">
        <f t="shared" si="28"/>
        <v>Juin</v>
      </c>
    </row>
    <row r="279" spans="1:13" ht="19.5" customHeight="1">
      <c r="A279" s="17">
        <v>272</v>
      </c>
      <c r="B279" s="308" t="s">
        <v>3302</v>
      </c>
      <c r="C279" s="366" t="s">
        <v>3303</v>
      </c>
      <c r="D279" s="401">
        <v>8.25</v>
      </c>
      <c r="E279" s="184"/>
      <c r="F279" s="396">
        <f t="shared" si="24"/>
        <v>4.125</v>
      </c>
      <c r="G279" s="397">
        <f t="shared" si="25"/>
        <v>12.375</v>
      </c>
      <c r="H279" s="183"/>
      <c r="I279" s="398">
        <f t="shared" si="26"/>
        <v>12.375</v>
      </c>
      <c r="J279" s="228"/>
      <c r="K279" s="398">
        <f t="shared" si="27"/>
        <v>12.375</v>
      </c>
      <c r="L279" s="406"/>
      <c r="M279" s="20" t="str">
        <f t="shared" si="28"/>
        <v>Juin</v>
      </c>
    </row>
    <row r="280" spans="1:13" ht="19.5" customHeight="1">
      <c r="A280" s="17">
        <v>273</v>
      </c>
      <c r="B280" s="308" t="s">
        <v>2188</v>
      </c>
      <c r="C280" s="366" t="s">
        <v>3270</v>
      </c>
      <c r="D280" s="401">
        <v>7.5</v>
      </c>
      <c r="E280" s="184"/>
      <c r="F280" s="396">
        <f t="shared" si="24"/>
        <v>3.75</v>
      </c>
      <c r="G280" s="397">
        <f t="shared" si="25"/>
        <v>11.25</v>
      </c>
      <c r="H280" s="183"/>
      <c r="I280" s="398">
        <f t="shared" si="26"/>
        <v>11.25</v>
      </c>
      <c r="J280" s="228"/>
      <c r="K280" s="398">
        <f t="shared" si="27"/>
        <v>11.25</v>
      </c>
      <c r="L280" s="406"/>
      <c r="M280" s="20" t="str">
        <f t="shared" si="28"/>
        <v>Juin</v>
      </c>
    </row>
    <row r="281" spans="1:13" ht="19.5" customHeight="1">
      <c r="A281" s="17">
        <v>274</v>
      </c>
      <c r="B281" s="308" t="s">
        <v>3271</v>
      </c>
      <c r="C281" s="366" t="s">
        <v>1313</v>
      </c>
      <c r="D281" s="405">
        <v>6.5</v>
      </c>
      <c r="E281" s="184"/>
      <c r="F281" s="396">
        <f t="shared" si="24"/>
        <v>3.25</v>
      </c>
      <c r="G281" s="397">
        <f t="shared" si="25"/>
        <v>9.75</v>
      </c>
      <c r="H281" s="183"/>
      <c r="I281" s="398">
        <f t="shared" si="26"/>
        <v>9.75</v>
      </c>
      <c r="J281" s="228"/>
      <c r="K281" s="398">
        <f t="shared" si="27"/>
        <v>9.75</v>
      </c>
      <c r="L281" s="406"/>
      <c r="M281" s="20" t="str">
        <f t="shared" si="28"/>
        <v>Juin</v>
      </c>
    </row>
    <row r="282" spans="1:13" ht="19.5" customHeight="1">
      <c r="A282" s="17">
        <v>275</v>
      </c>
      <c r="B282" s="308" t="s">
        <v>3272</v>
      </c>
      <c r="C282" s="366" t="s">
        <v>3273</v>
      </c>
      <c r="D282" s="405">
        <v>12.75</v>
      </c>
      <c r="E282" s="184"/>
      <c r="F282" s="396">
        <f t="shared" si="24"/>
        <v>6.375</v>
      </c>
      <c r="G282" s="397">
        <f t="shared" si="25"/>
        <v>19.125</v>
      </c>
      <c r="H282" s="183"/>
      <c r="I282" s="398">
        <f t="shared" si="26"/>
        <v>19.125</v>
      </c>
      <c r="J282" s="228"/>
      <c r="K282" s="398">
        <f t="shared" si="27"/>
        <v>19.125</v>
      </c>
      <c r="L282" s="406"/>
      <c r="M282" s="20" t="str">
        <f t="shared" si="28"/>
        <v>Juin</v>
      </c>
    </row>
    <row r="283" spans="1:13" ht="19.5" customHeight="1">
      <c r="A283" s="17">
        <v>276</v>
      </c>
      <c r="B283" s="308" t="s">
        <v>3274</v>
      </c>
      <c r="C283" s="366" t="s">
        <v>3275</v>
      </c>
      <c r="D283" s="401">
        <v>7</v>
      </c>
      <c r="E283" s="184"/>
      <c r="F283" s="396">
        <f t="shared" si="24"/>
        <v>3.5</v>
      </c>
      <c r="G283" s="396">
        <f t="shared" si="25"/>
        <v>10.5</v>
      </c>
      <c r="H283" s="184"/>
      <c r="I283" s="446">
        <f t="shared" si="26"/>
        <v>10.5</v>
      </c>
      <c r="J283" s="228"/>
      <c r="K283" s="446">
        <f t="shared" si="27"/>
        <v>10.5</v>
      </c>
      <c r="L283" s="406"/>
      <c r="M283" s="20" t="str">
        <f t="shared" si="28"/>
        <v>Juin</v>
      </c>
    </row>
    <row r="284" spans="1:13" ht="18.75">
      <c r="C284" s="167"/>
      <c r="D284" s="444"/>
      <c r="E284" s="444"/>
      <c r="F284" s="445"/>
      <c r="G284" s="444"/>
      <c r="H284" s="444"/>
      <c r="I284" s="444"/>
      <c r="J284" s="444"/>
      <c r="K284" s="444"/>
      <c r="L284" s="408"/>
    </row>
    <row r="285" spans="1:13" ht="18.75">
      <c r="C285" s="167"/>
      <c r="D285" s="444"/>
      <c r="E285" s="444"/>
      <c r="F285" s="444"/>
      <c r="G285" s="444"/>
      <c r="H285" s="444"/>
      <c r="I285" s="444"/>
      <c r="J285" s="444"/>
      <c r="K285" s="444"/>
      <c r="L285" s="408"/>
    </row>
  </sheetData>
  <sortState ref="B8:M468">
    <sortCondition ref="B8:B468"/>
    <sortCondition ref="C8:C468"/>
  </sortState>
  <conditionalFormatting sqref="M7:M283">
    <cfRule type="cellIs" dxfId="52" priority="13" operator="equal">
      <formula>"Rattrapage"</formula>
    </cfRule>
    <cfRule type="cellIs" dxfId="51" priority="14" operator="equal">
      <formula>"Synthèse"</formula>
    </cfRule>
    <cfRule type="cellIs" dxfId="50" priority="15" operator="equal">
      <formula>"Juin"</formula>
    </cfRule>
  </conditionalFormatting>
  <conditionalFormatting sqref="D283 D65:D116 D15 D118:D280">
    <cfRule type="cellIs" dxfId="49" priority="5" operator="equal">
      <formula>"NON"</formula>
    </cfRule>
  </conditionalFormatting>
  <dataValidations count="2">
    <dataValidation type="decimal" allowBlank="1" showInputMessage="1" showErrorMessage="1" sqref="L8:L283">
      <formula1>30</formula1>
      <formula2>60</formula2>
    </dataValidation>
    <dataValidation type="decimal" allowBlank="1" showInputMessage="1" showErrorMessage="1" sqref="J8:J283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3"/>
  <sheetViews>
    <sheetView topLeftCell="A115" workbookViewId="0">
      <selection activeCell="L131" sqref="L131"/>
    </sheetView>
  </sheetViews>
  <sheetFormatPr baseColWidth="10" defaultRowHeight="15.75"/>
  <cols>
    <col min="1" max="1" width="9.42578125" customWidth="1"/>
    <col min="2" max="2" width="27" customWidth="1"/>
    <col min="3" max="3" width="35.42578125" customWidth="1"/>
    <col min="4" max="4" width="12.140625" style="140" customWidth="1"/>
    <col min="5" max="5" width="11.42578125" style="28" customWidth="1"/>
    <col min="6" max="6" width="11.5703125" bestFit="1" customWidth="1"/>
    <col min="7" max="7" width="10.42578125" customWidth="1"/>
    <col min="8" max="8" width="13" customWidth="1"/>
  </cols>
  <sheetData>
    <row r="1" spans="1:13" ht="20.25">
      <c r="C1" s="29"/>
      <c r="D1" s="340" t="s">
        <v>0</v>
      </c>
      <c r="E1" s="188"/>
      <c r="F1" s="34"/>
      <c r="G1" s="4"/>
    </row>
    <row r="2" spans="1:13" ht="20.25">
      <c r="C2" s="29"/>
      <c r="D2" s="340" t="s">
        <v>1</v>
      </c>
      <c r="E2" s="188"/>
      <c r="F2" s="34"/>
      <c r="G2" s="4"/>
    </row>
    <row r="3" spans="1:13" ht="20.25">
      <c r="C3" s="29"/>
      <c r="D3" s="340" t="s">
        <v>2930</v>
      </c>
      <c r="E3" s="188"/>
      <c r="F3" s="34"/>
      <c r="G3" s="4"/>
    </row>
    <row r="4" spans="1:13" ht="20.25">
      <c r="C4" s="29"/>
      <c r="D4" s="340" t="s">
        <v>2</v>
      </c>
      <c r="E4" s="188"/>
      <c r="F4" s="34"/>
      <c r="G4" s="4"/>
    </row>
    <row r="5" spans="1:13" ht="20.25">
      <c r="C5" s="29"/>
      <c r="D5" s="340" t="s">
        <v>25</v>
      </c>
      <c r="E5" s="188"/>
      <c r="F5" s="34"/>
      <c r="G5" s="4"/>
    </row>
    <row r="6" spans="1:13" ht="21" thickBot="1">
      <c r="A6" s="43" t="s">
        <v>3284</v>
      </c>
      <c r="C6" s="29"/>
      <c r="D6" s="340"/>
      <c r="E6" s="188"/>
      <c r="F6" s="34"/>
      <c r="G6" s="4"/>
    </row>
    <row r="7" spans="1:13" s="16" customFormat="1" ht="16.5" thickBot="1">
      <c r="A7" s="6" t="s">
        <v>5</v>
      </c>
      <c r="B7" s="7" t="s">
        <v>6</v>
      </c>
      <c r="C7" s="7" t="s">
        <v>7</v>
      </c>
      <c r="D7" s="341" t="s">
        <v>8</v>
      </c>
      <c r="E7" s="189" t="s">
        <v>9</v>
      </c>
      <c r="F7" s="10" t="s">
        <v>10</v>
      </c>
      <c r="G7" s="10" t="s">
        <v>11</v>
      </c>
      <c r="H7" s="11" t="s">
        <v>2196</v>
      </c>
      <c r="I7" s="12" t="s">
        <v>13</v>
      </c>
      <c r="J7" s="13" t="s">
        <v>2203</v>
      </c>
      <c r="K7" s="12" t="s">
        <v>13</v>
      </c>
      <c r="L7" s="14" t="s">
        <v>14</v>
      </c>
      <c r="M7" s="15" t="s">
        <v>15</v>
      </c>
    </row>
    <row r="8" spans="1:13" ht="18.75">
      <c r="A8" s="17">
        <v>1</v>
      </c>
      <c r="B8" s="372" t="s">
        <v>2933</v>
      </c>
      <c r="C8" s="373" t="s">
        <v>2934</v>
      </c>
      <c r="D8" s="196">
        <v>9</v>
      </c>
      <c r="E8" s="24"/>
      <c r="F8" s="396">
        <f t="shared" ref="F8" si="0">IF(AND(D8=0,E8=0),L8/2,(D8+E8)/2)</f>
        <v>4.5</v>
      </c>
      <c r="G8" s="397">
        <f t="shared" ref="G8" si="1">F8*2</f>
        <v>9</v>
      </c>
      <c r="H8" s="413"/>
      <c r="I8" s="398">
        <f t="shared" ref="I8" si="2">MAX(G8,H8*2)</f>
        <v>9</v>
      </c>
      <c r="J8" s="208"/>
      <c r="K8" s="398">
        <f t="shared" ref="K8" si="3">MAX(I8,J8*2)</f>
        <v>9</v>
      </c>
      <c r="L8" s="191"/>
      <c r="M8" s="20" t="str">
        <f t="shared" ref="M8" si="4">IF(ISBLANK(J8),IF(ISBLANK(H8),"Juin","Synthèse"),"Rattrapage")</f>
        <v>Juin</v>
      </c>
    </row>
    <row r="9" spans="1:13" ht="24" customHeight="1">
      <c r="A9" s="17">
        <v>2</v>
      </c>
      <c r="B9" s="372" t="s">
        <v>2935</v>
      </c>
      <c r="C9" s="373" t="s">
        <v>2936</v>
      </c>
      <c r="D9" s="187">
        <v>11</v>
      </c>
      <c r="E9" s="24"/>
      <c r="F9" s="396">
        <f t="shared" ref="F9:F72" si="5">IF(AND(D9=0,E9=0),L9/2,(D9+E9)/2)</f>
        <v>5.5</v>
      </c>
      <c r="G9" s="397">
        <f t="shared" ref="G9:G72" si="6">F9*2</f>
        <v>11</v>
      </c>
      <c r="H9" s="413"/>
      <c r="I9" s="398">
        <f t="shared" ref="I9:I72" si="7">MAX(G9,H9*2)</f>
        <v>11</v>
      </c>
      <c r="J9" s="208"/>
      <c r="K9" s="398">
        <f t="shared" ref="K9:K72" si="8">MAX(I9,J9*2)</f>
        <v>11</v>
      </c>
      <c r="L9" s="191"/>
      <c r="M9" s="20" t="str">
        <f t="shared" ref="M9:M72" si="9">IF(ISBLANK(J9),IF(ISBLANK(H9),"Juin","Synthèse"),"Rattrapage")</f>
        <v>Juin</v>
      </c>
    </row>
    <row r="10" spans="1:13" ht="18.75">
      <c r="A10" s="17">
        <v>3</v>
      </c>
      <c r="B10" s="333" t="s">
        <v>2937</v>
      </c>
      <c r="C10" s="366" t="s">
        <v>518</v>
      </c>
      <c r="D10" s="187">
        <v>5</v>
      </c>
      <c r="E10" s="24"/>
      <c r="F10" s="396">
        <f t="shared" si="5"/>
        <v>2.5</v>
      </c>
      <c r="G10" s="397">
        <f t="shared" si="6"/>
        <v>5</v>
      </c>
      <c r="H10" s="413"/>
      <c r="I10" s="398">
        <f t="shared" si="7"/>
        <v>5</v>
      </c>
      <c r="J10" s="208"/>
      <c r="K10" s="398">
        <f t="shared" si="8"/>
        <v>5</v>
      </c>
      <c r="L10" s="191"/>
      <c r="M10" s="20" t="str">
        <f t="shared" si="9"/>
        <v>Juin</v>
      </c>
    </row>
    <row r="11" spans="1:13" ht="18.75">
      <c r="A11" s="17">
        <v>4</v>
      </c>
      <c r="B11" s="308" t="s">
        <v>2938</v>
      </c>
      <c r="C11" s="366" t="s">
        <v>706</v>
      </c>
      <c r="D11" s="187">
        <v>5</v>
      </c>
      <c r="E11" s="24"/>
      <c r="F11" s="396">
        <f t="shared" si="5"/>
        <v>2.5</v>
      </c>
      <c r="G11" s="397">
        <f t="shared" si="6"/>
        <v>5</v>
      </c>
      <c r="H11" s="413"/>
      <c r="I11" s="398">
        <f t="shared" si="7"/>
        <v>5</v>
      </c>
      <c r="J11" s="208"/>
      <c r="K11" s="398">
        <f t="shared" si="8"/>
        <v>5</v>
      </c>
      <c r="L11" s="191"/>
      <c r="M11" s="20" t="str">
        <f t="shared" si="9"/>
        <v>Juin</v>
      </c>
    </row>
    <row r="12" spans="1:13" ht="18.75">
      <c r="A12" s="17">
        <v>5</v>
      </c>
      <c r="B12" s="334" t="s">
        <v>1771</v>
      </c>
      <c r="C12" s="335" t="s">
        <v>3292</v>
      </c>
      <c r="D12" s="187">
        <v>3</v>
      </c>
      <c r="E12" s="24"/>
      <c r="F12" s="396">
        <f t="shared" si="5"/>
        <v>1.5</v>
      </c>
      <c r="G12" s="397">
        <f t="shared" si="6"/>
        <v>3</v>
      </c>
      <c r="H12" s="413"/>
      <c r="I12" s="398">
        <f t="shared" si="7"/>
        <v>3</v>
      </c>
      <c r="J12" s="208"/>
      <c r="K12" s="398">
        <f t="shared" si="8"/>
        <v>3</v>
      </c>
      <c r="L12" s="191"/>
      <c r="M12" s="20" t="str">
        <f t="shared" si="9"/>
        <v>Juin</v>
      </c>
    </row>
    <row r="13" spans="1:13" ht="18.75">
      <c r="A13" s="17">
        <v>6</v>
      </c>
      <c r="B13" s="308" t="s">
        <v>2939</v>
      </c>
      <c r="C13" s="309" t="s">
        <v>2940</v>
      </c>
      <c r="D13" s="187">
        <v>4</v>
      </c>
      <c r="E13" s="24"/>
      <c r="F13" s="396">
        <f t="shared" si="5"/>
        <v>2</v>
      </c>
      <c r="G13" s="397">
        <f t="shared" si="6"/>
        <v>4</v>
      </c>
      <c r="H13" s="413"/>
      <c r="I13" s="398">
        <f t="shared" si="7"/>
        <v>4</v>
      </c>
      <c r="J13" s="208"/>
      <c r="K13" s="398">
        <f t="shared" si="8"/>
        <v>4</v>
      </c>
      <c r="L13" s="191"/>
      <c r="M13" s="20" t="str">
        <f t="shared" si="9"/>
        <v>Juin</v>
      </c>
    </row>
    <row r="14" spans="1:13" ht="18.75">
      <c r="A14" s="17">
        <v>7</v>
      </c>
      <c r="B14" s="308" t="s">
        <v>2941</v>
      </c>
      <c r="C14" s="309" t="s">
        <v>2942</v>
      </c>
      <c r="D14" s="187">
        <v>7</v>
      </c>
      <c r="E14" s="24"/>
      <c r="F14" s="396">
        <f t="shared" si="5"/>
        <v>3.5</v>
      </c>
      <c r="G14" s="397">
        <f t="shared" si="6"/>
        <v>7</v>
      </c>
      <c r="H14" s="413"/>
      <c r="I14" s="398">
        <f t="shared" si="7"/>
        <v>7</v>
      </c>
      <c r="J14" s="208"/>
      <c r="K14" s="398">
        <f t="shared" si="8"/>
        <v>7</v>
      </c>
      <c r="L14" s="191"/>
      <c r="M14" s="20" t="str">
        <f t="shared" si="9"/>
        <v>Juin</v>
      </c>
    </row>
    <row r="15" spans="1:13" ht="20.25" customHeight="1">
      <c r="A15" s="17">
        <v>8</v>
      </c>
      <c r="B15" s="306" t="s">
        <v>2945</v>
      </c>
      <c r="C15" s="307" t="s">
        <v>492</v>
      </c>
      <c r="D15" s="187">
        <v>4</v>
      </c>
      <c r="E15" s="24"/>
      <c r="F15" s="396">
        <f t="shared" si="5"/>
        <v>2</v>
      </c>
      <c r="G15" s="397">
        <f t="shared" si="6"/>
        <v>4</v>
      </c>
      <c r="H15" s="413"/>
      <c r="I15" s="398">
        <f t="shared" si="7"/>
        <v>4</v>
      </c>
      <c r="J15" s="208"/>
      <c r="K15" s="398">
        <f t="shared" si="8"/>
        <v>4</v>
      </c>
      <c r="L15" s="191"/>
      <c r="M15" s="20" t="str">
        <f t="shared" si="9"/>
        <v>Juin</v>
      </c>
    </row>
    <row r="16" spans="1:13" ht="18.75">
      <c r="A16" s="17">
        <v>9</v>
      </c>
      <c r="B16" s="308" t="s">
        <v>2943</v>
      </c>
      <c r="C16" s="309" t="s">
        <v>2944</v>
      </c>
      <c r="D16" s="187">
        <v>4</v>
      </c>
      <c r="E16" s="24"/>
      <c r="F16" s="396">
        <f t="shared" si="5"/>
        <v>2</v>
      </c>
      <c r="G16" s="397">
        <f t="shared" si="6"/>
        <v>4</v>
      </c>
      <c r="H16" s="413"/>
      <c r="I16" s="398">
        <f t="shared" si="7"/>
        <v>4</v>
      </c>
      <c r="J16" s="208"/>
      <c r="K16" s="398">
        <f t="shared" si="8"/>
        <v>4</v>
      </c>
      <c r="L16" s="191"/>
      <c r="M16" s="20" t="str">
        <f t="shared" si="9"/>
        <v>Juin</v>
      </c>
    </row>
    <row r="17" spans="1:13" ht="18.75">
      <c r="A17" s="17">
        <v>10</v>
      </c>
      <c r="B17" s="308" t="s">
        <v>182</v>
      </c>
      <c r="C17" s="309" t="s">
        <v>640</v>
      </c>
      <c r="D17" s="187">
        <v>11</v>
      </c>
      <c r="E17" s="24"/>
      <c r="F17" s="396">
        <f t="shared" si="5"/>
        <v>5.5</v>
      </c>
      <c r="G17" s="397">
        <f t="shared" si="6"/>
        <v>11</v>
      </c>
      <c r="H17" s="413"/>
      <c r="I17" s="398">
        <f t="shared" si="7"/>
        <v>11</v>
      </c>
      <c r="J17" s="208"/>
      <c r="K17" s="398">
        <f t="shared" si="8"/>
        <v>11</v>
      </c>
      <c r="L17" s="191"/>
      <c r="M17" s="20" t="str">
        <f t="shared" si="9"/>
        <v>Juin</v>
      </c>
    </row>
    <row r="18" spans="1:13" ht="18.75">
      <c r="A18" s="17">
        <v>11</v>
      </c>
      <c r="B18" s="308" t="s">
        <v>2946</v>
      </c>
      <c r="C18" s="309" t="s">
        <v>1863</v>
      </c>
      <c r="D18" s="187">
        <v>3</v>
      </c>
      <c r="E18" s="24"/>
      <c r="F18" s="396">
        <f t="shared" si="5"/>
        <v>1.5</v>
      </c>
      <c r="G18" s="397">
        <f t="shared" si="6"/>
        <v>3</v>
      </c>
      <c r="H18" s="413"/>
      <c r="I18" s="398">
        <f t="shared" si="7"/>
        <v>3</v>
      </c>
      <c r="J18" s="208"/>
      <c r="K18" s="398">
        <f t="shared" si="8"/>
        <v>3</v>
      </c>
      <c r="L18" s="191"/>
      <c r="M18" s="20" t="str">
        <f t="shared" si="9"/>
        <v>Juin</v>
      </c>
    </row>
    <row r="19" spans="1:13" ht="18.75">
      <c r="A19" s="17">
        <v>12</v>
      </c>
      <c r="B19" s="308" t="s">
        <v>1784</v>
      </c>
      <c r="C19" s="309" t="s">
        <v>2947</v>
      </c>
      <c r="D19" s="187">
        <v>4</v>
      </c>
      <c r="E19" s="414"/>
      <c r="F19" s="396">
        <f t="shared" si="5"/>
        <v>2</v>
      </c>
      <c r="G19" s="397">
        <f t="shared" si="6"/>
        <v>4</v>
      </c>
      <c r="H19" s="413"/>
      <c r="I19" s="398">
        <f t="shared" si="7"/>
        <v>4</v>
      </c>
      <c r="J19" s="208"/>
      <c r="K19" s="398">
        <f t="shared" si="8"/>
        <v>4</v>
      </c>
      <c r="L19" s="191"/>
      <c r="M19" s="20" t="str">
        <f t="shared" si="9"/>
        <v>Juin</v>
      </c>
    </row>
    <row r="20" spans="1:13" ht="18.75">
      <c r="A20" s="17">
        <v>13</v>
      </c>
      <c r="B20" s="308" t="s">
        <v>2948</v>
      </c>
      <c r="C20" s="309" t="s">
        <v>2949</v>
      </c>
      <c r="D20" s="187">
        <v>4</v>
      </c>
      <c r="E20" s="24"/>
      <c r="F20" s="396">
        <f t="shared" si="5"/>
        <v>2</v>
      </c>
      <c r="G20" s="397">
        <f t="shared" si="6"/>
        <v>4</v>
      </c>
      <c r="H20" s="413"/>
      <c r="I20" s="398">
        <f t="shared" si="7"/>
        <v>4</v>
      </c>
      <c r="J20" s="208"/>
      <c r="K20" s="398">
        <f t="shared" si="8"/>
        <v>4</v>
      </c>
      <c r="L20" s="191"/>
      <c r="M20" s="20" t="str">
        <f t="shared" si="9"/>
        <v>Juin</v>
      </c>
    </row>
    <row r="21" spans="1:13" ht="18.75">
      <c r="A21" s="17">
        <v>14</v>
      </c>
      <c r="B21" s="308" t="s">
        <v>2950</v>
      </c>
      <c r="C21" s="309" t="s">
        <v>580</v>
      </c>
      <c r="D21" s="187">
        <v>16</v>
      </c>
      <c r="E21" s="186"/>
      <c r="F21" s="396">
        <f t="shared" si="5"/>
        <v>8</v>
      </c>
      <c r="G21" s="397">
        <f t="shared" si="6"/>
        <v>16</v>
      </c>
      <c r="H21" s="413"/>
      <c r="I21" s="398">
        <f t="shared" si="7"/>
        <v>16</v>
      </c>
      <c r="J21" s="208"/>
      <c r="K21" s="398">
        <f t="shared" si="8"/>
        <v>16</v>
      </c>
      <c r="L21" s="191"/>
      <c r="M21" s="20" t="str">
        <f t="shared" si="9"/>
        <v>Juin</v>
      </c>
    </row>
    <row r="22" spans="1:13" ht="18.75">
      <c r="A22" s="17">
        <v>15</v>
      </c>
      <c r="B22" s="308" t="s">
        <v>2951</v>
      </c>
      <c r="C22" s="309" t="s">
        <v>2952</v>
      </c>
      <c r="D22" s="187">
        <v>5</v>
      </c>
      <c r="E22" s="24"/>
      <c r="F22" s="396">
        <f t="shared" si="5"/>
        <v>2.5</v>
      </c>
      <c r="G22" s="397">
        <f t="shared" si="6"/>
        <v>5</v>
      </c>
      <c r="H22" s="413"/>
      <c r="I22" s="398">
        <f t="shared" si="7"/>
        <v>5</v>
      </c>
      <c r="J22" s="208"/>
      <c r="K22" s="398">
        <f t="shared" si="8"/>
        <v>5</v>
      </c>
      <c r="L22" s="191"/>
      <c r="M22" s="20" t="str">
        <f t="shared" si="9"/>
        <v>Juin</v>
      </c>
    </row>
    <row r="23" spans="1:13" ht="18.75">
      <c r="A23" s="17">
        <v>16</v>
      </c>
      <c r="B23" s="336" t="s">
        <v>2951</v>
      </c>
      <c r="C23" s="337" t="s">
        <v>2953</v>
      </c>
      <c r="D23" s="187">
        <v>3</v>
      </c>
      <c r="E23" s="24"/>
      <c r="F23" s="396">
        <f t="shared" si="5"/>
        <v>1.5</v>
      </c>
      <c r="G23" s="397">
        <f t="shared" si="6"/>
        <v>3</v>
      </c>
      <c r="H23" s="413"/>
      <c r="I23" s="398">
        <f t="shared" si="7"/>
        <v>3</v>
      </c>
      <c r="J23" s="208"/>
      <c r="K23" s="398">
        <f t="shared" si="8"/>
        <v>3</v>
      </c>
      <c r="L23" s="191"/>
      <c r="M23" s="20" t="str">
        <f t="shared" si="9"/>
        <v>Juin</v>
      </c>
    </row>
    <row r="24" spans="1:13" ht="18.75">
      <c r="A24" s="17">
        <v>17</v>
      </c>
      <c r="B24" s="308" t="s">
        <v>2954</v>
      </c>
      <c r="C24" s="309" t="s">
        <v>2090</v>
      </c>
      <c r="D24" s="187">
        <v>6</v>
      </c>
      <c r="E24" s="24"/>
      <c r="F24" s="396">
        <f t="shared" si="5"/>
        <v>3</v>
      </c>
      <c r="G24" s="397">
        <f t="shared" si="6"/>
        <v>6</v>
      </c>
      <c r="H24" s="413"/>
      <c r="I24" s="398">
        <f t="shared" si="7"/>
        <v>6</v>
      </c>
      <c r="J24" s="208"/>
      <c r="K24" s="398">
        <f t="shared" si="8"/>
        <v>6</v>
      </c>
      <c r="L24" s="191"/>
      <c r="M24" s="20" t="str">
        <f t="shared" si="9"/>
        <v>Juin</v>
      </c>
    </row>
    <row r="25" spans="1:13" ht="18.75">
      <c r="A25" s="17">
        <v>18</v>
      </c>
      <c r="B25" s="308" t="s">
        <v>220</v>
      </c>
      <c r="C25" s="309" t="s">
        <v>2955</v>
      </c>
      <c r="D25" s="187">
        <v>4</v>
      </c>
      <c r="E25" s="24"/>
      <c r="F25" s="396">
        <f t="shared" si="5"/>
        <v>2</v>
      </c>
      <c r="G25" s="397">
        <f t="shared" si="6"/>
        <v>4</v>
      </c>
      <c r="H25" s="413"/>
      <c r="I25" s="398">
        <f t="shared" si="7"/>
        <v>4</v>
      </c>
      <c r="J25" s="208"/>
      <c r="K25" s="398">
        <f t="shared" si="8"/>
        <v>4</v>
      </c>
      <c r="L25" s="191"/>
      <c r="M25" s="20" t="str">
        <f t="shared" si="9"/>
        <v>Juin</v>
      </c>
    </row>
    <row r="26" spans="1:13" ht="18.75">
      <c r="A26" s="17">
        <v>19</v>
      </c>
      <c r="B26" s="285" t="s">
        <v>2956</v>
      </c>
      <c r="C26" s="284" t="s">
        <v>2957</v>
      </c>
      <c r="D26" s="187">
        <v>6</v>
      </c>
      <c r="E26" s="24"/>
      <c r="F26" s="396">
        <f t="shared" si="5"/>
        <v>3</v>
      </c>
      <c r="G26" s="397">
        <f t="shared" si="6"/>
        <v>6</v>
      </c>
      <c r="H26" s="413"/>
      <c r="I26" s="398">
        <f t="shared" si="7"/>
        <v>6</v>
      </c>
      <c r="J26" s="208"/>
      <c r="K26" s="398">
        <f t="shared" si="8"/>
        <v>6</v>
      </c>
      <c r="L26" s="191"/>
      <c r="M26" s="20" t="str">
        <f t="shared" si="9"/>
        <v>Juin</v>
      </c>
    </row>
    <row r="27" spans="1:13" ht="18.75">
      <c r="A27" s="17">
        <v>20</v>
      </c>
      <c r="B27" s="285" t="s">
        <v>2958</v>
      </c>
      <c r="C27" s="284" t="s">
        <v>1795</v>
      </c>
      <c r="D27" s="187">
        <v>9.5</v>
      </c>
      <c r="E27" s="187"/>
      <c r="F27" s="396">
        <f t="shared" si="5"/>
        <v>4.75</v>
      </c>
      <c r="G27" s="397">
        <f t="shared" si="6"/>
        <v>9.5</v>
      </c>
      <c r="H27" s="413"/>
      <c r="I27" s="398">
        <f t="shared" si="7"/>
        <v>9.5</v>
      </c>
      <c r="J27" s="208"/>
      <c r="K27" s="398">
        <f t="shared" si="8"/>
        <v>9.5</v>
      </c>
      <c r="L27" s="191"/>
      <c r="M27" s="20" t="str">
        <f t="shared" si="9"/>
        <v>Juin</v>
      </c>
    </row>
    <row r="28" spans="1:13" ht="18.75">
      <c r="A28" s="17">
        <v>21</v>
      </c>
      <c r="B28" s="285" t="s">
        <v>2959</v>
      </c>
      <c r="C28" s="284" t="s">
        <v>2960</v>
      </c>
      <c r="D28" s="187">
        <v>5</v>
      </c>
      <c r="E28" s="24"/>
      <c r="F28" s="396">
        <f t="shared" si="5"/>
        <v>2.5</v>
      </c>
      <c r="G28" s="397">
        <f t="shared" si="6"/>
        <v>5</v>
      </c>
      <c r="H28" s="413"/>
      <c r="I28" s="398">
        <f t="shared" si="7"/>
        <v>5</v>
      </c>
      <c r="J28" s="208"/>
      <c r="K28" s="398">
        <f t="shared" si="8"/>
        <v>5</v>
      </c>
      <c r="L28" s="191"/>
      <c r="M28" s="20" t="str">
        <f t="shared" si="9"/>
        <v>Juin</v>
      </c>
    </row>
    <row r="29" spans="1:13" ht="18.75">
      <c r="A29" s="17">
        <v>22</v>
      </c>
      <c r="B29" s="285" t="s">
        <v>2961</v>
      </c>
      <c r="C29" s="284" t="s">
        <v>1943</v>
      </c>
      <c r="D29" s="187">
        <v>10</v>
      </c>
      <c r="E29" s="24"/>
      <c r="F29" s="396">
        <f t="shared" si="5"/>
        <v>5</v>
      </c>
      <c r="G29" s="397">
        <f t="shared" si="6"/>
        <v>10</v>
      </c>
      <c r="H29" s="413"/>
      <c r="I29" s="398">
        <f t="shared" si="7"/>
        <v>10</v>
      </c>
      <c r="J29" s="208"/>
      <c r="K29" s="398">
        <f t="shared" si="8"/>
        <v>10</v>
      </c>
      <c r="L29" s="191"/>
      <c r="M29" s="20" t="str">
        <f t="shared" si="9"/>
        <v>Juin</v>
      </c>
    </row>
    <row r="30" spans="1:13" ht="18.75">
      <c r="A30" s="17">
        <v>23</v>
      </c>
      <c r="B30" s="285" t="s">
        <v>249</v>
      </c>
      <c r="C30" s="284" t="s">
        <v>2962</v>
      </c>
      <c r="D30" s="187">
        <v>9</v>
      </c>
      <c r="E30" s="24"/>
      <c r="F30" s="396">
        <f t="shared" si="5"/>
        <v>4.5</v>
      </c>
      <c r="G30" s="397">
        <f t="shared" si="6"/>
        <v>9</v>
      </c>
      <c r="H30" s="413"/>
      <c r="I30" s="398">
        <f t="shared" si="7"/>
        <v>9</v>
      </c>
      <c r="J30" s="208"/>
      <c r="K30" s="398">
        <f t="shared" si="8"/>
        <v>9</v>
      </c>
      <c r="L30" s="191"/>
      <c r="M30" s="20" t="str">
        <f t="shared" si="9"/>
        <v>Juin</v>
      </c>
    </row>
    <row r="31" spans="1:13" ht="18.75">
      <c r="A31" s="17">
        <v>24</v>
      </c>
      <c r="B31" s="285" t="s">
        <v>2963</v>
      </c>
      <c r="C31" s="284" t="s">
        <v>640</v>
      </c>
      <c r="D31" s="187">
        <v>4</v>
      </c>
      <c r="E31" s="24"/>
      <c r="F31" s="396">
        <f t="shared" si="5"/>
        <v>2</v>
      </c>
      <c r="G31" s="397">
        <f t="shared" si="6"/>
        <v>4</v>
      </c>
      <c r="H31" s="413"/>
      <c r="I31" s="398">
        <f t="shared" si="7"/>
        <v>4</v>
      </c>
      <c r="J31" s="208"/>
      <c r="K31" s="398">
        <f t="shared" si="8"/>
        <v>4</v>
      </c>
      <c r="L31" s="191"/>
      <c r="M31" s="20" t="str">
        <f t="shared" si="9"/>
        <v>Juin</v>
      </c>
    </row>
    <row r="32" spans="1:13" ht="18.75">
      <c r="A32" s="17">
        <v>25</v>
      </c>
      <c r="B32" s="285" t="s">
        <v>2964</v>
      </c>
      <c r="C32" s="284" t="s">
        <v>2965</v>
      </c>
      <c r="D32" s="187">
        <v>6</v>
      </c>
      <c r="E32" s="24"/>
      <c r="F32" s="396">
        <f t="shared" si="5"/>
        <v>3</v>
      </c>
      <c r="G32" s="397">
        <f t="shared" si="6"/>
        <v>6</v>
      </c>
      <c r="H32" s="413"/>
      <c r="I32" s="398">
        <f t="shared" si="7"/>
        <v>6</v>
      </c>
      <c r="J32" s="208"/>
      <c r="K32" s="398">
        <f t="shared" si="8"/>
        <v>6</v>
      </c>
      <c r="L32" s="191"/>
      <c r="M32" s="20" t="str">
        <f t="shared" si="9"/>
        <v>Juin</v>
      </c>
    </row>
    <row r="33" spans="1:13" ht="18.75">
      <c r="A33" s="17">
        <v>26</v>
      </c>
      <c r="B33" s="285" t="s">
        <v>2966</v>
      </c>
      <c r="C33" s="284" t="s">
        <v>1409</v>
      </c>
      <c r="D33" s="187">
        <v>5</v>
      </c>
      <c r="E33" s="24"/>
      <c r="F33" s="396">
        <f t="shared" si="5"/>
        <v>2.5</v>
      </c>
      <c r="G33" s="397">
        <f t="shared" si="6"/>
        <v>5</v>
      </c>
      <c r="H33" s="413"/>
      <c r="I33" s="398">
        <f t="shared" si="7"/>
        <v>5</v>
      </c>
      <c r="J33" s="208"/>
      <c r="K33" s="398">
        <f t="shared" si="8"/>
        <v>5</v>
      </c>
      <c r="L33" s="191"/>
      <c r="M33" s="20" t="str">
        <f t="shared" si="9"/>
        <v>Juin</v>
      </c>
    </row>
    <row r="34" spans="1:13" ht="18.75">
      <c r="A34" s="17">
        <v>27</v>
      </c>
      <c r="B34" s="285" t="s">
        <v>2967</v>
      </c>
      <c r="C34" s="284" t="s">
        <v>2968</v>
      </c>
      <c r="D34" s="187">
        <v>13</v>
      </c>
      <c r="E34" s="24"/>
      <c r="F34" s="396">
        <f t="shared" si="5"/>
        <v>6.5</v>
      </c>
      <c r="G34" s="397">
        <f t="shared" si="6"/>
        <v>13</v>
      </c>
      <c r="H34" s="413"/>
      <c r="I34" s="398">
        <f t="shared" si="7"/>
        <v>13</v>
      </c>
      <c r="J34" s="208"/>
      <c r="K34" s="398">
        <f t="shared" si="8"/>
        <v>13</v>
      </c>
      <c r="L34" s="191"/>
      <c r="M34" s="20" t="str">
        <f t="shared" si="9"/>
        <v>Juin</v>
      </c>
    </row>
    <row r="35" spans="1:13" ht="18.75">
      <c r="A35" s="17">
        <v>28</v>
      </c>
      <c r="B35" s="290" t="s">
        <v>307</v>
      </c>
      <c r="C35" s="291" t="s">
        <v>2969</v>
      </c>
      <c r="D35" s="187">
        <v>11</v>
      </c>
      <c r="E35" s="24"/>
      <c r="F35" s="396">
        <f t="shared" si="5"/>
        <v>5.5</v>
      </c>
      <c r="G35" s="397">
        <f t="shared" si="6"/>
        <v>11</v>
      </c>
      <c r="H35" s="413"/>
      <c r="I35" s="398">
        <f t="shared" si="7"/>
        <v>11</v>
      </c>
      <c r="J35" s="208"/>
      <c r="K35" s="398">
        <f t="shared" si="8"/>
        <v>11</v>
      </c>
      <c r="L35" s="191"/>
      <c r="M35" s="20" t="str">
        <f t="shared" si="9"/>
        <v>Juin</v>
      </c>
    </row>
    <row r="36" spans="1:13" ht="18.75">
      <c r="A36" s="17">
        <v>29</v>
      </c>
      <c r="B36" s="285" t="s">
        <v>3293</v>
      </c>
      <c r="C36" s="284" t="s">
        <v>2047</v>
      </c>
      <c r="D36" s="187">
        <v>9</v>
      </c>
      <c r="E36" s="24"/>
      <c r="F36" s="396">
        <f t="shared" si="5"/>
        <v>4.5</v>
      </c>
      <c r="G36" s="397">
        <f t="shared" si="6"/>
        <v>9</v>
      </c>
      <c r="H36" s="413"/>
      <c r="I36" s="398">
        <f t="shared" si="7"/>
        <v>9</v>
      </c>
      <c r="J36" s="208"/>
      <c r="K36" s="398">
        <f t="shared" si="8"/>
        <v>9</v>
      </c>
      <c r="L36" s="191"/>
      <c r="M36" s="20" t="str">
        <f t="shared" si="9"/>
        <v>Juin</v>
      </c>
    </row>
    <row r="37" spans="1:13" ht="18.75">
      <c r="A37" s="17">
        <v>30</v>
      </c>
      <c r="B37" s="285" t="s">
        <v>2970</v>
      </c>
      <c r="C37" s="284" t="s">
        <v>2971</v>
      </c>
      <c r="D37" s="187">
        <v>8</v>
      </c>
      <c r="E37" s="24"/>
      <c r="F37" s="396">
        <f t="shared" si="5"/>
        <v>4</v>
      </c>
      <c r="G37" s="397">
        <f t="shared" si="6"/>
        <v>8</v>
      </c>
      <c r="H37" s="413"/>
      <c r="I37" s="398">
        <f t="shared" si="7"/>
        <v>8</v>
      </c>
      <c r="J37" s="208"/>
      <c r="K37" s="398">
        <f t="shared" si="8"/>
        <v>8</v>
      </c>
      <c r="L37" s="191"/>
      <c r="M37" s="20" t="str">
        <f t="shared" si="9"/>
        <v>Juin</v>
      </c>
    </row>
    <row r="38" spans="1:13" ht="18.75">
      <c r="A38" s="17">
        <v>31</v>
      </c>
      <c r="B38" s="285" t="s">
        <v>347</v>
      </c>
      <c r="C38" s="284" t="s">
        <v>2248</v>
      </c>
      <c r="D38" s="187">
        <v>4</v>
      </c>
      <c r="E38" s="24"/>
      <c r="F38" s="396">
        <f t="shared" si="5"/>
        <v>2</v>
      </c>
      <c r="G38" s="397">
        <f t="shared" si="6"/>
        <v>4</v>
      </c>
      <c r="H38" s="413"/>
      <c r="I38" s="398">
        <f t="shared" si="7"/>
        <v>4</v>
      </c>
      <c r="J38" s="208"/>
      <c r="K38" s="398">
        <f t="shared" si="8"/>
        <v>4</v>
      </c>
      <c r="L38" s="191"/>
      <c r="M38" s="20" t="str">
        <f t="shared" si="9"/>
        <v>Juin</v>
      </c>
    </row>
    <row r="39" spans="1:13" ht="18.75">
      <c r="A39" s="17">
        <v>32</v>
      </c>
      <c r="B39" s="285" t="s">
        <v>2972</v>
      </c>
      <c r="C39" s="284" t="s">
        <v>82</v>
      </c>
      <c r="D39" s="187">
        <v>13</v>
      </c>
      <c r="E39" s="24"/>
      <c r="F39" s="396">
        <f t="shared" si="5"/>
        <v>6.5</v>
      </c>
      <c r="G39" s="397">
        <f t="shared" si="6"/>
        <v>13</v>
      </c>
      <c r="H39" s="413"/>
      <c r="I39" s="398">
        <f t="shared" si="7"/>
        <v>13</v>
      </c>
      <c r="J39" s="208"/>
      <c r="K39" s="398">
        <f t="shared" si="8"/>
        <v>13</v>
      </c>
      <c r="L39" s="191"/>
      <c r="M39" s="20" t="str">
        <f t="shared" si="9"/>
        <v>Juin</v>
      </c>
    </row>
    <row r="40" spans="1:13" ht="18.75">
      <c r="A40" s="17">
        <v>33</v>
      </c>
      <c r="B40" s="285" t="s">
        <v>2973</v>
      </c>
      <c r="C40" s="284" t="s">
        <v>2974</v>
      </c>
      <c r="D40" s="187">
        <v>5</v>
      </c>
      <c r="E40" s="24"/>
      <c r="F40" s="396">
        <f t="shared" si="5"/>
        <v>2.5</v>
      </c>
      <c r="G40" s="397">
        <f t="shared" si="6"/>
        <v>5</v>
      </c>
      <c r="H40" s="413"/>
      <c r="I40" s="398">
        <f t="shared" si="7"/>
        <v>5</v>
      </c>
      <c r="J40" s="208"/>
      <c r="K40" s="398">
        <f t="shared" si="8"/>
        <v>5</v>
      </c>
      <c r="L40" s="191"/>
      <c r="M40" s="20" t="str">
        <f t="shared" si="9"/>
        <v>Juin</v>
      </c>
    </row>
    <row r="41" spans="1:13" ht="18.75">
      <c r="A41" s="17">
        <v>34</v>
      </c>
      <c r="B41" s="308" t="s">
        <v>2992</v>
      </c>
      <c r="C41" s="309" t="s">
        <v>2028</v>
      </c>
      <c r="D41" s="187">
        <v>5</v>
      </c>
      <c r="E41" s="186"/>
      <c r="F41" s="396">
        <f t="shared" si="5"/>
        <v>2.5</v>
      </c>
      <c r="G41" s="397">
        <f t="shared" si="6"/>
        <v>5</v>
      </c>
      <c r="H41" s="413"/>
      <c r="I41" s="398">
        <f t="shared" si="7"/>
        <v>5</v>
      </c>
      <c r="J41" s="208"/>
      <c r="K41" s="398">
        <f t="shared" si="8"/>
        <v>5</v>
      </c>
      <c r="L41" s="191"/>
      <c r="M41" s="20" t="str">
        <f t="shared" si="9"/>
        <v>Juin</v>
      </c>
    </row>
    <row r="42" spans="1:13" ht="18.75">
      <c r="A42" s="17">
        <v>35</v>
      </c>
      <c r="B42" s="285" t="s">
        <v>2975</v>
      </c>
      <c r="C42" s="284" t="s">
        <v>2976</v>
      </c>
      <c r="D42" s="187">
        <v>8</v>
      </c>
      <c r="E42" s="24"/>
      <c r="F42" s="396">
        <f t="shared" si="5"/>
        <v>4</v>
      </c>
      <c r="G42" s="397">
        <f t="shared" si="6"/>
        <v>8</v>
      </c>
      <c r="H42" s="413"/>
      <c r="I42" s="398">
        <f t="shared" si="7"/>
        <v>8</v>
      </c>
      <c r="J42" s="208"/>
      <c r="K42" s="398">
        <f t="shared" si="8"/>
        <v>8</v>
      </c>
      <c r="L42" s="191"/>
      <c r="M42" s="20" t="str">
        <f t="shared" si="9"/>
        <v>Juin</v>
      </c>
    </row>
    <row r="43" spans="1:13" ht="18.75">
      <c r="A43" s="17">
        <v>36</v>
      </c>
      <c r="B43" s="308" t="s">
        <v>2977</v>
      </c>
      <c r="C43" s="309" t="s">
        <v>2165</v>
      </c>
      <c r="D43" s="187">
        <v>7</v>
      </c>
      <c r="E43" s="24"/>
      <c r="F43" s="396">
        <f t="shared" si="5"/>
        <v>3.5</v>
      </c>
      <c r="G43" s="397">
        <f t="shared" si="6"/>
        <v>7</v>
      </c>
      <c r="H43" s="413"/>
      <c r="I43" s="398">
        <f t="shared" si="7"/>
        <v>7</v>
      </c>
      <c r="J43" s="208"/>
      <c r="K43" s="398">
        <f t="shared" si="8"/>
        <v>7</v>
      </c>
      <c r="L43" s="191"/>
      <c r="M43" s="20" t="str">
        <f t="shared" si="9"/>
        <v>Juin</v>
      </c>
    </row>
    <row r="44" spans="1:13" ht="18.75">
      <c r="A44" s="17">
        <v>37</v>
      </c>
      <c r="B44" s="308" t="s">
        <v>2978</v>
      </c>
      <c r="C44" s="309" t="s">
        <v>2979</v>
      </c>
      <c r="D44" s="187">
        <v>4</v>
      </c>
      <c r="E44" s="24"/>
      <c r="F44" s="396">
        <f t="shared" si="5"/>
        <v>2</v>
      </c>
      <c r="G44" s="397">
        <f t="shared" si="6"/>
        <v>4</v>
      </c>
      <c r="H44" s="413"/>
      <c r="I44" s="398">
        <f t="shared" si="7"/>
        <v>4</v>
      </c>
      <c r="J44" s="208"/>
      <c r="K44" s="398">
        <f t="shared" si="8"/>
        <v>4</v>
      </c>
      <c r="L44" s="191"/>
      <c r="M44" s="20" t="str">
        <f t="shared" si="9"/>
        <v>Juin</v>
      </c>
    </row>
    <row r="45" spans="1:13" ht="18.75">
      <c r="A45" s="17">
        <v>38</v>
      </c>
      <c r="B45" s="308" t="s">
        <v>2980</v>
      </c>
      <c r="C45" s="342" t="s">
        <v>711</v>
      </c>
      <c r="D45" s="187">
        <v>6</v>
      </c>
      <c r="E45" s="24"/>
      <c r="F45" s="396">
        <f t="shared" si="5"/>
        <v>3</v>
      </c>
      <c r="G45" s="397">
        <f t="shared" si="6"/>
        <v>6</v>
      </c>
      <c r="H45" s="413"/>
      <c r="I45" s="398">
        <f t="shared" si="7"/>
        <v>6</v>
      </c>
      <c r="J45" s="208"/>
      <c r="K45" s="398">
        <f t="shared" si="8"/>
        <v>6</v>
      </c>
      <c r="L45" s="191"/>
      <c r="M45" s="20" t="str">
        <f t="shared" si="9"/>
        <v>Juin</v>
      </c>
    </row>
    <row r="46" spans="1:13" ht="18.75">
      <c r="A46" s="17">
        <v>39</v>
      </c>
      <c r="B46" s="333" t="s">
        <v>2981</v>
      </c>
      <c r="C46" s="343" t="s">
        <v>2982</v>
      </c>
      <c r="D46" s="187">
        <v>8</v>
      </c>
      <c r="E46" s="24"/>
      <c r="F46" s="396">
        <f t="shared" si="5"/>
        <v>4</v>
      </c>
      <c r="G46" s="397">
        <f t="shared" si="6"/>
        <v>8</v>
      </c>
      <c r="H46" s="413"/>
      <c r="I46" s="398">
        <f t="shared" si="7"/>
        <v>8</v>
      </c>
      <c r="J46" s="208"/>
      <c r="K46" s="398">
        <f t="shared" si="8"/>
        <v>8</v>
      </c>
      <c r="L46" s="191"/>
      <c r="M46" s="20" t="str">
        <f t="shared" si="9"/>
        <v>Juin</v>
      </c>
    </row>
    <row r="47" spans="1:13" ht="18.75">
      <c r="A47" s="17">
        <v>40</v>
      </c>
      <c r="B47" s="308" t="s">
        <v>2983</v>
      </c>
      <c r="C47" s="309" t="s">
        <v>841</v>
      </c>
      <c r="D47" s="187">
        <v>8</v>
      </c>
      <c r="E47" s="24"/>
      <c r="F47" s="396">
        <f t="shared" si="5"/>
        <v>4</v>
      </c>
      <c r="G47" s="397">
        <f t="shared" si="6"/>
        <v>8</v>
      </c>
      <c r="H47" s="413"/>
      <c r="I47" s="398">
        <f t="shared" si="7"/>
        <v>8</v>
      </c>
      <c r="J47" s="208"/>
      <c r="K47" s="398">
        <f t="shared" si="8"/>
        <v>8</v>
      </c>
      <c r="L47" s="191"/>
      <c r="M47" s="20" t="str">
        <f t="shared" si="9"/>
        <v>Juin</v>
      </c>
    </row>
    <row r="48" spans="1:13" ht="18.75">
      <c r="A48" s="17">
        <v>41</v>
      </c>
      <c r="B48" s="308" t="s">
        <v>2984</v>
      </c>
      <c r="C48" s="309" t="s">
        <v>1890</v>
      </c>
      <c r="D48" s="187">
        <v>3</v>
      </c>
      <c r="E48" s="24"/>
      <c r="F48" s="396">
        <f t="shared" si="5"/>
        <v>1.5</v>
      </c>
      <c r="G48" s="397">
        <f t="shared" si="6"/>
        <v>3</v>
      </c>
      <c r="H48" s="413"/>
      <c r="I48" s="398">
        <f t="shared" si="7"/>
        <v>3</v>
      </c>
      <c r="J48" s="208"/>
      <c r="K48" s="398">
        <f t="shared" si="8"/>
        <v>3</v>
      </c>
      <c r="L48" s="191"/>
      <c r="M48" s="20" t="str">
        <f t="shared" si="9"/>
        <v>Juin</v>
      </c>
    </row>
    <row r="49" spans="1:13" ht="18.75">
      <c r="A49" s="17">
        <v>42</v>
      </c>
      <c r="B49" s="308" t="s">
        <v>2985</v>
      </c>
      <c r="C49" s="309" t="s">
        <v>2986</v>
      </c>
      <c r="D49" s="187">
        <v>3</v>
      </c>
      <c r="E49" s="24"/>
      <c r="F49" s="396">
        <f t="shared" si="5"/>
        <v>1.5</v>
      </c>
      <c r="G49" s="397">
        <f t="shared" si="6"/>
        <v>3</v>
      </c>
      <c r="H49" s="413"/>
      <c r="I49" s="398">
        <f t="shared" si="7"/>
        <v>3</v>
      </c>
      <c r="J49" s="208"/>
      <c r="K49" s="398">
        <f t="shared" si="8"/>
        <v>3</v>
      </c>
      <c r="L49" s="191"/>
      <c r="M49" s="20" t="str">
        <f t="shared" si="9"/>
        <v>Juin</v>
      </c>
    </row>
    <row r="50" spans="1:13" ht="18.75">
      <c r="A50" s="17">
        <v>43</v>
      </c>
      <c r="B50" s="308" t="s">
        <v>2985</v>
      </c>
      <c r="C50" s="309" t="s">
        <v>2987</v>
      </c>
      <c r="D50" s="187">
        <v>7</v>
      </c>
      <c r="E50" s="24"/>
      <c r="F50" s="396">
        <f t="shared" si="5"/>
        <v>3.5</v>
      </c>
      <c r="G50" s="397">
        <f t="shared" si="6"/>
        <v>7</v>
      </c>
      <c r="H50" s="413"/>
      <c r="I50" s="398">
        <f t="shared" si="7"/>
        <v>7</v>
      </c>
      <c r="J50" s="208"/>
      <c r="K50" s="398">
        <f t="shared" si="8"/>
        <v>7</v>
      </c>
      <c r="L50" s="191"/>
      <c r="M50" s="20" t="str">
        <f t="shared" si="9"/>
        <v>Juin</v>
      </c>
    </row>
    <row r="51" spans="1:13" ht="18.75">
      <c r="A51" s="17">
        <v>44</v>
      </c>
      <c r="B51" s="308" t="s">
        <v>2988</v>
      </c>
      <c r="C51" s="309" t="s">
        <v>2989</v>
      </c>
      <c r="D51" s="187">
        <v>4</v>
      </c>
      <c r="E51" s="24"/>
      <c r="F51" s="396">
        <f t="shared" si="5"/>
        <v>2</v>
      </c>
      <c r="G51" s="397">
        <f t="shared" si="6"/>
        <v>4</v>
      </c>
      <c r="H51" s="413"/>
      <c r="I51" s="398">
        <f t="shared" si="7"/>
        <v>4</v>
      </c>
      <c r="J51" s="208"/>
      <c r="K51" s="398">
        <f t="shared" si="8"/>
        <v>4</v>
      </c>
      <c r="L51" s="191"/>
      <c r="M51" s="20" t="str">
        <f t="shared" si="9"/>
        <v>Juin</v>
      </c>
    </row>
    <row r="52" spans="1:13" ht="18.75">
      <c r="A52" s="17">
        <v>45</v>
      </c>
      <c r="B52" s="308" t="s">
        <v>2990</v>
      </c>
      <c r="C52" s="309" t="s">
        <v>2991</v>
      </c>
      <c r="D52" s="187">
        <v>7</v>
      </c>
      <c r="E52" s="24"/>
      <c r="F52" s="396">
        <f t="shared" si="5"/>
        <v>3.5</v>
      </c>
      <c r="G52" s="397">
        <f t="shared" si="6"/>
        <v>7</v>
      </c>
      <c r="H52" s="413"/>
      <c r="I52" s="398">
        <f t="shared" si="7"/>
        <v>7</v>
      </c>
      <c r="J52" s="208"/>
      <c r="K52" s="398">
        <f t="shared" si="8"/>
        <v>7</v>
      </c>
      <c r="L52" s="191"/>
      <c r="M52" s="20" t="str">
        <f t="shared" si="9"/>
        <v>Juin</v>
      </c>
    </row>
    <row r="53" spans="1:13" ht="18.75">
      <c r="A53" s="17">
        <v>46</v>
      </c>
      <c r="B53" s="344" t="s">
        <v>2993</v>
      </c>
      <c r="C53" s="345" t="s">
        <v>2994</v>
      </c>
      <c r="D53" s="187">
        <v>6</v>
      </c>
      <c r="E53" s="414"/>
      <c r="F53" s="396">
        <f t="shared" si="5"/>
        <v>3</v>
      </c>
      <c r="G53" s="397">
        <f t="shared" si="6"/>
        <v>6</v>
      </c>
      <c r="H53" s="413"/>
      <c r="I53" s="398">
        <f t="shared" si="7"/>
        <v>6</v>
      </c>
      <c r="J53" s="208"/>
      <c r="K53" s="398">
        <f t="shared" si="8"/>
        <v>6</v>
      </c>
      <c r="L53" s="191"/>
      <c r="M53" s="20" t="str">
        <f t="shared" si="9"/>
        <v>Juin</v>
      </c>
    </row>
    <row r="54" spans="1:13" ht="18.75">
      <c r="A54" s="17">
        <v>47</v>
      </c>
      <c r="B54" s="308" t="s">
        <v>2993</v>
      </c>
      <c r="C54" s="309" t="s">
        <v>2995</v>
      </c>
      <c r="D54" s="187">
        <v>6</v>
      </c>
      <c r="E54" s="24"/>
      <c r="F54" s="396">
        <f t="shared" si="5"/>
        <v>3</v>
      </c>
      <c r="G54" s="397">
        <f t="shared" si="6"/>
        <v>6</v>
      </c>
      <c r="H54" s="413"/>
      <c r="I54" s="398">
        <f t="shared" si="7"/>
        <v>6</v>
      </c>
      <c r="J54" s="208"/>
      <c r="K54" s="398">
        <f t="shared" si="8"/>
        <v>6</v>
      </c>
      <c r="L54" s="191"/>
      <c r="M54" s="20" t="str">
        <f t="shared" si="9"/>
        <v>Juin</v>
      </c>
    </row>
    <row r="55" spans="1:13" ht="18.75">
      <c r="A55" s="17">
        <v>48</v>
      </c>
      <c r="B55" s="308" t="s">
        <v>2996</v>
      </c>
      <c r="C55" s="309" t="s">
        <v>2997</v>
      </c>
      <c r="D55" s="187">
        <v>8</v>
      </c>
      <c r="E55" s="24"/>
      <c r="F55" s="396">
        <f t="shared" si="5"/>
        <v>4</v>
      </c>
      <c r="G55" s="397">
        <f t="shared" si="6"/>
        <v>8</v>
      </c>
      <c r="H55" s="413"/>
      <c r="I55" s="398">
        <f t="shared" si="7"/>
        <v>8</v>
      </c>
      <c r="J55" s="208"/>
      <c r="K55" s="398">
        <f t="shared" si="8"/>
        <v>8</v>
      </c>
      <c r="L55" s="191"/>
      <c r="M55" s="20" t="str">
        <f t="shared" si="9"/>
        <v>Juin</v>
      </c>
    </row>
    <row r="56" spans="1:13" ht="18.75">
      <c r="A56" s="17">
        <v>49</v>
      </c>
      <c r="B56" s="346" t="s">
        <v>3294</v>
      </c>
      <c r="C56" s="347" t="s">
        <v>2085</v>
      </c>
      <c r="D56" s="187">
        <v>7</v>
      </c>
      <c r="E56" s="24"/>
      <c r="F56" s="396">
        <f t="shared" si="5"/>
        <v>3.5</v>
      </c>
      <c r="G56" s="397">
        <f t="shared" si="6"/>
        <v>7</v>
      </c>
      <c r="H56" s="413"/>
      <c r="I56" s="398">
        <f t="shared" si="7"/>
        <v>7</v>
      </c>
      <c r="J56" s="208"/>
      <c r="K56" s="398">
        <f t="shared" si="8"/>
        <v>7</v>
      </c>
      <c r="L56" s="191"/>
      <c r="M56" s="20" t="str">
        <f t="shared" si="9"/>
        <v>Juin</v>
      </c>
    </row>
    <row r="57" spans="1:13" ht="18.75">
      <c r="A57" s="17">
        <v>50</v>
      </c>
      <c r="B57" s="308" t="s">
        <v>2998</v>
      </c>
      <c r="C57" s="309" t="s">
        <v>2999</v>
      </c>
      <c r="D57" s="187">
        <v>6</v>
      </c>
      <c r="E57" s="24"/>
      <c r="F57" s="396">
        <f t="shared" si="5"/>
        <v>3</v>
      </c>
      <c r="G57" s="397">
        <f t="shared" si="6"/>
        <v>6</v>
      </c>
      <c r="H57" s="413"/>
      <c r="I57" s="398">
        <f t="shared" si="7"/>
        <v>6</v>
      </c>
      <c r="J57" s="208"/>
      <c r="K57" s="398">
        <f t="shared" si="8"/>
        <v>6</v>
      </c>
      <c r="L57" s="191"/>
      <c r="M57" s="20" t="str">
        <f t="shared" si="9"/>
        <v>Juin</v>
      </c>
    </row>
    <row r="58" spans="1:13" ht="18.75">
      <c r="A58" s="17">
        <v>51</v>
      </c>
      <c r="B58" s="285" t="s">
        <v>3000</v>
      </c>
      <c r="C58" s="284" t="s">
        <v>2038</v>
      </c>
      <c r="D58" s="187">
        <v>7</v>
      </c>
      <c r="E58" s="24"/>
      <c r="F58" s="396">
        <f t="shared" si="5"/>
        <v>3.5</v>
      </c>
      <c r="G58" s="397">
        <f t="shared" si="6"/>
        <v>7</v>
      </c>
      <c r="H58" s="413"/>
      <c r="I58" s="398">
        <f t="shared" si="7"/>
        <v>7</v>
      </c>
      <c r="J58" s="208"/>
      <c r="K58" s="398">
        <f t="shared" si="8"/>
        <v>7</v>
      </c>
      <c r="L58" s="191"/>
      <c r="M58" s="20" t="str">
        <f t="shared" si="9"/>
        <v>Juin</v>
      </c>
    </row>
    <row r="59" spans="1:13" ht="18.75">
      <c r="A59" s="17">
        <v>52</v>
      </c>
      <c r="B59" s="286" t="s">
        <v>1859</v>
      </c>
      <c r="C59" s="287" t="s">
        <v>3001</v>
      </c>
      <c r="D59" s="187">
        <v>4</v>
      </c>
      <c r="E59" s="24"/>
      <c r="F59" s="396">
        <f t="shared" si="5"/>
        <v>2</v>
      </c>
      <c r="G59" s="397">
        <f t="shared" si="6"/>
        <v>4</v>
      </c>
      <c r="H59" s="413"/>
      <c r="I59" s="398">
        <f t="shared" si="7"/>
        <v>4</v>
      </c>
      <c r="J59" s="208"/>
      <c r="K59" s="398">
        <f t="shared" si="8"/>
        <v>4</v>
      </c>
      <c r="L59" s="191"/>
      <c r="M59" s="20" t="str">
        <f t="shared" si="9"/>
        <v>Juin</v>
      </c>
    </row>
    <row r="60" spans="1:13" ht="18.75">
      <c r="A60" s="17">
        <v>53</v>
      </c>
      <c r="B60" s="334" t="s">
        <v>454</v>
      </c>
      <c r="C60" s="335" t="s">
        <v>1863</v>
      </c>
      <c r="D60" s="187">
        <v>3</v>
      </c>
      <c r="E60" s="24"/>
      <c r="F60" s="396">
        <f t="shared" si="5"/>
        <v>1.5</v>
      </c>
      <c r="G60" s="397">
        <f t="shared" si="6"/>
        <v>3</v>
      </c>
      <c r="H60" s="413"/>
      <c r="I60" s="398">
        <f t="shared" si="7"/>
        <v>3</v>
      </c>
      <c r="J60" s="208"/>
      <c r="K60" s="398">
        <f t="shared" si="8"/>
        <v>3</v>
      </c>
      <c r="L60" s="191"/>
      <c r="M60" s="20" t="str">
        <f t="shared" si="9"/>
        <v>Juin</v>
      </c>
    </row>
    <row r="61" spans="1:13" ht="18.75">
      <c r="A61" s="17">
        <v>54</v>
      </c>
      <c r="B61" s="308" t="s">
        <v>3002</v>
      </c>
      <c r="C61" s="309" t="s">
        <v>3003</v>
      </c>
      <c r="D61" s="187">
        <v>10</v>
      </c>
      <c r="E61" s="24"/>
      <c r="F61" s="396">
        <f t="shared" si="5"/>
        <v>5</v>
      </c>
      <c r="G61" s="397">
        <f t="shared" si="6"/>
        <v>10</v>
      </c>
      <c r="H61" s="413"/>
      <c r="I61" s="398">
        <f t="shared" si="7"/>
        <v>10</v>
      </c>
      <c r="J61" s="208"/>
      <c r="K61" s="398">
        <f t="shared" si="8"/>
        <v>10</v>
      </c>
      <c r="L61" s="191"/>
      <c r="M61" s="20" t="str">
        <f t="shared" si="9"/>
        <v>Juin</v>
      </c>
    </row>
    <row r="62" spans="1:13" ht="18.75">
      <c r="A62" s="17">
        <v>55</v>
      </c>
      <c r="B62" s="308" t="s">
        <v>3004</v>
      </c>
      <c r="C62" s="309" t="s">
        <v>3005</v>
      </c>
      <c r="D62" s="187">
        <v>11</v>
      </c>
      <c r="E62" s="24"/>
      <c r="F62" s="396">
        <f t="shared" si="5"/>
        <v>5.5</v>
      </c>
      <c r="G62" s="397">
        <f t="shared" si="6"/>
        <v>11</v>
      </c>
      <c r="H62" s="413"/>
      <c r="I62" s="398">
        <f t="shared" si="7"/>
        <v>11</v>
      </c>
      <c r="J62" s="208"/>
      <c r="K62" s="398">
        <f t="shared" si="8"/>
        <v>11</v>
      </c>
      <c r="L62" s="191"/>
      <c r="M62" s="20" t="str">
        <f t="shared" si="9"/>
        <v>Juin</v>
      </c>
    </row>
    <row r="63" spans="1:13" ht="18.75">
      <c r="A63" s="17">
        <v>56</v>
      </c>
      <c r="B63" s="308" t="s">
        <v>466</v>
      </c>
      <c r="C63" s="309" t="s">
        <v>296</v>
      </c>
      <c r="D63" s="187">
        <v>4</v>
      </c>
      <c r="E63" s="24"/>
      <c r="F63" s="396">
        <f t="shared" si="5"/>
        <v>2</v>
      </c>
      <c r="G63" s="397">
        <f t="shared" si="6"/>
        <v>4</v>
      </c>
      <c r="H63" s="413"/>
      <c r="I63" s="398">
        <f t="shared" si="7"/>
        <v>4</v>
      </c>
      <c r="J63" s="208"/>
      <c r="K63" s="398">
        <f t="shared" si="8"/>
        <v>4</v>
      </c>
      <c r="L63" s="191"/>
      <c r="M63" s="20" t="str">
        <f t="shared" si="9"/>
        <v>Juin</v>
      </c>
    </row>
    <row r="64" spans="1:13" ht="18.75">
      <c r="A64" s="17">
        <v>57</v>
      </c>
      <c r="B64" s="308" t="s">
        <v>3006</v>
      </c>
      <c r="C64" s="309" t="s">
        <v>674</v>
      </c>
      <c r="D64" s="187">
        <v>8</v>
      </c>
      <c r="E64" s="415"/>
      <c r="F64" s="396">
        <f t="shared" si="5"/>
        <v>4</v>
      </c>
      <c r="G64" s="397">
        <f t="shared" si="6"/>
        <v>8</v>
      </c>
      <c r="H64" s="413"/>
      <c r="I64" s="398">
        <f t="shared" si="7"/>
        <v>8</v>
      </c>
      <c r="J64" s="208"/>
      <c r="K64" s="398">
        <f t="shared" si="8"/>
        <v>8</v>
      </c>
      <c r="L64" s="191"/>
      <c r="M64" s="20" t="str">
        <f t="shared" si="9"/>
        <v>Juin</v>
      </c>
    </row>
    <row r="65" spans="1:13" ht="18.75">
      <c r="A65" s="17">
        <v>58</v>
      </c>
      <c r="B65" s="308" t="s">
        <v>1869</v>
      </c>
      <c r="C65" s="309" t="s">
        <v>3007</v>
      </c>
      <c r="D65" s="187">
        <v>4</v>
      </c>
      <c r="E65" s="24"/>
      <c r="F65" s="396">
        <f t="shared" si="5"/>
        <v>2</v>
      </c>
      <c r="G65" s="397">
        <f t="shared" si="6"/>
        <v>4</v>
      </c>
      <c r="H65" s="413"/>
      <c r="I65" s="398">
        <f t="shared" si="7"/>
        <v>4</v>
      </c>
      <c r="J65" s="208"/>
      <c r="K65" s="398">
        <f t="shared" si="8"/>
        <v>4</v>
      </c>
      <c r="L65" s="191"/>
      <c r="M65" s="20" t="str">
        <f t="shared" si="9"/>
        <v>Juin</v>
      </c>
    </row>
    <row r="66" spans="1:13" ht="18.75">
      <c r="A66" s="17">
        <v>59</v>
      </c>
      <c r="B66" s="306" t="s">
        <v>475</v>
      </c>
      <c r="C66" s="307" t="s">
        <v>1872</v>
      </c>
      <c r="D66" s="324"/>
      <c r="E66" s="186"/>
      <c r="F66" s="396">
        <f t="shared" si="5"/>
        <v>10</v>
      </c>
      <c r="G66" s="397">
        <f t="shared" si="6"/>
        <v>20</v>
      </c>
      <c r="H66" s="413"/>
      <c r="I66" s="398">
        <f t="shared" si="7"/>
        <v>20</v>
      </c>
      <c r="J66" s="208"/>
      <c r="K66" s="398">
        <f t="shared" si="8"/>
        <v>20</v>
      </c>
      <c r="L66" s="191">
        <v>20</v>
      </c>
      <c r="M66" s="20" t="str">
        <f t="shared" si="9"/>
        <v>Juin</v>
      </c>
    </row>
    <row r="67" spans="1:13" ht="18.75">
      <c r="A67" s="17">
        <v>60</v>
      </c>
      <c r="B67" s="308" t="s">
        <v>3008</v>
      </c>
      <c r="C67" s="342" t="s">
        <v>3009</v>
      </c>
      <c r="D67" s="187">
        <v>6</v>
      </c>
      <c r="E67" s="24"/>
      <c r="F67" s="396">
        <f t="shared" si="5"/>
        <v>3</v>
      </c>
      <c r="G67" s="397">
        <f t="shared" si="6"/>
        <v>6</v>
      </c>
      <c r="H67" s="413"/>
      <c r="I67" s="398">
        <f t="shared" si="7"/>
        <v>6</v>
      </c>
      <c r="J67" s="208"/>
      <c r="K67" s="398">
        <f t="shared" si="8"/>
        <v>6</v>
      </c>
      <c r="L67" s="191"/>
      <c r="M67" s="20" t="str">
        <f t="shared" si="9"/>
        <v>Juin</v>
      </c>
    </row>
    <row r="68" spans="1:13" ht="18.75">
      <c r="A68" s="17">
        <v>61</v>
      </c>
      <c r="B68" s="308" t="s">
        <v>3285</v>
      </c>
      <c r="C68" s="309" t="s">
        <v>3010</v>
      </c>
      <c r="D68" s="187">
        <v>7</v>
      </c>
      <c r="E68" s="24"/>
      <c r="F68" s="396">
        <f t="shared" si="5"/>
        <v>3.5</v>
      </c>
      <c r="G68" s="397">
        <f t="shared" si="6"/>
        <v>7</v>
      </c>
      <c r="H68" s="413"/>
      <c r="I68" s="398">
        <f t="shared" si="7"/>
        <v>7</v>
      </c>
      <c r="J68" s="208"/>
      <c r="K68" s="398">
        <f t="shared" si="8"/>
        <v>7</v>
      </c>
      <c r="L68" s="191"/>
      <c r="M68" s="20" t="str">
        <f t="shared" si="9"/>
        <v>Juin</v>
      </c>
    </row>
    <row r="69" spans="1:13" ht="18.75">
      <c r="A69" s="17">
        <v>62</v>
      </c>
      <c r="B69" s="334" t="s">
        <v>499</v>
      </c>
      <c r="C69" s="335" t="s">
        <v>500</v>
      </c>
      <c r="D69" s="324"/>
      <c r="E69" s="24"/>
      <c r="F69" s="396">
        <f t="shared" si="5"/>
        <v>10</v>
      </c>
      <c r="G69" s="397">
        <f t="shared" si="6"/>
        <v>20</v>
      </c>
      <c r="H69" s="413"/>
      <c r="I69" s="398">
        <f t="shared" si="7"/>
        <v>20</v>
      </c>
      <c r="J69" s="208"/>
      <c r="K69" s="398">
        <f t="shared" si="8"/>
        <v>20</v>
      </c>
      <c r="L69" s="191">
        <v>20</v>
      </c>
      <c r="M69" s="20" t="str">
        <f t="shared" si="9"/>
        <v>Juin</v>
      </c>
    </row>
    <row r="70" spans="1:13" ht="18.75">
      <c r="A70" s="17">
        <v>63</v>
      </c>
      <c r="B70" s="308" t="s">
        <v>3011</v>
      </c>
      <c r="C70" s="309" t="s">
        <v>256</v>
      </c>
      <c r="D70" s="187">
        <v>8</v>
      </c>
      <c r="E70" s="24"/>
      <c r="F70" s="396">
        <f t="shared" si="5"/>
        <v>4</v>
      </c>
      <c r="G70" s="397">
        <f t="shared" si="6"/>
        <v>8</v>
      </c>
      <c r="H70" s="413"/>
      <c r="I70" s="398">
        <f t="shared" si="7"/>
        <v>8</v>
      </c>
      <c r="J70" s="208"/>
      <c r="K70" s="398">
        <f t="shared" si="8"/>
        <v>8</v>
      </c>
      <c r="L70" s="191"/>
      <c r="M70" s="20" t="str">
        <f t="shared" si="9"/>
        <v>Juin</v>
      </c>
    </row>
    <row r="71" spans="1:13" ht="18.75">
      <c r="A71" s="17">
        <v>64</v>
      </c>
      <c r="B71" s="308" t="s">
        <v>3012</v>
      </c>
      <c r="C71" s="309" t="s">
        <v>3013</v>
      </c>
      <c r="D71" s="187">
        <v>6</v>
      </c>
      <c r="E71" s="24"/>
      <c r="F71" s="396">
        <f t="shared" si="5"/>
        <v>3</v>
      </c>
      <c r="G71" s="397">
        <f t="shared" si="6"/>
        <v>6</v>
      </c>
      <c r="H71" s="413"/>
      <c r="I71" s="398">
        <f t="shared" si="7"/>
        <v>6</v>
      </c>
      <c r="J71" s="208"/>
      <c r="K71" s="398">
        <f t="shared" si="8"/>
        <v>6</v>
      </c>
      <c r="L71" s="191"/>
      <c r="M71" s="20" t="str">
        <f t="shared" si="9"/>
        <v>Juin</v>
      </c>
    </row>
    <row r="72" spans="1:13" ht="18.75">
      <c r="A72" s="17">
        <v>65</v>
      </c>
      <c r="B72" s="308" t="s">
        <v>3014</v>
      </c>
      <c r="C72" s="309" t="s">
        <v>3015</v>
      </c>
      <c r="D72" s="187">
        <v>4</v>
      </c>
      <c r="E72" s="24"/>
      <c r="F72" s="396">
        <f t="shared" si="5"/>
        <v>2</v>
      </c>
      <c r="G72" s="397">
        <f t="shared" si="6"/>
        <v>4</v>
      </c>
      <c r="H72" s="413"/>
      <c r="I72" s="398">
        <f t="shared" si="7"/>
        <v>4</v>
      </c>
      <c r="J72" s="208"/>
      <c r="K72" s="398">
        <f t="shared" si="8"/>
        <v>4</v>
      </c>
      <c r="L72" s="191"/>
      <c r="M72" s="20" t="str">
        <f t="shared" si="9"/>
        <v>Juin</v>
      </c>
    </row>
    <row r="73" spans="1:13" ht="18.75">
      <c r="A73" s="17">
        <v>66</v>
      </c>
      <c r="B73" s="308" t="s">
        <v>3016</v>
      </c>
      <c r="C73" s="309" t="s">
        <v>1368</v>
      </c>
      <c r="D73" s="187">
        <v>5</v>
      </c>
      <c r="E73" s="24"/>
      <c r="F73" s="396">
        <f t="shared" ref="F73:F136" si="10">IF(AND(D73=0,E73=0),L73/2,(D73+E73)/2)</f>
        <v>2.5</v>
      </c>
      <c r="G73" s="397">
        <f t="shared" ref="G73:G136" si="11">F73*2</f>
        <v>5</v>
      </c>
      <c r="H73" s="413"/>
      <c r="I73" s="398">
        <f t="shared" ref="I73:I136" si="12">MAX(G73,H73*2)</f>
        <v>5</v>
      </c>
      <c r="J73" s="208"/>
      <c r="K73" s="398">
        <f t="shared" ref="K73:K136" si="13">MAX(I73,J73*2)</f>
        <v>5</v>
      </c>
      <c r="L73" s="191"/>
      <c r="M73" s="20" t="str">
        <f t="shared" ref="M73:M136" si="14">IF(ISBLANK(J73),IF(ISBLANK(H73),"Juin","Synthèse"),"Rattrapage")</f>
        <v>Juin</v>
      </c>
    </row>
    <row r="74" spans="1:13" ht="18.75">
      <c r="A74" s="17">
        <v>67</v>
      </c>
      <c r="B74" s="308" t="s">
        <v>3017</v>
      </c>
      <c r="C74" s="309" t="s">
        <v>1211</v>
      </c>
      <c r="D74" s="187">
        <v>9</v>
      </c>
      <c r="E74" s="24"/>
      <c r="F74" s="396">
        <f t="shared" si="10"/>
        <v>4.5</v>
      </c>
      <c r="G74" s="397">
        <f t="shared" si="11"/>
        <v>9</v>
      </c>
      <c r="H74" s="413"/>
      <c r="I74" s="398">
        <f t="shared" si="12"/>
        <v>9</v>
      </c>
      <c r="J74" s="208"/>
      <c r="K74" s="398">
        <f t="shared" si="13"/>
        <v>9</v>
      </c>
      <c r="L74" s="191"/>
      <c r="M74" s="20" t="str">
        <f t="shared" si="14"/>
        <v>Juin</v>
      </c>
    </row>
    <row r="75" spans="1:13" ht="18.75">
      <c r="A75" s="17">
        <v>68</v>
      </c>
      <c r="B75" s="308" t="s">
        <v>3018</v>
      </c>
      <c r="C75" s="309" t="s">
        <v>1935</v>
      </c>
      <c r="D75" s="187">
        <v>5</v>
      </c>
      <c r="E75" s="24"/>
      <c r="F75" s="396">
        <f t="shared" si="10"/>
        <v>2.5</v>
      </c>
      <c r="G75" s="397">
        <f t="shared" si="11"/>
        <v>5</v>
      </c>
      <c r="H75" s="413"/>
      <c r="I75" s="398">
        <f t="shared" si="12"/>
        <v>5</v>
      </c>
      <c r="J75" s="208"/>
      <c r="K75" s="398">
        <f t="shared" si="13"/>
        <v>5</v>
      </c>
      <c r="L75" s="191"/>
      <c r="M75" s="20" t="str">
        <f t="shared" si="14"/>
        <v>Juin</v>
      </c>
    </row>
    <row r="76" spans="1:13" ht="18.75">
      <c r="A76" s="17">
        <v>69</v>
      </c>
      <c r="B76" s="308" t="s">
        <v>3019</v>
      </c>
      <c r="C76" s="309" t="s">
        <v>2018</v>
      </c>
      <c r="D76" s="187">
        <v>9</v>
      </c>
      <c r="E76" s="24"/>
      <c r="F76" s="396">
        <f t="shared" si="10"/>
        <v>4.5</v>
      </c>
      <c r="G76" s="397">
        <f t="shared" si="11"/>
        <v>9</v>
      </c>
      <c r="H76" s="413"/>
      <c r="I76" s="398">
        <f t="shared" si="12"/>
        <v>9</v>
      </c>
      <c r="J76" s="208"/>
      <c r="K76" s="398">
        <f t="shared" si="13"/>
        <v>9</v>
      </c>
      <c r="L76" s="191"/>
      <c r="M76" s="20" t="str">
        <f t="shared" si="14"/>
        <v>Juin</v>
      </c>
    </row>
    <row r="77" spans="1:13" ht="18.75">
      <c r="A77" s="17">
        <v>70</v>
      </c>
      <c r="B77" s="308" t="s">
        <v>3020</v>
      </c>
      <c r="C77" s="309" t="s">
        <v>3021</v>
      </c>
      <c r="D77" s="187">
        <v>13</v>
      </c>
      <c r="E77" s="24"/>
      <c r="F77" s="396">
        <f t="shared" si="10"/>
        <v>6.5</v>
      </c>
      <c r="G77" s="397">
        <f t="shared" si="11"/>
        <v>13</v>
      </c>
      <c r="H77" s="413"/>
      <c r="I77" s="398">
        <f t="shared" si="12"/>
        <v>13</v>
      </c>
      <c r="J77" s="208"/>
      <c r="K77" s="398">
        <f t="shared" si="13"/>
        <v>13</v>
      </c>
      <c r="L77" s="191"/>
      <c r="M77" s="20" t="str">
        <f t="shared" si="14"/>
        <v>Juin</v>
      </c>
    </row>
    <row r="78" spans="1:13" ht="18.75">
      <c r="A78" s="17">
        <v>71</v>
      </c>
      <c r="B78" s="334" t="s">
        <v>3286</v>
      </c>
      <c r="C78" s="335" t="s">
        <v>1907</v>
      </c>
      <c r="D78" s="187">
        <v>6</v>
      </c>
      <c r="E78" s="24"/>
      <c r="F78" s="396">
        <f t="shared" si="10"/>
        <v>3</v>
      </c>
      <c r="G78" s="397">
        <f t="shared" si="11"/>
        <v>6</v>
      </c>
      <c r="H78" s="413"/>
      <c r="I78" s="398">
        <f t="shared" si="12"/>
        <v>6</v>
      </c>
      <c r="J78" s="208"/>
      <c r="K78" s="398">
        <f t="shared" si="13"/>
        <v>6</v>
      </c>
      <c r="L78" s="191"/>
      <c r="M78" s="20" t="str">
        <f t="shared" si="14"/>
        <v>Juin</v>
      </c>
    </row>
    <row r="79" spans="1:13" ht="18.75">
      <c r="A79" s="17">
        <v>72</v>
      </c>
      <c r="B79" s="308" t="s">
        <v>3022</v>
      </c>
      <c r="C79" s="309" t="s">
        <v>971</v>
      </c>
      <c r="D79" s="187">
        <v>5</v>
      </c>
      <c r="E79" s="24"/>
      <c r="F79" s="396">
        <f t="shared" si="10"/>
        <v>2.5</v>
      </c>
      <c r="G79" s="397">
        <f t="shared" si="11"/>
        <v>5</v>
      </c>
      <c r="H79" s="413"/>
      <c r="I79" s="398">
        <f t="shared" si="12"/>
        <v>5</v>
      </c>
      <c r="J79" s="208"/>
      <c r="K79" s="398">
        <f t="shared" si="13"/>
        <v>5</v>
      </c>
      <c r="L79" s="191"/>
      <c r="M79" s="20" t="str">
        <f t="shared" si="14"/>
        <v>Juin</v>
      </c>
    </row>
    <row r="80" spans="1:13" ht="18.75">
      <c r="A80" s="17">
        <v>73</v>
      </c>
      <c r="B80" s="308" t="s">
        <v>3023</v>
      </c>
      <c r="C80" s="309" t="s">
        <v>3024</v>
      </c>
      <c r="D80" s="187">
        <v>7</v>
      </c>
      <c r="E80" s="24"/>
      <c r="F80" s="396">
        <f t="shared" si="10"/>
        <v>3.5</v>
      </c>
      <c r="G80" s="397">
        <f t="shared" si="11"/>
        <v>7</v>
      </c>
      <c r="H80" s="413"/>
      <c r="I80" s="398">
        <f t="shared" si="12"/>
        <v>7</v>
      </c>
      <c r="J80" s="208"/>
      <c r="K80" s="398">
        <f t="shared" si="13"/>
        <v>7</v>
      </c>
      <c r="L80" s="191"/>
      <c r="M80" s="20" t="str">
        <f t="shared" si="14"/>
        <v>Juin</v>
      </c>
    </row>
    <row r="81" spans="1:13" ht="18.75">
      <c r="A81" s="17">
        <v>74</v>
      </c>
      <c r="B81" s="308" t="s">
        <v>3025</v>
      </c>
      <c r="C81" s="309" t="s">
        <v>887</v>
      </c>
      <c r="D81" s="187">
        <v>9</v>
      </c>
      <c r="E81" s="24"/>
      <c r="F81" s="396">
        <f t="shared" si="10"/>
        <v>4.5</v>
      </c>
      <c r="G81" s="397">
        <f t="shared" si="11"/>
        <v>9</v>
      </c>
      <c r="H81" s="413"/>
      <c r="I81" s="398">
        <f t="shared" si="12"/>
        <v>9</v>
      </c>
      <c r="J81" s="208"/>
      <c r="K81" s="398">
        <f t="shared" si="13"/>
        <v>9</v>
      </c>
      <c r="L81" s="191"/>
      <c r="M81" s="20" t="str">
        <f t="shared" si="14"/>
        <v>Juin</v>
      </c>
    </row>
    <row r="82" spans="1:13" ht="18.75">
      <c r="A82" s="17">
        <v>75</v>
      </c>
      <c r="B82" s="308" t="s">
        <v>552</v>
      </c>
      <c r="C82" s="309" t="s">
        <v>2146</v>
      </c>
      <c r="D82" s="187">
        <v>6</v>
      </c>
      <c r="E82" s="24"/>
      <c r="F82" s="396">
        <f t="shared" si="10"/>
        <v>3</v>
      </c>
      <c r="G82" s="397">
        <f t="shared" si="11"/>
        <v>6</v>
      </c>
      <c r="H82" s="413"/>
      <c r="I82" s="398">
        <f t="shared" si="12"/>
        <v>6</v>
      </c>
      <c r="J82" s="208"/>
      <c r="K82" s="398">
        <f t="shared" si="13"/>
        <v>6</v>
      </c>
      <c r="L82" s="191"/>
      <c r="M82" s="20" t="str">
        <f t="shared" si="14"/>
        <v>Juin</v>
      </c>
    </row>
    <row r="83" spans="1:13" ht="18.75">
      <c r="A83" s="17">
        <v>76</v>
      </c>
      <c r="B83" s="308" t="s">
        <v>3026</v>
      </c>
      <c r="C83" s="309" t="s">
        <v>2143</v>
      </c>
      <c r="D83" s="187">
        <v>3</v>
      </c>
      <c r="E83" s="24"/>
      <c r="F83" s="396">
        <f t="shared" si="10"/>
        <v>1.5</v>
      </c>
      <c r="G83" s="397">
        <f t="shared" si="11"/>
        <v>3</v>
      </c>
      <c r="H83" s="413"/>
      <c r="I83" s="398">
        <f t="shared" si="12"/>
        <v>3</v>
      </c>
      <c r="J83" s="208"/>
      <c r="K83" s="398">
        <f t="shared" si="13"/>
        <v>3</v>
      </c>
      <c r="L83" s="191"/>
      <c r="M83" s="20" t="str">
        <f t="shared" si="14"/>
        <v>Juin</v>
      </c>
    </row>
    <row r="84" spans="1:13" ht="18.75">
      <c r="A84" s="17">
        <v>77</v>
      </c>
      <c r="B84" s="308" t="s">
        <v>3027</v>
      </c>
      <c r="C84" s="309" t="s">
        <v>1892</v>
      </c>
      <c r="D84" s="187">
        <v>7</v>
      </c>
      <c r="E84" s="24"/>
      <c r="F84" s="396">
        <f t="shared" si="10"/>
        <v>3.5</v>
      </c>
      <c r="G84" s="397">
        <f t="shared" si="11"/>
        <v>7</v>
      </c>
      <c r="H84" s="413"/>
      <c r="I84" s="398">
        <f t="shared" si="12"/>
        <v>7</v>
      </c>
      <c r="J84" s="208"/>
      <c r="K84" s="398">
        <f t="shared" si="13"/>
        <v>7</v>
      </c>
      <c r="L84" s="191"/>
      <c r="M84" s="20" t="str">
        <f t="shared" si="14"/>
        <v>Juin</v>
      </c>
    </row>
    <row r="85" spans="1:13" ht="18.75">
      <c r="A85" s="17">
        <v>78</v>
      </c>
      <c r="B85" s="308" t="s">
        <v>3028</v>
      </c>
      <c r="C85" s="309" t="s">
        <v>841</v>
      </c>
      <c r="D85" s="187">
        <v>4</v>
      </c>
      <c r="E85" s="24"/>
      <c r="F85" s="396">
        <f t="shared" si="10"/>
        <v>2</v>
      </c>
      <c r="G85" s="397">
        <f t="shared" si="11"/>
        <v>4</v>
      </c>
      <c r="H85" s="413"/>
      <c r="I85" s="398">
        <f t="shared" si="12"/>
        <v>4</v>
      </c>
      <c r="J85" s="208"/>
      <c r="K85" s="398">
        <f t="shared" si="13"/>
        <v>4</v>
      </c>
      <c r="L85" s="191"/>
      <c r="M85" s="20" t="str">
        <f t="shared" si="14"/>
        <v>Juin</v>
      </c>
    </row>
    <row r="86" spans="1:13" ht="18.75">
      <c r="A86" s="17">
        <v>79</v>
      </c>
      <c r="B86" s="308" t="s">
        <v>3029</v>
      </c>
      <c r="C86" s="309" t="s">
        <v>1313</v>
      </c>
      <c r="D86" s="187">
        <v>4</v>
      </c>
      <c r="E86" s="187"/>
      <c r="F86" s="396">
        <f t="shared" si="10"/>
        <v>2</v>
      </c>
      <c r="G86" s="397">
        <f t="shared" si="11"/>
        <v>4</v>
      </c>
      <c r="H86" s="413"/>
      <c r="I86" s="398">
        <f t="shared" si="12"/>
        <v>4</v>
      </c>
      <c r="J86" s="208"/>
      <c r="K86" s="398">
        <f t="shared" si="13"/>
        <v>4</v>
      </c>
      <c r="L86" s="191"/>
      <c r="M86" s="20" t="str">
        <f t="shared" si="14"/>
        <v>Juin</v>
      </c>
    </row>
    <row r="87" spans="1:13" ht="18.75">
      <c r="A87" s="17">
        <v>80</v>
      </c>
      <c r="B87" s="308" t="s">
        <v>3030</v>
      </c>
      <c r="C87" s="309" t="s">
        <v>1211</v>
      </c>
      <c r="D87" s="187">
        <v>6</v>
      </c>
      <c r="E87" s="24"/>
      <c r="F87" s="396">
        <f t="shared" si="10"/>
        <v>3</v>
      </c>
      <c r="G87" s="397">
        <f t="shared" si="11"/>
        <v>6</v>
      </c>
      <c r="H87" s="413"/>
      <c r="I87" s="398">
        <f t="shared" si="12"/>
        <v>6</v>
      </c>
      <c r="J87" s="208"/>
      <c r="K87" s="398">
        <f t="shared" si="13"/>
        <v>6</v>
      </c>
      <c r="L87" s="191"/>
      <c r="M87" s="20" t="str">
        <f t="shared" si="14"/>
        <v>Juin</v>
      </c>
    </row>
    <row r="88" spans="1:13" ht="18.75">
      <c r="A88" s="17">
        <v>81</v>
      </c>
      <c r="B88" s="308" t="s">
        <v>3031</v>
      </c>
      <c r="C88" s="309" t="s">
        <v>2940</v>
      </c>
      <c r="D88" s="187">
        <v>4</v>
      </c>
      <c r="E88" s="24"/>
      <c r="F88" s="396">
        <f t="shared" si="10"/>
        <v>2</v>
      </c>
      <c r="G88" s="397">
        <f t="shared" si="11"/>
        <v>4</v>
      </c>
      <c r="H88" s="413"/>
      <c r="I88" s="398">
        <f t="shared" si="12"/>
        <v>4</v>
      </c>
      <c r="J88" s="208"/>
      <c r="K88" s="398">
        <f t="shared" si="13"/>
        <v>4</v>
      </c>
      <c r="L88" s="191"/>
      <c r="M88" s="20" t="str">
        <f t="shared" si="14"/>
        <v>Juin</v>
      </c>
    </row>
    <row r="89" spans="1:13" ht="18.75">
      <c r="A89" s="17">
        <v>82</v>
      </c>
      <c r="B89" s="308" t="s">
        <v>3032</v>
      </c>
      <c r="C89" s="309" t="s">
        <v>3033</v>
      </c>
      <c r="D89" s="187">
        <v>7</v>
      </c>
      <c r="E89" s="24"/>
      <c r="F89" s="396">
        <f t="shared" si="10"/>
        <v>3.5</v>
      </c>
      <c r="G89" s="397">
        <f t="shared" si="11"/>
        <v>7</v>
      </c>
      <c r="H89" s="413"/>
      <c r="I89" s="398">
        <f t="shared" si="12"/>
        <v>7</v>
      </c>
      <c r="J89" s="208"/>
      <c r="K89" s="398">
        <f t="shared" si="13"/>
        <v>7</v>
      </c>
      <c r="L89" s="191"/>
      <c r="M89" s="20" t="str">
        <f t="shared" si="14"/>
        <v>Juin</v>
      </c>
    </row>
    <row r="90" spans="1:13" ht="18.75">
      <c r="A90" s="17">
        <v>83</v>
      </c>
      <c r="B90" s="308" t="s">
        <v>3034</v>
      </c>
      <c r="C90" s="309" t="s">
        <v>2115</v>
      </c>
      <c r="D90" s="187">
        <v>5</v>
      </c>
      <c r="E90" s="24"/>
      <c r="F90" s="396">
        <f t="shared" si="10"/>
        <v>2.5</v>
      </c>
      <c r="G90" s="397">
        <f t="shared" si="11"/>
        <v>5</v>
      </c>
      <c r="H90" s="413"/>
      <c r="I90" s="398">
        <f t="shared" si="12"/>
        <v>5</v>
      </c>
      <c r="J90" s="208"/>
      <c r="K90" s="398">
        <f t="shared" si="13"/>
        <v>5</v>
      </c>
      <c r="L90" s="191"/>
      <c r="M90" s="20" t="str">
        <f t="shared" si="14"/>
        <v>Juin</v>
      </c>
    </row>
    <row r="91" spans="1:13" ht="18.75">
      <c r="A91" s="17">
        <v>84</v>
      </c>
      <c r="B91" s="308" t="s">
        <v>3295</v>
      </c>
      <c r="C91" s="309" t="s">
        <v>1972</v>
      </c>
      <c r="D91" s="187">
        <v>5</v>
      </c>
      <c r="E91" s="24"/>
      <c r="F91" s="396">
        <f t="shared" si="10"/>
        <v>2.5</v>
      </c>
      <c r="G91" s="397">
        <f t="shared" si="11"/>
        <v>5</v>
      </c>
      <c r="H91" s="413"/>
      <c r="I91" s="398">
        <f t="shared" si="12"/>
        <v>5</v>
      </c>
      <c r="J91" s="208"/>
      <c r="K91" s="398">
        <f t="shared" si="13"/>
        <v>5</v>
      </c>
      <c r="L91" s="191"/>
      <c r="M91" s="20" t="str">
        <f t="shared" si="14"/>
        <v>Juin</v>
      </c>
    </row>
    <row r="92" spans="1:13" ht="18.75">
      <c r="A92" s="17">
        <v>85</v>
      </c>
      <c r="B92" s="308" t="s">
        <v>3035</v>
      </c>
      <c r="C92" s="309" t="s">
        <v>891</v>
      </c>
      <c r="D92" s="187">
        <v>13</v>
      </c>
      <c r="E92" s="24"/>
      <c r="F92" s="396">
        <f t="shared" si="10"/>
        <v>6.5</v>
      </c>
      <c r="G92" s="397">
        <f t="shared" si="11"/>
        <v>13</v>
      </c>
      <c r="H92" s="413"/>
      <c r="I92" s="398">
        <f t="shared" si="12"/>
        <v>13</v>
      </c>
      <c r="J92" s="208"/>
      <c r="K92" s="398">
        <f t="shared" si="13"/>
        <v>13</v>
      </c>
      <c r="L92" s="191"/>
      <c r="M92" s="20" t="str">
        <f t="shared" si="14"/>
        <v>Juin</v>
      </c>
    </row>
    <row r="93" spans="1:13" ht="18.75">
      <c r="A93" s="17">
        <v>86</v>
      </c>
      <c r="B93" s="308" t="s">
        <v>3036</v>
      </c>
      <c r="C93" s="309" t="s">
        <v>3037</v>
      </c>
      <c r="D93" s="187">
        <v>4</v>
      </c>
      <c r="E93" s="24"/>
      <c r="F93" s="396">
        <f t="shared" si="10"/>
        <v>2</v>
      </c>
      <c r="G93" s="397">
        <f t="shared" si="11"/>
        <v>4</v>
      </c>
      <c r="H93" s="413"/>
      <c r="I93" s="398">
        <f t="shared" si="12"/>
        <v>4</v>
      </c>
      <c r="J93" s="208"/>
      <c r="K93" s="398">
        <f t="shared" si="13"/>
        <v>4</v>
      </c>
      <c r="L93" s="191"/>
      <c r="M93" s="20" t="str">
        <f t="shared" si="14"/>
        <v>Juin</v>
      </c>
    </row>
    <row r="94" spans="1:13" ht="18.75">
      <c r="A94" s="17">
        <v>87</v>
      </c>
      <c r="B94" s="308" t="s">
        <v>1919</v>
      </c>
      <c r="C94" s="309" t="s">
        <v>1943</v>
      </c>
      <c r="D94" s="187">
        <v>5</v>
      </c>
      <c r="E94" s="24"/>
      <c r="F94" s="396">
        <f t="shared" si="10"/>
        <v>2.5</v>
      </c>
      <c r="G94" s="397">
        <f t="shared" si="11"/>
        <v>5</v>
      </c>
      <c r="H94" s="413"/>
      <c r="I94" s="398">
        <f t="shared" si="12"/>
        <v>5</v>
      </c>
      <c r="J94" s="208"/>
      <c r="K94" s="398">
        <f t="shared" si="13"/>
        <v>5</v>
      </c>
      <c r="L94" s="191"/>
      <c r="M94" s="20" t="str">
        <f t="shared" si="14"/>
        <v>Juin</v>
      </c>
    </row>
    <row r="95" spans="1:13" ht="18.75">
      <c r="A95" s="17">
        <v>88</v>
      </c>
      <c r="B95" s="308" t="s">
        <v>3038</v>
      </c>
      <c r="C95" s="309" t="s">
        <v>1999</v>
      </c>
      <c r="D95" s="187">
        <v>5</v>
      </c>
      <c r="E95" s="24"/>
      <c r="F95" s="396">
        <f t="shared" si="10"/>
        <v>2.5</v>
      </c>
      <c r="G95" s="397">
        <f t="shared" si="11"/>
        <v>5</v>
      </c>
      <c r="H95" s="413"/>
      <c r="I95" s="398">
        <f t="shared" si="12"/>
        <v>5</v>
      </c>
      <c r="J95" s="208"/>
      <c r="K95" s="398">
        <f t="shared" si="13"/>
        <v>5</v>
      </c>
      <c r="L95" s="191"/>
      <c r="M95" s="20" t="str">
        <f t="shared" si="14"/>
        <v>Juin</v>
      </c>
    </row>
    <row r="96" spans="1:13" ht="18.75">
      <c r="A96" s="17">
        <v>89</v>
      </c>
      <c r="B96" s="308" t="s">
        <v>3039</v>
      </c>
      <c r="C96" s="309" t="s">
        <v>706</v>
      </c>
      <c r="D96" s="187">
        <v>7</v>
      </c>
      <c r="E96" s="24"/>
      <c r="F96" s="396">
        <f t="shared" si="10"/>
        <v>3.5</v>
      </c>
      <c r="G96" s="397">
        <f t="shared" si="11"/>
        <v>7</v>
      </c>
      <c r="H96" s="413"/>
      <c r="I96" s="398">
        <f t="shared" si="12"/>
        <v>7</v>
      </c>
      <c r="J96" s="208"/>
      <c r="K96" s="398">
        <f t="shared" si="13"/>
        <v>7</v>
      </c>
      <c r="L96" s="191"/>
      <c r="M96" s="20" t="str">
        <f t="shared" si="14"/>
        <v>Juin</v>
      </c>
    </row>
    <row r="97" spans="1:13" ht="18.75">
      <c r="A97" s="17">
        <v>90</v>
      </c>
      <c r="B97" s="348" t="s">
        <v>3040</v>
      </c>
      <c r="C97" s="349" t="s">
        <v>1819</v>
      </c>
      <c r="D97" s="187">
        <v>4</v>
      </c>
      <c r="E97" s="24"/>
      <c r="F97" s="396">
        <f t="shared" si="10"/>
        <v>2</v>
      </c>
      <c r="G97" s="397">
        <f t="shared" si="11"/>
        <v>4</v>
      </c>
      <c r="H97" s="413"/>
      <c r="I97" s="398">
        <f t="shared" si="12"/>
        <v>4</v>
      </c>
      <c r="J97" s="208"/>
      <c r="K97" s="398">
        <f t="shared" si="13"/>
        <v>4</v>
      </c>
      <c r="L97" s="191"/>
      <c r="M97" s="20" t="str">
        <f t="shared" si="14"/>
        <v>Juin</v>
      </c>
    </row>
    <row r="98" spans="1:13" ht="18.75">
      <c r="A98" s="17">
        <v>91</v>
      </c>
      <c r="B98" s="306" t="s">
        <v>699</v>
      </c>
      <c r="C98" s="307" t="s">
        <v>1890</v>
      </c>
      <c r="D98" s="187">
        <v>3</v>
      </c>
      <c r="E98" s="24"/>
      <c r="F98" s="396">
        <f t="shared" si="10"/>
        <v>1.5</v>
      </c>
      <c r="G98" s="397">
        <f t="shared" si="11"/>
        <v>3</v>
      </c>
      <c r="H98" s="413"/>
      <c r="I98" s="398">
        <f t="shared" si="12"/>
        <v>3</v>
      </c>
      <c r="J98" s="208"/>
      <c r="K98" s="398">
        <f t="shared" si="13"/>
        <v>3</v>
      </c>
      <c r="L98" s="191"/>
      <c r="M98" s="20" t="str">
        <f t="shared" si="14"/>
        <v>Juin</v>
      </c>
    </row>
    <row r="99" spans="1:13" ht="18.75">
      <c r="A99" s="17">
        <v>92</v>
      </c>
      <c r="B99" s="308" t="s">
        <v>699</v>
      </c>
      <c r="C99" s="309" t="s">
        <v>1900</v>
      </c>
      <c r="D99" s="187">
        <v>5</v>
      </c>
      <c r="E99" s="24"/>
      <c r="F99" s="396">
        <f t="shared" si="10"/>
        <v>2.5</v>
      </c>
      <c r="G99" s="397">
        <f t="shared" si="11"/>
        <v>5</v>
      </c>
      <c r="H99" s="413"/>
      <c r="I99" s="398">
        <f t="shared" si="12"/>
        <v>5</v>
      </c>
      <c r="J99" s="208"/>
      <c r="K99" s="398">
        <f t="shared" si="13"/>
        <v>5</v>
      </c>
      <c r="L99" s="191"/>
      <c r="M99" s="20" t="str">
        <f t="shared" si="14"/>
        <v>Juin</v>
      </c>
    </row>
    <row r="100" spans="1:13" ht="18.75">
      <c r="A100" s="17">
        <v>93</v>
      </c>
      <c r="B100" s="308" t="s">
        <v>3041</v>
      </c>
      <c r="C100" s="309" t="s">
        <v>1851</v>
      </c>
      <c r="D100" s="187">
        <v>7</v>
      </c>
      <c r="E100" s="24"/>
      <c r="F100" s="396">
        <f t="shared" si="10"/>
        <v>3.5</v>
      </c>
      <c r="G100" s="397">
        <f t="shared" si="11"/>
        <v>7</v>
      </c>
      <c r="H100" s="413"/>
      <c r="I100" s="398">
        <f t="shared" si="12"/>
        <v>7</v>
      </c>
      <c r="J100" s="208"/>
      <c r="K100" s="398">
        <f t="shared" si="13"/>
        <v>7</v>
      </c>
      <c r="L100" s="191"/>
      <c r="M100" s="20" t="str">
        <f t="shared" si="14"/>
        <v>Juin</v>
      </c>
    </row>
    <row r="101" spans="1:13" ht="18.75">
      <c r="A101" s="17">
        <v>94</v>
      </c>
      <c r="B101" s="308" t="s">
        <v>3287</v>
      </c>
      <c r="C101" s="309" t="s">
        <v>3296</v>
      </c>
      <c r="D101" s="187">
        <v>4</v>
      </c>
      <c r="E101" s="24"/>
      <c r="F101" s="396">
        <f t="shared" si="10"/>
        <v>2</v>
      </c>
      <c r="G101" s="397">
        <f t="shared" si="11"/>
        <v>4</v>
      </c>
      <c r="H101" s="413"/>
      <c r="I101" s="398">
        <f t="shared" si="12"/>
        <v>4</v>
      </c>
      <c r="J101" s="208"/>
      <c r="K101" s="398">
        <f t="shared" si="13"/>
        <v>4</v>
      </c>
      <c r="L101" s="191"/>
      <c r="M101" s="20" t="str">
        <f t="shared" si="14"/>
        <v>Juin</v>
      </c>
    </row>
    <row r="102" spans="1:13" ht="18.75">
      <c r="A102" s="17">
        <v>95</v>
      </c>
      <c r="B102" s="308" t="s">
        <v>3042</v>
      </c>
      <c r="C102" s="309" t="s">
        <v>1907</v>
      </c>
      <c r="D102" s="187">
        <v>5</v>
      </c>
      <c r="E102" s="24"/>
      <c r="F102" s="396">
        <f t="shared" si="10"/>
        <v>2.5</v>
      </c>
      <c r="G102" s="397">
        <f t="shared" si="11"/>
        <v>5</v>
      </c>
      <c r="H102" s="413"/>
      <c r="I102" s="398">
        <f t="shared" si="12"/>
        <v>5</v>
      </c>
      <c r="J102" s="208"/>
      <c r="K102" s="398">
        <f t="shared" si="13"/>
        <v>5</v>
      </c>
      <c r="L102" s="191"/>
      <c r="M102" s="20" t="str">
        <f t="shared" si="14"/>
        <v>Juin</v>
      </c>
    </row>
    <row r="103" spans="1:13" ht="18.75">
      <c r="A103" s="17">
        <v>96</v>
      </c>
      <c r="B103" s="308" t="s">
        <v>743</v>
      </c>
      <c r="C103" s="309" t="s">
        <v>3043</v>
      </c>
      <c r="D103" s="187">
        <v>6</v>
      </c>
      <c r="E103" s="24"/>
      <c r="F103" s="396">
        <f t="shared" si="10"/>
        <v>3</v>
      </c>
      <c r="G103" s="397">
        <f t="shared" si="11"/>
        <v>6</v>
      </c>
      <c r="H103" s="413"/>
      <c r="I103" s="398">
        <f t="shared" si="12"/>
        <v>6</v>
      </c>
      <c r="J103" s="208"/>
      <c r="K103" s="398">
        <f t="shared" si="13"/>
        <v>6</v>
      </c>
      <c r="L103" s="191"/>
      <c r="M103" s="20" t="str">
        <f t="shared" si="14"/>
        <v>Juin</v>
      </c>
    </row>
    <row r="104" spans="1:13" ht="18.75">
      <c r="A104" s="17">
        <v>97</v>
      </c>
      <c r="B104" s="308" t="s">
        <v>3044</v>
      </c>
      <c r="C104" s="309" t="s">
        <v>3045</v>
      </c>
      <c r="D104" s="187">
        <v>4</v>
      </c>
      <c r="E104" s="24"/>
      <c r="F104" s="396">
        <f t="shared" si="10"/>
        <v>2</v>
      </c>
      <c r="G104" s="397">
        <f t="shared" si="11"/>
        <v>4</v>
      </c>
      <c r="H104" s="413"/>
      <c r="I104" s="398">
        <f t="shared" si="12"/>
        <v>4</v>
      </c>
      <c r="J104" s="208"/>
      <c r="K104" s="398">
        <f t="shared" si="13"/>
        <v>4</v>
      </c>
      <c r="L104" s="191"/>
      <c r="M104" s="20" t="str">
        <f t="shared" si="14"/>
        <v>Juin</v>
      </c>
    </row>
    <row r="105" spans="1:13" ht="18.75">
      <c r="A105" s="17">
        <v>98</v>
      </c>
      <c r="B105" s="308" t="s">
        <v>3046</v>
      </c>
      <c r="C105" s="309" t="s">
        <v>2085</v>
      </c>
      <c r="D105" s="187">
        <v>4</v>
      </c>
      <c r="E105" s="24"/>
      <c r="F105" s="396">
        <f t="shared" si="10"/>
        <v>2</v>
      </c>
      <c r="G105" s="397">
        <f t="shared" si="11"/>
        <v>4</v>
      </c>
      <c r="H105" s="413"/>
      <c r="I105" s="398">
        <f t="shared" si="12"/>
        <v>4</v>
      </c>
      <c r="J105" s="208"/>
      <c r="K105" s="398">
        <f t="shared" si="13"/>
        <v>4</v>
      </c>
      <c r="L105" s="191"/>
      <c r="M105" s="20" t="str">
        <f t="shared" si="14"/>
        <v>Juin</v>
      </c>
    </row>
    <row r="106" spans="1:13" ht="18.75">
      <c r="A106" s="17">
        <v>99</v>
      </c>
      <c r="B106" s="308" t="s">
        <v>3047</v>
      </c>
      <c r="C106" s="309" t="s">
        <v>3048</v>
      </c>
      <c r="D106" s="187">
        <v>8</v>
      </c>
      <c r="E106" s="24"/>
      <c r="F106" s="396">
        <f t="shared" si="10"/>
        <v>4</v>
      </c>
      <c r="G106" s="397">
        <f t="shared" si="11"/>
        <v>8</v>
      </c>
      <c r="H106" s="413"/>
      <c r="I106" s="398">
        <f t="shared" si="12"/>
        <v>8</v>
      </c>
      <c r="J106" s="208"/>
      <c r="K106" s="398">
        <f t="shared" si="13"/>
        <v>8</v>
      </c>
      <c r="L106" s="191"/>
      <c r="M106" s="20" t="str">
        <f t="shared" si="14"/>
        <v>Juin</v>
      </c>
    </row>
    <row r="107" spans="1:13" ht="18.75">
      <c r="A107" s="17">
        <v>100</v>
      </c>
      <c r="B107" s="308" t="s">
        <v>1952</v>
      </c>
      <c r="C107" s="309" t="s">
        <v>1863</v>
      </c>
      <c r="D107" s="187">
        <v>5</v>
      </c>
      <c r="E107" s="24"/>
      <c r="F107" s="396">
        <f t="shared" si="10"/>
        <v>2.5</v>
      </c>
      <c r="G107" s="397">
        <f t="shared" si="11"/>
        <v>5</v>
      </c>
      <c r="H107" s="413"/>
      <c r="I107" s="398">
        <f t="shared" si="12"/>
        <v>5</v>
      </c>
      <c r="J107" s="208"/>
      <c r="K107" s="398">
        <f t="shared" si="13"/>
        <v>5</v>
      </c>
      <c r="L107" s="191"/>
      <c r="M107" s="20" t="str">
        <f t="shared" si="14"/>
        <v>Juin</v>
      </c>
    </row>
    <row r="108" spans="1:13" ht="18.75">
      <c r="A108" s="17">
        <v>101</v>
      </c>
      <c r="B108" s="308" t="s">
        <v>3049</v>
      </c>
      <c r="C108" s="309" t="s">
        <v>492</v>
      </c>
      <c r="D108" s="187">
        <v>6</v>
      </c>
      <c r="E108" s="186"/>
      <c r="F108" s="396">
        <f t="shared" si="10"/>
        <v>3</v>
      </c>
      <c r="G108" s="397">
        <f t="shared" si="11"/>
        <v>6</v>
      </c>
      <c r="H108" s="413"/>
      <c r="I108" s="398">
        <f t="shared" si="12"/>
        <v>6</v>
      </c>
      <c r="J108" s="208"/>
      <c r="K108" s="398">
        <f t="shared" si="13"/>
        <v>6</v>
      </c>
      <c r="L108" s="191"/>
      <c r="M108" s="20" t="str">
        <f t="shared" si="14"/>
        <v>Juin</v>
      </c>
    </row>
    <row r="109" spans="1:13" ht="18.75">
      <c r="A109" s="17">
        <v>102</v>
      </c>
      <c r="B109" s="308" t="s">
        <v>3050</v>
      </c>
      <c r="C109" s="309" t="s">
        <v>2148</v>
      </c>
      <c r="D109" s="187">
        <v>4</v>
      </c>
      <c r="E109" s="24"/>
      <c r="F109" s="396">
        <f t="shared" si="10"/>
        <v>2</v>
      </c>
      <c r="G109" s="397">
        <f t="shared" si="11"/>
        <v>4</v>
      </c>
      <c r="H109" s="413"/>
      <c r="I109" s="398">
        <f t="shared" si="12"/>
        <v>4</v>
      </c>
      <c r="J109" s="208"/>
      <c r="K109" s="398">
        <f t="shared" si="13"/>
        <v>4</v>
      </c>
      <c r="L109" s="191"/>
      <c r="M109" s="20" t="str">
        <f t="shared" si="14"/>
        <v>Juin</v>
      </c>
    </row>
    <row r="110" spans="1:13" ht="18.75">
      <c r="A110" s="17">
        <v>103</v>
      </c>
      <c r="B110" s="308" t="s">
        <v>3051</v>
      </c>
      <c r="C110" s="309" t="s">
        <v>3052</v>
      </c>
      <c r="D110" s="187">
        <v>7</v>
      </c>
      <c r="E110" s="24"/>
      <c r="F110" s="396">
        <f t="shared" si="10"/>
        <v>3.5</v>
      </c>
      <c r="G110" s="397">
        <f t="shared" si="11"/>
        <v>7</v>
      </c>
      <c r="H110" s="413"/>
      <c r="I110" s="398">
        <f t="shared" si="12"/>
        <v>7</v>
      </c>
      <c r="J110" s="208"/>
      <c r="K110" s="398">
        <f t="shared" si="13"/>
        <v>7</v>
      </c>
      <c r="L110" s="191"/>
      <c r="M110" s="20" t="str">
        <f t="shared" si="14"/>
        <v>Juin</v>
      </c>
    </row>
    <row r="111" spans="1:13" ht="18.75">
      <c r="A111" s="17">
        <v>104</v>
      </c>
      <c r="B111" s="308" t="s">
        <v>3053</v>
      </c>
      <c r="C111" s="309" t="s">
        <v>1946</v>
      </c>
      <c r="D111" s="187">
        <v>6</v>
      </c>
      <c r="E111" s="24"/>
      <c r="F111" s="396">
        <f t="shared" si="10"/>
        <v>3</v>
      </c>
      <c r="G111" s="397">
        <f t="shared" si="11"/>
        <v>6</v>
      </c>
      <c r="H111" s="413"/>
      <c r="I111" s="398">
        <f t="shared" si="12"/>
        <v>6</v>
      </c>
      <c r="J111" s="208"/>
      <c r="K111" s="398">
        <f t="shared" si="13"/>
        <v>6</v>
      </c>
      <c r="L111" s="191"/>
      <c r="M111" s="20" t="str">
        <f t="shared" si="14"/>
        <v>Juin</v>
      </c>
    </row>
    <row r="112" spans="1:13" ht="18.75">
      <c r="A112" s="17">
        <v>105</v>
      </c>
      <c r="B112" s="308" t="s">
        <v>787</v>
      </c>
      <c r="C112" s="309" t="s">
        <v>3054</v>
      </c>
      <c r="D112" s="187">
        <v>5</v>
      </c>
      <c r="E112" s="24"/>
      <c r="F112" s="396">
        <f t="shared" si="10"/>
        <v>2.5</v>
      </c>
      <c r="G112" s="397">
        <f t="shared" si="11"/>
        <v>5</v>
      </c>
      <c r="H112" s="413"/>
      <c r="I112" s="398">
        <f t="shared" si="12"/>
        <v>5</v>
      </c>
      <c r="J112" s="208"/>
      <c r="K112" s="398">
        <f t="shared" si="13"/>
        <v>5</v>
      </c>
      <c r="L112" s="191"/>
      <c r="M112" s="20" t="str">
        <f t="shared" si="14"/>
        <v>Juin</v>
      </c>
    </row>
    <row r="113" spans="1:13" ht="18.75">
      <c r="A113" s="17">
        <v>106</v>
      </c>
      <c r="B113" s="308" t="s">
        <v>3055</v>
      </c>
      <c r="C113" s="309" t="s">
        <v>1853</v>
      </c>
      <c r="D113" s="187">
        <v>5</v>
      </c>
      <c r="E113" s="24"/>
      <c r="F113" s="396">
        <f t="shared" si="10"/>
        <v>2.5</v>
      </c>
      <c r="G113" s="397">
        <f t="shared" si="11"/>
        <v>5</v>
      </c>
      <c r="H113" s="413"/>
      <c r="I113" s="398">
        <f t="shared" si="12"/>
        <v>5</v>
      </c>
      <c r="J113" s="208"/>
      <c r="K113" s="398">
        <f t="shared" si="13"/>
        <v>5</v>
      </c>
      <c r="L113" s="191"/>
      <c r="M113" s="20" t="str">
        <f t="shared" si="14"/>
        <v>Juin</v>
      </c>
    </row>
    <row r="114" spans="1:13" ht="18.75">
      <c r="A114" s="17">
        <v>107</v>
      </c>
      <c r="B114" s="308" t="s">
        <v>3056</v>
      </c>
      <c r="C114" s="309" t="s">
        <v>674</v>
      </c>
      <c r="D114" s="187">
        <v>11</v>
      </c>
      <c r="E114" s="24"/>
      <c r="F114" s="396">
        <f t="shared" si="10"/>
        <v>5.5</v>
      </c>
      <c r="G114" s="397">
        <f t="shared" si="11"/>
        <v>11</v>
      </c>
      <c r="H114" s="413"/>
      <c r="I114" s="398">
        <f t="shared" si="12"/>
        <v>11</v>
      </c>
      <c r="J114" s="208"/>
      <c r="K114" s="398">
        <f t="shared" si="13"/>
        <v>11</v>
      </c>
      <c r="L114" s="191"/>
      <c r="M114" s="20" t="str">
        <f t="shared" si="14"/>
        <v>Juin</v>
      </c>
    </row>
    <row r="115" spans="1:13" ht="18.75">
      <c r="A115" s="17">
        <v>108</v>
      </c>
      <c r="B115" s="308" t="s">
        <v>3297</v>
      </c>
      <c r="C115" s="309" t="s">
        <v>3057</v>
      </c>
      <c r="D115" s="187">
        <v>10</v>
      </c>
      <c r="E115" s="24"/>
      <c r="F115" s="396">
        <f t="shared" si="10"/>
        <v>5</v>
      </c>
      <c r="G115" s="397">
        <f t="shared" si="11"/>
        <v>10</v>
      </c>
      <c r="H115" s="413"/>
      <c r="I115" s="398">
        <f t="shared" si="12"/>
        <v>10</v>
      </c>
      <c r="J115" s="208"/>
      <c r="K115" s="398">
        <f t="shared" si="13"/>
        <v>10</v>
      </c>
      <c r="L115" s="191"/>
      <c r="M115" s="20" t="str">
        <f t="shared" si="14"/>
        <v>Juin</v>
      </c>
    </row>
    <row r="116" spans="1:13" ht="18.75">
      <c r="A116" s="17">
        <v>109</v>
      </c>
      <c r="B116" s="308" t="s">
        <v>3058</v>
      </c>
      <c r="C116" s="309" t="s">
        <v>3059</v>
      </c>
      <c r="D116" s="187">
        <v>10</v>
      </c>
      <c r="E116" s="24"/>
      <c r="F116" s="396">
        <f t="shared" si="10"/>
        <v>5</v>
      </c>
      <c r="G116" s="397">
        <f t="shared" si="11"/>
        <v>10</v>
      </c>
      <c r="H116" s="413"/>
      <c r="I116" s="398">
        <f t="shared" si="12"/>
        <v>10</v>
      </c>
      <c r="J116" s="208"/>
      <c r="K116" s="398">
        <f t="shared" si="13"/>
        <v>10</v>
      </c>
      <c r="L116" s="191"/>
      <c r="M116" s="20" t="str">
        <f t="shared" si="14"/>
        <v>Juin</v>
      </c>
    </row>
    <row r="117" spans="1:13" ht="18.75">
      <c r="A117" s="17">
        <v>110</v>
      </c>
      <c r="B117" s="334" t="s">
        <v>795</v>
      </c>
      <c r="C117" s="335" t="s">
        <v>3060</v>
      </c>
      <c r="D117" s="187">
        <v>3</v>
      </c>
      <c r="E117" s="24"/>
      <c r="F117" s="396">
        <f t="shared" si="10"/>
        <v>1.5</v>
      </c>
      <c r="G117" s="397">
        <f t="shared" si="11"/>
        <v>3</v>
      </c>
      <c r="H117" s="413"/>
      <c r="I117" s="398">
        <f t="shared" si="12"/>
        <v>3</v>
      </c>
      <c r="J117" s="208"/>
      <c r="K117" s="398">
        <f t="shared" si="13"/>
        <v>3</v>
      </c>
      <c r="L117" s="191"/>
      <c r="M117" s="20" t="str">
        <f t="shared" si="14"/>
        <v>Juin</v>
      </c>
    </row>
    <row r="118" spans="1:13" ht="18.75">
      <c r="A118" s="17">
        <v>111</v>
      </c>
      <c r="B118" s="308" t="s">
        <v>3061</v>
      </c>
      <c r="C118" s="309" t="s">
        <v>3062</v>
      </c>
      <c r="D118" s="187">
        <v>5</v>
      </c>
      <c r="E118" s="24"/>
      <c r="F118" s="396">
        <f t="shared" si="10"/>
        <v>2.5</v>
      </c>
      <c r="G118" s="397">
        <f t="shared" si="11"/>
        <v>5</v>
      </c>
      <c r="H118" s="413"/>
      <c r="I118" s="398">
        <f t="shared" si="12"/>
        <v>5</v>
      </c>
      <c r="J118" s="208"/>
      <c r="K118" s="398">
        <f t="shared" si="13"/>
        <v>5</v>
      </c>
      <c r="L118" s="191"/>
      <c r="M118" s="20" t="str">
        <f t="shared" si="14"/>
        <v>Juin</v>
      </c>
    </row>
    <row r="119" spans="1:13" ht="18.75">
      <c r="A119" s="17">
        <v>112</v>
      </c>
      <c r="B119" s="308" t="s">
        <v>3063</v>
      </c>
      <c r="C119" s="309" t="s">
        <v>640</v>
      </c>
      <c r="D119" s="187">
        <v>7</v>
      </c>
      <c r="E119" s="24"/>
      <c r="F119" s="396">
        <f t="shared" si="10"/>
        <v>3.5</v>
      </c>
      <c r="G119" s="397">
        <f t="shared" si="11"/>
        <v>7</v>
      </c>
      <c r="H119" s="413"/>
      <c r="I119" s="398">
        <f t="shared" si="12"/>
        <v>7</v>
      </c>
      <c r="J119" s="208"/>
      <c r="K119" s="398">
        <f t="shared" si="13"/>
        <v>7</v>
      </c>
      <c r="L119" s="191"/>
      <c r="M119" s="20" t="str">
        <f t="shared" si="14"/>
        <v>Juin</v>
      </c>
    </row>
    <row r="120" spans="1:13" ht="18.75">
      <c r="A120" s="17">
        <v>113</v>
      </c>
      <c r="B120" s="308" t="s">
        <v>3064</v>
      </c>
      <c r="C120" s="309" t="s">
        <v>1789</v>
      </c>
      <c r="D120" s="187">
        <v>7</v>
      </c>
      <c r="E120" s="24"/>
      <c r="F120" s="396">
        <f t="shared" si="10"/>
        <v>3.5</v>
      </c>
      <c r="G120" s="397">
        <f t="shared" si="11"/>
        <v>7</v>
      </c>
      <c r="H120" s="413"/>
      <c r="I120" s="398">
        <f t="shared" si="12"/>
        <v>7</v>
      </c>
      <c r="J120" s="208"/>
      <c r="K120" s="398">
        <f t="shared" si="13"/>
        <v>7</v>
      </c>
      <c r="L120" s="191"/>
      <c r="M120" s="20" t="str">
        <f t="shared" si="14"/>
        <v>Juin</v>
      </c>
    </row>
    <row r="121" spans="1:13" ht="18.75">
      <c r="A121" s="17">
        <v>114</v>
      </c>
      <c r="B121" s="306" t="s">
        <v>3065</v>
      </c>
      <c r="C121" s="307" t="s">
        <v>3066</v>
      </c>
      <c r="D121" s="187">
        <v>3</v>
      </c>
      <c r="E121" s="24"/>
      <c r="F121" s="396">
        <f t="shared" si="10"/>
        <v>1.5</v>
      </c>
      <c r="G121" s="397">
        <f t="shared" si="11"/>
        <v>3</v>
      </c>
      <c r="H121" s="413"/>
      <c r="I121" s="398">
        <f t="shared" si="12"/>
        <v>3</v>
      </c>
      <c r="J121" s="208"/>
      <c r="K121" s="398">
        <f t="shared" si="13"/>
        <v>3</v>
      </c>
      <c r="L121" s="191"/>
      <c r="M121" s="20" t="str">
        <f t="shared" si="14"/>
        <v>Juin</v>
      </c>
    </row>
    <row r="122" spans="1:13" ht="18.75">
      <c r="A122" s="17">
        <v>115</v>
      </c>
      <c r="B122" s="308" t="s">
        <v>3067</v>
      </c>
      <c r="C122" s="309" t="s">
        <v>1770</v>
      </c>
      <c r="D122" s="187">
        <v>7</v>
      </c>
      <c r="E122" s="24"/>
      <c r="F122" s="396">
        <f t="shared" si="10"/>
        <v>3.5</v>
      </c>
      <c r="G122" s="397">
        <f t="shared" si="11"/>
        <v>7</v>
      </c>
      <c r="H122" s="413"/>
      <c r="I122" s="398">
        <f t="shared" si="12"/>
        <v>7</v>
      </c>
      <c r="J122" s="208"/>
      <c r="K122" s="398">
        <f t="shared" si="13"/>
        <v>7</v>
      </c>
      <c r="L122" s="191"/>
      <c r="M122" s="20" t="str">
        <f t="shared" si="14"/>
        <v>Juin</v>
      </c>
    </row>
    <row r="123" spans="1:13" ht="18.75">
      <c r="A123" s="17">
        <v>116</v>
      </c>
      <c r="B123" s="308" t="s">
        <v>1617</v>
      </c>
      <c r="C123" s="309" t="s">
        <v>3068</v>
      </c>
      <c r="D123" s="187">
        <v>6</v>
      </c>
      <c r="E123" s="24"/>
      <c r="F123" s="396">
        <f t="shared" si="10"/>
        <v>3</v>
      </c>
      <c r="G123" s="397">
        <f t="shared" si="11"/>
        <v>6</v>
      </c>
      <c r="H123" s="413"/>
      <c r="I123" s="398">
        <f t="shared" si="12"/>
        <v>6</v>
      </c>
      <c r="J123" s="208"/>
      <c r="K123" s="398">
        <f t="shared" si="13"/>
        <v>6</v>
      </c>
      <c r="L123" s="191"/>
      <c r="M123" s="20" t="str">
        <f t="shared" si="14"/>
        <v>Juin</v>
      </c>
    </row>
    <row r="124" spans="1:13" ht="18.75">
      <c r="A124" s="17">
        <v>117</v>
      </c>
      <c r="B124" s="308" t="s">
        <v>1977</v>
      </c>
      <c r="C124" s="309" t="s">
        <v>3298</v>
      </c>
      <c r="D124" s="187">
        <v>7</v>
      </c>
      <c r="E124" s="24"/>
      <c r="F124" s="396">
        <f t="shared" si="10"/>
        <v>3.5</v>
      </c>
      <c r="G124" s="397">
        <f t="shared" si="11"/>
        <v>7</v>
      </c>
      <c r="H124" s="413"/>
      <c r="I124" s="398">
        <f t="shared" si="12"/>
        <v>7</v>
      </c>
      <c r="J124" s="208"/>
      <c r="K124" s="398">
        <f t="shared" si="13"/>
        <v>7</v>
      </c>
      <c r="L124" s="191"/>
      <c r="M124" s="20" t="str">
        <f t="shared" si="14"/>
        <v>Juin</v>
      </c>
    </row>
    <row r="125" spans="1:13" ht="18.75">
      <c r="A125" s="17">
        <v>118</v>
      </c>
      <c r="B125" s="308" t="s">
        <v>3069</v>
      </c>
      <c r="C125" s="309" t="s">
        <v>3070</v>
      </c>
      <c r="D125" s="187">
        <v>5</v>
      </c>
      <c r="E125" s="24"/>
      <c r="F125" s="396">
        <f t="shared" si="10"/>
        <v>2.5</v>
      </c>
      <c r="G125" s="397">
        <f t="shared" si="11"/>
        <v>5</v>
      </c>
      <c r="H125" s="413"/>
      <c r="I125" s="398">
        <f t="shared" si="12"/>
        <v>5</v>
      </c>
      <c r="J125" s="208"/>
      <c r="K125" s="398">
        <f t="shared" si="13"/>
        <v>5</v>
      </c>
      <c r="L125" s="191"/>
      <c r="M125" s="20" t="str">
        <f t="shared" si="14"/>
        <v>Juin</v>
      </c>
    </row>
    <row r="126" spans="1:13" ht="18.75">
      <c r="A126" s="17">
        <v>119</v>
      </c>
      <c r="B126" s="308" t="s">
        <v>3071</v>
      </c>
      <c r="C126" s="309" t="s">
        <v>1935</v>
      </c>
      <c r="D126" s="324">
        <v>0</v>
      </c>
      <c r="E126" s="24"/>
      <c r="F126" s="396">
        <f t="shared" si="10"/>
        <v>0</v>
      </c>
      <c r="G126" s="397">
        <f t="shared" si="11"/>
        <v>0</v>
      </c>
      <c r="H126" s="413"/>
      <c r="I126" s="398">
        <f t="shared" si="12"/>
        <v>0</v>
      </c>
      <c r="J126" s="208"/>
      <c r="K126" s="398">
        <f t="shared" si="13"/>
        <v>0</v>
      </c>
      <c r="L126" s="191"/>
      <c r="M126" s="20" t="str">
        <f t="shared" si="14"/>
        <v>Juin</v>
      </c>
    </row>
    <row r="127" spans="1:13" ht="18.75">
      <c r="A127" s="17">
        <v>120</v>
      </c>
      <c r="B127" s="308" t="s">
        <v>3072</v>
      </c>
      <c r="C127" s="309" t="s">
        <v>3073</v>
      </c>
      <c r="D127" s="187">
        <v>11</v>
      </c>
      <c r="E127" s="24"/>
      <c r="F127" s="396">
        <f t="shared" si="10"/>
        <v>5.5</v>
      </c>
      <c r="G127" s="397">
        <f t="shared" si="11"/>
        <v>11</v>
      </c>
      <c r="H127" s="413"/>
      <c r="I127" s="398">
        <f t="shared" si="12"/>
        <v>11</v>
      </c>
      <c r="J127" s="208"/>
      <c r="K127" s="398">
        <f t="shared" si="13"/>
        <v>11</v>
      </c>
      <c r="L127" s="191"/>
      <c r="M127" s="20" t="str">
        <f t="shared" si="14"/>
        <v>Juin</v>
      </c>
    </row>
    <row r="128" spans="1:13" ht="18.75">
      <c r="A128" s="17">
        <v>121</v>
      </c>
      <c r="B128" s="308" t="s">
        <v>3074</v>
      </c>
      <c r="C128" s="309" t="s">
        <v>3075</v>
      </c>
      <c r="D128" s="187">
        <v>3</v>
      </c>
      <c r="E128" s="24"/>
      <c r="F128" s="396">
        <f t="shared" si="10"/>
        <v>1.5</v>
      </c>
      <c r="G128" s="397">
        <f t="shared" si="11"/>
        <v>3</v>
      </c>
      <c r="H128" s="413"/>
      <c r="I128" s="398">
        <f t="shared" si="12"/>
        <v>3</v>
      </c>
      <c r="J128" s="208"/>
      <c r="K128" s="398">
        <f t="shared" si="13"/>
        <v>3</v>
      </c>
      <c r="L128" s="191"/>
      <c r="M128" s="20" t="str">
        <f t="shared" si="14"/>
        <v>Juin</v>
      </c>
    </row>
    <row r="129" spans="1:13" ht="18.75">
      <c r="A129" s="17">
        <v>122</v>
      </c>
      <c r="B129" s="308" t="s">
        <v>3076</v>
      </c>
      <c r="C129" s="309" t="s">
        <v>1409</v>
      </c>
      <c r="D129" s="187">
        <v>5</v>
      </c>
      <c r="E129" s="24"/>
      <c r="F129" s="396">
        <f t="shared" si="10"/>
        <v>2.5</v>
      </c>
      <c r="G129" s="397">
        <f t="shared" si="11"/>
        <v>5</v>
      </c>
      <c r="H129" s="413"/>
      <c r="I129" s="398">
        <f t="shared" si="12"/>
        <v>5</v>
      </c>
      <c r="J129" s="208"/>
      <c r="K129" s="398">
        <f t="shared" si="13"/>
        <v>5</v>
      </c>
      <c r="L129" s="191"/>
      <c r="M129" s="20" t="str">
        <f t="shared" si="14"/>
        <v>Juin</v>
      </c>
    </row>
    <row r="130" spans="1:13" ht="18.75">
      <c r="A130" s="17">
        <v>123</v>
      </c>
      <c r="B130" s="334" t="s">
        <v>854</v>
      </c>
      <c r="C130" s="335" t="s">
        <v>1985</v>
      </c>
      <c r="D130" s="322"/>
      <c r="E130" s="24"/>
      <c r="F130" s="396">
        <f t="shared" si="10"/>
        <v>10</v>
      </c>
      <c r="G130" s="397">
        <f t="shared" si="11"/>
        <v>20</v>
      </c>
      <c r="H130" s="413"/>
      <c r="I130" s="398">
        <f t="shared" si="12"/>
        <v>20</v>
      </c>
      <c r="J130" s="208"/>
      <c r="K130" s="398">
        <f t="shared" si="13"/>
        <v>20</v>
      </c>
      <c r="L130" s="191">
        <v>20</v>
      </c>
      <c r="M130" s="20" t="str">
        <f t="shared" si="14"/>
        <v>Juin</v>
      </c>
    </row>
    <row r="131" spans="1:13" ht="18.75">
      <c r="A131" s="17">
        <v>124</v>
      </c>
      <c r="B131" s="308" t="s">
        <v>1986</v>
      </c>
      <c r="C131" s="309" t="s">
        <v>640</v>
      </c>
      <c r="D131" s="187">
        <v>8</v>
      </c>
      <c r="E131" s="24"/>
      <c r="F131" s="396">
        <f t="shared" si="10"/>
        <v>4</v>
      </c>
      <c r="G131" s="397">
        <f t="shared" si="11"/>
        <v>8</v>
      </c>
      <c r="H131" s="413"/>
      <c r="I131" s="398">
        <f t="shared" si="12"/>
        <v>8</v>
      </c>
      <c r="J131" s="208"/>
      <c r="K131" s="398">
        <f t="shared" si="13"/>
        <v>8</v>
      </c>
      <c r="L131" s="191"/>
      <c r="M131" s="20" t="str">
        <f t="shared" si="14"/>
        <v>Juin</v>
      </c>
    </row>
    <row r="132" spans="1:13" ht="18.75">
      <c r="A132" s="17">
        <v>125</v>
      </c>
      <c r="B132" s="308" t="s">
        <v>3077</v>
      </c>
      <c r="C132" s="309" t="s">
        <v>841</v>
      </c>
      <c r="D132" s="187">
        <v>4</v>
      </c>
      <c r="E132" s="415"/>
      <c r="F132" s="396">
        <f t="shared" si="10"/>
        <v>2</v>
      </c>
      <c r="G132" s="397">
        <f t="shared" si="11"/>
        <v>4</v>
      </c>
      <c r="H132" s="413"/>
      <c r="I132" s="398">
        <f t="shared" si="12"/>
        <v>4</v>
      </c>
      <c r="J132" s="208"/>
      <c r="K132" s="398">
        <f t="shared" si="13"/>
        <v>4</v>
      </c>
      <c r="L132" s="191"/>
      <c r="M132" s="20" t="str">
        <f t="shared" si="14"/>
        <v>Juin</v>
      </c>
    </row>
    <row r="133" spans="1:13" ht="18.75">
      <c r="A133" s="17">
        <v>126</v>
      </c>
      <c r="B133" s="308" t="s">
        <v>3078</v>
      </c>
      <c r="C133" s="309" t="s">
        <v>841</v>
      </c>
      <c r="D133" s="187">
        <v>11</v>
      </c>
      <c r="E133" s="24"/>
      <c r="F133" s="396">
        <f t="shared" si="10"/>
        <v>5.5</v>
      </c>
      <c r="G133" s="397">
        <f t="shared" si="11"/>
        <v>11</v>
      </c>
      <c r="H133" s="413"/>
      <c r="I133" s="398">
        <f t="shared" si="12"/>
        <v>11</v>
      </c>
      <c r="J133" s="208"/>
      <c r="K133" s="398">
        <f t="shared" si="13"/>
        <v>11</v>
      </c>
      <c r="L133" s="191"/>
      <c r="M133" s="20" t="str">
        <f t="shared" si="14"/>
        <v>Juin</v>
      </c>
    </row>
    <row r="134" spans="1:13" ht="18.75">
      <c r="A134" s="17">
        <v>127</v>
      </c>
      <c r="B134" s="308" t="s">
        <v>3079</v>
      </c>
      <c r="C134" s="309" t="s">
        <v>1409</v>
      </c>
      <c r="D134" s="187">
        <v>5</v>
      </c>
      <c r="E134" s="24"/>
      <c r="F134" s="396">
        <f t="shared" si="10"/>
        <v>2.5</v>
      </c>
      <c r="G134" s="397">
        <f t="shared" si="11"/>
        <v>5</v>
      </c>
      <c r="H134" s="413"/>
      <c r="I134" s="398">
        <f t="shared" si="12"/>
        <v>5</v>
      </c>
      <c r="J134" s="208"/>
      <c r="K134" s="398">
        <f t="shared" si="13"/>
        <v>5</v>
      </c>
      <c r="L134" s="191"/>
      <c r="M134" s="20" t="str">
        <f t="shared" si="14"/>
        <v>Juin</v>
      </c>
    </row>
    <row r="135" spans="1:13" ht="18.75">
      <c r="A135" s="17">
        <v>128</v>
      </c>
      <c r="B135" s="308" t="s">
        <v>3080</v>
      </c>
      <c r="C135" s="309" t="s">
        <v>1792</v>
      </c>
      <c r="D135" s="187">
        <v>4</v>
      </c>
      <c r="E135" s="24"/>
      <c r="F135" s="396">
        <f t="shared" si="10"/>
        <v>2</v>
      </c>
      <c r="G135" s="397">
        <f t="shared" si="11"/>
        <v>4</v>
      </c>
      <c r="H135" s="413"/>
      <c r="I135" s="398">
        <f t="shared" si="12"/>
        <v>4</v>
      </c>
      <c r="J135" s="208"/>
      <c r="K135" s="398">
        <f t="shared" si="13"/>
        <v>4</v>
      </c>
      <c r="L135" s="191"/>
      <c r="M135" s="20" t="str">
        <f t="shared" si="14"/>
        <v>Juin</v>
      </c>
    </row>
    <row r="136" spans="1:13" ht="18.75">
      <c r="A136" s="17">
        <v>129</v>
      </c>
      <c r="B136" s="308" t="s">
        <v>3081</v>
      </c>
      <c r="C136" s="309" t="s">
        <v>3082</v>
      </c>
      <c r="D136" s="187">
        <v>4</v>
      </c>
      <c r="E136" s="24"/>
      <c r="F136" s="396">
        <f t="shared" si="10"/>
        <v>2</v>
      </c>
      <c r="G136" s="397">
        <f t="shared" si="11"/>
        <v>4</v>
      </c>
      <c r="H136" s="413"/>
      <c r="I136" s="398">
        <f t="shared" si="12"/>
        <v>4</v>
      </c>
      <c r="J136" s="208"/>
      <c r="K136" s="398">
        <f t="shared" si="13"/>
        <v>4</v>
      </c>
      <c r="L136" s="191"/>
      <c r="M136" s="20" t="str">
        <f t="shared" si="14"/>
        <v>Juin</v>
      </c>
    </row>
    <row r="137" spans="1:13" ht="18.75">
      <c r="A137" s="17">
        <v>130</v>
      </c>
      <c r="B137" s="308" t="s">
        <v>3083</v>
      </c>
      <c r="C137" s="309" t="s">
        <v>1825</v>
      </c>
      <c r="D137" s="187">
        <v>6</v>
      </c>
      <c r="E137" s="24"/>
      <c r="F137" s="396">
        <f t="shared" ref="F137:F200" si="15">IF(AND(D137=0,E137=0),L137/2,(D137+E137)/2)</f>
        <v>3</v>
      </c>
      <c r="G137" s="397">
        <f t="shared" ref="G137:G200" si="16">F137*2</f>
        <v>6</v>
      </c>
      <c r="H137" s="413"/>
      <c r="I137" s="398">
        <f t="shared" ref="I137:I200" si="17">MAX(G137,H137*2)</f>
        <v>6</v>
      </c>
      <c r="J137" s="208"/>
      <c r="K137" s="398">
        <f t="shared" ref="K137:K200" si="18">MAX(I137,J137*2)</f>
        <v>6</v>
      </c>
      <c r="L137" s="191"/>
      <c r="M137" s="20" t="str">
        <f t="shared" ref="M137:M200" si="19">IF(ISBLANK(J137),IF(ISBLANK(H137),"Juin","Synthèse"),"Rattrapage")</f>
        <v>Juin</v>
      </c>
    </row>
    <row r="138" spans="1:13" ht="18.75">
      <c r="A138" s="17">
        <v>131</v>
      </c>
      <c r="B138" s="308" t="s">
        <v>3085</v>
      </c>
      <c r="C138" s="309" t="s">
        <v>1795</v>
      </c>
      <c r="D138" s="187">
        <v>3</v>
      </c>
      <c r="E138" s="24"/>
      <c r="F138" s="396">
        <f t="shared" si="15"/>
        <v>1.5</v>
      </c>
      <c r="G138" s="397">
        <f t="shared" si="16"/>
        <v>3</v>
      </c>
      <c r="H138" s="413"/>
      <c r="I138" s="398">
        <f t="shared" si="17"/>
        <v>3</v>
      </c>
      <c r="J138" s="208"/>
      <c r="K138" s="398">
        <f t="shared" si="18"/>
        <v>3</v>
      </c>
      <c r="L138" s="191"/>
      <c r="M138" s="20" t="str">
        <f t="shared" si="19"/>
        <v>Juin</v>
      </c>
    </row>
    <row r="139" spans="1:13" ht="18.75">
      <c r="A139" s="17">
        <v>132</v>
      </c>
      <c r="B139" s="308" t="s">
        <v>3086</v>
      </c>
      <c r="C139" s="309" t="s">
        <v>3087</v>
      </c>
      <c r="D139" s="187">
        <v>7</v>
      </c>
      <c r="E139" s="24"/>
      <c r="F139" s="396">
        <f t="shared" si="15"/>
        <v>3.5</v>
      </c>
      <c r="G139" s="397">
        <f t="shared" si="16"/>
        <v>7</v>
      </c>
      <c r="H139" s="413"/>
      <c r="I139" s="398">
        <f t="shared" si="17"/>
        <v>7</v>
      </c>
      <c r="J139" s="208"/>
      <c r="K139" s="398">
        <f t="shared" si="18"/>
        <v>7</v>
      </c>
      <c r="L139" s="191"/>
      <c r="M139" s="20" t="str">
        <f t="shared" si="19"/>
        <v>Juin</v>
      </c>
    </row>
    <row r="140" spans="1:13" ht="18.75">
      <c r="A140" s="17">
        <v>133</v>
      </c>
      <c r="B140" s="308" t="s">
        <v>3084</v>
      </c>
      <c r="C140" s="309" t="s">
        <v>891</v>
      </c>
      <c r="D140" s="187">
        <v>6</v>
      </c>
      <c r="E140" s="24"/>
      <c r="F140" s="396">
        <f t="shared" si="15"/>
        <v>3</v>
      </c>
      <c r="G140" s="397">
        <f t="shared" si="16"/>
        <v>6</v>
      </c>
      <c r="H140" s="413"/>
      <c r="I140" s="398">
        <f t="shared" si="17"/>
        <v>6</v>
      </c>
      <c r="J140" s="208"/>
      <c r="K140" s="398">
        <f t="shared" si="18"/>
        <v>6</v>
      </c>
      <c r="L140" s="191"/>
      <c r="M140" s="20" t="str">
        <f t="shared" si="19"/>
        <v>Juin</v>
      </c>
    </row>
    <row r="141" spans="1:13" ht="18.75">
      <c r="A141" s="17">
        <v>134</v>
      </c>
      <c r="B141" s="308" t="s">
        <v>908</v>
      </c>
      <c r="C141" s="309" t="s">
        <v>1907</v>
      </c>
      <c r="D141" s="187">
        <v>6</v>
      </c>
      <c r="E141" s="24"/>
      <c r="F141" s="396">
        <f t="shared" si="15"/>
        <v>3</v>
      </c>
      <c r="G141" s="397">
        <f t="shared" si="16"/>
        <v>6</v>
      </c>
      <c r="H141" s="413"/>
      <c r="I141" s="398">
        <f t="shared" si="17"/>
        <v>6</v>
      </c>
      <c r="J141" s="208"/>
      <c r="K141" s="398">
        <f t="shared" si="18"/>
        <v>6</v>
      </c>
      <c r="L141" s="191"/>
      <c r="M141" s="20" t="str">
        <f t="shared" si="19"/>
        <v>Juin</v>
      </c>
    </row>
    <row r="142" spans="1:13" ht="18.75">
      <c r="A142" s="17">
        <v>135</v>
      </c>
      <c r="B142" s="308" t="s">
        <v>3088</v>
      </c>
      <c r="C142" s="309" t="s">
        <v>3089</v>
      </c>
      <c r="D142" s="187">
        <v>8</v>
      </c>
      <c r="E142" s="24"/>
      <c r="F142" s="396">
        <f t="shared" si="15"/>
        <v>4</v>
      </c>
      <c r="G142" s="397">
        <f t="shared" si="16"/>
        <v>8</v>
      </c>
      <c r="H142" s="413"/>
      <c r="I142" s="398">
        <f t="shared" si="17"/>
        <v>8</v>
      </c>
      <c r="J142" s="208"/>
      <c r="K142" s="398">
        <f t="shared" si="18"/>
        <v>8</v>
      </c>
      <c r="L142" s="191"/>
      <c r="M142" s="20" t="str">
        <f t="shared" si="19"/>
        <v>Juin</v>
      </c>
    </row>
    <row r="143" spans="1:13" ht="18.75">
      <c r="A143" s="17">
        <v>136</v>
      </c>
      <c r="B143" s="308" t="s">
        <v>3291</v>
      </c>
      <c r="C143" s="309" t="s">
        <v>3290</v>
      </c>
      <c r="D143" s="187">
        <v>7</v>
      </c>
      <c r="E143" s="24"/>
      <c r="F143" s="396">
        <f t="shared" si="15"/>
        <v>3.5</v>
      </c>
      <c r="G143" s="397">
        <f t="shared" si="16"/>
        <v>7</v>
      </c>
      <c r="H143" s="413"/>
      <c r="I143" s="398">
        <f t="shared" si="17"/>
        <v>7</v>
      </c>
      <c r="J143" s="208"/>
      <c r="K143" s="398">
        <f t="shared" si="18"/>
        <v>7</v>
      </c>
      <c r="L143" s="191"/>
      <c r="M143" s="20" t="str">
        <f t="shared" si="19"/>
        <v>Juin</v>
      </c>
    </row>
    <row r="144" spans="1:13" ht="18.75">
      <c r="A144" s="17">
        <v>137</v>
      </c>
      <c r="B144" s="308" t="s">
        <v>3090</v>
      </c>
      <c r="C144" s="309" t="s">
        <v>3091</v>
      </c>
      <c r="D144" s="187">
        <v>6</v>
      </c>
      <c r="E144" s="24"/>
      <c r="F144" s="396">
        <f t="shared" si="15"/>
        <v>3</v>
      </c>
      <c r="G144" s="397">
        <f t="shared" si="16"/>
        <v>6</v>
      </c>
      <c r="H144" s="413"/>
      <c r="I144" s="398">
        <f t="shared" si="17"/>
        <v>6</v>
      </c>
      <c r="J144" s="208"/>
      <c r="K144" s="398">
        <f t="shared" si="18"/>
        <v>6</v>
      </c>
      <c r="L144" s="191"/>
      <c r="M144" s="20" t="str">
        <f t="shared" si="19"/>
        <v>Juin</v>
      </c>
    </row>
    <row r="145" spans="1:13" ht="18.75">
      <c r="A145" s="17">
        <v>138</v>
      </c>
      <c r="B145" s="308" t="s">
        <v>3092</v>
      </c>
      <c r="C145" s="309" t="s">
        <v>3093</v>
      </c>
      <c r="D145" s="187">
        <v>3</v>
      </c>
      <c r="E145" s="24"/>
      <c r="F145" s="396">
        <f t="shared" si="15"/>
        <v>1.5</v>
      </c>
      <c r="G145" s="397">
        <f t="shared" si="16"/>
        <v>3</v>
      </c>
      <c r="H145" s="413"/>
      <c r="I145" s="398">
        <f t="shared" si="17"/>
        <v>3</v>
      </c>
      <c r="J145" s="208"/>
      <c r="K145" s="398">
        <f t="shared" si="18"/>
        <v>3</v>
      </c>
      <c r="L145" s="191"/>
      <c r="M145" s="20" t="str">
        <f t="shared" si="19"/>
        <v>Juin</v>
      </c>
    </row>
    <row r="146" spans="1:13" ht="18.75">
      <c r="A146" s="17">
        <v>139</v>
      </c>
      <c r="B146" s="308" t="s">
        <v>3094</v>
      </c>
      <c r="C146" s="309" t="s">
        <v>3095</v>
      </c>
      <c r="D146" s="187">
        <v>8</v>
      </c>
      <c r="E146" s="24"/>
      <c r="F146" s="396">
        <f t="shared" si="15"/>
        <v>4</v>
      </c>
      <c r="G146" s="397">
        <f t="shared" si="16"/>
        <v>8</v>
      </c>
      <c r="H146" s="413"/>
      <c r="I146" s="398">
        <f t="shared" si="17"/>
        <v>8</v>
      </c>
      <c r="J146" s="208"/>
      <c r="K146" s="398">
        <f t="shared" si="18"/>
        <v>8</v>
      </c>
      <c r="L146" s="191"/>
      <c r="M146" s="20" t="str">
        <f t="shared" si="19"/>
        <v>Juin</v>
      </c>
    </row>
    <row r="147" spans="1:13" ht="18.75">
      <c r="A147" s="17">
        <v>140</v>
      </c>
      <c r="B147" s="308" t="s">
        <v>3096</v>
      </c>
      <c r="C147" s="309" t="s">
        <v>3097</v>
      </c>
      <c r="D147" s="187">
        <v>7</v>
      </c>
      <c r="E147" s="24"/>
      <c r="F147" s="396">
        <f t="shared" si="15"/>
        <v>3.5</v>
      </c>
      <c r="G147" s="397">
        <f t="shared" si="16"/>
        <v>7</v>
      </c>
      <c r="H147" s="413"/>
      <c r="I147" s="398">
        <f t="shared" si="17"/>
        <v>7</v>
      </c>
      <c r="J147" s="208"/>
      <c r="K147" s="398">
        <f t="shared" si="18"/>
        <v>7</v>
      </c>
      <c r="L147" s="191"/>
      <c r="M147" s="20" t="str">
        <f t="shared" si="19"/>
        <v>Juin</v>
      </c>
    </row>
    <row r="148" spans="1:13" ht="18.75">
      <c r="A148" s="17">
        <v>141</v>
      </c>
      <c r="B148" s="308" t="s">
        <v>3098</v>
      </c>
      <c r="C148" s="309" t="s">
        <v>2025</v>
      </c>
      <c r="D148" s="187">
        <v>4</v>
      </c>
      <c r="E148" s="24"/>
      <c r="F148" s="396">
        <f t="shared" si="15"/>
        <v>2</v>
      </c>
      <c r="G148" s="397">
        <f t="shared" si="16"/>
        <v>4</v>
      </c>
      <c r="H148" s="413"/>
      <c r="I148" s="398">
        <f t="shared" si="17"/>
        <v>4</v>
      </c>
      <c r="J148" s="208"/>
      <c r="K148" s="398">
        <f t="shared" si="18"/>
        <v>4</v>
      </c>
      <c r="L148" s="191"/>
      <c r="M148" s="20" t="str">
        <f t="shared" si="19"/>
        <v>Juin</v>
      </c>
    </row>
    <row r="149" spans="1:13" ht="18.75">
      <c r="A149" s="17">
        <v>142</v>
      </c>
      <c r="B149" s="350" t="s">
        <v>3099</v>
      </c>
      <c r="C149" s="351" t="s">
        <v>3100</v>
      </c>
      <c r="D149" s="187">
        <v>4</v>
      </c>
      <c r="E149" s="24"/>
      <c r="F149" s="396">
        <f t="shared" si="15"/>
        <v>2</v>
      </c>
      <c r="G149" s="397">
        <f t="shared" si="16"/>
        <v>4</v>
      </c>
      <c r="H149" s="413"/>
      <c r="I149" s="398">
        <f t="shared" si="17"/>
        <v>4</v>
      </c>
      <c r="J149" s="208"/>
      <c r="K149" s="398">
        <f t="shared" si="18"/>
        <v>4</v>
      </c>
      <c r="L149" s="191"/>
      <c r="M149" s="20" t="str">
        <f t="shared" si="19"/>
        <v>Juin</v>
      </c>
    </row>
    <row r="150" spans="1:13" ht="18.75">
      <c r="A150" s="17">
        <v>143</v>
      </c>
      <c r="B150" s="308" t="s">
        <v>3101</v>
      </c>
      <c r="C150" s="309" t="s">
        <v>3102</v>
      </c>
      <c r="D150" s="187">
        <v>9</v>
      </c>
      <c r="E150" s="24"/>
      <c r="F150" s="396">
        <f t="shared" si="15"/>
        <v>4.5</v>
      </c>
      <c r="G150" s="397">
        <f t="shared" si="16"/>
        <v>9</v>
      </c>
      <c r="H150" s="413"/>
      <c r="I150" s="398">
        <f t="shared" si="17"/>
        <v>9</v>
      </c>
      <c r="J150" s="208"/>
      <c r="K150" s="398">
        <f t="shared" si="18"/>
        <v>9</v>
      </c>
      <c r="L150" s="191"/>
      <c r="M150" s="20" t="str">
        <f t="shared" si="19"/>
        <v>Juin</v>
      </c>
    </row>
    <row r="151" spans="1:13" ht="18.75">
      <c r="A151" s="17">
        <v>144</v>
      </c>
      <c r="B151" s="308" t="s">
        <v>3103</v>
      </c>
      <c r="C151" s="309" t="s">
        <v>82</v>
      </c>
      <c r="D151" s="187">
        <v>8</v>
      </c>
      <c r="E151" s="24"/>
      <c r="F151" s="396">
        <f t="shared" si="15"/>
        <v>4</v>
      </c>
      <c r="G151" s="397">
        <f t="shared" si="16"/>
        <v>8</v>
      </c>
      <c r="H151" s="413"/>
      <c r="I151" s="398">
        <f t="shared" si="17"/>
        <v>8</v>
      </c>
      <c r="J151" s="208"/>
      <c r="K151" s="398">
        <f t="shared" si="18"/>
        <v>8</v>
      </c>
      <c r="L151" s="191"/>
      <c r="M151" s="20" t="str">
        <f t="shared" si="19"/>
        <v>Juin</v>
      </c>
    </row>
    <row r="152" spans="1:13" ht="18.75">
      <c r="A152" s="17">
        <v>145</v>
      </c>
      <c r="B152" s="302" t="s">
        <v>3299</v>
      </c>
      <c r="C152" s="303" t="s">
        <v>3104</v>
      </c>
      <c r="D152" s="187">
        <v>6</v>
      </c>
      <c r="E152" s="24"/>
      <c r="F152" s="396">
        <f t="shared" si="15"/>
        <v>3</v>
      </c>
      <c r="G152" s="397">
        <f t="shared" si="16"/>
        <v>6</v>
      </c>
      <c r="H152" s="413"/>
      <c r="I152" s="398">
        <f t="shared" si="17"/>
        <v>6</v>
      </c>
      <c r="J152" s="208"/>
      <c r="K152" s="398">
        <f t="shared" si="18"/>
        <v>6</v>
      </c>
      <c r="L152" s="191"/>
      <c r="M152" s="20" t="str">
        <f t="shared" si="19"/>
        <v>Juin</v>
      </c>
    </row>
    <row r="153" spans="1:13" ht="18.75">
      <c r="A153" s="17">
        <v>146</v>
      </c>
      <c r="B153" s="308" t="s">
        <v>3105</v>
      </c>
      <c r="C153" s="309" t="s">
        <v>3106</v>
      </c>
      <c r="D153" s="187">
        <v>5</v>
      </c>
      <c r="E153" s="24"/>
      <c r="F153" s="396">
        <f t="shared" si="15"/>
        <v>2.5</v>
      </c>
      <c r="G153" s="397">
        <f t="shared" si="16"/>
        <v>5</v>
      </c>
      <c r="H153" s="413"/>
      <c r="I153" s="398">
        <f t="shared" si="17"/>
        <v>5</v>
      </c>
      <c r="J153" s="208"/>
      <c r="K153" s="398">
        <f t="shared" si="18"/>
        <v>5</v>
      </c>
      <c r="L153" s="191"/>
      <c r="M153" s="20" t="str">
        <f t="shared" si="19"/>
        <v>Juin</v>
      </c>
    </row>
    <row r="154" spans="1:13" ht="18.75">
      <c r="A154" s="17">
        <v>147</v>
      </c>
      <c r="B154" s="308" t="s">
        <v>3107</v>
      </c>
      <c r="C154" s="309" t="s">
        <v>3108</v>
      </c>
      <c r="D154" s="187">
        <v>8</v>
      </c>
      <c r="E154" s="24"/>
      <c r="F154" s="396">
        <f t="shared" si="15"/>
        <v>4</v>
      </c>
      <c r="G154" s="397">
        <f t="shared" si="16"/>
        <v>8</v>
      </c>
      <c r="H154" s="413"/>
      <c r="I154" s="398">
        <f t="shared" si="17"/>
        <v>8</v>
      </c>
      <c r="J154" s="208"/>
      <c r="K154" s="398">
        <f t="shared" si="18"/>
        <v>8</v>
      </c>
      <c r="L154" s="191"/>
      <c r="M154" s="20" t="str">
        <f t="shared" si="19"/>
        <v>Juin</v>
      </c>
    </row>
    <row r="155" spans="1:13" ht="18.75">
      <c r="A155" s="17">
        <v>148</v>
      </c>
      <c r="B155" s="308" t="s">
        <v>3109</v>
      </c>
      <c r="C155" s="309" t="s">
        <v>1692</v>
      </c>
      <c r="D155" s="187">
        <v>8</v>
      </c>
      <c r="E155" s="24"/>
      <c r="F155" s="396">
        <f t="shared" si="15"/>
        <v>4</v>
      </c>
      <c r="G155" s="397">
        <f t="shared" si="16"/>
        <v>8</v>
      </c>
      <c r="H155" s="413"/>
      <c r="I155" s="398">
        <f t="shared" si="17"/>
        <v>8</v>
      </c>
      <c r="J155" s="208"/>
      <c r="K155" s="398">
        <f t="shared" si="18"/>
        <v>8</v>
      </c>
      <c r="L155" s="191"/>
      <c r="M155" s="20" t="str">
        <f t="shared" si="19"/>
        <v>Juin</v>
      </c>
    </row>
    <row r="156" spans="1:13" ht="18.75">
      <c r="A156" s="17">
        <v>149</v>
      </c>
      <c r="B156" s="308" t="s">
        <v>977</v>
      </c>
      <c r="C156" s="309" t="s">
        <v>3110</v>
      </c>
      <c r="D156" s="187">
        <v>4</v>
      </c>
      <c r="E156" s="24"/>
      <c r="F156" s="396">
        <f t="shared" si="15"/>
        <v>2</v>
      </c>
      <c r="G156" s="397">
        <f t="shared" si="16"/>
        <v>4</v>
      </c>
      <c r="H156" s="413"/>
      <c r="I156" s="398">
        <f t="shared" si="17"/>
        <v>4</v>
      </c>
      <c r="J156" s="208"/>
      <c r="K156" s="398">
        <f t="shared" si="18"/>
        <v>4</v>
      </c>
      <c r="L156" s="191"/>
      <c r="M156" s="20" t="str">
        <f t="shared" si="19"/>
        <v>Juin</v>
      </c>
    </row>
    <row r="157" spans="1:13" ht="18.75">
      <c r="A157" s="17">
        <v>150</v>
      </c>
      <c r="B157" s="308" t="s">
        <v>3300</v>
      </c>
      <c r="C157" s="309" t="s">
        <v>3111</v>
      </c>
      <c r="D157" s="187">
        <v>5</v>
      </c>
      <c r="E157" s="24"/>
      <c r="F157" s="396">
        <f t="shared" si="15"/>
        <v>2.5</v>
      </c>
      <c r="G157" s="397">
        <f t="shared" si="16"/>
        <v>5</v>
      </c>
      <c r="H157" s="413"/>
      <c r="I157" s="398">
        <f t="shared" si="17"/>
        <v>5</v>
      </c>
      <c r="J157" s="208"/>
      <c r="K157" s="398">
        <f t="shared" si="18"/>
        <v>5</v>
      </c>
      <c r="L157" s="191"/>
      <c r="M157" s="20" t="str">
        <f t="shared" si="19"/>
        <v>Juin</v>
      </c>
    </row>
    <row r="158" spans="1:13" ht="18.75">
      <c r="A158" s="17">
        <v>151</v>
      </c>
      <c r="B158" s="308" t="s">
        <v>3276</v>
      </c>
      <c r="C158" s="309" t="s">
        <v>1985</v>
      </c>
      <c r="D158" s="187">
        <v>8</v>
      </c>
      <c r="E158" s="24"/>
      <c r="F158" s="396">
        <f t="shared" si="15"/>
        <v>4</v>
      </c>
      <c r="G158" s="397">
        <f t="shared" si="16"/>
        <v>8</v>
      </c>
      <c r="H158" s="413"/>
      <c r="I158" s="398">
        <f t="shared" si="17"/>
        <v>8</v>
      </c>
      <c r="J158" s="208"/>
      <c r="K158" s="398">
        <f t="shared" si="18"/>
        <v>8</v>
      </c>
      <c r="L158" s="191"/>
      <c r="M158" s="20" t="str">
        <f t="shared" si="19"/>
        <v>Juin</v>
      </c>
    </row>
    <row r="159" spans="1:13" ht="18.75">
      <c r="A159" s="17">
        <v>152</v>
      </c>
      <c r="B159" s="352" t="s">
        <v>3112</v>
      </c>
      <c r="C159" s="353" t="s">
        <v>2148</v>
      </c>
      <c r="D159" s="187">
        <v>5</v>
      </c>
      <c r="E159" s="24"/>
      <c r="F159" s="396">
        <f t="shared" si="15"/>
        <v>2.5</v>
      </c>
      <c r="G159" s="397">
        <f t="shared" si="16"/>
        <v>5</v>
      </c>
      <c r="H159" s="413"/>
      <c r="I159" s="398">
        <f t="shared" si="17"/>
        <v>5</v>
      </c>
      <c r="J159" s="208"/>
      <c r="K159" s="398">
        <f t="shared" si="18"/>
        <v>5</v>
      </c>
      <c r="L159" s="191"/>
      <c r="M159" s="20" t="str">
        <f t="shared" si="19"/>
        <v>Juin</v>
      </c>
    </row>
    <row r="160" spans="1:13" ht="18.75">
      <c r="A160" s="17">
        <v>153</v>
      </c>
      <c r="B160" s="308" t="s">
        <v>1648</v>
      </c>
      <c r="C160" s="309" t="s">
        <v>3113</v>
      </c>
      <c r="D160" s="187">
        <v>8</v>
      </c>
      <c r="E160" s="24"/>
      <c r="F160" s="396">
        <f t="shared" si="15"/>
        <v>4</v>
      </c>
      <c r="G160" s="397">
        <f t="shared" si="16"/>
        <v>8</v>
      </c>
      <c r="H160" s="413"/>
      <c r="I160" s="398">
        <f t="shared" si="17"/>
        <v>8</v>
      </c>
      <c r="J160" s="208"/>
      <c r="K160" s="398">
        <f t="shared" si="18"/>
        <v>8</v>
      </c>
      <c r="L160" s="191"/>
      <c r="M160" s="20" t="str">
        <f t="shared" si="19"/>
        <v>Juin</v>
      </c>
    </row>
    <row r="161" spans="1:13" ht="18.75">
      <c r="A161" s="17">
        <v>154</v>
      </c>
      <c r="B161" s="308" t="s">
        <v>3114</v>
      </c>
      <c r="C161" s="309" t="s">
        <v>3115</v>
      </c>
      <c r="D161" s="187">
        <v>4</v>
      </c>
      <c r="E161" s="24"/>
      <c r="F161" s="396">
        <f t="shared" si="15"/>
        <v>2</v>
      </c>
      <c r="G161" s="397">
        <f t="shared" si="16"/>
        <v>4</v>
      </c>
      <c r="H161" s="413"/>
      <c r="I161" s="398">
        <f t="shared" si="17"/>
        <v>4</v>
      </c>
      <c r="J161" s="208"/>
      <c r="K161" s="398">
        <f t="shared" si="18"/>
        <v>4</v>
      </c>
      <c r="L161" s="191"/>
      <c r="M161" s="20" t="str">
        <f t="shared" si="19"/>
        <v>Juin</v>
      </c>
    </row>
    <row r="162" spans="1:13" ht="18.75">
      <c r="A162" s="17">
        <v>155</v>
      </c>
      <c r="B162" s="308" t="s">
        <v>3116</v>
      </c>
      <c r="C162" s="309" t="s">
        <v>2064</v>
      </c>
      <c r="D162" s="187">
        <v>4</v>
      </c>
      <c r="E162" s="24"/>
      <c r="F162" s="396">
        <f t="shared" si="15"/>
        <v>2</v>
      </c>
      <c r="G162" s="397">
        <f t="shared" si="16"/>
        <v>4</v>
      </c>
      <c r="H162" s="413"/>
      <c r="I162" s="398">
        <f t="shared" si="17"/>
        <v>4</v>
      </c>
      <c r="J162" s="208"/>
      <c r="K162" s="398">
        <f t="shared" si="18"/>
        <v>4</v>
      </c>
      <c r="L162" s="191"/>
      <c r="M162" s="20" t="str">
        <f t="shared" si="19"/>
        <v>Juin</v>
      </c>
    </row>
    <row r="163" spans="1:13" ht="18.75">
      <c r="A163" s="17">
        <v>156</v>
      </c>
      <c r="B163" s="308" t="s">
        <v>3117</v>
      </c>
      <c r="C163" s="309" t="s">
        <v>3118</v>
      </c>
      <c r="D163" s="187">
        <v>4</v>
      </c>
      <c r="E163" s="24"/>
      <c r="F163" s="396">
        <f t="shared" si="15"/>
        <v>2</v>
      </c>
      <c r="G163" s="397">
        <f t="shared" si="16"/>
        <v>4</v>
      </c>
      <c r="H163" s="413"/>
      <c r="I163" s="398">
        <f t="shared" si="17"/>
        <v>4</v>
      </c>
      <c r="J163" s="208"/>
      <c r="K163" s="398">
        <f t="shared" si="18"/>
        <v>4</v>
      </c>
      <c r="L163" s="191"/>
      <c r="M163" s="20" t="str">
        <f t="shared" si="19"/>
        <v>Juin</v>
      </c>
    </row>
    <row r="164" spans="1:13" ht="18.75">
      <c r="A164" s="17">
        <v>157</v>
      </c>
      <c r="B164" s="308" t="s">
        <v>3119</v>
      </c>
      <c r="C164" s="309" t="s">
        <v>100</v>
      </c>
      <c r="D164" s="187">
        <v>3</v>
      </c>
      <c r="E164" s="24"/>
      <c r="F164" s="396">
        <f t="shared" si="15"/>
        <v>1.5</v>
      </c>
      <c r="G164" s="397">
        <f t="shared" si="16"/>
        <v>3</v>
      </c>
      <c r="H164" s="413"/>
      <c r="I164" s="398">
        <f t="shared" si="17"/>
        <v>3</v>
      </c>
      <c r="J164" s="208"/>
      <c r="K164" s="398">
        <f t="shared" si="18"/>
        <v>3</v>
      </c>
      <c r="L164" s="191"/>
      <c r="M164" s="20" t="str">
        <f t="shared" si="19"/>
        <v>Juin</v>
      </c>
    </row>
    <row r="165" spans="1:13" ht="18.75">
      <c r="A165" s="17">
        <v>158</v>
      </c>
      <c r="B165" s="308" t="s">
        <v>3120</v>
      </c>
      <c r="C165" s="309" t="s">
        <v>3121</v>
      </c>
      <c r="D165" s="187">
        <v>11</v>
      </c>
      <c r="E165" s="24"/>
      <c r="F165" s="396">
        <f t="shared" si="15"/>
        <v>5.5</v>
      </c>
      <c r="G165" s="397">
        <f t="shared" si="16"/>
        <v>11</v>
      </c>
      <c r="H165" s="413"/>
      <c r="I165" s="398">
        <f t="shared" si="17"/>
        <v>11</v>
      </c>
      <c r="J165" s="208"/>
      <c r="K165" s="398">
        <f t="shared" si="18"/>
        <v>11</v>
      </c>
      <c r="L165" s="191"/>
      <c r="M165" s="20" t="str">
        <f t="shared" si="19"/>
        <v>Juin</v>
      </c>
    </row>
    <row r="166" spans="1:13" ht="18.75">
      <c r="A166" s="17">
        <v>159</v>
      </c>
      <c r="B166" s="308" t="s">
        <v>3122</v>
      </c>
      <c r="C166" s="309" t="s">
        <v>3123</v>
      </c>
      <c r="D166" s="187">
        <v>4</v>
      </c>
      <c r="E166" s="24"/>
      <c r="F166" s="396">
        <f t="shared" si="15"/>
        <v>2</v>
      </c>
      <c r="G166" s="397">
        <f t="shared" si="16"/>
        <v>4</v>
      </c>
      <c r="H166" s="413"/>
      <c r="I166" s="398">
        <f t="shared" si="17"/>
        <v>4</v>
      </c>
      <c r="J166" s="208"/>
      <c r="K166" s="398">
        <f t="shared" si="18"/>
        <v>4</v>
      </c>
      <c r="L166" s="191"/>
      <c r="M166" s="20" t="str">
        <f t="shared" si="19"/>
        <v>Juin</v>
      </c>
    </row>
    <row r="167" spans="1:13" ht="18.75">
      <c r="A167" s="17">
        <v>160</v>
      </c>
      <c r="B167" s="308" t="s">
        <v>3124</v>
      </c>
      <c r="C167" s="309" t="s">
        <v>3125</v>
      </c>
      <c r="D167" s="187">
        <v>6</v>
      </c>
      <c r="E167" s="24"/>
      <c r="F167" s="396">
        <f t="shared" si="15"/>
        <v>3</v>
      </c>
      <c r="G167" s="397">
        <f t="shared" si="16"/>
        <v>6</v>
      </c>
      <c r="H167" s="413"/>
      <c r="I167" s="398">
        <f t="shared" si="17"/>
        <v>6</v>
      </c>
      <c r="J167" s="208"/>
      <c r="K167" s="398">
        <f t="shared" si="18"/>
        <v>6</v>
      </c>
      <c r="L167" s="191"/>
      <c r="M167" s="20" t="str">
        <f t="shared" si="19"/>
        <v>Juin</v>
      </c>
    </row>
    <row r="168" spans="1:13" ht="18.75">
      <c r="A168" s="17">
        <v>161</v>
      </c>
      <c r="B168" s="308" t="s">
        <v>2021</v>
      </c>
      <c r="C168" s="309" t="s">
        <v>3126</v>
      </c>
      <c r="D168" s="187">
        <v>3</v>
      </c>
      <c r="E168" s="24"/>
      <c r="F168" s="396">
        <f t="shared" si="15"/>
        <v>1.5</v>
      </c>
      <c r="G168" s="397">
        <f t="shared" si="16"/>
        <v>3</v>
      </c>
      <c r="H168" s="413"/>
      <c r="I168" s="398">
        <f t="shared" si="17"/>
        <v>3</v>
      </c>
      <c r="J168" s="208"/>
      <c r="K168" s="398">
        <f t="shared" si="18"/>
        <v>3</v>
      </c>
      <c r="L168" s="191"/>
      <c r="M168" s="20" t="str">
        <f t="shared" si="19"/>
        <v>Juin</v>
      </c>
    </row>
    <row r="169" spans="1:13" ht="18.75">
      <c r="A169" s="17">
        <v>162</v>
      </c>
      <c r="B169" s="308" t="s">
        <v>3127</v>
      </c>
      <c r="C169" s="309" t="s">
        <v>3128</v>
      </c>
      <c r="D169" s="187">
        <v>9</v>
      </c>
      <c r="E169" s="24"/>
      <c r="F169" s="396">
        <f t="shared" si="15"/>
        <v>4.5</v>
      </c>
      <c r="G169" s="397">
        <f t="shared" si="16"/>
        <v>9</v>
      </c>
      <c r="H169" s="413"/>
      <c r="I169" s="398">
        <f t="shared" si="17"/>
        <v>9</v>
      </c>
      <c r="J169" s="208"/>
      <c r="K169" s="398">
        <f t="shared" si="18"/>
        <v>9</v>
      </c>
      <c r="L169" s="191"/>
      <c r="M169" s="20" t="str">
        <f t="shared" si="19"/>
        <v>Juin</v>
      </c>
    </row>
    <row r="170" spans="1:13" ht="18.75">
      <c r="A170" s="17">
        <v>163</v>
      </c>
      <c r="B170" s="308" t="s">
        <v>3129</v>
      </c>
      <c r="C170" s="309" t="s">
        <v>1787</v>
      </c>
      <c r="D170" s="187">
        <v>5</v>
      </c>
      <c r="E170" s="24"/>
      <c r="F170" s="396">
        <f t="shared" si="15"/>
        <v>2.5</v>
      </c>
      <c r="G170" s="397">
        <f t="shared" si="16"/>
        <v>5</v>
      </c>
      <c r="H170" s="413"/>
      <c r="I170" s="398">
        <f t="shared" si="17"/>
        <v>5</v>
      </c>
      <c r="J170" s="208"/>
      <c r="K170" s="398">
        <f t="shared" si="18"/>
        <v>5</v>
      </c>
      <c r="L170" s="191"/>
      <c r="M170" s="20" t="str">
        <f t="shared" si="19"/>
        <v>Juin</v>
      </c>
    </row>
    <row r="171" spans="1:13" ht="18.75">
      <c r="A171" s="17">
        <v>164</v>
      </c>
      <c r="B171" s="334" t="s">
        <v>3130</v>
      </c>
      <c r="C171" s="335" t="s">
        <v>303</v>
      </c>
      <c r="D171" s="187">
        <v>8</v>
      </c>
      <c r="E171" s="24"/>
      <c r="F171" s="396">
        <f t="shared" si="15"/>
        <v>4</v>
      </c>
      <c r="G171" s="397">
        <f t="shared" si="16"/>
        <v>8</v>
      </c>
      <c r="H171" s="413"/>
      <c r="I171" s="398">
        <f t="shared" si="17"/>
        <v>8</v>
      </c>
      <c r="J171" s="208"/>
      <c r="K171" s="398">
        <f t="shared" si="18"/>
        <v>8</v>
      </c>
      <c r="L171" s="191"/>
      <c r="M171" s="20" t="str">
        <f t="shared" si="19"/>
        <v>Juin</v>
      </c>
    </row>
    <row r="172" spans="1:13" ht="18.75">
      <c r="A172" s="17">
        <v>165</v>
      </c>
      <c r="B172" s="308" t="s">
        <v>3131</v>
      </c>
      <c r="C172" s="309" t="s">
        <v>696</v>
      </c>
      <c r="D172" s="187">
        <v>4</v>
      </c>
      <c r="E172" s="24"/>
      <c r="F172" s="396">
        <f t="shared" si="15"/>
        <v>2</v>
      </c>
      <c r="G172" s="397">
        <f t="shared" si="16"/>
        <v>4</v>
      </c>
      <c r="H172" s="413"/>
      <c r="I172" s="398">
        <f t="shared" si="17"/>
        <v>4</v>
      </c>
      <c r="J172" s="208"/>
      <c r="K172" s="398">
        <f t="shared" si="18"/>
        <v>4</v>
      </c>
      <c r="L172" s="191"/>
      <c r="M172" s="20" t="str">
        <f t="shared" si="19"/>
        <v>Juin</v>
      </c>
    </row>
    <row r="173" spans="1:13" ht="18.75">
      <c r="A173" s="17">
        <v>166</v>
      </c>
      <c r="B173" s="308" t="s">
        <v>3132</v>
      </c>
      <c r="C173" s="309" t="s">
        <v>1751</v>
      </c>
      <c r="D173" s="187">
        <v>6</v>
      </c>
      <c r="E173" s="24"/>
      <c r="F173" s="396">
        <f t="shared" si="15"/>
        <v>3</v>
      </c>
      <c r="G173" s="397">
        <f t="shared" si="16"/>
        <v>6</v>
      </c>
      <c r="H173" s="413"/>
      <c r="I173" s="398">
        <f t="shared" si="17"/>
        <v>6</v>
      </c>
      <c r="J173" s="208"/>
      <c r="K173" s="398">
        <f t="shared" si="18"/>
        <v>6</v>
      </c>
      <c r="L173" s="191"/>
      <c r="M173" s="20" t="str">
        <f t="shared" si="19"/>
        <v>Juin</v>
      </c>
    </row>
    <row r="174" spans="1:13" ht="18.75">
      <c r="A174" s="17">
        <v>167</v>
      </c>
      <c r="B174" s="308" t="s">
        <v>3133</v>
      </c>
      <c r="C174" s="309" t="s">
        <v>2148</v>
      </c>
      <c r="D174" s="187">
        <v>7</v>
      </c>
      <c r="E174" s="24"/>
      <c r="F174" s="396">
        <f t="shared" si="15"/>
        <v>3.5</v>
      </c>
      <c r="G174" s="397">
        <f t="shared" si="16"/>
        <v>7</v>
      </c>
      <c r="H174" s="413"/>
      <c r="I174" s="398">
        <f t="shared" si="17"/>
        <v>7</v>
      </c>
      <c r="J174" s="208"/>
      <c r="K174" s="398">
        <f t="shared" si="18"/>
        <v>7</v>
      </c>
      <c r="L174" s="191"/>
      <c r="M174" s="20" t="str">
        <f t="shared" si="19"/>
        <v>Juin</v>
      </c>
    </row>
    <row r="175" spans="1:13" ht="18.75">
      <c r="A175" s="17">
        <v>168</v>
      </c>
      <c r="B175" s="308" t="s">
        <v>3134</v>
      </c>
      <c r="C175" s="309" t="s">
        <v>3135</v>
      </c>
      <c r="D175" s="187">
        <v>6</v>
      </c>
      <c r="E175" s="24"/>
      <c r="F175" s="396">
        <f t="shared" si="15"/>
        <v>3</v>
      </c>
      <c r="G175" s="397">
        <f t="shared" si="16"/>
        <v>6</v>
      </c>
      <c r="H175" s="413"/>
      <c r="I175" s="398">
        <f t="shared" si="17"/>
        <v>6</v>
      </c>
      <c r="J175" s="208"/>
      <c r="K175" s="398">
        <f t="shared" si="18"/>
        <v>6</v>
      </c>
      <c r="L175" s="191"/>
      <c r="M175" s="20" t="str">
        <f t="shared" si="19"/>
        <v>Juin</v>
      </c>
    </row>
    <row r="176" spans="1:13" ht="18.75">
      <c r="A176" s="17">
        <v>169</v>
      </c>
      <c r="B176" s="308" t="s">
        <v>3136</v>
      </c>
      <c r="C176" s="309" t="s">
        <v>1923</v>
      </c>
      <c r="D176" s="187">
        <v>5</v>
      </c>
      <c r="E176" s="24"/>
      <c r="F176" s="396">
        <f t="shared" si="15"/>
        <v>2.5</v>
      </c>
      <c r="G176" s="397">
        <f t="shared" si="16"/>
        <v>5</v>
      </c>
      <c r="H176" s="413"/>
      <c r="I176" s="398">
        <f t="shared" si="17"/>
        <v>5</v>
      </c>
      <c r="J176" s="208"/>
      <c r="K176" s="398">
        <f t="shared" si="18"/>
        <v>5</v>
      </c>
      <c r="L176" s="191"/>
      <c r="M176" s="20" t="str">
        <f t="shared" si="19"/>
        <v>Juin</v>
      </c>
    </row>
    <row r="177" spans="1:13" ht="18.75">
      <c r="A177" s="17">
        <v>170</v>
      </c>
      <c r="B177" s="308" t="s">
        <v>3136</v>
      </c>
      <c r="C177" s="309" t="s">
        <v>1109</v>
      </c>
      <c r="D177" s="187">
        <v>4</v>
      </c>
      <c r="E177" s="24"/>
      <c r="F177" s="396">
        <f t="shared" si="15"/>
        <v>2</v>
      </c>
      <c r="G177" s="397">
        <f t="shared" si="16"/>
        <v>4</v>
      </c>
      <c r="H177" s="413"/>
      <c r="I177" s="398">
        <f t="shared" si="17"/>
        <v>4</v>
      </c>
      <c r="J177" s="208"/>
      <c r="K177" s="398">
        <f t="shared" si="18"/>
        <v>4</v>
      </c>
      <c r="L177" s="191"/>
      <c r="M177" s="20" t="str">
        <f t="shared" si="19"/>
        <v>Juin</v>
      </c>
    </row>
    <row r="178" spans="1:13" ht="18.75">
      <c r="A178" s="17">
        <v>171</v>
      </c>
      <c r="B178" s="308" t="s">
        <v>3137</v>
      </c>
      <c r="C178" s="309" t="s">
        <v>3138</v>
      </c>
      <c r="D178" s="187">
        <v>3</v>
      </c>
      <c r="E178" s="24"/>
      <c r="F178" s="396">
        <f t="shared" si="15"/>
        <v>1.5</v>
      </c>
      <c r="G178" s="397">
        <f t="shared" si="16"/>
        <v>3</v>
      </c>
      <c r="H178" s="413"/>
      <c r="I178" s="398">
        <f t="shared" si="17"/>
        <v>3</v>
      </c>
      <c r="J178" s="208"/>
      <c r="K178" s="398">
        <f t="shared" si="18"/>
        <v>3</v>
      </c>
      <c r="L178" s="191"/>
      <c r="M178" s="20" t="str">
        <f t="shared" si="19"/>
        <v>Juin</v>
      </c>
    </row>
    <row r="179" spans="1:13" ht="18.75">
      <c r="A179" s="17">
        <v>172</v>
      </c>
      <c r="B179" s="308" t="s">
        <v>3139</v>
      </c>
      <c r="C179" s="309" t="s">
        <v>3140</v>
      </c>
      <c r="D179" s="187">
        <v>10</v>
      </c>
      <c r="E179" s="24"/>
      <c r="F179" s="396">
        <f t="shared" si="15"/>
        <v>5</v>
      </c>
      <c r="G179" s="397">
        <f t="shared" si="16"/>
        <v>10</v>
      </c>
      <c r="H179" s="413"/>
      <c r="I179" s="398">
        <f t="shared" si="17"/>
        <v>10</v>
      </c>
      <c r="J179" s="208"/>
      <c r="K179" s="398">
        <f t="shared" si="18"/>
        <v>10</v>
      </c>
      <c r="L179" s="191"/>
      <c r="M179" s="20" t="str">
        <f t="shared" si="19"/>
        <v>Juin</v>
      </c>
    </row>
    <row r="180" spans="1:13" ht="18.75">
      <c r="A180" s="17">
        <v>173</v>
      </c>
      <c r="B180" s="308" t="s">
        <v>3141</v>
      </c>
      <c r="C180" s="309" t="s">
        <v>3142</v>
      </c>
      <c r="D180" s="187">
        <v>9</v>
      </c>
      <c r="E180" s="24"/>
      <c r="F180" s="396">
        <f t="shared" si="15"/>
        <v>4.5</v>
      </c>
      <c r="G180" s="397">
        <f t="shared" si="16"/>
        <v>9</v>
      </c>
      <c r="H180" s="413"/>
      <c r="I180" s="398">
        <f t="shared" si="17"/>
        <v>9</v>
      </c>
      <c r="J180" s="208"/>
      <c r="K180" s="398">
        <f t="shared" si="18"/>
        <v>9</v>
      </c>
      <c r="L180" s="191"/>
      <c r="M180" s="20" t="str">
        <f t="shared" si="19"/>
        <v>Juin</v>
      </c>
    </row>
    <row r="181" spans="1:13" ht="18.75">
      <c r="A181" s="17">
        <v>174</v>
      </c>
      <c r="B181" s="308" t="s">
        <v>3143</v>
      </c>
      <c r="C181" s="309" t="s">
        <v>3144</v>
      </c>
      <c r="D181" s="187">
        <v>8</v>
      </c>
      <c r="E181" s="24"/>
      <c r="F181" s="396">
        <f t="shared" si="15"/>
        <v>4</v>
      </c>
      <c r="G181" s="397">
        <f t="shared" si="16"/>
        <v>8</v>
      </c>
      <c r="H181" s="413"/>
      <c r="I181" s="398">
        <f t="shared" si="17"/>
        <v>8</v>
      </c>
      <c r="J181" s="208"/>
      <c r="K181" s="398">
        <f t="shared" si="18"/>
        <v>8</v>
      </c>
      <c r="L181" s="191"/>
      <c r="M181" s="20" t="str">
        <f t="shared" si="19"/>
        <v>Juin</v>
      </c>
    </row>
    <row r="182" spans="1:13" ht="18.75">
      <c r="A182" s="17">
        <v>175</v>
      </c>
      <c r="B182" s="308" t="s">
        <v>3145</v>
      </c>
      <c r="C182" s="309" t="s">
        <v>3146</v>
      </c>
      <c r="D182" s="187">
        <v>4</v>
      </c>
      <c r="E182" s="24"/>
      <c r="F182" s="396">
        <f t="shared" si="15"/>
        <v>2</v>
      </c>
      <c r="G182" s="397">
        <f t="shared" si="16"/>
        <v>4</v>
      </c>
      <c r="H182" s="413"/>
      <c r="I182" s="398">
        <f t="shared" si="17"/>
        <v>4</v>
      </c>
      <c r="J182" s="208"/>
      <c r="K182" s="398">
        <f t="shared" si="18"/>
        <v>4</v>
      </c>
      <c r="L182" s="191"/>
      <c r="M182" s="20" t="str">
        <f t="shared" si="19"/>
        <v>Juin</v>
      </c>
    </row>
    <row r="183" spans="1:13" ht="18.75">
      <c r="A183" s="17">
        <v>176</v>
      </c>
      <c r="B183" s="308" t="s">
        <v>3147</v>
      </c>
      <c r="C183" s="309" t="s">
        <v>3148</v>
      </c>
      <c r="D183" s="187">
        <v>6</v>
      </c>
      <c r="E183" s="24"/>
      <c r="F183" s="396">
        <f t="shared" si="15"/>
        <v>3</v>
      </c>
      <c r="G183" s="397">
        <f t="shared" si="16"/>
        <v>6</v>
      </c>
      <c r="H183" s="413"/>
      <c r="I183" s="398">
        <f t="shared" si="17"/>
        <v>6</v>
      </c>
      <c r="J183" s="208"/>
      <c r="K183" s="398">
        <f t="shared" si="18"/>
        <v>6</v>
      </c>
      <c r="L183" s="191"/>
      <c r="M183" s="20" t="str">
        <f t="shared" si="19"/>
        <v>Juin</v>
      </c>
    </row>
    <row r="184" spans="1:13" ht="18.75">
      <c r="A184" s="17">
        <v>177</v>
      </c>
      <c r="B184" s="306" t="s">
        <v>3149</v>
      </c>
      <c r="C184" s="307" t="s">
        <v>3150</v>
      </c>
      <c r="D184" s="187">
        <v>5</v>
      </c>
      <c r="E184" s="24"/>
      <c r="F184" s="396">
        <f t="shared" si="15"/>
        <v>2.5</v>
      </c>
      <c r="G184" s="397">
        <f t="shared" si="16"/>
        <v>5</v>
      </c>
      <c r="H184" s="413"/>
      <c r="I184" s="398">
        <f t="shared" si="17"/>
        <v>5</v>
      </c>
      <c r="J184" s="208"/>
      <c r="K184" s="398">
        <f t="shared" si="18"/>
        <v>5</v>
      </c>
      <c r="L184" s="191"/>
      <c r="M184" s="20" t="str">
        <f t="shared" si="19"/>
        <v>Juin</v>
      </c>
    </row>
    <row r="185" spans="1:13" ht="18.75">
      <c r="A185" s="17">
        <v>178</v>
      </c>
      <c r="B185" s="308" t="s">
        <v>3151</v>
      </c>
      <c r="C185" s="309" t="s">
        <v>3033</v>
      </c>
      <c r="D185" s="187">
        <v>4</v>
      </c>
      <c r="E185" s="24"/>
      <c r="F185" s="396">
        <f t="shared" si="15"/>
        <v>2</v>
      </c>
      <c r="G185" s="397">
        <f t="shared" si="16"/>
        <v>4</v>
      </c>
      <c r="H185" s="413"/>
      <c r="I185" s="398">
        <f t="shared" si="17"/>
        <v>4</v>
      </c>
      <c r="J185" s="208"/>
      <c r="K185" s="398">
        <f t="shared" si="18"/>
        <v>4</v>
      </c>
      <c r="L185" s="191"/>
      <c r="M185" s="20" t="str">
        <f t="shared" si="19"/>
        <v>Juin</v>
      </c>
    </row>
    <row r="186" spans="1:13" ht="18.75">
      <c r="A186" s="17">
        <v>179</v>
      </c>
      <c r="B186" s="334" t="s">
        <v>3152</v>
      </c>
      <c r="C186" s="335" t="s">
        <v>3148</v>
      </c>
      <c r="D186" s="187">
        <v>3</v>
      </c>
      <c r="E186" s="24"/>
      <c r="F186" s="396">
        <f t="shared" si="15"/>
        <v>1.5</v>
      </c>
      <c r="G186" s="397">
        <f t="shared" si="16"/>
        <v>3</v>
      </c>
      <c r="H186" s="413"/>
      <c r="I186" s="398">
        <f t="shared" si="17"/>
        <v>3</v>
      </c>
      <c r="J186" s="208"/>
      <c r="K186" s="398">
        <f t="shared" si="18"/>
        <v>3</v>
      </c>
      <c r="L186" s="191"/>
      <c r="M186" s="20" t="str">
        <f t="shared" si="19"/>
        <v>Juin</v>
      </c>
    </row>
    <row r="187" spans="1:13" ht="18.75">
      <c r="A187" s="17">
        <v>180</v>
      </c>
      <c r="B187" s="308" t="s">
        <v>3153</v>
      </c>
      <c r="C187" s="309" t="s">
        <v>1812</v>
      </c>
      <c r="D187" s="187">
        <v>3</v>
      </c>
      <c r="E187" s="24"/>
      <c r="F187" s="396">
        <f t="shared" si="15"/>
        <v>1.5</v>
      </c>
      <c r="G187" s="397">
        <f t="shared" si="16"/>
        <v>3</v>
      </c>
      <c r="H187" s="413"/>
      <c r="I187" s="398">
        <f t="shared" si="17"/>
        <v>3</v>
      </c>
      <c r="J187" s="208"/>
      <c r="K187" s="398">
        <f t="shared" si="18"/>
        <v>3</v>
      </c>
      <c r="L187" s="191"/>
      <c r="M187" s="20" t="str">
        <f t="shared" si="19"/>
        <v>Juin</v>
      </c>
    </row>
    <row r="188" spans="1:13" ht="18.75">
      <c r="A188" s="17">
        <v>181</v>
      </c>
      <c r="B188" s="308" t="s">
        <v>3154</v>
      </c>
      <c r="C188" s="309" t="s">
        <v>845</v>
      </c>
      <c r="D188" s="187">
        <v>4</v>
      </c>
      <c r="E188" s="24"/>
      <c r="F188" s="396">
        <f t="shared" si="15"/>
        <v>2</v>
      </c>
      <c r="G188" s="397">
        <f t="shared" si="16"/>
        <v>4</v>
      </c>
      <c r="H188" s="413"/>
      <c r="I188" s="398">
        <f t="shared" si="17"/>
        <v>4</v>
      </c>
      <c r="J188" s="208"/>
      <c r="K188" s="398">
        <f t="shared" si="18"/>
        <v>4</v>
      </c>
      <c r="L188" s="191"/>
      <c r="M188" s="20" t="str">
        <f t="shared" si="19"/>
        <v>Juin</v>
      </c>
    </row>
    <row r="189" spans="1:13" ht="18.75">
      <c r="A189" s="17">
        <v>182</v>
      </c>
      <c r="B189" s="308" t="s">
        <v>3155</v>
      </c>
      <c r="C189" s="309" t="s">
        <v>3156</v>
      </c>
      <c r="D189" s="187">
        <v>12</v>
      </c>
      <c r="E189" s="24"/>
      <c r="F189" s="396">
        <f t="shared" si="15"/>
        <v>6</v>
      </c>
      <c r="G189" s="397">
        <f t="shared" si="16"/>
        <v>12</v>
      </c>
      <c r="H189" s="413"/>
      <c r="I189" s="398">
        <f t="shared" si="17"/>
        <v>12</v>
      </c>
      <c r="J189" s="208"/>
      <c r="K189" s="398">
        <f t="shared" si="18"/>
        <v>12</v>
      </c>
      <c r="L189" s="191"/>
      <c r="M189" s="20" t="str">
        <f t="shared" si="19"/>
        <v>Juin</v>
      </c>
    </row>
    <row r="190" spans="1:13" ht="18.75">
      <c r="A190" s="17">
        <v>183</v>
      </c>
      <c r="B190" s="308" t="s">
        <v>3157</v>
      </c>
      <c r="C190" s="309" t="s">
        <v>580</v>
      </c>
      <c r="D190" s="187">
        <v>5</v>
      </c>
      <c r="E190" s="24"/>
      <c r="F190" s="396">
        <f t="shared" si="15"/>
        <v>2.5</v>
      </c>
      <c r="G190" s="397">
        <f t="shared" si="16"/>
        <v>5</v>
      </c>
      <c r="H190" s="413"/>
      <c r="I190" s="398">
        <f t="shared" si="17"/>
        <v>5</v>
      </c>
      <c r="J190" s="208"/>
      <c r="K190" s="398">
        <f t="shared" si="18"/>
        <v>5</v>
      </c>
      <c r="L190" s="191"/>
      <c r="M190" s="20" t="str">
        <f t="shared" si="19"/>
        <v>Juin</v>
      </c>
    </row>
    <row r="191" spans="1:13" ht="18.75">
      <c r="A191" s="17">
        <v>184</v>
      </c>
      <c r="B191" s="306" t="s">
        <v>3158</v>
      </c>
      <c r="C191" s="307" t="s">
        <v>3159</v>
      </c>
      <c r="D191" s="187">
        <v>3</v>
      </c>
      <c r="E191" s="24"/>
      <c r="F191" s="396">
        <f t="shared" si="15"/>
        <v>1.5</v>
      </c>
      <c r="G191" s="397">
        <f t="shared" si="16"/>
        <v>3</v>
      </c>
      <c r="H191" s="413"/>
      <c r="I191" s="398">
        <f t="shared" si="17"/>
        <v>3</v>
      </c>
      <c r="J191" s="208"/>
      <c r="K191" s="398">
        <f t="shared" si="18"/>
        <v>3</v>
      </c>
      <c r="L191" s="191"/>
      <c r="M191" s="20" t="str">
        <f t="shared" si="19"/>
        <v>Juin</v>
      </c>
    </row>
    <row r="192" spans="1:13" ht="18.75">
      <c r="A192" s="17">
        <v>185</v>
      </c>
      <c r="B192" s="308" t="s">
        <v>2062</v>
      </c>
      <c r="C192" s="309" t="s">
        <v>3160</v>
      </c>
      <c r="D192" s="187">
        <v>8</v>
      </c>
      <c r="E192" s="24"/>
      <c r="F192" s="396">
        <f t="shared" si="15"/>
        <v>4</v>
      </c>
      <c r="G192" s="397">
        <f t="shared" si="16"/>
        <v>8</v>
      </c>
      <c r="H192" s="413"/>
      <c r="I192" s="398">
        <f t="shared" si="17"/>
        <v>8</v>
      </c>
      <c r="J192" s="208"/>
      <c r="K192" s="398">
        <f t="shared" si="18"/>
        <v>8</v>
      </c>
      <c r="L192" s="191"/>
      <c r="M192" s="20" t="str">
        <f t="shared" si="19"/>
        <v>Juin</v>
      </c>
    </row>
    <row r="193" spans="1:13" ht="18.75">
      <c r="A193" s="17">
        <v>186</v>
      </c>
      <c r="B193" s="308" t="s">
        <v>2062</v>
      </c>
      <c r="C193" s="309" t="s">
        <v>3161</v>
      </c>
      <c r="D193" s="187">
        <v>6</v>
      </c>
      <c r="E193" s="24"/>
      <c r="F193" s="396">
        <f t="shared" si="15"/>
        <v>3</v>
      </c>
      <c r="G193" s="397">
        <f t="shared" si="16"/>
        <v>6</v>
      </c>
      <c r="H193" s="413"/>
      <c r="I193" s="398">
        <f t="shared" si="17"/>
        <v>6</v>
      </c>
      <c r="J193" s="208"/>
      <c r="K193" s="398">
        <f t="shared" si="18"/>
        <v>6</v>
      </c>
      <c r="L193" s="191"/>
      <c r="M193" s="20" t="str">
        <f t="shared" si="19"/>
        <v>Juin</v>
      </c>
    </row>
    <row r="194" spans="1:13" ht="18.75">
      <c r="A194" s="17">
        <v>187</v>
      </c>
      <c r="B194" s="308" t="s">
        <v>2062</v>
      </c>
      <c r="C194" s="309" t="s">
        <v>3162</v>
      </c>
      <c r="D194" s="187">
        <v>5</v>
      </c>
      <c r="E194" s="24"/>
      <c r="F194" s="396">
        <f t="shared" si="15"/>
        <v>2.5</v>
      </c>
      <c r="G194" s="397">
        <f t="shared" si="16"/>
        <v>5</v>
      </c>
      <c r="H194" s="413"/>
      <c r="I194" s="398">
        <f t="shared" si="17"/>
        <v>5</v>
      </c>
      <c r="J194" s="208"/>
      <c r="K194" s="398">
        <f t="shared" si="18"/>
        <v>5</v>
      </c>
      <c r="L194" s="191"/>
      <c r="M194" s="20" t="str">
        <f t="shared" si="19"/>
        <v>Juin</v>
      </c>
    </row>
    <row r="195" spans="1:13" ht="18.75">
      <c r="A195" s="17">
        <v>188</v>
      </c>
      <c r="B195" s="308" t="s">
        <v>3163</v>
      </c>
      <c r="C195" s="309" t="s">
        <v>580</v>
      </c>
      <c r="D195" s="187">
        <v>6</v>
      </c>
      <c r="E195" s="24"/>
      <c r="F195" s="396">
        <f t="shared" si="15"/>
        <v>3</v>
      </c>
      <c r="G195" s="397">
        <f t="shared" si="16"/>
        <v>6</v>
      </c>
      <c r="H195" s="413"/>
      <c r="I195" s="398">
        <f t="shared" si="17"/>
        <v>6</v>
      </c>
      <c r="J195" s="208"/>
      <c r="K195" s="398">
        <f t="shared" si="18"/>
        <v>6</v>
      </c>
      <c r="L195" s="191"/>
      <c r="M195" s="20" t="str">
        <f t="shared" si="19"/>
        <v>Juin</v>
      </c>
    </row>
    <row r="196" spans="1:13" ht="18.75">
      <c r="A196" s="17">
        <v>189</v>
      </c>
      <c r="B196" s="354" t="s">
        <v>3164</v>
      </c>
      <c r="C196" s="355" t="s">
        <v>3165</v>
      </c>
      <c r="D196" s="187">
        <v>5</v>
      </c>
      <c r="E196" s="24"/>
      <c r="F196" s="396">
        <f t="shared" si="15"/>
        <v>2.5</v>
      </c>
      <c r="G196" s="397">
        <f t="shared" si="16"/>
        <v>5</v>
      </c>
      <c r="H196" s="413"/>
      <c r="I196" s="398">
        <f t="shared" si="17"/>
        <v>5</v>
      </c>
      <c r="J196" s="208"/>
      <c r="K196" s="398">
        <f t="shared" si="18"/>
        <v>5</v>
      </c>
      <c r="L196" s="191"/>
      <c r="M196" s="20" t="str">
        <f t="shared" si="19"/>
        <v>Juin</v>
      </c>
    </row>
    <row r="197" spans="1:13" ht="18.75">
      <c r="A197" s="17">
        <v>190</v>
      </c>
      <c r="B197" s="308" t="s">
        <v>3167</v>
      </c>
      <c r="C197" s="309" t="s">
        <v>955</v>
      </c>
      <c r="D197" s="187">
        <v>6</v>
      </c>
      <c r="E197" s="24"/>
      <c r="F197" s="396">
        <f t="shared" si="15"/>
        <v>3</v>
      </c>
      <c r="G197" s="397">
        <f t="shared" si="16"/>
        <v>6</v>
      </c>
      <c r="H197" s="413"/>
      <c r="I197" s="398">
        <f t="shared" si="17"/>
        <v>6</v>
      </c>
      <c r="J197" s="208"/>
      <c r="K197" s="398">
        <f t="shared" si="18"/>
        <v>6</v>
      </c>
      <c r="L197" s="191"/>
      <c r="M197" s="20" t="str">
        <f t="shared" si="19"/>
        <v>Juin</v>
      </c>
    </row>
    <row r="198" spans="1:13" ht="18.75">
      <c r="A198" s="17">
        <v>191</v>
      </c>
      <c r="B198" s="308" t="s">
        <v>3168</v>
      </c>
      <c r="C198" s="309" t="s">
        <v>3169</v>
      </c>
      <c r="D198" s="187">
        <v>3</v>
      </c>
      <c r="E198" s="24"/>
      <c r="F198" s="396">
        <f t="shared" si="15"/>
        <v>1.5</v>
      </c>
      <c r="G198" s="397">
        <f t="shared" si="16"/>
        <v>3</v>
      </c>
      <c r="H198" s="413"/>
      <c r="I198" s="398">
        <f t="shared" si="17"/>
        <v>3</v>
      </c>
      <c r="J198" s="208"/>
      <c r="K198" s="398">
        <f t="shared" si="18"/>
        <v>3</v>
      </c>
      <c r="L198" s="191"/>
      <c r="M198" s="20" t="str">
        <f t="shared" si="19"/>
        <v>Juin</v>
      </c>
    </row>
    <row r="199" spans="1:13" ht="18.75">
      <c r="A199" s="17">
        <v>192</v>
      </c>
      <c r="B199" s="308" t="s">
        <v>3170</v>
      </c>
      <c r="C199" s="309" t="s">
        <v>3171</v>
      </c>
      <c r="D199" s="187">
        <v>5</v>
      </c>
      <c r="E199" s="24"/>
      <c r="F199" s="396">
        <f t="shared" si="15"/>
        <v>2.5</v>
      </c>
      <c r="G199" s="397">
        <f t="shared" si="16"/>
        <v>5</v>
      </c>
      <c r="H199" s="413"/>
      <c r="I199" s="398">
        <f t="shared" si="17"/>
        <v>5</v>
      </c>
      <c r="J199" s="208"/>
      <c r="K199" s="398">
        <f t="shared" si="18"/>
        <v>5</v>
      </c>
      <c r="L199" s="191"/>
      <c r="M199" s="20" t="str">
        <f t="shared" si="19"/>
        <v>Juin</v>
      </c>
    </row>
    <row r="200" spans="1:13" ht="18.75">
      <c r="A200" s="17">
        <v>193</v>
      </c>
      <c r="B200" s="308" t="s">
        <v>3172</v>
      </c>
      <c r="C200" s="309" t="s">
        <v>1863</v>
      </c>
      <c r="D200" s="187">
        <v>3</v>
      </c>
      <c r="E200" s="24"/>
      <c r="F200" s="396">
        <f t="shared" si="15"/>
        <v>1.5</v>
      </c>
      <c r="G200" s="397">
        <f t="shared" si="16"/>
        <v>3</v>
      </c>
      <c r="H200" s="413"/>
      <c r="I200" s="398">
        <f t="shared" si="17"/>
        <v>3</v>
      </c>
      <c r="J200" s="208"/>
      <c r="K200" s="398">
        <f t="shared" si="18"/>
        <v>3</v>
      </c>
      <c r="L200" s="191"/>
      <c r="M200" s="20" t="str">
        <f t="shared" si="19"/>
        <v>Juin</v>
      </c>
    </row>
    <row r="201" spans="1:13" ht="18.75">
      <c r="A201" s="17">
        <v>194</v>
      </c>
      <c r="B201" s="308" t="s">
        <v>2076</v>
      </c>
      <c r="C201" s="309" t="s">
        <v>3173</v>
      </c>
      <c r="D201" s="187">
        <v>8</v>
      </c>
      <c r="E201" s="24"/>
      <c r="F201" s="396">
        <f t="shared" ref="F201:F264" si="20">IF(AND(D201=0,E201=0),L201/2,(D201+E201)/2)</f>
        <v>4</v>
      </c>
      <c r="G201" s="397">
        <f t="shared" ref="G201:G264" si="21">F201*2</f>
        <v>8</v>
      </c>
      <c r="H201" s="413"/>
      <c r="I201" s="398">
        <f t="shared" ref="I201:I264" si="22">MAX(G201,H201*2)</f>
        <v>8</v>
      </c>
      <c r="J201" s="208"/>
      <c r="K201" s="398">
        <f t="shared" ref="K201:K264" si="23">MAX(I201,J201*2)</f>
        <v>8</v>
      </c>
      <c r="L201" s="191"/>
      <c r="M201" s="20" t="str">
        <f t="shared" ref="M201:M264" si="24">IF(ISBLANK(J201),IF(ISBLANK(H201),"Juin","Synthèse"),"Rattrapage")</f>
        <v>Juin</v>
      </c>
    </row>
    <row r="202" spans="1:13" ht="18.75">
      <c r="A202" s="17">
        <v>195</v>
      </c>
      <c r="B202" s="308" t="s">
        <v>3174</v>
      </c>
      <c r="C202" s="309" t="s">
        <v>1863</v>
      </c>
      <c r="D202" s="187">
        <v>7</v>
      </c>
      <c r="E202" s="24"/>
      <c r="F202" s="396">
        <f t="shared" si="20"/>
        <v>3.5</v>
      </c>
      <c r="G202" s="397">
        <f t="shared" si="21"/>
        <v>7</v>
      </c>
      <c r="H202" s="413"/>
      <c r="I202" s="398">
        <f t="shared" si="22"/>
        <v>7</v>
      </c>
      <c r="J202" s="208"/>
      <c r="K202" s="398">
        <f t="shared" si="23"/>
        <v>7</v>
      </c>
      <c r="L202" s="191"/>
      <c r="M202" s="20" t="str">
        <f t="shared" si="24"/>
        <v>Juin</v>
      </c>
    </row>
    <row r="203" spans="1:13" ht="18.75">
      <c r="A203" s="17">
        <v>196</v>
      </c>
      <c r="B203" s="356" t="s">
        <v>3166</v>
      </c>
      <c r="C203" s="357" t="s">
        <v>2511</v>
      </c>
      <c r="D203" s="187">
        <v>8</v>
      </c>
      <c r="E203" s="24"/>
      <c r="F203" s="396">
        <f t="shared" si="20"/>
        <v>4</v>
      </c>
      <c r="G203" s="397">
        <f t="shared" si="21"/>
        <v>8</v>
      </c>
      <c r="H203" s="413"/>
      <c r="I203" s="398">
        <f t="shared" si="22"/>
        <v>8</v>
      </c>
      <c r="J203" s="208"/>
      <c r="K203" s="398">
        <f t="shared" si="23"/>
        <v>8</v>
      </c>
      <c r="L203" s="191"/>
      <c r="M203" s="20" t="str">
        <f t="shared" si="24"/>
        <v>Juin</v>
      </c>
    </row>
    <row r="204" spans="1:13" ht="18.75">
      <c r="A204" s="17">
        <v>197</v>
      </c>
      <c r="B204" s="308" t="s">
        <v>3175</v>
      </c>
      <c r="C204" s="309" t="s">
        <v>3176</v>
      </c>
      <c r="D204" s="187">
        <v>5</v>
      </c>
      <c r="E204" s="24"/>
      <c r="F204" s="396">
        <f t="shared" si="20"/>
        <v>2.5</v>
      </c>
      <c r="G204" s="397">
        <f t="shared" si="21"/>
        <v>5</v>
      </c>
      <c r="H204" s="413"/>
      <c r="I204" s="398">
        <f t="shared" si="22"/>
        <v>5</v>
      </c>
      <c r="J204" s="208"/>
      <c r="K204" s="398">
        <f t="shared" si="23"/>
        <v>5</v>
      </c>
      <c r="L204" s="191"/>
      <c r="M204" s="20" t="str">
        <f t="shared" si="24"/>
        <v>Juin</v>
      </c>
    </row>
    <row r="205" spans="1:13" ht="18.75">
      <c r="A205" s="17">
        <v>198</v>
      </c>
      <c r="B205" s="308" t="s">
        <v>3177</v>
      </c>
      <c r="C205" s="309" t="s">
        <v>2144</v>
      </c>
      <c r="D205" s="187">
        <v>4</v>
      </c>
      <c r="E205" s="24"/>
      <c r="F205" s="396">
        <f t="shared" si="20"/>
        <v>2</v>
      </c>
      <c r="G205" s="397">
        <f t="shared" si="21"/>
        <v>4</v>
      </c>
      <c r="H205" s="413"/>
      <c r="I205" s="398">
        <f t="shared" si="22"/>
        <v>4</v>
      </c>
      <c r="J205" s="208"/>
      <c r="K205" s="398">
        <f t="shared" si="23"/>
        <v>4</v>
      </c>
      <c r="L205" s="191"/>
      <c r="M205" s="20" t="str">
        <f t="shared" si="24"/>
        <v>Juin</v>
      </c>
    </row>
    <row r="206" spans="1:13" ht="18.75">
      <c r="A206" s="17">
        <v>199</v>
      </c>
      <c r="B206" s="308" t="s">
        <v>3178</v>
      </c>
      <c r="C206" s="309" t="s">
        <v>3179</v>
      </c>
      <c r="D206" s="187">
        <v>8</v>
      </c>
      <c r="E206" s="24"/>
      <c r="F206" s="396">
        <f t="shared" si="20"/>
        <v>4</v>
      </c>
      <c r="G206" s="397">
        <f t="shared" si="21"/>
        <v>8</v>
      </c>
      <c r="H206" s="413"/>
      <c r="I206" s="398">
        <f t="shared" si="22"/>
        <v>8</v>
      </c>
      <c r="J206" s="208"/>
      <c r="K206" s="398">
        <f t="shared" si="23"/>
        <v>8</v>
      </c>
      <c r="L206" s="191"/>
      <c r="M206" s="20" t="str">
        <f t="shared" si="24"/>
        <v>Juin</v>
      </c>
    </row>
    <row r="207" spans="1:13" ht="18.75">
      <c r="A207" s="17">
        <v>200</v>
      </c>
      <c r="B207" s="308" t="s">
        <v>3180</v>
      </c>
      <c r="C207" s="309" t="s">
        <v>3181</v>
      </c>
      <c r="D207" s="187">
        <v>9</v>
      </c>
      <c r="E207" s="24"/>
      <c r="F207" s="396">
        <f t="shared" si="20"/>
        <v>4.5</v>
      </c>
      <c r="G207" s="397">
        <f t="shared" si="21"/>
        <v>9</v>
      </c>
      <c r="H207" s="413"/>
      <c r="I207" s="398">
        <f t="shared" si="22"/>
        <v>9</v>
      </c>
      <c r="J207" s="208"/>
      <c r="K207" s="398">
        <f t="shared" si="23"/>
        <v>9</v>
      </c>
      <c r="L207" s="191"/>
      <c r="M207" s="20" t="str">
        <f t="shared" si="24"/>
        <v>Juin</v>
      </c>
    </row>
    <row r="208" spans="1:13" ht="18.75">
      <c r="A208" s="17">
        <v>201</v>
      </c>
      <c r="B208" s="308" t="s">
        <v>3182</v>
      </c>
      <c r="C208" s="309" t="s">
        <v>3183</v>
      </c>
      <c r="D208" s="187">
        <v>5</v>
      </c>
      <c r="E208" s="24"/>
      <c r="F208" s="396">
        <f t="shared" si="20"/>
        <v>2.5</v>
      </c>
      <c r="G208" s="397">
        <f t="shared" si="21"/>
        <v>5</v>
      </c>
      <c r="H208" s="413"/>
      <c r="I208" s="398">
        <f t="shared" si="22"/>
        <v>5</v>
      </c>
      <c r="J208" s="208"/>
      <c r="K208" s="398">
        <f t="shared" si="23"/>
        <v>5</v>
      </c>
      <c r="L208" s="191"/>
      <c r="M208" s="20" t="str">
        <f t="shared" si="24"/>
        <v>Juin</v>
      </c>
    </row>
    <row r="209" spans="1:13" ht="18.75">
      <c r="A209" s="17">
        <v>202</v>
      </c>
      <c r="B209" s="308" t="s">
        <v>3184</v>
      </c>
      <c r="C209" s="309" t="s">
        <v>3185</v>
      </c>
      <c r="D209" s="187">
        <v>6</v>
      </c>
      <c r="E209" s="24"/>
      <c r="F209" s="396">
        <f t="shared" si="20"/>
        <v>3</v>
      </c>
      <c r="G209" s="397">
        <f t="shared" si="21"/>
        <v>6</v>
      </c>
      <c r="H209" s="413"/>
      <c r="I209" s="398">
        <f t="shared" si="22"/>
        <v>6</v>
      </c>
      <c r="J209" s="208"/>
      <c r="K209" s="398">
        <f t="shared" si="23"/>
        <v>6</v>
      </c>
      <c r="L209" s="191"/>
      <c r="M209" s="20" t="str">
        <f t="shared" si="24"/>
        <v>Juin</v>
      </c>
    </row>
    <row r="210" spans="1:13" ht="18.75">
      <c r="A210" s="17">
        <v>203</v>
      </c>
      <c r="B210" s="308" t="s">
        <v>2096</v>
      </c>
      <c r="C210" s="309" t="s">
        <v>3186</v>
      </c>
      <c r="D210" s="187">
        <v>3</v>
      </c>
      <c r="E210" s="24"/>
      <c r="F210" s="396">
        <f t="shared" si="20"/>
        <v>1.5</v>
      </c>
      <c r="G210" s="397">
        <f t="shared" si="21"/>
        <v>3</v>
      </c>
      <c r="H210" s="413"/>
      <c r="I210" s="398">
        <f t="shared" si="22"/>
        <v>3</v>
      </c>
      <c r="J210" s="208"/>
      <c r="K210" s="398">
        <f t="shared" si="23"/>
        <v>3</v>
      </c>
      <c r="L210" s="191"/>
      <c r="M210" s="20" t="str">
        <f t="shared" si="24"/>
        <v>Juin</v>
      </c>
    </row>
    <row r="211" spans="1:13" ht="18.75">
      <c r="A211" s="17">
        <v>204</v>
      </c>
      <c r="B211" s="308" t="s">
        <v>3187</v>
      </c>
      <c r="C211" s="309" t="s">
        <v>2115</v>
      </c>
      <c r="D211" s="187">
        <v>3</v>
      </c>
      <c r="E211" s="24"/>
      <c r="F211" s="396">
        <f t="shared" si="20"/>
        <v>1.5</v>
      </c>
      <c r="G211" s="397">
        <f t="shared" si="21"/>
        <v>3</v>
      </c>
      <c r="H211" s="413"/>
      <c r="I211" s="398">
        <f t="shared" si="22"/>
        <v>3</v>
      </c>
      <c r="J211" s="208"/>
      <c r="K211" s="398">
        <f t="shared" si="23"/>
        <v>3</v>
      </c>
      <c r="L211" s="191"/>
      <c r="M211" s="20" t="str">
        <f t="shared" si="24"/>
        <v>Juin</v>
      </c>
    </row>
    <row r="212" spans="1:13" ht="18.75">
      <c r="A212" s="17">
        <v>205</v>
      </c>
      <c r="B212" s="308" t="s">
        <v>3188</v>
      </c>
      <c r="C212" s="309" t="s">
        <v>640</v>
      </c>
      <c r="D212" s="187">
        <v>12</v>
      </c>
      <c r="E212" s="24"/>
      <c r="F212" s="396">
        <f t="shared" si="20"/>
        <v>6</v>
      </c>
      <c r="G212" s="397">
        <f t="shared" si="21"/>
        <v>12</v>
      </c>
      <c r="H212" s="413"/>
      <c r="I212" s="398">
        <f t="shared" si="22"/>
        <v>12</v>
      </c>
      <c r="J212" s="208"/>
      <c r="K212" s="398">
        <f t="shared" si="23"/>
        <v>12</v>
      </c>
      <c r="L212" s="191"/>
      <c r="M212" s="20" t="str">
        <f t="shared" si="24"/>
        <v>Juin</v>
      </c>
    </row>
    <row r="213" spans="1:13" ht="18.75">
      <c r="A213" s="17">
        <v>206</v>
      </c>
      <c r="B213" s="308" t="s">
        <v>3188</v>
      </c>
      <c r="C213" s="309" t="s">
        <v>1999</v>
      </c>
      <c r="D213" s="187">
        <v>9</v>
      </c>
      <c r="E213" s="24"/>
      <c r="F213" s="396">
        <f t="shared" si="20"/>
        <v>4.5</v>
      </c>
      <c r="G213" s="397">
        <f t="shared" si="21"/>
        <v>9</v>
      </c>
      <c r="H213" s="413"/>
      <c r="I213" s="398">
        <f t="shared" si="22"/>
        <v>9</v>
      </c>
      <c r="J213" s="208"/>
      <c r="K213" s="398">
        <f t="shared" si="23"/>
        <v>9</v>
      </c>
      <c r="L213" s="191"/>
      <c r="M213" s="20" t="str">
        <f t="shared" si="24"/>
        <v>Juin</v>
      </c>
    </row>
    <row r="214" spans="1:13" ht="18.75">
      <c r="A214" s="17">
        <v>207</v>
      </c>
      <c r="B214" s="308" t="s">
        <v>3277</v>
      </c>
      <c r="C214" s="309" t="s">
        <v>3278</v>
      </c>
      <c r="D214" s="187">
        <v>6</v>
      </c>
      <c r="E214" s="24"/>
      <c r="F214" s="396">
        <f t="shared" si="20"/>
        <v>3</v>
      </c>
      <c r="G214" s="397">
        <f t="shared" si="21"/>
        <v>6</v>
      </c>
      <c r="H214" s="413"/>
      <c r="I214" s="398">
        <f t="shared" si="22"/>
        <v>6</v>
      </c>
      <c r="J214" s="208"/>
      <c r="K214" s="398">
        <f t="shared" si="23"/>
        <v>6</v>
      </c>
      <c r="L214" s="191"/>
      <c r="M214" s="20" t="str">
        <f t="shared" si="24"/>
        <v>Juin</v>
      </c>
    </row>
    <row r="215" spans="1:13" ht="18.75">
      <c r="A215" s="17">
        <v>208</v>
      </c>
      <c r="B215" s="308" t="s">
        <v>3189</v>
      </c>
      <c r="C215" s="309" t="s">
        <v>3279</v>
      </c>
      <c r="D215" s="187">
        <v>4</v>
      </c>
      <c r="E215" s="24"/>
      <c r="F215" s="396">
        <f t="shared" si="20"/>
        <v>2</v>
      </c>
      <c r="G215" s="397">
        <f t="shared" si="21"/>
        <v>4</v>
      </c>
      <c r="H215" s="413"/>
      <c r="I215" s="398">
        <f t="shared" si="22"/>
        <v>4</v>
      </c>
      <c r="J215" s="208"/>
      <c r="K215" s="398">
        <f t="shared" si="23"/>
        <v>4</v>
      </c>
      <c r="L215" s="191"/>
      <c r="M215" s="20" t="str">
        <f t="shared" si="24"/>
        <v>Juin</v>
      </c>
    </row>
    <row r="216" spans="1:13" ht="18.75">
      <c r="A216" s="17">
        <v>209</v>
      </c>
      <c r="B216" s="308" t="s">
        <v>3190</v>
      </c>
      <c r="C216" s="309" t="s">
        <v>3191</v>
      </c>
      <c r="D216" s="187">
        <v>12</v>
      </c>
      <c r="E216" s="186"/>
      <c r="F216" s="396">
        <f t="shared" si="20"/>
        <v>6</v>
      </c>
      <c r="G216" s="397">
        <f t="shared" si="21"/>
        <v>12</v>
      </c>
      <c r="H216" s="413"/>
      <c r="I216" s="398">
        <f t="shared" si="22"/>
        <v>12</v>
      </c>
      <c r="J216" s="208"/>
      <c r="K216" s="398">
        <f t="shared" si="23"/>
        <v>12</v>
      </c>
      <c r="L216" s="191"/>
      <c r="M216" s="20" t="str">
        <f t="shared" si="24"/>
        <v>Juin</v>
      </c>
    </row>
    <row r="217" spans="1:13" ht="18.75">
      <c r="A217" s="17">
        <v>210</v>
      </c>
      <c r="B217" s="308" t="s">
        <v>3280</v>
      </c>
      <c r="C217" s="309" t="s">
        <v>674</v>
      </c>
      <c r="D217" s="187">
        <v>12</v>
      </c>
      <c r="E217" s="24"/>
      <c r="F217" s="396">
        <f t="shared" si="20"/>
        <v>6</v>
      </c>
      <c r="G217" s="397">
        <f t="shared" si="21"/>
        <v>12</v>
      </c>
      <c r="H217" s="413"/>
      <c r="I217" s="398">
        <f t="shared" si="22"/>
        <v>12</v>
      </c>
      <c r="J217" s="208"/>
      <c r="K217" s="398">
        <f t="shared" si="23"/>
        <v>12</v>
      </c>
      <c r="L217" s="191"/>
      <c r="M217" s="20" t="str">
        <f t="shared" si="24"/>
        <v>Juin</v>
      </c>
    </row>
    <row r="218" spans="1:13" ht="18.75">
      <c r="A218" s="17">
        <v>211</v>
      </c>
      <c r="B218" s="308" t="s">
        <v>1565</v>
      </c>
      <c r="C218" s="309" t="s">
        <v>3192</v>
      </c>
      <c r="D218" s="187">
        <v>4</v>
      </c>
      <c r="E218" s="24"/>
      <c r="F218" s="396">
        <f t="shared" si="20"/>
        <v>2</v>
      </c>
      <c r="G218" s="397">
        <f t="shared" si="21"/>
        <v>4</v>
      </c>
      <c r="H218" s="413"/>
      <c r="I218" s="398">
        <f t="shared" si="22"/>
        <v>4</v>
      </c>
      <c r="J218" s="208"/>
      <c r="K218" s="398">
        <f t="shared" si="23"/>
        <v>4</v>
      </c>
      <c r="L218" s="191"/>
      <c r="M218" s="20" t="str">
        <f t="shared" si="24"/>
        <v>Juin</v>
      </c>
    </row>
    <row r="219" spans="1:13" ht="18.75">
      <c r="A219" s="17">
        <v>212</v>
      </c>
      <c r="B219" s="338" t="s">
        <v>3193</v>
      </c>
      <c r="C219" s="339" t="s">
        <v>3194</v>
      </c>
      <c r="D219" s="187">
        <v>5</v>
      </c>
      <c r="E219" s="24"/>
      <c r="F219" s="396">
        <f t="shared" si="20"/>
        <v>2.5</v>
      </c>
      <c r="G219" s="397">
        <f t="shared" si="21"/>
        <v>5</v>
      </c>
      <c r="H219" s="413"/>
      <c r="I219" s="398">
        <f t="shared" si="22"/>
        <v>5</v>
      </c>
      <c r="J219" s="208"/>
      <c r="K219" s="398">
        <f t="shared" si="23"/>
        <v>5</v>
      </c>
      <c r="L219" s="191"/>
      <c r="M219" s="20" t="str">
        <f t="shared" si="24"/>
        <v>Juin</v>
      </c>
    </row>
    <row r="220" spans="1:13" ht="18.75">
      <c r="A220" s="17">
        <v>213</v>
      </c>
      <c r="B220" s="308" t="s">
        <v>3195</v>
      </c>
      <c r="C220" s="309" t="s">
        <v>3196</v>
      </c>
      <c r="D220" s="187">
        <v>7</v>
      </c>
      <c r="E220" s="24"/>
      <c r="F220" s="396">
        <f t="shared" si="20"/>
        <v>3.5</v>
      </c>
      <c r="G220" s="397">
        <f t="shared" si="21"/>
        <v>7</v>
      </c>
      <c r="H220" s="413"/>
      <c r="I220" s="398">
        <f t="shared" si="22"/>
        <v>7</v>
      </c>
      <c r="J220" s="208"/>
      <c r="K220" s="398">
        <f t="shared" si="23"/>
        <v>7</v>
      </c>
      <c r="L220" s="191"/>
      <c r="M220" s="20" t="str">
        <f t="shared" si="24"/>
        <v>Juin</v>
      </c>
    </row>
    <row r="221" spans="1:13" ht="18.75">
      <c r="A221" s="17">
        <v>214</v>
      </c>
      <c r="B221" s="338" t="s">
        <v>3197</v>
      </c>
      <c r="C221" s="339" t="s">
        <v>2115</v>
      </c>
      <c r="D221" s="187">
        <v>5</v>
      </c>
      <c r="E221" s="24"/>
      <c r="F221" s="396">
        <f t="shared" si="20"/>
        <v>2.5</v>
      </c>
      <c r="G221" s="397">
        <f t="shared" si="21"/>
        <v>5</v>
      </c>
      <c r="H221" s="413"/>
      <c r="I221" s="398">
        <f t="shared" si="22"/>
        <v>5</v>
      </c>
      <c r="J221" s="208"/>
      <c r="K221" s="398">
        <f t="shared" si="23"/>
        <v>5</v>
      </c>
      <c r="L221" s="191"/>
      <c r="M221" s="20" t="str">
        <f t="shared" si="24"/>
        <v>Juin</v>
      </c>
    </row>
    <row r="222" spans="1:13" ht="18.75">
      <c r="A222" s="17">
        <v>215</v>
      </c>
      <c r="B222" s="306" t="s">
        <v>1287</v>
      </c>
      <c r="C222" s="307" t="s">
        <v>296</v>
      </c>
      <c r="D222" s="187">
        <v>4</v>
      </c>
      <c r="E222" s="24"/>
      <c r="F222" s="396">
        <f t="shared" si="20"/>
        <v>2</v>
      </c>
      <c r="G222" s="397">
        <f t="shared" si="21"/>
        <v>4</v>
      </c>
      <c r="H222" s="413"/>
      <c r="I222" s="398">
        <f t="shared" si="22"/>
        <v>4</v>
      </c>
      <c r="J222" s="208"/>
      <c r="K222" s="398">
        <f t="shared" si="23"/>
        <v>4</v>
      </c>
      <c r="L222" s="191"/>
      <c r="M222" s="20" t="str">
        <f t="shared" si="24"/>
        <v>Juin</v>
      </c>
    </row>
    <row r="223" spans="1:13" ht="18.75">
      <c r="A223" s="17">
        <v>216</v>
      </c>
      <c r="B223" s="308" t="s">
        <v>3198</v>
      </c>
      <c r="C223" s="309" t="s">
        <v>3199</v>
      </c>
      <c r="D223" s="187">
        <v>4</v>
      </c>
      <c r="E223" s="24"/>
      <c r="F223" s="396">
        <f t="shared" si="20"/>
        <v>2</v>
      </c>
      <c r="G223" s="397">
        <f t="shared" si="21"/>
        <v>4</v>
      </c>
      <c r="H223" s="413"/>
      <c r="I223" s="398">
        <f t="shared" si="22"/>
        <v>4</v>
      </c>
      <c r="J223" s="208"/>
      <c r="K223" s="398">
        <f t="shared" si="23"/>
        <v>4</v>
      </c>
      <c r="L223" s="191"/>
      <c r="M223" s="20" t="str">
        <f t="shared" si="24"/>
        <v>Juin</v>
      </c>
    </row>
    <row r="224" spans="1:13" ht="18.75">
      <c r="A224" s="17">
        <v>217</v>
      </c>
      <c r="B224" s="358" t="s">
        <v>3200</v>
      </c>
      <c r="C224" s="359" t="s">
        <v>2148</v>
      </c>
      <c r="D224" s="187">
        <v>5</v>
      </c>
      <c r="E224" s="24"/>
      <c r="F224" s="396">
        <f t="shared" si="20"/>
        <v>2.5</v>
      </c>
      <c r="G224" s="397">
        <f t="shared" si="21"/>
        <v>5</v>
      </c>
      <c r="H224" s="413"/>
      <c r="I224" s="398">
        <f t="shared" si="22"/>
        <v>5</v>
      </c>
      <c r="J224" s="208"/>
      <c r="K224" s="398">
        <f t="shared" si="23"/>
        <v>5</v>
      </c>
      <c r="L224" s="191"/>
      <c r="M224" s="20" t="str">
        <f t="shared" si="24"/>
        <v>Juin</v>
      </c>
    </row>
    <row r="225" spans="1:13" ht="18.75">
      <c r="A225" s="17">
        <v>218</v>
      </c>
      <c r="B225" s="308" t="s">
        <v>3201</v>
      </c>
      <c r="C225" s="309" t="s">
        <v>1795</v>
      </c>
      <c r="D225" s="187">
        <v>10</v>
      </c>
      <c r="E225" s="24"/>
      <c r="F225" s="396">
        <f t="shared" si="20"/>
        <v>5</v>
      </c>
      <c r="G225" s="397">
        <f t="shared" si="21"/>
        <v>10</v>
      </c>
      <c r="H225" s="413"/>
      <c r="I225" s="398">
        <f t="shared" si="22"/>
        <v>10</v>
      </c>
      <c r="J225" s="208"/>
      <c r="K225" s="398">
        <f t="shared" si="23"/>
        <v>10</v>
      </c>
      <c r="L225" s="191"/>
      <c r="M225" s="20" t="str">
        <f t="shared" si="24"/>
        <v>Juin</v>
      </c>
    </row>
    <row r="226" spans="1:13" ht="18.75">
      <c r="A226" s="17">
        <v>219</v>
      </c>
      <c r="B226" s="308" t="s">
        <v>3202</v>
      </c>
      <c r="C226" s="309" t="s">
        <v>3203</v>
      </c>
      <c r="D226" s="187">
        <v>6</v>
      </c>
      <c r="E226" s="24"/>
      <c r="F226" s="396">
        <f t="shared" si="20"/>
        <v>3</v>
      </c>
      <c r="G226" s="397">
        <f t="shared" si="21"/>
        <v>6</v>
      </c>
      <c r="H226" s="413"/>
      <c r="I226" s="398">
        <f t="shared" si="22"/>
        <v>6</v>
      </c>
      <c r="J226" s="208"/>
      <c r="K226" s="398">
        <f t="shared" si="23"/>
        <v>6</v>
      </c>
      <c r="L226" s="191"/>
      <c r="M226" s="20" t="str">
        <f t="shared" si="24"/>
        <v>Juin</v>
      </c>
    </row>
    <row r="227" spans="1:13" ht="18.75">
      <c r="A227" s="17">
        <v>220</v>
      </c>
      <c r="B227" s="308" t="s">
        <v>3288</v>
      </c>
      <c r="C227" s="309" t="s">
        <v>3204</v>
      </c>
      <c r="D227" s="187">
        <v>3</v>
      </c>
      <c r="E227" s="24"/>
      <c r="F227" s="396">
        <f t="shared" si="20"/>
        <v>1.5</v>
      </c>
      <c r="G227" s="397">
        <f t="shared" si="21"/>
        <v>3</v>
      </c>
      <c r="H227" s="413"/>
      <c r="I227" s="398">
        <f t="shared" si="22"/>
        <v>3</v>
      </c>
      <c r="J227" s="208"/>
      <c r="K227" s="398">
        <f t="shared" si="23"/>
        <v>3</v>
      </c>
      <c r="L227" s="191"/>
      <c r="M227" s="20" t="str">
        <f t="shared" si="24"/>
        <v>Juin</v>
      </c>
    </row>
    <row r="228" spans="1:13" ht="18.75">
      <c r="A228" s="17">
        <v>221</v>
      </c>
      <c r="B228" s="308" t="s">
        <v>3205</v>
      </c>
      <c r="C228" s="309" t="s">
        <v>1819</v>
      </c>
      <c r="D228" s="187">
        <v>3</v>
      </c>
      <c r="E228" s="24"/>
      <c r="F228" s="396">
        <f t="shared" si="20"/>
        <v>1.5</v>
      </c>
      <c r="G228" s="397">
        <f t="shared" si="21"/>
        <v>3</v>
      </c>
      <c r="H228" s="413"/>
      <c r="I228" s="398">
        <f t="shared" si="22"/>
        <v>3</v>
      </c>
      <c r="J228" s="208"/>
      <c r="K228" s="398">
        <f t="shared" si="23"/>
        <v>3</v>
      </c>
      <c r="L228" s="191"/>
      <c r="M228" s="20" t="str">
        <f t="shared" si="24"/>
        <v>Juin</v>
      </c>
    </row>
    <row r="229" spans="1:13" ht="18.75">
      <c r="A229" s="17">
        <v>222</v>
      </c>
      <c r="B229" s="308" t="s">
        <v>3289</v>
      </c>
      <c r="C229" s="309" t="s">
        <v>3206</v>
      </c>
      <c r="D229" s="187">
        <v>6</v>
      </c>
      <c r="E229" s="24"/>
      <c r="F229" s="396">
        <f t="shared" si="20"/>
        <v>3</v>
      </c>
      <c r="G229" s="397">
        <f t="shared" si="21"/>
        <v>6</v>
      </c>
      <c r="H229" s="413"/>
      <c r="I229" s="398">
        <f t="shared" si="22"/>
        <v>6</v>
      </c>
      <c r="J229" s="208"/>
      <c r="K229" s="398">
        <f t="shared" si="23"/>
        <v>6</v>
      </c>
      <c r="L229" s="191"/>
      <c r="M229" s="20" t="str">
        <f t="shared" si="24"/>
        <v>Juin</v>
      </c>
    </row>
    <row r="230" spans="1:13" ht="21.75" customHeight="1">
      <c r="A230" s="17">
        <v>223</v>
      </c>
      <c r="B230" s="308" t="s">
        <v>3207</v>
      </c>
      <c r="C230" s="309" t="s">
        <v>3208</v>
      </c>
      <c r="D230" s="187">
        <v>6</v>
      </c>
      <c r="E230" s="24"/>
      <c r="F230" s="396">
        <f t="shared" si="20"/>
        <v>3</v>
      </c>
      <c r="G230" s="397">
        <f t="shared" si="21"/>
        <v>6</v>
      </c>
      <c r="H230" s="413"/>
      <c r="I230" s="398">
        <f t="shared" si="22"/>
        <v>6</v>
      </c>
      <c r="J230" s="208"/>
      <c r="K230" s="398">
        <f t="shared" si="23"/>
        <v>6</v>
      </c>
      <c r="L230" s="191"/>
      <c r="M230" s="20" t="str">
        <f t="shared" si="24"/>
        <v>Juin</v>
      </c>
    </row>
    <row r="231" spans="1:13" ht="18.75">
      <c r="A231" s="17">
        <v>224</v>
      </c>
      <c r="B231" s="360" t="s">
        <v>3301</v>
      </c>
      <c r="C231" s="361" t="s">
        <v>3183</v>
      </c>
      <c r="D231" s="187">
        <v>4</v>
      </c>
      <c r="E231" s="24"/>
      <c r="F231" s="396">
        <f t="shared" si="20"/>
        <v>2</v>
      </c>
      <c r="G231" s="397">
        <f t="shared" si="21"/>
        <v>4</v>
      </c>
      <c r="H231" s="413"/>
      <c r="I231" s="398">
        <f t="shared" si="22"/>
        <v>4</v>
      </c>
      <c r="J231" s="208"/>
      <c r="K231" s="398">
        <f t="shared" si="23"/>
        <v>4</v>
      </c>
      <c r="L231" s="191"/>
      <c r="M231" s="20" t="str">
        <f t="shared" si="24"/>
        <v>Juin</v>
      </c>
    </row>
    <row r="232" spans="1:13" ht="18.75" customHeight="1">
      <c r="A232" s="17">
        <v>225</v>
      </c>
      <c r="B232" s="308" t="s">
        <v>3209</v>
      </c>
      <c r="C232" s="309" t="s">
        <v>2115</v>
      </c>
      <c r="D232" s="187">
        <v>6</v>
      </c>
      <c r="E232" s="24"/>
      <c r="F232" s="396">
        <f t="shared" si="20"/>
        <v>3</v>
      </c>
      <c r="G232" s="397">
        <f t="shared" si="21"/>
        <v>6</v>
      </c>
      <c r="H232" s="413"/>
      <c r="I232" s="398">
        <f t="shared" si="22"/>
        <v>6</v>
      </c>
      <c r="J232" s="208"/>
      <c r="K232" s="398">
        <f t="shared" si="23"/>
        <v>6</v>
      </c>
      <c r="L232" s="191"/>
      <c r="M232" s="20" t="str">
        <f t="shared" si="24"/>
        <v>Juin</v>
      </c>
    </row>
    <row r="233" spans="1:13" ht="18.75">
      <c r="A233" s="17">
        <v>226</v>
      </c>
      <c r="B233" s="308" t="s">
        <v>3210</v>
      </c>
      <c r="C233" s="309" t="s">
        <v>1819</v>
      </c>
      <c r="D233" s="187">
        <v>5</v>
      </c>
      <c r="E233" s="24"/>
      <c r="F233" s="396">
        <f t="shared" si="20"/>
        <v>2.5</v>
      </c>
      <c r="G233" s="397">
        <f t="shared" si="21"/>
        <v>5</v>
      </c>
      <c r="H233" s="413"/>
      <c r="I233" s="398">
        <f t="shared" si="22"/>
        <v>5</v>
      </c>
      <c r="J233" s="208"/>
      <c r="K233" s="398">
        <f t="shared" si="23"/>
        <v>5</v>
      </c>
      <c r="L233" s="191"/>
      <c r="M233" s="20" t="str">
        <f t="shared" si="24"/>
        <v>Juin</v>
      </c>
    </row>
    <row r="234" spans="1:13" ht="18.75">
      <c r="A234" s="17">
        <v>227</v>
      </c>
      <c r="B234" s="308" t="s">
        <v>3211</v>
      </c>
      <c r="C234" s="309" t="s">
        <v>1100</v>
      </c>
      <c r="D234" s="187">
        <v>10</v>
      </c>
      <c r="E234" s="24"/>
      <c r="F234" s="396">
        <f t="shared" si="20"/>
        <v>5</v>
      </c>
      <c r="G234" s="397">
        <f t="shared" si="21"/>
        <v>10</v>
      </c>
      <c r="H234" s="413"/>
      <c r="I234" s="398">
        <f t="shared" si="22"/>
        <v>10</v>
      </c>
      <c r="J234" s="208"/>
      <c r="K234" s="398">
        <f t="shared" si="23"/>
        <v>10</v>
      </c>
      <c r="L234" s="191"/>
      <c r="M234" s="20" t="str">
        <f t="shared" si="24"/>
        <v>Juin</v>
      </c>
    </row>
    <row r="235" spans="1:13" ht="18.75">
      <c r="A235" s="17">
        <v>228</v>
      </c>
      <c r="B235" s="308" t="s">
        <v>3211</v>
      </c>
      <c r="C235" s="309" t="s">
        <v>1321</v>
      </c>
      <c r="D235" s="187">
        <v>8</v>
      </c>
      <c r="E235" s="186"/>
      <c r="F235" s="396">
        <f t="shared" si="20"/>
        <v>4</v>
      </c>
      <c r="G235" s="397">
        <f t="shared" si="21"/>
        <v>8</v>
      </c>
      <c r="H235" s="413"/>
      <c r="I235" s="398">
        <f t="shared" si="22"/>
        <v>8</v>
      </c>
      <c r="J235" s="208"/>
      <c r="K235" s="398">
        <f t="shared" si="23"/>
        <v>8</v>
      </c>
      <c r="L235" s="191"/>
      <c r="M235" s="20" t="str">
        <f t="shared" si="24"/>
        <v>Juin</v>
      </c>
    </row>
    <row r="236" spans="1:13" ht="18.75">
      <c r="A236" s="17">
        <v>229</v>
      </c>
      <c r="B236" s="308" t="s">
        <v>3212</v>
      </c>
      <c r="C236" s="309" t="s">
        <v>3003</v>
      </c>
      <c r="D236" s="187">
        <v>6</v>
      </c>
      <c r="E236" s="24"/>
      <c r="F236" s="396">
        <f t="shared" si="20"/>
        <v>3</v>
      </c>
      <c r="G236" s="397">
        <f t="shared" si="21"/>
        <v>6</v>
      </c>
      <c r="H236" s="413"/>
      <c r="I236" s="398">
        <f t="shared" si="22"/>
        <v>6</v>
      </c>
      <c r="J236" s="208"/>
      <c r="K236" s="398">
        <f t="shared" si="23"/>
        <v>6</v>
      </c>
      <c r="L236" s="191"/>
      <c r="M236" s="20" t="str">
        <f t="shared" si="24"/>
        <v>Juin</v>
      </c>
    </row>
    <row r="237" spans="1:13" ht="22.5" customHeight="1">
      <c r="A237" s="17">
        <v>230</v>
      </c>
      <c r="B237" s="308" t="s">
        <v>3213</v>
      </c>
      <c r="C237" s="309" t="s">
        <v>3214</v>
      </c>
      <c r="D237" s="187">
        <v>5</v>
      </c>
      <c r="E237" s="24"/>
      <c r="F237" s="396">
        <f t="shared" si="20"/>
        <v>2.5</v>
      </c>
      <c r="G237" s="397">
        <f t="shared" si="21"/>
        <v>5</v>
      </c>
      <c r="H237" s="413"/>
      <c r="I237" s="398">
        <f t="shared" si="22"/>
        <v>5</v>
      </c>
      <c r="J237" s="208"/>
      <c r="K237" s="398">
        <f t="shared" si="23"/>
        <v>5</v>
      </c>
      <c r="L237" s="191"/>
      <c r="M237" s="20" t="str">
        <f t="shared" si="24"/>
        <v>Juin</v>
      </c>
    </row>
    <row r="238" spans="1:13" ht="21" customHeight="1">
      <c r="A238" s="17">
        <v>231</v>
      </c>
      <c r="B238" s="308" t="s">
        <v>3215</v>
      </c>
      <c r="C238" s="309" t="s">
        <v>3216</v>
      </c>
      <c r="D238" s="187">
        <v>9</v>
      </c>
      <c r="E238" s="24"/>
      <c r="F238" s="396">
        <f t="shared" si="20"/>
        <v>4.5</v>
      </c>
      <c r="G238" s="397">
        <f t="shared" si="21"/>
        <v>9</v>
      </c>
      <c r="H238" s="413"/>
      <c r="I238" s="398">
        <f t="shared" si="22"/>
        <v>9</v>
      </c>
      <c r="J238" s="208"/>
      <c r="K238" s="398">
        <f t="shared" si="23"/>
        <v>9</v>
      </c>
      <c r="L238" s="191"/>
      <c r="M238" s="20" t="str">
        <f t="shared" si="24"/>
        <v>Juin</v>
      </c>
    </row>
    <row r="239" spans="1:13" ht="18.75">
      <c r="A239" s="17">
        <v>232</v>
      </c>
      <c r="B239" s="334" t="s">
        <v>1323</v>
      </c>
      <c r="C239" s="335" t="s">
        <v>1324</v>
      </c>
      <c r="D239" s="187">
        <v>3</v>
      </c>
      <c r="E239" s="24"/>
      <c r="F239" s="396">
        <f t="shared" si="20"/>
        <v>1.5</v>
      </c>
      <c r="G239" s="397">
        <f t="shared" si="21"/>
        <v>3</v>
      </c>
      <c r="H239" s="413"/>
      <c r="I239" s="398">
        <f t="shared" si="22"/>
        <v>3</v>
      </c>
      <c r="J239" s="208"/>
      <c r="K239" s="398">
        <f t="shared" si="23"/>
        <v>3</v>
      </c>
      <c r="L239" s="191"/>
      <c r="M239" s="20" t="str">
        <f t="shared" si="24"/>
        <v>Juin</v>
      </c>
    </row>
    <row r="240" spans="1:13" ht="18.75">
      <c r="A240" s="17">
        <v>233</v>
      </c>
      <c r="B240" s="308" t="s">
        <v>1696</v>
      </c>
      <c r="C240" s="309" t="s">
        <v>3217</v>
      </c>
      <c r="D240" s="187">
        <v>3</v>
      </c>
      <c r="E240" s="24"/>
      <c r="F240" s="396">
        <f t="shared" si="20"/>
        <v>1.5</v>
      </c>
      <c r="G240" s="397">
        <f t="shared" si="21"/>
        <v>3</v>
      </c>
      <c r="H240" s="413"/>
      <c r="I240" s="398">
        <f t="shared" si="22"/>
        <v>3</v>
      </c>
      <c r="J240" s="208"/>
      <c r="K240" s="398">
        <f t="shared" si="23"/>
        <v>3</v>
      </c>
      <c r="L240" s="191"/>
      <c r="M240" s="20" t="str">
        <f t="shared" si="24"/>
        <v>Juin</v>
      </c>
    </row>
    <row r="241" spans="1:13" ht="18.75">
      <c r="A241" s="17">
        <v>234</v>
      </c>
      <c r="B241" s="308" t="s">
        <v>3218</v>
      </c>
      <c r="C241" s="309" t="s">
        <v>3219</v>
      </c>
      <c r="D241" s="187">
        <v>6</v>
      </c>
      <c r="E241" s="24"/>
      <c r="F241" s="396">
        <f t="shared" si="20"/>
        <v>3</v>
      </c>
      <c r="G241" s="397">
        <f t="shared" si="21"/>
        <v>6</v>
      </c>
      <c r="H241" s="413"/>
      <c r="I241" s="398">
        <f t="shared" si="22"/>
        <v>6</v>
      </c>
      <c r="J241" s="208"/>
      <c r="K241" s="398">
        <f t="shared" si="23"/>
        <v>6</v>
      </c>
      <c r="L241" s="191"/>
      <c r="M241" s="20" t="str">
        <f t="shared" si="24"/>
        <v>Juin</v>
      </c>
    </row>
    <row r="242" spans="1:13" ht="18.75">
      <c r="A242" s="17">
        <v>235</v>
      </c>
      <c r="B242" s="308" t="s">
        <v>3220</v>
      </c>
      <c r="C242" s="309" t="s">
        <v>1900</v>
      </c>
      <c r="D242" s="187">
        <v>8</v>
      </c>
      <c r="E242" s="24"/>
      <c r="F242" s="396">
        <f t="shared" si="20"/>
        <v>4</v>
      </c>
      <c r="G242" s="397">
        <f t="shared" si="21"/>
        <v>8</v>
      </c>
      <c r="H242" s="413"/>
      <c r="I242" s="398">
        <f t="shared" si="22"/>
        <v>8</v>
      </c>
      <c r="J242" s="208"/>
      <c r="K242" s="398">
        <f t="shared" si="23"/>
        <v>8</v>
      </c>
      <c r="L242" s="191"/>
      <c r="M242" s="20" t="str">
        <f t="shared" si="24"/>
        <v>Juin</v>
      </c>
    </row>
    <row r="243" spans="1:13" ht="21" customHeight="1">
      <c r="A243" s="17">
        <v>236</v>
      </c>
      <c r="B243" s="308" t="s">
        <v>3221</v>
      </c>
      <c r="C243" s="309" t="s">
        <v>3222</v>
      </c>
      <c r="D243" s="187">
        <v>5</v>
      </c>
      <c r="E243" s="24"/>
      <c r="F243" s="396">
        <f t="shared" si="20"/>
        <v>2.5</v>
      </c>
      <c r="G243" s="397">
        <f t="shared" si="21"/>
        <v>5</v>
      </c>
      <c r="H243" s="413"/>
      <c r="I243" s="398">
        <f t="shared" si="22"/>
        <v>5</v>
      </c>
      <c r="J243" s="208"/>
      <c r="K243" s="398">
        <f t="shared" si="23"/>
        <v>5</v>
      </c>
      <c r="L243" s="191"/>
      <c r="M243" s="20" t="str">
        <f t="shared" si="24"/>
        <v>Juin</v>
      </c>
    </row>
    <row r="244" spans="1:13" ht="18.75">
      <c r="A244" s="17">
        <v>237</v>
      </c>
      <c r="B244" s="308" t="s">
        <v>3223</v>
      </c>
      <c r="C244" s="309" t="s">
        <v>422</v>
      </c>
      <c r="D244" s="187">
        <v>9</v>
      </c>
      <c r="E244" s="24"/>
      <c r="F244" s="396">
        <f t="shared" si="20"/>
        <v>4.5</v>
      </c>
      <c r="G244" s="397">
        <f t="shared" si="21"/>
        <v>9</v>
      </c>
      <c r="H244" s="413"/>
      <c r="I244" s="398">
        <f t="shared" si="22"/>
        <v>9</v>
      </c>
      <c r="J244" s="208"/>
      <c r="K244" s="398">
        <f t="shared" si="23"/>
        <v>9</v>
      </c>
      <c r="L244" s="191"/>
      <c r="M244" s="20" t="str">
        <f t="shared" si="24"/>
        <v>Juin</v>
      </c>
    </row>
    <row r="245" spans="1:13" ht="18.75">
      <c r="A245" s="17">
        <v>238</v>
      </c>
      <c r="B245" s="308" t="s">
        <v>3224</v>
      </c>
      <c r="C245" s="309" t="s">
        <v>3225</v>
      </c>
      <c r="D245" s="187">
        <v>7</v>
      </c>
      <c r="E245" s="24"/>
      <c r="F245" s="396">
        <f t="shared" si="20"/>
        <v>3.5</v>
      </c>
      <c r="G245" s="397">
        <f t="shared" si="21"/>
        <v>7</v>
      </c>
      <c r="H245" s="413"/>
      <c r="I245" s="398">
        <f t="shared" si="22"/>
        <v>7</v>
      </c>
      <c r="J245" s="208"/>
      <c r="K245" s="398">
        <f t="shared" si="23"/>
        <v>7</v>
      </c>
      <c r="L245" s="191"/>
      <c r="M245" s="20" t="str">
        <f t="shared" si="24"/>
        <v>Juin</v>
      </c>
    </row>
    <row r="246" spans="1:13" ht="18.75">
      <c r="A246" s="17">
        <v>239</v>
      </c>
      <c r="B246" s="362" t="s">
        <v>3226</v>
      </c>
      <c r="C246" s="363" t="s">
        <v>3227</v>
      </c>
      <c r="D246" s="187">
        <v>6</v>
      </c>
      <c r="E246" s="24"/>
      <c r="F246" s="396">
        <f t="shared" si="20"/>
        <v>3</v>
      </c>
      <c r="G246" s="397">
        <f t="shared" si="21"/>
        <v>6</v>
      </c>
      <c r="H246" s="413"/>
      <c r="I246" s="398">
        <f t="shared" si="22"/>
        <v>6</v>
      </c>
      <c r="J246" s="208"/>
      <c r="K246" s="398">
        <f t="shared" si="23"/>
        <v>6</v>
      </c>
      <c r="L246" s="191"/>
      <c r="M246" s="20" t="str">
        <f t="shared" si="24"/>
        <v>Juin</v>
      </c>
    </row>
    <row r="247" spans="1:13" ht="18.75">
      <c r="A247" s="17">
        <v>240</v>
      </c>
      <c r="B247" s="308" t="s">
        <v>2140</v>
      </c>
      <c r="C247" s="309" t="s">
        <v>845</v>
      </c>
      <c r="D247" s="187">
        <v>6</v>
      </c>
      <c r="E247" s="24"/>
      <c r="F247" s="396">
        <f t="shared" si="20"/>
        <v>3</v>
      </c>
      <c r="G247" s="397">
        <f t="shared" si="21"/>
        <v>6</v>
      </c>
      <c r="H247" s="413"/>
      <c r="I247" s="398">
        <f t="shared" si="22"/>
        <v>6</v>
      </c>
      <c r="J247" s="208"/>
      <c r="K247" s="398">
        <f t="shared" si="23"/>
        <v>6</v>
      </c>
      <c r="L247" s="191"/>
      <c r="M247" s="20" t="str">
        <f t="shared" si="24"/>
        <v>Juin</v>
      </c>
    </row>
    <row r="248" spans="1:13" ht="18.75">
      <c r="A248" s="17">
        <v>241</v>
      </c>
      <c r="B248" s="308" t="s">
        <v>3228</v>
      </c>
      <c r="C248" s="309" t="s">
        <v>333</v>
      </c>
      <c r="D248" s="187">
        <v>9</v>
      </c>
      <c r="E248" s="24"/>
      <c r="F248" s="396">
        <f t="shared" si="20"/>
        <v>4.5</v>
      </c>
      <c r="G248" s="397">
        <f t="shared" si="21"/>
        <v>9</v>
      </c>
      <c r="H248" s="413"/>
      <c r="I248" s="398">
        <f t="shared" si="22"/>
        <v>9</v>
      </c>
      <c r="J248" s="208"/>
      <c r="K248" s="398">
        <f t="shared" si="23"/>
        <v>9</v>
      </c>
      <c r="L248" s="191"/>
      <c r="M248" s="20" t="str">
        <f t="shared" si="24"/>
        <v>Juin</v>
      </c>
    </row>
    <row r="249" spans="1:13" ht="18.75">
      <c r="A249" s="17">
        <v>242</v>
      </c>
      <c r="B249" s="308" t="s">
        <v>3229</v>
      </c>
      <c r="C249" s="309" t="s">
        <v>3230</v>
      </c>
      <c r="D249" s="187">
        <v>8</v>
      </c>
      <c r="E249" s="24"/>
      <c r="F249" s="396">
        <f t="shared" si="20"/>
        <v>4</v>
      </c>
      <c r="G249" s="397">
        <f t="shared" si="21"/>
        <v>8</v>
      </c>
      <c r="H249" s="413"/>
      <c r="I249" s="398">
        <f t="shared" si="22"/>
        <v>8</v>
      </c>
      <c r="J249" s="208"/>
      <c r="K249" s="398">
        <f t="shared" si="23"/>
        <v>8</v>
      </c>
      <c r="L249" s="191"/>
      <c r="M249" s="20" t="str">
        <f t="shared" si="24"/>
        <v>Juin</v>
      </c>
    </row>
    <row r="250" spans="1:13" ht="18.75">
      <c r="A250" s="17">
        <v>243</v>
      </c>
      <c r="B250" s="308" t="s">
        <v>3231</v>
      </c>
      <c r="C250" s="309" t="s">
        <v>2960</v>
      </c>
      <c r="D250" s="187">
        <v>8</v>
      </c>
      <c r="E250" s="24"/>
      <c r="F250" s="396">
        <f t="shared" si="20"/>
        <v>4</v>
      </c>
      <c r="G250" s="397">
        <f t="shared" si="21"/>
        <v>8</v>
      </c>
      <c r="H250" s="413"/>
      <c r="I250" s="398">
        <f t="shared" si="22"/>
        <v>8</v>
      </c>
      <c r="J250" s="208"/>
      <c r="K250" s="398">
        <f t="shared" si="23"/>
        <v>8</v>
      </c>
      <c r="L250" s="191"/>
      <c r="M250" s="20" t="str">
        <f t="shared" si="24"/>
        <v>Juin</v>
      </c>
    </row>
    <row r="251" spans="1:13" ht="18.75">
      <c r="A251" s="17">
        <v>244</v>
      </c>
      <c r="B251" s="308" t="s">
        <v>3232</v>
      </c>
      <c r="C251" s="309" t="s">
        <v>3233</v>
      </c>
      <c r="D251" s="187">
        <v>9</v>
      </c>
      <c r="E251" s="24"/>
      <c r="F251" s="396">
        <f t="shared" si="20"/>
        <v>4.5</v>
      </c>
      <c r="G251" s="397">
        <f t="shared" si="21"/>
        <v>9</v>
      </c>
      <c r="H251" s="413"/>
      <c r="I251" s="398">
        <f t="shared" si="22"/>
        <v>9</v>
      </c>
      <c r="J251" s="208"/>
      <c r="K251" s="398">
        <f t="shared" si="23"/>
        <v>9</v>
      </c>
      <c r="L251" s="191"/>
      <c r="M251" s="20" t="str">
        <f t="shared" si="24"/>
        <v>Juin</v>
      </c>
    </row>
    <row r="252" spans="1:13" ht="18.75">
      <c r="A252" s="17">
        <v>245</v>
      </c>
      <c r="B252" s="308" t="s">
        <v>3234</v>
      </c>
      <c r="C252" s="309" t="s">
        <v>887</v>
      </c>
      <c r="D252" s="187">
        <v>4</v>
      </c>
      <c r="E252" s="24"/>
      <c r="F252" s="396">
        <f t="shared" si="20"/>
        <v>2</v>
      </c>
      <c r="G252" s="397">
        <f t="shared" si="21"/>
        <v>4</v>
      </c>
      <c r="H252" s="413"/>
      <c r="I252" s="398">
        <f t="shared" si="22"/>
        <v>4</v>
      </c>
      <c r="J252" s="208"/>
      <c r="K252" s="398">
        <f t="shared" si="23"/>
        <v>4</v>
      </c>
      <c r="L252" s="191"/>
      <c r="M252" s="20" t="str">
        <f t="shared" si="24"/>
        <v>Juin</v>
      </c>
    </row>
    <row r="253" spans="1:13" ht="18.75">
      <c r="A253" s="17">
        <v>246</v>
      </c>
      <c r="B253" s="308" t="s">
        <v>3235</v>
      </c>
      <c r="C253" s="309" t="s">
        <v>2160</v>
      </c>
      <c r="D253" s="187">
        <v>6</v>
      </c>
      <c r="E253" s="24"/>
      <c r="F253" s="396">
        <f t="shared" si="20"/>
        <v>3</v>
      </c>
      <c r="G253" s="397">
        <f t="shared" si="21"/>
        <v>6</v>
      </c>
      <c r="H253" s="413"/>
      <c r="I253" s="398">
        <f t="shared" si="22"/>
        <v>6</v>
      </c>
      <c r="J253" s="208"/>
      <c r="K253" s="398">
        <f t="shared" si="23"/>
        <v>6</v>
      </c>
      <c r="L253" s="191"/>
      <c r="M253" s="20" t="str">
        <f t="shared" si="24"/>
        <v>Juin</v>
      </c>
    </row>
    <row r="254" spans="1:13" ht="18.75">
      <c r="A254" s="17">
        <v>247</v>
      </c>
      <c r="B254" s="308" t="s">
        <v>3236</v>
      </c>
      <c r="C254" s="309" t="s">
        <v>3237</v>
      </c>
      <c r="D254" s="187">
        <v>11</v>
      </c>
      <c r="E254" s="24"/>
      <c r="F254" s="396">
        <f t="shared" si="20"/>
        <v>5.5</v>
      </c>
      <c r="G254" s="397">
        <f t="shared" si="21"/>
        <v>11</v>
      </c>
      <c r="H254" s="413"/>
      <c r="I254" s="398">
        <f t="shared" si="22"/>
        <v>11</v>
      </c>
      <c r="J254" s="208"/>
      <c r="K254" s="398">
        <f t="shared" si="23"/>
        <v>11</v>
      </c>
      <c r="L254" s="191"/>
      <c r="M254" s="20" t="str">
        <f t="shared" si="24"/>
        <v>Juin</v>
      </c>
    </row>
    <row r="255" spans="1:13" ht="18.75">
      <c r="A255" s="17">
        <v>248</v>
      </c>
      <c r="B255" s="308" t="s">
        <v>3238</v>
      </c>
      <c r="C255" s="309" t="s">
        <v>116</v>
      </c>
      <c r="D255" s="187">
        <v>7</v>
      </c>
      <c r="E255" s="24"/>
      <c r="F255" s="396">
        <f t="shared" si="20"/>
        <v>3.5</v>
      </c>
      <c r="G255" s="397">
        <f t="shared" si="21"/>
        <v>7</v>
      </c>
      <c r="H255" s="413"/>
      <c r="I255" s="398">
        <f t="shared" si="22"/>
        <v>7</v>
      </c>
      <c r="J255" s="208"/>
      <c r="K255" s="398">
        <f t="shared" si="23"/>
        <v>7</v>
      </c>
      <c r="L255" s="191"/>
      <c r="M255" s="20" t="str">
        <f t="shared" si="24"/>
        <v>Juin</v>
      </c>
    </row>
    <row r="256" spans="1:13" ht="18.75">
      <c r="A256" s="17">
        <v>249</v>
      </c>
      <c r="B256" s="308" t="s">
        <v>3239</v>
      </c>
      <c r="C256" s="309" t="s">
        <v>3240</v>
      </c>
      <c r="D256" s="187">
        <v>3</v>
      </c>
      <c r="E256" s="24"/>
      <c r="F256" s="396">
        <f t="shared" si="20"/>
        <v>1.5</v>
      </c>
      <c r="G256" s="397">
        <f t="shared" si="21"/>
        <v>3</v>
      </c>
      <c r="H256" s="413"/>
      <c r="I256" s="398">
        <f t="shared" si="22"/>
        <v>3</v>
      </c>
      <c r="J256" s="208"/>
      <c r="K256" s="398">
        <f t="shared" si="23"/>
        <v>3</v>
      </c>
      <c r="L256" s="191"/>
      <c r="M256" s="20" t="str">
        <f t="shared" si="24"/>
        <v>Juin</v>
      </c>
    </row>
    <row r="257" spans="1:13" ht="18.75">
      <c r="A257" s="17">
        <v>250</v>
      </c>
      <c r="B257" s="308" t="s">
        <v>3241</v>
      </c>
      <c r="C257" s="309" t="s">
        <v>3242</v>
      </c>
      <c r="D257" s="187">
        <v>7</v>
      </c>
      <c r="E257" s="24"/>
      <c r="F257" s="396">
        <f t="shared" si="20"/>
        <v>3.5</v>
      </c>
      <c r="G257" s="397">
        <f t="shared" si="21"/>
        <v>7</v>
      </c>
      <c r="H257" s="413"/>
      <c r="I257" s="398">
        <f t="shared" si="22"/>
        <v>7</v>
      </c>
      <c r="J257" s="208"/>
      <c r="K257" s="398">
        <f t="shared" si="23"/>
        <v>7</v>
      </c>
      <c r="L257" s="191"/>
      <c r="M257" s="20" t="str">
        <f t="shared" si="24"/>
        <v>Juin</v>
      </c>
    </row>
    <row r="258" spans="1:13" ht="18.75">
      <c r="A258" s="17">
        <v>251</v>
      </c>
      <c r="B258" s="308" t="s">
        <v>3243</v>
      </c>
      <c r="C258" s="309" t="s">
        <v>363</v>
      </c>
      <c r="D258" s="187">
        <v>10</v>
      </c>
      <c r="E258" s="24"/>
      <c r="F258" s="396">
        <f t="shared" si="20"/>
        <v>5</v>
      </c>
      <c r="G258" s="397">
        <f t="shared" si="21"/>
        <v>10</v>
      </c>
      <c r="H258" s="413"/>
      <c r="I258" s="398">
        <f t="shared" si="22"/>
        <v>10</v>
      </c>
      <c r="J258" s="208"/>
      <c r="K258" s="398">
        <f t="shared" si="23"/>
        <v>10</v>
      </c>
      <c r="L258" s="191"/>
      <c r="M258" s="20" t="str">
        <f t="shared" si="24"/>
        <v>Juin</v>
      </c>
    </row>
    <row r="259" spans="1:13" ht="18.75">
      <c r="A259" s="17">
        <v>252</v>
      </c>
      <c r="B259" s="308" t="s">
        <v>3244</v>
      </c>
      <c r="C259" s="309" t="s">
        <v>2077</v>
      </c>
      <c r="D259" s="187">
        <v>8</v>
      </c>
      <c r="E259" s="24"/>
      <c r="F259" s="396">
        <f t="shared" si="20"/>
        <v>4</v>
      </c>
      <c r="G259" s="397">
        <f t="shared" si="21"/>
        <v>8</v>
      </c>
      <c r="H259" s="413"/>
      <c r="I259" s="398">
        <f t="shared" si="22"/>
        <v>8</v>
      </c>
      <c r="J259" s="208"/>
      <c r="K259" s="398">
        <f t="shared" si="23"/>
        <v>8</v>
      </c>
      <c r="L259" s="191"/>
      <c r="M259" s="20" t="str">
        <f t="shared" si="24"/>
        <v>Juin</v>
      </c>
    </row>
    <row r="260" spans="1:13" ht="18.75">
      <c r="A260" s="17">
        <v>253</v>
      </c>
      <c r="B260" s="308" t="s">
        <v>3245</v>
      </c>
      <c r="C260" s="309" t="s">
        <v>2066</v>
      </c>
      <c r="D260" s="187">
        <v>4</v>
      </c>
      <c r="E260" s="24"/>
      <c r="F260" s="396">
        <f t="shared" si="20"/>
        <v>2</v>
      </c>
      <c r="G260" s="397">
        <f t="shared" si="21"/>
        <v>4</v>
      </c>
      <c r="H260" s="413"/>
      <c r="I260" s="398">
        <f t="shared" si="22"/>
        <v>4</v>
      </c>
      <c r="J260" s="208"/>
      <c r="K260" s="398">
        <f t="shared" si="23"/>
        <v>4</v>
      </c>
      <c r="L260" s="191"/>
      <c r="M260" s="20" t="str">
        <f t="shared" si="24"/>
        <v>Juin</v>
      </c>
    </row>
    <row r="261" spans="1:13" ht="18.75">
      <c r="A261" s="17">
        <v>254</v>
      </c>
      <c r="B261" s="308" t="s">
        <v>3246</v>
      </c>
      <c r="C261" s="309" t="s">
        <v>1900</v>
      </c>
      <c r="D261" s="187">
        <v>6</v>
      </c>
      <c r="E261" s="24"/>
      <c r="F261" s="396">
        <f t="shared" si="20"/>
        <v>3</v>
      </c>
      <c r="G261" s="397">
        <f t="shared" si="21"/>
        <v>6</v>
      </c>
      <c r="H261" s="413"/>
      <c r="I261" s="398">
        <f t="shared" si="22"/>
        <v>6</v>
      </c>
      <c r="J261" s="208"/>
      <c r="K261" s="398">
        <f t="shared" si="23"/>
        <v>6</v>
      </c>
      <c r="L261" s="191"/>
      <c r="M261" s="20" t="str">
        <f t="shared" si="24"/>
        <v>Juin</v>
      </c>
    </row>
    <row r="262" spans="1:13" ht="18.75">
      <c r="A262" s="17">
        <v>255</v>
      </c>
      <c r="B262" s="308" t="s">
        <v>3247</v>
      </c>
      <c r="C262" s="309" t="s">
        <v>2077</v>
      </c>
      <c r="D262" s="187">
        <v>4</v>
      </c>
      <c r="E262" s="24"/>
      <c r="F262" s="396">
        <f t="shared" si="20"/>
        <v>2</v>
      </c>
      <c r="G262" s="397">
        <f t="shared" si="21"/>
        <v>4</v>
      </c>
      <c r="H262" s="413"/>
      <c r="I262" s="398">
        <f t="shared" si="22"/>
        <v>4</v>
      </c>
      <c r="J262" s="208"/>
      <c r="K262" s="398">
        <f t="shared" si="23"/>
        <v>4</v>
      </c>
      <c r="L262" s="191"/>
      <c r="M262" s="20" t="str">
        <f t="shared" si="24"/>
        <v>Juin</v>
      </c>
    </row>
    <row r="263" spans="1:13" ht="18.75">
      <c r="A263" s="17">
        <v>256</v>
      </c>
      <c r="B263" s="308" t="s">
        <v>3248</v>
      </c>
      <c r="C263" s="309" t="s">
        <v>1825</v>
      </c>
      <c r="D263" s="187">
        <v>7</v>
      </c>
      <c r="E263" s="24"/>
      <c r="F263" s="396">
        <f t="shared" si="20"/>
        <v>3.5</v>
      </c>
      <c r="G263" s="397">
        <f t="shared" si="21"/>
        <v>7</v>
      </c>
      <c r="H263" s="413"/>
      <c r="I263" s="398">
        <f t="shared" si="22"/>
        <v>7</v>
      </c>
      <c r="J263" s="208"/>
      <c r="K263" s="398">
        <f t="shared" si="23"/>
        <v>7</v>
      </c>
      <c r="L263" s="191"/>
      <c r="M263" s="20" t="str">
        <f t="shared" si="24"/>
        <v>Juin</v>
      </c>
    </row>
    <row r="264" spans="1:13" ht="18.75">
      <c r="A264" s="17">
        <v>257</v>
      </c>
      <c r="B264" s="308" t="s">
        <v>3249</v>
      </c>
      <c r="C264" s="309" t="s">
        <v>1872</v>
      </c>
      <c r="D264" s="187">
        <v>9</v>
      </c>
      <c r="E264" s="24"/>
      <c r="F264" s="396">
        <f t="shared" si="20"/>
        <v>4.5</v>
      </c>
      <c r="G264" s="397">
        <f t="shared" si="21"/>
        <v>9</v>
      </c>
      <c r="H264" s="413"/>
      <c r="I264" s="398">
        <f t="shared" si="22"/>
        <v>9</v>
      </c>
      <c r="J264" s="208"/>
      <c r="K264" s="398">
        <f t="shared" si="23"/>
        <v>9</v>
      </c>
      <c r="L264" s="191"/>
      <c r="M264" s="20" t="str">
        <f t="shared" si="24"/>
        <v>Juin</v>
      </c>
    </row>
    <row r="265" spans="1:13" ht="18.75">
      <c r="A265" s="17">
        <v>258</v>
      </c>
      <c r="B265" s="308" t="s">
        <v>3250</v>
      </c>
      <c r="C265" s="309" t="s">
        <v>3251</v>
      </c>
      <c r="D265" s="187">
        <v>4</v>
      </c>
      <c r="E265" s="24"/>
      <c r="F265" s="396">
        <f t="shared" ref="F265:F283" si="25">IF(AND(D265=0,E265=0),L265/2,(D265+E265)/2)</f>
        <v>2</v>
      </c>
      <c r="G265" s="397">
        <f t="shared" ref="G265:G283" si="26">F265*2</f>
        <v>4</v>
      </c>
      <c r="H265" s="413"/>
      <c r="I265" s="398">
        <f t="shared" ref="I265:I283" si="27">MAX(G265,H265*2)</f>
        <v>4</v>
      </c>
      <c r="J265" s="208"/>
      <c r="K265" s="398">
        <f t="shared" ref="K265:K283" si="28">MAX(I265,J265*2)</f>
        <v>4</v>
      </c>
      <c r="L265" s="191"/>
      <c r="M265" s="20" t="str">
        <f t="shared" ref="M265:M283" si="29">IF(ISBLANK(J265),IF(ISBLANK(H265),"Juin","Synthèse"),"Rattrapage")</f>
        <v>Juin</v>
      </c>
    </row>
    <row r="266" spans="1:13" ht="18.75">
      <c r="A266" s="17">
        <v>259</v>
      </c>
      <c r="B266" s="308" t="s">
        <v>3252</v>
      </c>
      <c r="C266" s="309" t="s">
        <v>3253</v>
      </c>
      <c r="D266" s="187">
        <v>7</v>
      </c>
      <c r="E266" s="24"/>
      <c r="F266" s="396">
        <f t="shared" si="25"/>
        <v>3.5</v>
      </c>
      <c r="G266" s="397">
        <f t="shared" si="26"/>
        <v>7</v>
      </c>
      <c r="H266" s="413"/>
      <c r="I266" s="398">
        <f t="shared" si="27"/>
        <v>7</v>
      </c>
      <c r="J266" s="208"/>
      <c r="K266" s="398">
        <f t="shared" si="28"/>
        <v>7</v>
      </c>
      <c r="L266" s="191"/>
      <c r="M266" s="20" t="str">
        <f t="shared" si="29"/>
        <v>Juin</v>
      </c>
    </row>
    <row r="267" spans="1:13" ht="18.75">
      <c r="A267" s="17">
        <v>260</v>
      </c>
      <c r="B267" s="308" t="s">
        <v>3254</v>
      </c>
      <c r="C267" s="309" t="s">
        <v>333</v>
      </c>
      <c r="D267" s="187">
        <v>9</v>
      </c>
      <c r="E267" s="24"/>
      <c r="F267" s="396">
        <f t="shared" si="25"/>
        <v>4.5</v>
      </c>
      <c r="G267" s="397">
        <f t="shared" si="26"/>
        <v>9</v>
      </c>
      <c r="H267" s="413"/>
      <c r="I267" s="398">
        <f t="shared" si="27"/>
        <v>9</v>
      </c>
      <c r="J267" s="208"/>
      <c r="K267" s="398">
        <f t="shared" si="28"/>
        <v>9</v>
      </c>
      <c r="L267" s="191"/>
      <c r="M267" s="20" t="str">
        <f t="shared" si="29"/>
        <v>Juin</v>
      </c>
    </row>
    <row r="268" spans="1:13" ht="18.75">
      <c r="A268" s="17">
        <v>261</v>
      </c>
      <c r="B268" s="308" t="s">
        <v>3255</v>
      </c>
      <c r="C268" s="309" t="s">
        <v>1779</v>
      </c>
      <c r="D268" s="187">
        <v>8</v>
      </c>
      <c r="E268" s="24"/>
      <c r="F268" s="396">
        <f t="shared" si="25"/>
        <v>4</v>
      </c>
      <c r="G268" s="397">
        <f t="shared" si="26"/>
        <v>8</v>
      </c>
      <c r="H268" s="413"/>
      <c r="I268" s="398">
        <f t="shared" si="27"/>
        <v>8</v>
      </c>
      <c r="J268" s="208"/>
      <c r="K268" s="398">
        <f t="shared" si="28"/>
        <v>8</v>
      </c>
      <c r="L268" s="191"/>
      <c r="M268" s="20" t="str">
        <f t="shared" si="29"/>
        <v>Juin</v>
      </c>
    </row>
    <row r="269" spans="1:13" ht="18.75">
      <c r="A269" s="17">
        <v>262</v>
      </c>
      <c r="B269" s="308" t="s">
        <v>3256</v>
      </c>
      <c r="C269" s="309" t="s">
        <v>1863</v>
      </c>
      <c r="D269" s="187">
        <v>4</v>
      </c>
      <c r="E269" s="24"/>
      <c r="F269" s="396">
        <f t="shared" si="25"/>
        <v>2</v>
      </c>
      <c r="G269" s="397">
        <f t="shared" si="26"/>
        <v>4</v>
      </c>
      <c r="H269" s="413"/>
      <c r="I269" s="398">
        <f t="shared" si="27"/>
        <v>4</v>
      </c>
      <c r="J269" s="208"/>
      <c r="K269" s="398">
        <f t="shared" si="28"/>
        <v>4</v>
      </c>
      <c r="L269" s="191"/>
      <c r="M269" s="20" t="str">
        <f t="shared" si="29"/>
        <v>Juin</v>
      </c>
    </row>
    <row r="270" spans="1:13" ht="18.75">
      <c r="A270" s="17">
        <v>263</v>
      </c>
      <c r="B270" s="308" t="s">
        <v>3257</v>
      </c>
      <c r="C270" s="309" t="s">
        <v>3258</v>
      </c>
      <c r="D270" s="187">
        <v>8</v>
      </c>
      <c r="E270" s="24"/>
      <c r="F270" s="396">
        <f t="shared" si="25"/>
        <v>4</v>
      </c>
      <c r="G270" s="397">
        <f t="shared" si="26"/>
        <v>8</v>
      </c>
      <c r="H270" s="413"/>
      <c r="I270" s="398">
        <f t="shared" si="27"/>
        <v>8</v>
      </c>
      <c r="J270" s="208"/>
      <c r="K270" s="398">
        <f t="shared" si="28"/>
        <v>8</v>
      </c>
      <c r="L270" s="191"/>
      <c r="M270" s="20" t="str">
        <f t="shared" si="29"/>
        <v>Juin</v>
      </c>
    </row>
    <row r="271" spans="1:13" ht="18.75">
      <c r="A271" s="17">
        <v>264</v>
      </c>
      <c r="B271" s="308" t="s">
        <v>3259</v>
      </c>
      <c r="C271" s="309" t="s">
        <v>473</v>
      </c>
      <c r="D271" s="187">
        <v>9</v>
      </c>
      <c r="E271" s="24"/>
      <c r="F271" s="396">
        <f t="shared" si="25"/>
        <v>4.5</v>
      </c>
      <c r="G271" s="397">
        <f t="shared" si="26"/>
        <v>9</v>
      </c>
      <c r="H271" s="413"/>
      <c r="I271" s="398">
        <f t="shared" si="27"/>
        <v>9</v>
      </c>
      <c r="J271" s="208"/>
      <c r="K271" s="398">
        <f t="shared" si="28"/>
        <v>9</v>
      </c>
      <c r="L271" s="191"/>
      <c r="M271" s="20" t="str">
        <f t="shared" si="29"/>
        <v>Juin</v>
      </c>
    </row>
    <row r="272" spans="1:13" ht="18.75">
      <c r="A272" s="17">
        <v>265</v>
      </c>
      <c r="B272" s="308" t="s">
        <v>3260</v>
      </c>
      <c r="C272" s="309" t="s">
        <v>2130</v>
      </c>
      <c r="D272" s="187">
        <v>6</v>
      </c>
      <c r="E272" s="24"/>
      <c r="F272" s="396">
        <f t="shared" si="25"/>
        <v>3</v>
      </c>
      <c r="G272" s="397">
        <f t="shared" si="26"/>
        <v>6</v>
      </c>
      <c r="H272" s="413"/>
      <c r="I272" s="398">
        <f t="shared" si="27"/>
        <v>6</v>
      </c>
      <c r="J272" s="208"/>
      <c r="K272" s="398">
        <f t="shared" si="28"/>
        <v>6</v>
      </c>
      <c r="L272" s="191"/>
      <c r="M272" s="20" t="str">
        <f t="shared" si="29"/>
        <v>Juin</v>
      </c>
    </row>
    <row r="273" spans="1:13" ht="18.75">
      <c r="A273" s="17">
        <v>266</v>
      </c>
      <c r="B273" s="308" t="s">
        <v>3261</v>
      </c>
      <c r="C273" s="309" t="s">
        <v>3262</v>
      </c>
      <c r="D273" s="187">
        <v>5</v>
      </c>
      <c r="E273" s="24"/>
      <c r="F273" s="396">
        <f t="shared" si="25"/>
        <v>2.5</v>
      </c>
      <c r="G273" s="397">
        <f t="shared" si="26"/>
        <v>5</v>
      </c>
      <c r="H273" s="413"/>
      <c r="I273" s="398">
        <f t="shared" si="27"/>
        <v>5</v>
      </c>
      <c r="J273" s="208"/>
      <c r="K273" s="398">
        <f t="shared" si="28"/>
        <v>5</v>
      </c>
      <c r="L273" s="191"/>
      <c r="M273" s="20" t="str">
        <f t="shared" si="29"/>
        <v>Juin</v>
      </c>
    </row>
    <row r="274" spans="1:13" ht="18.75">
      <c r="A274" s="17">
        <v>267</v>
      </c>
      <c r="B274" s="308" t="s">
        <v>3263</v>
      </c>
      <c r="C274" s="309" t="s">
        <v>3264</v>
      </c>
      <c r="D274" s="187">
        <v>6</v>
      </c>
      <c r="E274" s="24"/>
      <c r="F274" s="396">
        <f t="shared" si="25"/>
        <v>3</v>
      </c>
      <c r="G274" s="397">
        <f t="shared" si="26"/>
        <v>6</v>
      </c>
      <c r="H274" s="413"/>
      <c r="I274" s="398">
        <f t="shared" si="27"/>
        <v>6</v>
      </c>
      <c r="J274" s="208"/>
      <c r="K274" s="398">
        <f t="shared" si="28"/>
        <v>6</v>
      </c>
      <c r="L274" s="191"/>
      <c r="M274" s="20" t="str">
        <f t="shared" si="29"/>
        <v>Juin</v>
      </c>
    </row>
    <row r="275" spans="1:13" ht="18.75">
      <c r="A275" s="17">
        <v>268</v>
      </c>
      <c r="B275" s="308" t="s">
        <v>3265</v>
      </c>
      <c r="C275" s="309" t="s">
        <v>3194</v>
      </c>
      <c r="D275" s="187">
        <v>3</v>
      </c>
      <c r="E275" s="24"/>
      <c r="F275" s="396">
        <f t="shared" si="25"/>
        <v>1.5</v>
      </c>
      <c r="G275" s="397">
        <f t="shared" si="26"/>
        <v>3</v>
      </c>
      <c r="H275" s="413"/>
      <c r="I275" s="398">
        <f t="shared" si="27"/>
        <v>3</v>
      </c>
      <c r="J275" s="208"/>
      <c r="K275" s="398">
        <f t="shared" si="28"/>
        <v>3</v>
      </c>
      <c r="L275" s="191"/>
      <c r="M275" s="20" t="str">
        <f t="shared" si="29"/>
        <v>Juin</v>
      </c>
    </row>
    <row r="276" spans="1:13" ht="18.75">
      <c r="A276" s="17">
        <v>269</v>
      </c>
      <c r="B276" s="308" t="s">
        <v>1719</v>
      </c>
      <c r="C276" s="309" t="s">
        <v>500</v>
      </c>
      <c r="D276" s="187">
        <v>4</v>
      </c>
      <c r="E276" s="24"/>
      <c r="F276" s="396">
        <f t="shared" si="25"/>
        <v>2</v>
      </c>
      <c r="G276" s="397">
        <f t="shared" si="26"/>
        <v>4</v>
      </c>
      <c r="H276" s="413"/>
      <c r="I276" s="398">
        <f t="shared" si="27"/>
        <v>4</v>
      </c>
      <c r="J276" s="208"/>
      <c r="K276" s="398">
        <f t="shared" si="28"/>
        <v>4</v>
      </c>
      <c r="L276" s="191"/>
      <c r="M276" s="20" t="str">
        <f t="shared" si="29"/>
        <v>Juin</v>
      </c>
    </row>
    <row r="277" spans="1:13" ht="18.75">
      <c r="A277" s="17">
        <v>270</v>
      </c>
      <c r="B277" s="308" t="s">
        <v>3266</v>
      </c>
      <c r="C277" s="309" t="s">
        <v>3267</v>
      </c>
      <c r="D277" s="187">
        <v>8</v>
      </c>
      <c r="E277" s="24"/>
      <c r="F277" s="396">
        <f t="shared" si="25"/>
        <v>4</v>
      </c>
      <c r="G277" s="397">
        <f t="shared" si="26"/>
        <v>8</v>
      </c>
      <c r="H277" s="413"/>
      <c r="I277" s="398">
        <f t="shared" si="27"/>
        <v>8</v>
      </c>
      <c r="J277" s="208"/>
      <c r="K277" s="398">
        <f t="shared" si="28"/>
        <v>8</v>
      </c>
      <c r="L277" s="191"/>
      <c r="M277" s="20" t="str">
        <f t="shared" si="29"/>
        <v>Juin</v>
      </c>
    </row>
    <row r="278" spans="1:13" ht="18.75">
      <c r="A278" s="17">
        <v>271</v>
      </c>
      <c r="B278" s="308" t="s">
        <v>3268</v>
      </c>
      <c r="C278" s="366" t="s">
        <v>3269</v>
      </c>
      <c r="D278" s="187">
        <v>6</v>
      </c>
      <c r="E278" s="414"/>
      <c r="F278" s="396">
        <f t="shared" si="25"/>
        <v>3</v>
      </c>
      <c r="G278" s="397">
        <f t="shared" si="26"/>
        <v>6</v>
      </c>
      <c r="H278" s="413"/>
      <c r="I278" s="398">
        <f t="shared" si="27"/>
        <v>6</v>
      </c>
      <c r="J278" s="208"/>
      <c r="K278" s="398">
        <f t="shared" si="28"/>
        <v>6</v>
      </c>
      <c r="L278" s="191"/>
      <c r="M278" s="20" t="str">
        <f t="shared" si="29"/>
        <v>Juin</v>
      </c>
    </row>
    <row r="279" spans="1:13" ht="18.75">
      <c r="A279" s="17">
        <v>272</v>
      </c>
      <c r="B279" s="364" t="s">
        <v>3302</v>
      </c>
      <c r="C279" s="365" t="s">
        <v>3303</v>
      </c>
      <c r="D279" s="187">
        <v>4</v>
      </c>
      <c r="E279" s="24"/>
      <c r="F279" s="396">
        <f t="shared" si="25"/>
        <v>2</v>
      </c>
      <c r="G279" s="397">
        <f t="shared" si="26"/>
        <v>4</v>
      </c>
      <c r="H279" s="413"/>
      <c r="I279" s="398">
        <f t="shared" si="27"/>
        <v>4</v>
      </c>
      <c r="J279" s="208"/>
      <c r="K279" s="398">
        <f t="shared" si="28"/>
        <v>4</v>
      </c>
      <c r="L279" s="191"/>
      <c r="M279" s="20" t="str">
        <f t="shared" si="29"/>
        <v>Juin</v>
      </c>
    </row>
    <row r="280" spans="1:13" ht="18.75">
      <c r="A280" s="17">
        <v>273</v>
      </c>
      <c r="B280" s="308" t="s">
        <v>2188</v>
      </c>
      <c r="C280" s="309" t="s">
        <v>3270</v>
      </c>
      <c r="D280" s="187">
        <v>3</v>
      </c>
      <c r="E280" s="24"/>
      <c r="F280" s="396">
        <f t="shared" si="25"/>
        <v>1.5</v>
      </c>
      <c r="G280" s="397">
        <f t="shared" si="26"/>
        <v>3</v>
      </c>
      <c r="H280" s="413"/>
      <c r="I280" s="398">
        <f t="shared" si="27"/>
        <v>3</v>
      </c>
      <c r="J280" s="208"/>
      <c r="K280" s="398">
        <f t="shared" si="28"/>
        <v>3</v>
      </c>
      <c r="L280" s="191"/>
      <c r="M280" s="20" t="str">
        <f t="shared" si="29"/>
        <v>Juin</v>
      </c>
    </row>
    <row r="281" spans="1:13" ht="18.75">
      <c r="A281" s="17">
        <v>274</v>
      </c>
      <c r="B281" s="308" t="s">
        <v>3271</v>
      </c>
      <c r="C281" s="309" t="s">
        <v>1313</v>
      </c>
      <c r="D281" s="187">
        <v>4</v>
      </c>
      <c r="E281" s="24"/>
      <c r="F281" s="396">
        <f t="shared" si="25"/>
        <v>2</v>
      </c>
      <c r="G281" s="397">
        <f t="shared" si="26"/>
        <v>4</v>
      </c>
      <c r="H281" s="413"/>
      <c r="I281" s="398">
        <f t="shared" si="27"/>
        <v>4</v>
      </c>
      <c r="J281" s="208"/>
      <c r="K281" s="398">
        <f t="shared" si="28"/>
        <v>4</v>
      </c>
      <c r="L281" s="191"/>
      <c r="M281" s="20" t="str">
        <f t="shared" si="29"/>
        <v>Juin</v>
      </c>
    </row>
    <row r="282" spans="1:13" ht="18.75">
      <c r="A282" s="17">
        <v>275</v>
      </c>
      <c r="B282" s="308" t="s">
        <v>3272</v>
      </c>
      <c r="C282" s="309" t="s">
        <v>3273</v>
      </c>
      <c r="D282" s="187">
        <v>12</v>
      </c>
      <c r="E282" s="24"/>
      <c r="F282" s="396">
        <f t="shared" si="25"/>
        <v>6</v>
      </c>
      <c r="G282" s="397">
        <f t="shared" si="26"/>
        <v>12</v>
      </c>
      <c r="H282" s="413"/>
      <c r="I282" s="398">
        <f t="shared" si="27"/>
        <v>12</v>
      </c>
      <c r="J282" s="208"/>
      <c r="K282" s="398">
        <f t="shared" si="28"/>
        <v>12</v>
      </c>
      <c r="L282" s="191"/>
      <c r="M282" s="20" t="str">
        <f t="shared" si="29"/>
        <v>Juin</v>
      </c>
    </row>
    <row r="283" spans="1:13" ht="18.75">
      <c r="A283" s="17">
        <v>276</v>
      </c>
      <c r="B283" s="308" t="s">
        <v>3274</v>
      </c>
      <c r="C283" s="309" t="s">
        <v>3275</v>
      </c>
      <c r="D283" s="187">
        <v>6</v>
      </c>
      <c r="E283" s="24"/>
      <c r="F283" s="396">
        <f t="shared" si="25"/>
        <v>3</v>
      </c>
      <c r="G283" s="397">
        <f t="shared" si="26"/>
        <v>6</v>
      </c>
      <c r="H283" s="413"/>
      <c r="I283" s="398">
        <f t="shared" si="27"/>
        <v>6</v>
      </c>
      <c r="J283" s="208"/>
      <c r="K283" s="398">
        <f t="shared" si="28"/>
        <v>6</v>
      </c>
      <c r="L283" s="191"/>
      <c r="M283" s="20" t="str">
        <f t="shared" si="29"/>
        <v>Juin</v>
      </c>
    </row>
  </sheetData>
  <sortState ref="B8:M468">
    <sortCondition ref="B8:B468"/>
    <sortCondition ref="C8:C468"/>
  </sortState>
  <conditionalFormatting sqref="M1:M6">
    <cfRule type="cellIs" dxfId="48" priority="13" operator="equal">
      <formula>"non"</formula>
    </cfRule>
  </conditionalFormatting>
  <conditionalFormatting sqref="M7:M283">
    <cfRule type="cellIs" dxfId="47" priority="10" operator="equal">
      <formula>"Rattrapage"</formula>
    </cfRule>
    <cfRule type="cellIs" dxfId="46" priority="11" operator="equal">
      <formula>"Synthèse"</formula>
    </cfRule>
    <cfRule type="cellIs" dxfId="45" priority="12" operator="equal">
      <formula>"Juin"</formula>
    </cfRule>
  </conditionalFormatting>
  <dataValidations count="1">
    <dataValidation type="decimal" allowBlank="1" showInputMessage="1" showErrorMessage="1" sqref="L8:L283">
      <formula1>20</formula1>
      <formula2>40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4</vt:i4>
      </vt:variant>
    </vt:vector>
  </HeadingPairs>
  <TitlesOfParts>
    <vt:vector size="19" baseType="lpstr">
      <vt:lpstr>REPRODUCTION 3</vt:lpstr>
      <vt:lpstr>RUMINANTS 3</vt:lpstr>
      <vt:lpstr>PARASITOLOGIE 3</vt:lpstr>
      <vt:lpstr>INFECTIEUX 3</vt:lpstr>
      <vt:lpstr>CARNIVORES 3</vt:lpstr>
      <vt:lpstr>CHIRURGIE 3</vt:lpstr>
      <vt:lpstr>BIOCHIMIE 2</vt:lpstr>
      <vt:lpstr>HIDAOA 3</vt:lpstr>
      <vt:lpstr>ANA-PATH 2</vt:lpstr>
      <vt:lpstr>recap RATTRAPAGE</vt:lpstr>
      <vt:lpstr>CLINIQUE 3 </vt:lpstr>
      <vt:lpstr>recap juin</vt:lpstr>
      <vt:lpstr>relv </vt:lpstr>
      <vt:lpstr>Conge Academic</vt:lpstr>
      <vt:lpstr>resulta C1</vt:lpstr>
      <vt:lpstr>'PARASITOLOGIE 3'!Impression_des_titres</vt:lpstr>
      <vt:lpstr>'recap RATTRAPAGE'!Impression_des_titres</vt:lpstr>
      <vt:lpstr>'PARASITOLOGIE 3'!Zone_d_impression</vt:lpstr>
      <vt:lpstr>'recap RATTRAPAGE'!Zone_d_impression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kerrour</cp:lastModifiedBy>
  <cp:lastPrinted>2016-09-18T09:41:51Z</cp:lastPrinted>
  <dcterms:created xsi:type="dcterms:W3CDTF">2015-02-10T13:50:05Z</dcterms:created>
  <dcterms:modified xsi:type="dcterms:W3CDTF">2017-06-04T11:21:46Z</dcterms:modified>
</cp:coreProperties>
</file>