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count\Downloads\"/>
    </mc:Choice>
  </mc:AlternateContent>
  <bookViews>
    <workbookView xWindow="0" yWindow="0" windowWidth="28800" windowHeight="12300" tabRatio="892" activeTab="5"/>
  </bookViews>
  <sheets>
    <sheet name="Feuille d'inscription" sheetId="9" r:id="rId1"/>
    <sheet name="N° plaques à imprimé" sheetId="8" r:id="rId2"/>
    <sheet name="5 premières parties 64 équipes" sheetId="3" r:id="rId3"/>
    <sheet name=" classement 5 premières" sheetId="1" r:id="rId4"/>
    <sheet name="Final 5 ères parties à imprimer" sheetId="11" r:id="rId5"/>
    <sheet name="64 équipes" sheetId="5" r:id="rId6"/>
    <sheet name="32 équipes" sheetId="7" r:id="rId7"/>
    <sheet name="Classement 16émes et +" sheetId="10" r:id="rId8"/>
    <sheet name="Finales a imprimer" sheetId="12" r:id="rId9"/>
  </sheets>
  <definedNames>
    <definedName name="_xlnm._FilterDatabase" localSheetId="3" hidden="1">' classement 5 premières'!$B$5:$C$45</definedName>
    <definedName name="_xlnm._FilterDatabase" localSheetId="7" hidden="1">'Classement 16émes et +'!$A$7:$O$94</definedName>
    <definedName name="_xlnm._FilterDatabase" localSheetId="0" hidden="1">'Feuille d''inscription'!$B$1:$H$78</definedName>
  </definedNames>
  <calcPr calcId="162913"/>
</workbook>
</file>

<file path=xl/calcChain.xml><?xml version="1.0" encoding="utf-8"?>
<calcChain xmlns="http://schemas.openxmlformats.org/spreadsheetml/2006/main">
  <c r="J81" i="5" l="1"/>
  <c r="J60" i="5"/>
  <c r="J41" i="5"/>
  <c r="J21" i="5"/>
  <c r="J79" i="5"/>
  <c r="J58" i="5"/>
  <c r="J39" i="5"/>
  <c r="J19" i="5"/>
  <c r="F84" i="5"/>
  <c r="F74" i="5"/>
  <c r="F63" i="5"/>
  <c r="F61" i="5"/>
  <c r="F54" i="5"/>
  <c r="F44" i="5"/>
  <c r="F34" i="5"/>
  <c r="F24" i="5"/>
  <c r="F82" i="5"/>
  <c r="F72" i="5"/>
  <c r="F52" i="5"/>
  <c r="F42" i="5"/>
  <c r="F32" i="5"/>
  <c r="F22" i="5"/>
  <c r="F14" i="5"/>
  <c r="F12" i="5"/>
  <c r="D85" i="5"/>
  <c r="D80" i="5"/>
  <c r="D75" i="5"/>
  <c r="D65" i="5"/>
  <c r="D70" i="5"/>
  <c r="D60" i="5"/>
  <c r="D55" i="5"/>
  <c r="D50" i="5"/>
  <c r="D45" i="5"/>
  <c r="D40" i="5"/>
  <c r="D35" i="5"/>
  <c r="D30" i="5"/>
  <c r="D25" i="5"/>
  <c r="D20" i="5"/>
  <c r="D15" i="5"/>
  <c r="D10" i="5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" i="9"/>
  <c r="Z22" i="10"/>
  <c r="Z63" i="10"/>
  <c r="X47" i="10"/>
  <c r="Z47" i="10" s="1"/>
  <c r="X62" i="10"/>
  <c r="X61" i="10"/>
  <c r="X60" i="10"/>
  <c r="Z60" i="10" s="1"/>
  <c r="X58" i="10"/>
  <c r="X59" i="10"/>
  <c r="X57" i="10"/>
  <c r="X56" i="10"/>
  <c r="Z56" i="10" s="1"/>
  <c r="X55" i="10"/>
  <c r="X54" i="10"/>
  <c r="Z54" i="10" s="1"/>
  <c r="X53" i="10"/>
  <c r="X52" i="10"/>
  <c r="Z52" i="10" s="1"/>
  <c r="X51" i="10"/>
  <c r="X50" i="10"/>
  <c r="Z50" i="10" s="1"/>
  <c r="X49" i="10"/>
  <c r="Z49" i="10" s="1"/>
  <c r="X48" i="10"/>
  <c r="Z48" i="10" s="1"/>
  <c r="X21" i="10"/>
  <c r="Z21" i="10" s="1"/>
  <c r="X20" i="10"/>
  <c r="Y20" i="10" s="1"/>
  <c r="X19" i="10"/>
  <c r="Y19" i="10" s="1"/>
  <c r="X18" i="10"/>
  <c r="Z18" i="10" s="1"/>
  <c r="X17" i="10"/>
  <c r="X16" i="10"/>
  <c r="Z16" i="10" s="1"/>
  <c r="X15" i="10"/>
  <c r="Z15" i="10" s="1"/>
  <c r="X14" i="10"/>
  <c r="Z14" i="10" s="1"/>
  <c r="X13" i="10"/>
  <c r="Z13" i="10" s="1"/>
  <c r="X12" i="10"/>
  <c r="X11" i="10"/>
  <c r="Z11" i="10" s="1"/>
  <c r="X10" i="10"/>
  <c r="Z10" i="10" s="1"/>
  <c r="X9" i="10"/>
  <c r="Z9" i="10" s="1"/>
  <c r="X8" i="10"/>
  <c r="Z8" i="10" s="1"/>
  <c r="X7" i="10"/>
  <c r="Z7" i="10" s="1"/>
  <c r="X6" i="10"/>
  <c r="I78" i="10"/>
  <c r="J78" i="10" s="1"/>
  <c r="I77" i="10"/>
  <c r="K77" i="10" s="1"/>
  <c r="I76" i="10"/>
  <c r="K76" i="10" s="1"/>
  <c r="I75" i="10"/>
  <c r="I74" i="10"/>
  <c r="K74" i="10" s="1"/>
  <c r="I73" i="10"/>
  <c r="I72" i="10"/>
  <c r="K72" i="10" s="1"/>
  <c r="I71" i="10"/>
  <c r="I70" i="10"/>
  <c r="K70" i="10" s="1"/>
  <c r="I69" i="10"/>
  <c r="I68" i="10"/>
  <c r="K68" i="10" s="1"/>
  <c r="I67" i="10"/>
  <c r="I66" i="10"/>
  <c r="K66" i="10" s="1"/>
  <c r="I65" i="10"/>
  <c r="I64" i="10"/>
  <c r="K64" i="10" s="1"/>
  <c r="I63" i="10"/>
  <c r="I62" i="10"/>
  <c r="K62" i="10" s="1"/>
  <c r="I48" i="10"/>
  <c r="K48" i="10" s="1"/>
  <c r="I47" i="10"/>
  <c r="K47" i="10" s="1"/>
  <c r="I61" i="10"/>
  <c r="I60" i="10"/>
  <c r="K60" i="10" s="1"/>
  <c r="I59" i="10"/>
  <c r="I58" i="10"/>
  <c r="K58" i="10" s="1"/>
  <c r="I57" i="10"/>
  <c r="I56" i="10"/>
  <c r="K56" i="10" s="1"/>
  <c r="I55" i="10"/>
  <c r="I54" i="10"/>
  <c r="K54" i="10" s="1"/>
  <c r="I53" i="10"/>
  <c r="I52" i="10"/>
  <c r="K52" i="10" s="1"/>
  <c r="I51" i="10"/>
  <c r="I50" i="10"/>
  <c r="K50" i="10" s="1"/>
  <c r="I49" i="10"/>
  <c r="I6" i="10"/>
  <c r="K6" i="10" s="1"/>
  <c r="Z19" i="10"/>
  <c r="Z58" i="10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40" i="11"/>
  <c r="E33" i="11"/>
  <c r="E34" i="11"/>
  <c r="E35" i="11"/>
  <c r="I10" i="10"/>
  <c r="K10" i="10" s="1"/>
  <c r="I11" i="10"/>
  <c r="K11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22" i="10"/>
  <c r="K22" i="10" s="1"/>
  <c r="I23" i="10"/>
  <c r="K23" i="10" s="1"/>
  <c r="I24" i="10"/>
  <c r="I25" i="10"/>
  <c r="K25" i="10" s="1"/>
  <c r="I26" i="10"/>
  <c r="K26" i="10" s="1"/>
  <c r="I27" i="10"/>
  <c r="K27" i="10" s="1"/>
  <c r="I28" i="10"/>
  <c r="K28" i="10" s="1"/>
  <c r="I29" i="10"/>
  <c r="K29" i="10" s="1"/>
  <c r="I30" i="10"/>
  <c r="K30" i="10" s="1"/>
  <c r="I31" i="10"/>
  <c r="K31" i="10" s="1"/>
  <c r="I32" i="10"/>
  <c r="K32" i="10" s="1"/>
  <c r="I33" i="10"/>
  <c r="K33" i="10" s="1"/>
  <c r="I34" i="10"/>
  <c r="K34" i="10" s="1"/>
  <c r="I35" i="10"/>
  <c r="K35" i="10" s="1"/>
  <c r="I36" i="10"/>
  <c r="K36" i="10" s="1"/>
  <c r="I37" i="10"/>
  <c r="K37" i="10" s="1"/>
  <c r="E9" i="1"/>
  <c r="G9" i="1"/>
  <c r="I9" i="1"/>
  <c r="K9" i="1"/>
  <c r="M9" i="1"/>
  <c r="Q9" i="1"/>
  <c r="T9" i="1" s="1"/>
  <c r="E10" i="1"/>
  <c r="G10" i="1"/>
  <c r="I10" i="1"/>
  <c r="K10" i="1"/>
  <c r="M10" i="1"/>
  <c r="Q10" i="1"/>
  <c r="T10" i="1" s="1"/>
  <c r="E11" i="1"/>
  <c r="G11" i="1"/>
  <c r="I11" i="1"/>
  <c r="K11" i="1"/>
  <c r="M11" i="1"/>
  <c r="Q11" i="1"/>
  <c r="T11" i="1" s="1"/>
  <c r="E12" i="1"/>
  <c r="G12" i="1"/>
  <c r="I12" i="1"/>
  <c r="K12" i="1"/>
  <c r="M12" i="1"/>
  <c r="Q12" i="1"/>
  <c r="T12" i="1" s="1"/>
  <c r="E13" i="1"/>
  <c r="G13" i="1"/>
  <c r="I13" i="1"/>
  <c r="K13" i="1"/>
  <c r="M13" i="1"/>
  <c r="Q13" i="1"/>
  <c r="T13" i="1" s="1"/>
  <c r="E14" i="1"/>
  <c r="G14" i="1"/>
  <c r="I14" i="1"/>
  <c r="K14" i="1"/>
  <c r="M14" i="1"/>
  <c r="Q14" i="1"/>
  <c r="T14" i="1" s="1"/>
  <c r="E15" i="1"/>
  <c r="G15" i="1"/>
  <c r="I15" i="1"/>
  <c r="K15" i="1"/>
  <c r="M15" i="1"/>
  <c r="Q15" i="1"/>
  <c r="T15" i="1" s="1"/>
  <c r="E16" i="1"/>
  <c r="G16" i="1"/>
  <c r="I16" i="1"/>
  <c r="K16" i="1"/>
  <c r="M16" i="1"/>
  <c r="Q16" i="1"/>
  <c r="T16" i="1" s="1"/>
  <c r="E17" i="1"/>
  <c r="G17" i="1"/>
  <c r="I17" i="1"/>
  <c r="K17" i="1"/>
  <c r="M17" i="1"/>
  <c r="Q17" i="1"/>
  <c r="T17" i="1" s="1"/>
  <c r="E18" i="1"/>
  <c r="G18" i="1"/>
  <c r="I18" i="1"/>
  <c r="K18" i="1"/>
  <c r="M18" i="1"/>
  <c r="Q18" i="1"/>
  <c r="T18" i="1" s="1"/>
  <c r="E19" i="1"/>
  <c r="G19" i="1"/>
  <c r="I19" i="1"/>
  <c r="K19" i="1"/>
  <c r="M19" i="1"/>
  <c r="Q19" i="1"/>
  <c r="T19" i="1" s="1"/>
  <c r="E20" i="1"/>
  <c r="G20" i="1"/>
  <c r="I20" i="1"/>
  <c r="K20" i="1"/>
  <c r="M20" i="1"/>
  <c r="Q20" i="1"/>
  <c r="T20" i="1" s="1"/>
  <c r="E21" i="1"/>
  <c r="G21" i="1"/>
  <c r="I21" i="1"/>
  <c r="K21" i="1"/>
  <c r="M21" i="1"/>
  <c r="Q21" i="1"/>
  <c r="T21" i="1" s="1"/>
  <c r="E22" i="1"/>
  <c r="G22" i="1"/>
  <c r="I22" i="1"/>
  <c r="K22" i="1"/>
  <c r="M22" i="1"/>
  <c r="Q22" i="1"/>
  <c r="T22" i="1" s="1"/>
  <c r="E23" i="1"/>
  <c r="G23" i="1"/>
  <c r="I23" i="1"/>
  <c r="K23" i="1"/>
  <c r="M23" i="1"/>
  <c r="Q23" i="1"/>
  <c r="T23" i="1" s="1"/>
  <c r="E24" i="1"/>
  <c r="G24" i="1"/>
  <c r="I24" i="1"/>
  <c r="K24" i="1"/>
  <c r="M24" i="1"/>
  <c r="Q24" i="1"/>
  <c r="T24" i="1" s="1"/>
  <c r="E25" i="1"/>
  <c r="G25" i="1"/>
  <c r="I25" i="1"/>
  <c r="K25" i="1"/>
  <c r="M25" i="1"/>
  <c r="Q25" i="1"/>
  <c r="T25" i="1" s="1"/>
  <c r="E26" i="1"/>
  <c r="G26" i="1"/>
  <c r="I26" i="1"/>
  <c r="K26" i="1"/>
  <c r="M26" i="1"/>
  <c r="Q26" i="1"/>
  <c r="T26" i="1" s="1"/>
  <c r="E27" i="1"/>
  <c r="G27" i="1"/>
  <c r="I27" i="1"/>
  <c r="K27" i="1"/>
  <c r="M27" i="1"/>
  <c r="Q27" i="1"/>
  <c r="T27" i="1" s="1"/>
  <c r="E28" i="1"/>
  <c r="G28" i="1"/>
  <c r="I28" i="1"/>
  <c r="K28" i="1"/>
  <c r="M28" i="1"/>
  <c r="Q28" i="1"/>
  <c r="T28" i="1" s="1"/>
  <c r="E29" i="1"/>
  <c r="G29" i="1"/>
  <c r="I29" i="1"/>
  <c r="K29" i="1"/>
  <c r="M29" i="1"/>
  <c r="Q29" i="1"/>
  <c r="T29" i="1" s="1"/>
  <c r="E30" i="1"/>
  <c r="G30" i="1"/>
  <c r="I30" i="1"/>
  <c r="K30" i="1"/>
  <c r="M30" i="1"/>
  <c r="Q30" i="1"/>
  <c r="T30" i="1" s="1"/>
  <c r="E31" i="1"/>
  <c r="G31" i="1"/>
  <c r="I31" i="1"/>
  <c r="K31" i="1"/>
  <c r="M31" i="1"/>
  <c r="Q31" i="1"/>
  <c r="T31" i="1" s="1"/>
  <c r="E32" i="1"/>
  <c r="G32" i="1"/>
  <c r="I32" i="1"/>
  <c r="K32" i="1"/>
  <c r="M32" i="1"/>
  <c r="Q32" i="1"/>
  <c r="T32" i="1" s="1"/>
  <c r="E33" i="1"/>
  <c r="G33" i="1"/>
  <c r="I33" i="1"/>
  <c r="K33" i="1"/>
  <c r="M33" i="1"/>
  <c r="Q33" i="1"/>
  <c r="T33" i="1" s="1"/>
  <c r="E34" i="1"/>
  <c r="G34" i="1"/>
  <c r="I34" i="1"/>
  <c r="K34" i="1"/>
  <c r="M34" i="1"/>
  <c r="Q34" i="1"/>
  <c r="T34" i="1" s="1"/>
  <c r="E35" i="1"/>
  <c r="G35" i="1"/>
  <c r="I35" i="1"/>
  <c r="K35" i="1"/>
  <c r="M35" i="1"/>
  <c r="Q35" i="1"/>
  <c r="T35" i="1" s="1"/>
  <c r="E36" i="1"/>
  <c r="G36" i="1"/>
  <c r="I36" i="1"/>
  <c r="K36" i="1"/>
  <c r="M36" i="1"/>
  <c r="Q36" i="1"/>
  <c r="T36" i="1" s="1"/>
  <c r="E37" i="1"/>
  <c r="G37" i="1"/>
  <c r="I37" i="1"/>
  <c r="K37" i="1"/>
  <c r="M37" i="1"/>
  <c r="Q37" i="1"/>
  <c r="T37" i="1" s="1"/>
  <c r="E38" i="1"/>
  <c r="G38" i="1"/>
  <c r="I38" i="1"/>
  <c r="K38" i="1"/>
  <c r="M38" i="1"/>
  <c r="Q38" i="1"/>
  <c r="T38" i="1" s="1"/>
  <c r="E39" i="1"/>
  <c r="G39" i="1"/>
  <c r="I39" i="1"/>
  <c r="K39" i="1"/>
  <c r="M39" i="1"/>
  <c r="Q39" i="1"/>
  <c r="T39" i="1" s="1"/>
  <c r="E40" i="1"/>
  <c r="G40" i="1"/>
  <c r="I40" i="1"/>
  <c r="K40" i="1"/>
  <c r="M40" i="1"/>
  <c r="Q40" i="1"/>
  <c r="T40" i="1" s="1"/>
  <c r="E41" i="1"/>
  <c r="G41" i="1"/>
  <c r="I41" i="1"/>
  <c r="K41" i="1"/>
  <c r="M41" i="1"/>
  <c r="Q41" i="1"/>
  <c r="T41" i="1" s="1"/>
  <c r="E42" i="1"/>
  <c r="G42" i="1"/>
  <c r="I42" i="1"/>
  <c r="K42" i="1"/>
  <c r="M42" i="1"/>
  <c r="Q42" i="1"/>
  <c r="T42" i="1" s="1"/>
  <c r="E43" i="1"/>
  <c r="G43" i="1"/>
  <c r="I43" i="1"/>
  <c r="K43" i="1"/>
  <c r="M43" i="1"/>
  <c r="Q43" i="1"/>
  <c r="T43" i="1" s="1"/>
  <c r="E44" i="1"/>
  <c r="G44" i="1"/>
  <c r="I44" i="1"/>
  <c r="K44" i="1"/>
  <c r="M44" i="1"/>
  <c r="Q44" i="1"/>
  <c r="T44" i="1" s="1"/>
  <c r="E45" i="1"/>
  <c r="G45" i="1"/>
  <c r="I45" i="1"/>
  <c r="K45" i="1"/>
  <c r="M45" i="1"/>
  <c r="Q45" i="1"/>
  <c r="T45" i="1" s="1"/>
  <c r="E46" i="1"/>
  <c r="G46" i="1"/>
  <c r="I46" i="1"/>
  <c r="K46" i="1"/>
  <c r="M46" i="1"/>
  <c r="Q46" i="1"/>
  <c r="T46" i="1" s="1"/>
  <c r="E47" i="1"/>
  <c r="G47" i="1"/>
  <c r="I47" i="1"/>
  <c r="K47" i="1"/>
  <c r="M47" i="1"/>
  <c r="Q47" i="1"/>
  <c r="T47" i="1" s="1"/>
  <c r="E48" i="1"/>
  <c r="G48" i="1"/>
  <c r="I48" i="1"/>
  <c r="K48" i="1"/>
  <c r="M48" i="1"/>
  <c r="Q48" i="1"/>
  <c r="T48" i="1" s="1"/>
  <c r="E49" i="1"/>
  <c r="G49" i="1"/>
  <c r="I49" i="1"/>
  <c r="K49" i="1"/>
  <c r="M49" i="1"/>
  <c r="Q49" i="1"/>
  <c r="T49" i="1" s="1"/>
  <c r="E50" i="1"/>
  <c r="G50" i="1"/>
  <c r="I50" i="1"/>
  <c r="K50" i="1"/>
  <c r="M50" i="1"/>
  <c r="Q50" i="1"/>
  <c r="T50" i="1" s="1"/>
  <c r="E51" i="1"/>
  <c r="G51" i="1"/>
  <c r="I51" i="1"/>
  <c r="K51" i="1"/>
  <c r="M51" i="1"/>
  <c r="Q51" i="1"/>
  <c r="T51" i="1" s="1"/>
  <c r="E52" i="1"/>
  <c r="G52" i="1"/>
  <c r="I52" i="1"/>
  <c r="K52" i="1"/>
  <c r="M52" i="1"/>
  <c r="Q52" i="1"/>
  <c r="T52" i="1" s="1"/>
  <c r="E53" i="1"/>
  <c r="G53" i="1"/>
  <c r="I53" i="1"/>
  <c r="K53" i="1"/>
  <c r="M53" i="1"/>
  <c r="Q53" i="1"/>
  <c r="T53" i="1" s="1"/>
  <c r="E54" i="1"/>
  <c r="G54" i="1"/>
  <c r="I54" i="1"/>
  <c r="K54" i="1"/>
  <c r="M54" i="1"/>
  <c r="Q54" i="1"/>
  <c r="T54" i="1" s="1"/>
  <c r="E55" i="1"/>
  <c r="G55" i="1"/>
  <c r="I55" i="1"/>
  <c r="K55" i="1"/>
  <c r="M55" i="1"/>
  <c r="Q55" i="1"/>
  <c r="T55" i="1" s="1"/>
  <c r="E56" i="1"/>
  <c r="G56" i="1"/>
  <c r="I56" i="1"/>
  <c r="K56" i="1"/>
  <c r="M56" i="1"/>
  <c r="Q56" i="1"/>
  <c r="T56" i="1" s="1"/>
  <c r="E57" i="1"/>
  <c r="G57" i="1"/>
  <c r="I57" i="1"/>
  <c r="K57" i="1"/>
  <c r="M57" i="1"/>
  <c r="Q57" i="1"/>
  <c r="T57" i="1" s="1"/>
  <c r="E58" i="1"/>
  <c r="G58" i="1"/>
  <c r="I58" i="1"/>
  <c r="K58" i="1"/>
  <c r="M58" i="1"/>
  <c r="Q58" i="1"/>
  <c r="T58" i="1" s="1"/>
  <c r="E59" i="1"/>
  <c r="G59" i="1"/>
  <c r="I59" i="1"/>
  <c r="K59" i="1"/>
  <c r="M59" i="1"/>
  <c r="Q59" i="1"/>
  <c r="T59" i="1" s="1"/>
  <c r="E60" i="1"/>
  <c r="G60" i="1"/>
  <c r="I60" i="1"/>
  <c r="K60" i="1"/>
  <c r="M60" i="1"/>
  <c r="Q60" i="1"/>
  <c r="T60" i="1" s="1"/>
  <c r="E61" i="1"/>
  <c r="G61" i="1"/>
  <c r="I61" i="1"/>
  <c r="K61" i="1"/>
  <c r="M61" i="1"/>
  <c r="Q61" i="1"/>
  <c r="T61" i="1" s="1"/>
  <c r="E62" i="1"/>
  <c r="G62" i="1"/>
  <c r="I62" i="1"/>
  <c r="K62" i="1"/>
  <c r="M62" i="1"/>
  <c r="Q62" i="1"/>
  <c r="T62" i="1" s="1"/>
  <c r="E63" i="1"/>
  <c r="G63" i="1"/>
  <c r="I63" i="1"/>
  <c r="K63" i="1"/>
  <c r="M63" i="1"/>
  <c r="Q63" i="1"/>
  <c r="T63" i="1" s="1"/>
  <c r="E64" i="1"/>
  <c r="G64" i="1"/>
  <c r="I64" i="1"/>
  <c r="K64" i="1"/>
  <c r="M64" i="1"/>
  <c r="Q64" i="1"/>
  <c r="T64" i="1" s="1"/>
  <c r="E65" i="1"/>
  <c r="G65" i="1"/>
  <c r="I65" i="1"/>
  <c r="K65" i="1"/>
  <c r="M65" i="1"/>
  <c r="Q65" i="1"/>
  <c r="T65" i="1" s="1"/>
  <c r="E66" i="1"/>
  <c r="G66" i="1"/>
  <c r="I66" i="1"/>
  <c r="K66" i="1"/>
  <c r="M66" i="1"/>
  <c r="Q66" i="1"/>
  <c r="T66" i="1" s="1"/>
  <c r="E67" i="1"/>
  <c r="G67" i="1"/>
  <c r="I67" i="1"/>
  <c r="K67" i="1"/>
  <c r="M67" i="1"/>
  <c r="Q67" i="1"/>
  <c r="T67" i="1" s="1"/>
  <c r="E68" i="1"/>
  <c r="G68" i="1"/>
  <c r="I68" i="1"/>
  <c r="K68" i="1"/>
  <c r="M68" i="1"/>
  <c r="Q68" i="1"/>
  <c r="T68" i="1" s="1"/>
  <c r="E7" i="1"/>
  <c r="G7" i="1"/>
  <c r="I7" i="1"/>
  <c r="K7" i="1"/>
  <c r="M7" i="1"/>
  <c r="Q7" i="1"/>
  <c r="T7" i="1" s="1"/>
  <c r="E8" i="1"/>
  <c r="G8" i="1"/>
  <c r="I8" i="1"/>
  <c r="K8" i="1"/>
  <c r="M8" i="1"/>
  <c r="Q8" i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4" i="11"/>
  <c r="I9" i="10"/>
  <c r="K9" i="10" s="1"/>
  <c r="I8" i="10"/>
  <c r="K8" i="10" s="1"/>
  <c r="I7" i="10"/>
  <c r="K7" i="10" s="1"/>
  <c r="Y12" i="10" l="1"/>
  <c r="Y17" i="10"/>
  <c r="O67" i="1"/>
  <c r="O63" i="1"/>
  <c r="P63" i="1" s="1"/>
  <c r="O55" i="1"/>
  <c r="O51" i="1"/>
  <c r="R8" i="1"/>
  <c r="S8" i="1" s="1"/>
  <c r="T8" i="1"/>
  <c r="Y10" i="10"/>
  <c r="Y21" i="10"/>
  <c r="Y13" i="10"/>
  <c r="Y14" i="10"/>
  <c r="Y15" i="10"/>
  <c r="Y11" i="10"/>
  <c r="Y18" i="10"/>
  <c r="Y16" i="10"/>
  <c r="Y8" i="10"/>
  <c r="Y9" i="10"/>
  <c r="Y57" i="10"/>
  <c r="Y7" i="10"/>
  <c r="Y6" i="10"/>
  <c r="Y60" i="10"/>
  <c r="Y50" i="10"/>
  <c r="Y54" i="10"/>
  <c r="Y61" i="10"/>
  <c r="Y59" i="10"/>
  <c r="Y62" i="10"/>
  <c r="Y55" i="10"/>
  <c r="Y58" i="10"/>
  <c r="Y56" i="10"/>
  <c r="Y53" i="10"/>
  <c r="Y52" i="10"/>
  <c r="Y51" i="10"/>
  <c r="Z51" i="10"/>
  <c r="Y48" i="10"/>
  <c r="Y49" i="10"/>
  <c r="Y47" i="10"/>
  <c r="Z6" i="10"/>
  <c r="Z20" i="10"/>
  <c r="J51" i="10"/>
  <c r="J55" i="10"/>
  <c r="J59" i="10"/>
  <c r="Z62" i="10"/>
  <c r="Z57" i="10"/>
  <c r="Z59" i="10"/>
  <c r="Z61" i="10"/>
  <c r="Z53" i="10"/>
  <c r="Z55" i="10"/>
  <c r="J49" i="10"/>
  <c r="J52" i="10"/>
  <c r="J56" i="10"/>
  <c r="J58" i="10"/>
  <c r="J63" i="10"/>
  <c r="J67" i="10"/>
  <c r="J71" i="10"/>
  <c r="J75" i="10"/>
  <c r="J36" i="10"/>
  <c r="J66" i="10"/>
  <c r="J64" i="10"/>
  <c r="J68" i="10"/>
  <c r="J72" i="10"/>
  <c r="Z17" i="10"/>
  <c r="Z12" i="10"/>
  <c r="J16" i="10"/>
  <c r="J28" i="10"/>
  <c r="J50" i="10"/>
  <c r="K55" i="10"/>
  <c r="J11" i="10"/>
  <c r="J15" i="10"/>
  <c r="J19" i="10"/>
  <c r="J23" i="10"/>
  <c r="J27" i="10"/>
  <c r="J31" i="10"/>
  <c r="J35" i="10"/>
  <c r="J53" i="10"/>
  <c r="J57" i="10"/>
  <c r="J61" i="10"/>
  <c r="J65" i="10"/>
  <c r="J69" i="10"/>
  <c r="J73" i="10"/>
  <c r="J77" i="10"/>
  <c r="J8" i="10"/>
  <c r="J20" i="10"/>
  <c r="J32" i="10"/>
  <c r="J54" i="10"/>
  <c r="J62" i="10"/>
  <c r="J74" i="10"/>
  <c r="K67" i="10"/>
  <c r="J7" i="10"/>
  <c r="J10" i="10"/>
  <c r="J14" i="10"/>
  <c r="J18" i="10"/>
  <c r="J22" i="10"/>
  <c r="J26" i="10"/>
  <c r="J30" i="10"/>
  <c r="J34" i="10"/>
  <c r="J48" i="10"/>
  <c r="J60" i="10"/>
  <c r="J76" i="10"/>
  <c r="J12" i="10"/>
  <c r="J24" i="10"/>
  <c r="J70" i="10"/>
  <c r="K71" i="10"/>
  <c r="J6" i="10"/>
  <c r="J9" i="10"/>
  <c r="J13" i="10"/>
  <c r="J17" i="10"/>
  <c r="J21" i="10"/>
  <c r="J25" i="10"/>
  <c r="J29" i="10"/>
  <c r="J33" i="10"/>
  <c r="J37" i="10"/>
  <c r="K63" i="10"/>
  <c r="J47" i="10"/>
  <c r="K61" i="10"/>
  <c r="K65" i="10"/>
  <c r="K69" i="10"/>
  <c r="K73" i="10"/>
  <c r="K78" i="10"/>
  <c r="K49" i="10"/>
  <c r="K53" i="10"/>
  <c r="K57" i="10"/>
  <c r="K51" i="10"/>
  <c r="K59" i="10"/>
  <c r="K75" i="10"/>
  <c r="R65" i="1"/>
  <c r="S65" i="1" s="1"/>
  <c r="R57" i="1"/>
  <c r="S57" i="1" s="1"/>
  <c r="O8" i="1"/>
  <c r="R68" i="1"/>
  <c r="S68" i="1" s="1"/>
  <c r="O66" i="1"/>
  <c r="R64" i="1"/>
  <c r="S64" i="1" s="1"/>
  <c r="O62" i="1"/>
  <c r="P62" i="1" s="1"/>
  <c r="R60" i="1"/>
  <c r="S60" i="1" s="1"/>
  <c r="O58" i="1"/>
  <c r="R56" i="1"/>
  <c r="S56" i="1" s="1"/>
  <c r="O54" i="1"/>
  <c r="P53" i="1" s="1"/>
  <c r="R52" i="1"/>
  <c r="S52" i="1" s="1"/>
  <c r="O50" i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61" i="1"/>
  <c r="S61" i="1" s="1"/>
  <c r="O59" i="1"/>
  <c r="R53" i="1"/>
  <c r="S53" i="1" s="1"/>
  <c r="R49" i="1"/>
  <c r="S49" i="1" s="1"/>
  <c r="O7" i="1"/>
  <c r="R67" i="1"/>
  <c r="S67" i="1" s="1"/>
  <c r="O65" i="1"/>
  <c r="P65" i="1" s="1"/>
  <c r="R63" i="1"/>
  <c r="S63" i="1" s="1"/>
  <c r="O61" i="1"/>
  <c r="R59" i="1"/>
  <c r="S59" i="1" s="1"/>
  <c r="O57" i="1"/>
  <c r="R55" i="1"/>
  <c r="S55" i="1" s="1"/>
  <c r="O53" i="1"/>
  <c r="R51" i="1"/>
  <c r="S51" i="1" s="1"/>
  <c r="O49" i="1"/>
  <c r="R7" i="1"/>
  <c r="S7" i="1" s="1"/>
  <c r="O68" i="1"/>
  <c r="P68" i="1" s="1"/>
  <c r="R66" i="1"/>
  <c r="S66" i="1" s="1"/>
  <c r="O64" i="1"/>
  <c r="P64" i="1" s="1"/>
  <c r="R62" i="1"/>
  <c r="S62" i="1" s="1"/>
  <c r="O60" i="1"/>
  <c r="R58" i="1"/>
  <c r="S58" i="1" s="1"/>
  <c r="O56" i="1"/>
  <c r="R54" i="1"/>
  <c r="S54" i="1" s="1"/>
  <c r="O52" i="1"/>
  <c r="R50" i="1"/>
  <c r="S50" i="1" s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24" i="10"/>
  <c r="A24" i="10" s="1"/>
  <c r="P52" i="1"/>
  <c r="P67" i="1"/>
  <c r="P55" i="1"/>
  <c r="P61" i="1" l="1"/>
  <c r="P46" i="1"/>
  <c r="P58" i="1"/>
  <c r="P47" i="1"/>
  <c r="P66" i="1"/>
  <c r="P54" i="1"/>
  <c r="P48" i="1"/>
  <c r="P56" i="1"/>
  <c r="P49" i="1"/>
  <c r="P57" i="1"/>
  <c r="P22" i="1"/>
  <c r="P18" i="1"/>
  <c r="P14" i="1"/>
  <c r="P10" i="1"/>
  <c r="P7" i="1"/>
  <c r="Q63" i="10"/>
  <c r="Q19" i="10"/>
  <c r="Q12" i="10"/>
  <c r="Q53" i="10"/>
  <c r="Q21" i="10"/>
  <c r="Q18" i="10"/>
  <c r="Q22" i="10"/>
  <c r="Q54" i="10"/>
  <c r="Q8" i="10"/>
  <c r="Q55" i="10"/>
  <c r="Q13" i="10"/>
  <c r="Q50" i="10"/>
  <c r="Q48" i="10"/>
  <c r="Q60" i="10"/>
  <c r="Q16" i="10"/>
  <c r="Q7" i="10"/>
  <c r="Q6" i="10"/>
  <c r="Q59" i="10"/>
  <c r="Q62" i="10"/>
  <c r="Q49" i="10"/>
  <c r="Q14" i="10"/>
  <c r="Q58" i="10"/>
  <c r="Q11" i="10"/>
  <c r="Q52" i="10"/>
  <c r="Q17" i="10"/>
  <c r="Q61" i="10"/>
  <c r="Q57" i="10"/>
  <c r="Q51" i="10"/>
  <c r="Q20" i="10"/>
  <c r="Q47" i="10"/>
  <c r="Q9" i="10"/>
  <c r="Q10" i="10"/>
  <c r="Q15" i="10"/>
  <c r="Q56" i="10"/>
  <c r="A27" i="10"/>
  <c r="A7" i="10"/>
  <c r="A18" i="10"/>
  <c r="A6" i="10"/>
  <c r="A37" i="10"/>
  <c r="A20" i="10"/>
  <c r="A13" i="10"/>
  <c r="A28" i="10"/>
  <c r="A15" i="10"/>
  <c r="A14" i="10"/>
  <c r="A34" i="10"/>
  <c r="A29" i="10"/>
  <c r="A36" i="10"/>
  <c r="A11" i="10"/>
  <c r="A12" i="10"/>
  <c r="A21" i="10"/>
  <c r="A23" i="10"/>
  <c r="A31" i="10"/>
  <c r="A10" i="10"/>
  <c r="A30" i="10"/>
  <c r="A32" i="10"/>
  <c r="A22" i="10"/>
  <c r="A33" i="10"/>
  <c r="A35" i="10"/>
  <c r="A9" i="10"/>
  <c r="A19" i="10"/>
  <c r="A26" i="10"/>
  <c r="A17" i="10"/>
  <c r="A16" i="10"/>
  <c r="A8" i="10"/>
  <c r="A25" i="10"/>
  <c r="P26" i="1"/>
  <c r="P30" i="1"/>
  <c r="A72" i="10"/>
  <c r="A73" i="10"/>
  <c r="A59" i="10"/>
  <c r="A51" i="10"/>
  <c r="A54" i="10"/>
  <c r="A75" i="10"/>
  <c r="A48" i="10"/>
  <c r="A78" i="10"/>
  <c r="A61" i="10"/>
  <c r="A56" i="10"/>
  <c r="A57" i="10"/>
  <c r="A65" i="10"/>
  <c r="A52" i="10"/>
  <c r="A68" i="10"/>
  <c r="A55" i="10"/>
  <c r="A71" i="10"/>
  <c r="A53" i="10"/>
  <c r="A69" i="10"/>
  <c r="A74" i="10"/>
  <c r="A66" i="10"/>
  <c r="A64" i="10"/>
  <c r="A67" i="10"/>
  <c r="A49" i="10"/>
  <c r="A58" i="10"/>
  <c r="A62" i="10"/>
  <c r="A60" i="10"/>
  <c r="A76" i="10"/>
  <c r="A63" i="10"/>
  <c r="A47" i="10"/>
  <c r="A77" i="10"/>
  <c r="A70" i="10"/>
  <c r="A50" i="10"/>
  <c r="P17" i="1"/>
  <c r="P33" i="1"/>
  <c r="P13" i="1"/>
  <c r="P9" i="1"/>
  <c r="P41" i="1"/>
  <c r="P16" i="1"/>
  <c r="P20" i="1"/>
  <c r="P28" i="1"/>
  <c r="P36" i="1"/>
  <c r="P40" i="1"/>
  <c r="P21" i="1"/>
  <c r="P37" i="1"/>
  <c r="P11" i="1"/>
  <c r="P15" i="1"/>
  <c r="P19" i="1"/>
  <c r="P23" i="1"/>
  <c r="P27" i="1"/>
  <c r="P31" i="1"/>
  <c r="P35" i="1"/>
  <c r="P39" i="1"/>
  <c r="P43" i="1"/>
  <c r="P34" i="1"/>
  <c r="P42" i="1"/>
  <c r="P29" i="1"/>
  <c r="P45" i="1"/>
  <c r="P38" i="1"/>
  <c r="P25" i="1"/>
  <c r="P24" i="1"/>
  <c r="P32" i="1"/>
  <c r="P44" i="1"/>
  <c r="P12" i="1"/>
  <c r="P51" i="1"/>
  <c r="P59" i="1"/>
  <c r="P60" i="1"/>
  <c r="P50" i="1"/>
  <c r="P8" i="1"/>
  <c r="M6" i="1"/>
  <c r="K6" i="1"/>
  <c r="I6" i="1"/>
  <c r="G6" i="1"/>
  <c r="M5" i="1"/>
  <c r="K5" i="1"/>
  <c r="I5" i="1"/>
  <c r="G5" i="1"/>
  <c r="E5" i="1"/>
  <c r="E6" i="1"/>
  <c r="Q6" i="1"/>
  <c r="T6" i="1" s="1"/>
  <c r="Q5" i="1"/>
  <c r="T5" i="1" s="1"/>
  <c r="A6" i="1" l="1"/>
  <c r="AA60" i="10"/>
  <c r="L37" i="10"/>
  <c r="B37" i="12" s="1"/>
  <c r="L35" i="10"/>
  <c r="AC49" i="10"/>
  <c r="J45" i="12" s="1"/>
  <c r="AC51" i="10"/>
  <c r="J47" i="12" s="1"/>
  <c r="AC53" i="10"/>
  <c r="J49" i="12" s="1"/>
  <c r="AC55" i="10"/>
  <c r="J51" i="12" s="1"/>
  <c r="AC57" i="10"/>
  <c r="J53" i="12" s="1"/>
  <c r="AC59" i="10"/>
  <c r="J55" i="12" s="1"/>
  <c r="AC61" i="10"/>
  <c r="J57" i="12" s="1"/>
  <c r="AC52" i="10"/>
  <c r="J48" i="12" s="1"/>
  <c r="AA49" i="10"/>
  <c r="AB49" i="10" s="1"/>
  <c r="AA51" i="10"/>
  <c r="AB51" i="10" s="1"/>
  <c r="AA53" i="10"/>
  <c r="AB53" i="10" s="1"/>
  <c r="AA55" i="10"/>
  <c r="AB55" i="10" s="1"/>
  <c r="AA57" i="10"/>
  <c r="AB57" i="10" s="1"/>
  <c r="AA59" i="10"/>
  <c r="AB59" i="10" s="1"/>
  <c r="AA61" i="10"/>
  <c r="AB61" i="10" s="1"/>
  <c r="AC50" i="10"/>
  <c r="J46" i="12" s="1"/>
  <c r="AA48" i="10"/>
  <c r="AB48" i="10" s="1"/>
  <c r="AA50" i="10"/>
  <c r="AB50" i="10" s="1"/>
  <c r="AA52" i="10"/>
  <c r="AB52" i="10" s="1"/>
  <c r="AA54" i="10"/>
  <c r="AB54" i="10" s="1"/>
  <c r="AA56" i="10"/>
  <c r="AB56" i="10" s="1"/>
  <c r="AA58" i="10"/>
  <c r="AB58" i="10" s="1"/>
  <c r="AA62" i="10"/>
  <c r="AB62" i="10" s="1"/>
  <c r="AC47" i="10"/>
  <c r="J43" i="12" s="1"/>
  <c r="AC48" i="10"/>
  <c r="J44" i="12" s="1"/>
  <c r="AC54" i="10"/>
  <c r="J50" i="12" s="1"/>
  <c r="AC56" i="10"/>
  <c r="J52" i="12" s="1"/>
  <c r="AC58" i="10"/>
  <c r="J54" i="12" s="1"/>
  <c r="AC60" i="10"/>
  <c r="J56" i="12" s="1"/>
  <c r="AC62" i="10"/>
  <c r="J58" i="12" s="1"/>
  <c r="AA47" i="10"/>
  <c r="AB47" i="10" s="1"/>
  <c r="L7" i="10"/>
  <c r="L19" i="10"/>
  <c r="AA8" i="10"/>
  <c r="AC9" i="10"/>
  <c r="J9" i="12" s="1"/>
  <c r="AA13" i="10"/>
  <c r="AC14" i="10"/>
  <c r="J14" i="12" s="1"/>
  <c r="AA16" i="10"/>
  <c r="AC17" i="10"/>
  <c r="J17" i="12" s="1"/>
  <c r="AA21" i="10"/>
  <c r="AA9" i="10"/>
  <c r="AC7" i="10"/>
  <c r="J7" i="12" s="1"/>
  <c r="AA11" i="10"/>
  <c r="AC12" i="10"/>
  <c r="J12" i="12" s="1"/>
  <c r="AA14" i="10"/>
  <c r="AC15" i="10"/>
  <c r="J15" i="12" s="1"/>
  <c r="AA19" i="10"/>
  <c r="AC20" i="10"/>
  <c r="J20" i="12" s="1"/>
  <c r="AA6" i="10"/>
  <c r="AC18" i="10"/>
  <c r="J18" i="12" s="1"/>
  <c r="AA7" i="10"/>
  <c r="AC8" i="10"/>
  <c r="J8" i="12" s="1"/>
  <c r="AA10" i="10"/>
  <c r="AC11" i="10"/>
  <c r="J11" i="12" s="1"/>
  <c r="AA15" i="10"/>
  <c r="AC16" i="10"/>
  <c r="J16" i="12" s="1"/>
  <c r="AA18" i="10"/>
  <c r="AC19" i="10"/>
  <c r="J19" i="12" s="1"/>
  <c r="AC6" i="10"/>
  <c r="J6" i="12" s="1"/>
  <c r="AC10" i="10"/>
  <c r="J10" i="12" s="1"/>
  <c r="AA12" i="10"/>
  <c r="AC13" i="10"/>
  <c r="J13" i="12" s="1"/>
  <c r="AA17" i="10"/>
  <c r="AA20" i="10"/>
  <c r="AC21" i="10"/>
  <c r="J21" i="12" s="1"/>
  <c r="L36" i="10"/>
  <c r="L20" i="10"/>
  <c r="L21" i="10"/>
  <c r="L8" i="10"/>
  <c r="L22" i="10"/>
  <c r="L6" i="10"/>
  <c r="L11" i="10"/>
  <c r="L17" i="10"/>
  <c r="L26" i="10"/>
  <c r="L10" i="10"/>
  <c r="L23" i="10"/>
  <c r="L24" i="10"/>
  <c r="L25" i="10"/>
  <c r="L9" i="10"/>
  <c r="L30" i="10"/>
  <c r="L14" i="10"/>
  <c r="L27" i="10"/>
  <c r="L28" i="10"/>
  <c r="L12" i="10"/>
  <c r="L29" i="10"/>
  <c r="L13" i="10"/>
  <c r="L34" i="10"/>
  <c r="L18" i="10"/>
  <c r="L31" i="10"/>
  <c r="L15" i="10"/>
  <c r="L32" i="10"/>
  <c r="L16" i="10"/>
  <c r="L33" i="10"/>
  <c r="N78" i="10"/>
  <c r="D74" i="12" s="1"/>
  <c r="L77" i="10"/>
  <c r="B73" i="12" s="1"/>
  <c r="L78" i="10"/>
  <c r="B74" i="12" s="1"/>
  <c r="N75" i="10"/>
  <c r="D71" i="12" s="1"/>
  <c r="N76" i="10"/>
  <c r="D72" i="12" s="1"/>
  <c r="N60" i="10"/>
  <c r="D56" i="12" s="1"/>
  <c r="L71" i="10"/>
  <c r="B67" i="12" s="1"/>
  <c r="N53" i="10"/>
  <c r="D49" i="12" s="1"/>
  <c r="N77" i="10"/>
  <c r="D73" i="12" s="1"/>
  <c r="N67" i="10"/>
  <c r="D63" i="12" s="1"/>
  <c r="N59" i="10"/>
  <c r="D55" i="12" s="1"/>
  <c r="L69" i="10"/>
  <c r="B65" i="12" s="1"/>
  <c r="L61" i="10"/>
  <c r="B57" i="12" s="1"/>
  <c r="N61" i="10"/>
  <c r="D57" i="12" s="1"/>
  <c r="N69" i="10"/>
  <c r="D65" i="12" s="1"/>
  <c r="N68" i="10"/>
  <c r="D64" i="12" s="1"/>
  <c r="N51" i="10"/>
  <c r="D47" i="12" s="1"/>
  <c r="L53" i="10"/>
  <c r="B49" i="12" s="1"/>
  <c r="L55" i="10"/>
  <c r="B51" i="12" s="1"/>
  <c r="N52" i="10"/>
  <c r="D48" i="12" s="1"/>
  <c r="L51" i="10"/>
  <c r="B47" i="12" s="1"/>
  <c r="L62" i="10"/>
  <c r="B58" i="12" s="1"/>
  <c r="L48" i="10"/>
  <c r="B44" i="12" s="1"/>
  <c r="L72" i="10"/>
  <c r="B68" i="12" s="1"/>
  <c r="L56" i="10"/>
  <c r="B52" i="12" s="1"/>
  <c r="L65" i="10"/>
  <c r="B61" i="12" s="1"/>
  <c r="N47" i="10"/>
  <c r="D43" i="12" s="1"/>
  <c r="N72" i="10"/>
  <c r="D68" i="12" s="1"/>
  <c r="N64" i="10"/>
  <c r="D60" i="12" s="1"/>
  <c r="N56" i="10"/>
  <c r="D52" i="12" s="1"/>
  <c r="L76" i="10"/>
  <c r="B72" i="12" s="1"/>
  <c r="L60" i="10"/>
  <c r="B56" i="12" s="1"/>
  <c r="L47" i="10"/>
  <c r="B43" i="12" s="1"/>
  <c r="N71" i="10"/>
  <c r="D67" i="12" s="1"/>
  <c r="N63" i="10"/>
  <c r="D59" i="12" s="1"/>
  <c r="N55" i="10"/>
  <c r="D51" i="12" s="1"/>
  <c r="N48" i="10"/>
  <c r="D44" i="12" s="1"/>
  <c r="N73" i="10"/>
  <c r="D69" i="12" s="1"/>
  <c r="N65" i="10"/>
  <c r="D61" i="12" s="1"/>
  <c r="N57" i="10"/>
  <c r="D53" i="12" s="1"/>
  <c r="N49" i="10"/>
  <c r="D45" i="12" s="1"/>
  <c r="N70" i="10"/>
  <c r="D66" i="12" s="1"/>
  <c r="N62" i="10"/>
  <c r="D58" i="12" s="1"/>
  <c r="N54" i="10"/>
  <c r="D50" i="12" s="1"/>
  <c r="L73" i="10"/>
  <c r="B69" i="12" s="1"/>
  <c r="L57" i="10"/>
  <c r="B53" i="12" s="1"/>
  <c r="L70" i="10"/>
  <c r="B66" i="12" s="1"/>
  <c r="L54" i="10"/>
  <c r="B50" i="12" s="1"/>
  <c r="L64" i="10"/>
  <c r="B60" i="12" s="1"/>
  <c r="L68" i="10"/>
  <c r="B64" i="12" s="1"/>
  <c r="L52" i="10"/>
  <c r="B48" i="12" s="1"/>
  <c r="L74" i="10"/>
  <c r="B70" i="12" s="1"/>
  <c r="L66" i="10"/>
  <c r="B62" i="12" s="1"/>
  <c r="L58" i="10"/>
  <c r="B54" i="12" s="1"/>
  <c r="L50" i="10"/>
  <c r="B46" i="12" s="1"/>
  <c r="L63" i="10"/>
  <c r="B59" i="12" s="1"/>
  <c r="L49" i="10"/>
  <c r="B45" i="12" s="1"/>
  <c r="N74" i="10"/>
  <c r="D70" i="12" s="1"/>
  <c r="N66" i="10"/>
  <c r="D62" i="12" s="1"/>
  <c r="N58" i="10"/>
  <c r="D54" i="12" s="1"/>
  <c r="N50" i="10"/>
  <c r="D46" i="12" s="1"/>
  <c r="L75" i="10"/>
  <c r="B71" i="12" s="1"/>
  <c r="L67" i="10"/>
  <c r="B63" i="12" s="1"/>
  <c r="L59" i="10"/>
  <c r="B55" i="12" s="1"/>
  <c r="N6" i="10"/>
  <c r="D6" i="12" s="1"/>
  <c r="N9" i="10"/>
  <c r="D9" i="12" s="1"/>
  <c r="N11" i="10"/>
  <c r="D11" i="12" s="1"/>
  <c r="N13" i="10"/>
  <c r="D13" i="12" s="1"/>
  <c r="N15" i="10"/>
  <c r="D15" i="12" s="1"/>
  <c r="N17" i="10"/>
  <c r="D17" i="12" s="1"/>
  <c r="N19" i="10"/>
  <c r="D19" i="12" s="1"/>
  <c r="N21" i="10"/>
  <c r="D21" i="12" s="1"/>
  <c r="N23" i="10"/>
  <c r="D23" i="12" s="1"/>
  <c r="N25" i="10"/>
  <c r="D25" i="12" s="1"/>
  <c r="N27" i="10"/>
  <c r="D27" i="12" s="1"/>
  <c r="N29" i="10"/>
  <c r="D29" i="12" s="1"/>
  <c r="N31" i="10"/>
  <c r="D31" i="12" s="1"/>
  <c r="N33" i="10"/>
  <c r="D33" i="12" s="1"/>
  <c r="N35" i="10"/>
  <c r="D35" i="12" s="1"/>
  <c r="N37" i="10"/>
  <c r="D37" i="12" s="1"/>
  <c r="N10" i="10"/>
  <c r="D10" i="12" s="1"/>
  <c r="N14" i="10"/>
  <c r="D14" i="12" s="1"/>
  <c r="N18" i="10"/>
  <c r="D18" i="12" s="1"/>
  <c r="N22" i="10"/>
  <c r="D22" i="12" s="1"/>
  <c r="N28" i="10"/>
  <c r="D28" i="12" s="1"/>
  <c r="N34" i="10"/>
  <c r="D34" i="12" s="1"/>
  <c r="N8" i="10"/>
  <c r="D8" i="12" s="1"/>
  <c r="N26" i="10"/>
  <c r="D26" i="12" s="1"/>
  <c r="N32" i="10"/>
  <c r="D32" i="12" s="1"/>
  <c r="N7" i="10"/>
  <c r="D7" i="12" s="1"/>
  <c r="N12" i="10"/>
  <c r="D12" i="12" s="1"/>
  <c r="N16" i="10"/>
  <c r="D16" i="12" s="1"/>
  <c r="N20" i="10"/>
  <c r="D20" i="12" s="1"/>
  <c r="N24" i="10"/>
  <c r="D24" i="12" s="1"/>
  <c r="N30" i="10"/>
  <c r="D30" i="12" s="1"/>
  <c r="N36" i="10"/>
  <c r="D36" i="12" s="1"/>
  <c r="A63" i="1"/>
  <c r="A62" i="1"/>
  <c r="A31" i="1"/>
  <c r="A23" i="1"/>
  <c r="A11" i="1"/>
  <c r="A61" i="1"/>
  <c r="A66" i="1"/>
  <c r="A68" i="1"/>
  <c r="A52" i="1"/>
  <c r="A36" i="1"/>
  <c r="A28" i="1"/>
  <c r="A16" i="1"/>
  <c r="A43" i="1"/>
  <c r="A29" i="1"/>
  <c r="A17" i="1"/>
  <c r="A55" i="1"/>
  <c r="A48" i="1"/>
  <c r="A40" i="1"/>
  <c r="A24" i="1"/>
  <c r="A5" i="1"/>
  <c r="A51" i="1"/>
  <c r="A65" i="1"/>
  <c r="A42" i="1"/>
  <c r="A37" i="1"/>
  <c r="A25" i="1"/>
  <c r="A13" i="1"/>
  <c r="A67" i="1"/>
  <c r="A46" i="1"/>
  <c r="A53" i="1"/>
  <c r="A59" i="1"/>
  <c r="A54" i="1"/>
  <c r="A41" i="1"/>
  <c r="A64" i="1"/>
  <c r="A56" i="1"/>
  <c r="A45" i="1"/>
  <c r="A38" i="1"/>
  <c r="A34" i="1"/>
  <c r="A30" i="1"/>
  <c r="A26" i="1"/>
  <c r="A22" i="1"/>
  <c r="A18" i="1"/>
  <c r="A14" i="1"/>
  <c r="A10" i="1"/>
  <c r="A7" i="1"/>
  <c r="A50" i="1"/>
  <c r="A8" i="1"/>
  <c r="A44" i="1"/>
  <c r="A57" i="1"/>
  <c r="A39" i="1"/>
  <c r="A35" i="1"/>
  <c r="A27" i="1"/>
  <c r="A19" i="1"/>
  <c r="A15" i="1"/>
  <c r="A47" i="1"/>
  <c r="A60" i="1"/>
  <c r="A58" i="1"/>
  <c r="A32" i="1"/>
  <c r="A20" i="1"/>
  <c r="A12" i="1"/>
  <c r="A49" i="1"/>
  <c r="A33" i="1"/>
  <c r="A21" i="1"/>
  <c r="A9" i="1"/>
  <c r="O5" i="1"/>
  <c r="O6" i="1"/>
  <c r="X5" i="1" l="1"/>
  <c r="AB17" i="10"/>
  <c r="I17" i="12" s="1"/>
  <c r="H17" i="12"/>
  <c r="AB7" i="10"/>
  <c r="I7" i="12" s="1"/>
  <c r="H7" i="12"/>
  <c r="AB12" i="10"/>
  <c r="I12" i="12" s="1"/>
  <c r="H12" i="12"/>
  <c r="AB10" i="10"/>
  <c r="I10" i="12" s="1"/>
  <c r="H10" i="12"/>
  <c r="AB6" i="10"/>
  <c r="I6" i="12" s="1"/>
  <c r="H6" i="12"/>
  <c r="AB14" i="10"/>
  <c r="I14" i="12" s="1"/>
  <c r="H14" i="12"/>
  <c r="AB9" i="10"/>
  <c r="I9" i="12" s="1"/>
  <c r="H9" i="12"/>
  <c r="AB16" i="10"/>
  <c r="I16" i="12" s="1"/>
  <c r="H16" i="12"/>
  <c r="AB8" i="10"/>
  <c r="I8" i="12" s="1"/>
  <c r="H8" i="12"/>
  <c r="AB11" i="10"/>
  <c r="I11" i="12" s="1"/>
  <c r="H11" i="12"/>
  <c r="AB20" i="10"/>
  <c r="I20" i="12" s="1"/>
  <c r="H20" i="12"/>
  <c r="AB21" i="10"/>
  <c r="I21" i="12" s="1"/>
  <c r="H21" i="12"/>
  <c r="AB13" i="10"/>
  <c r="I13" i="12" s="1"/>
  <c r="H13" i="12"/>
  <c r="AB15" i="10"/>
  <c r="I15" i="12" s="1"/>
  <c r="H15" i="12"/>
  <c r="AB19" i="10"/>
  <c r="I19" i="12" s="1"/>
  <c r="H19" i="12"/>
  <c r="AB18" i="10"/>
  <c r="I18" i="12" s="1"/>
  <c r="H18" i="12"/>
  <c r="H56" i="12"/>
  <c r="AB60" i="10"/>
  <c r="I56" i="12" s="1"/>
  <c r="M37" i="10"/>
  <c r="C37" i="12" s="1"/>
  <c r="M64" i="10"/>
  <c r="C60" i="12" s="1"/>
  <c r="M73" i="10"/>
  <c r="C69" i="12" s="1"/>
  <c r="M47" i="10"/>
  <c r="C43" i="12" s="1"/>
  <c r="M56" i="10"/>
  <c r="C52" i="12" s="1"/>
  <c r="M61" i="10"/>
  <c r="C57" i="12" s="1"/>
  <c r="M13" i="10"/>
  <c r="C13" i="12" s="1"/>
  <c r="B13" i="12"/>
  <c r="M25" i="10"/>
  <c r="C25" i="12" s="1"/>
  <c r="B25" i="12"/>
  <c r="M26" i="10"/>
  <c r="C26" i="12" s="1"/>
  <c r="B26" i="12"/>
  <c r="M36" i="10"/>
  <c r="C36" i="12" s="1"/>
  <c r="B36" i="12"/>
  <c r="I48" i="12"/>
  <c r="H48" i="12"/>
  <c r="I57" i="12"/>
  <c r="H57" i="12"/>
  <c r="I49" i="12"/>
  <c r="H49" i="12"/>
  <c r="M75" i="10"/>
  <c r="C71" i="12" s="1"/>
  <c r="M68" i="10"/>
  <c r="C64" i="12" s="1"/>
  <c r="M59" i="10"/>
  <c r="C55" i="12" s="1"/>
  <c r="M63" i="10"/>
  <c r="C59" i="12" s="1"/>
  <c r="M74" i="10"/>
  <c r="C70" i="12" s="1"/>
  <c r="M54" i="10"/>
  <c r="C50" i="12" s="1"/>
  <c r="M60" i="10"/>
  <c r="C56" i="12" s="1"/>
  <c r="M72" i="10"/>
  <c r="C68" i="12" s="1"/>
  <c r="M69" i="10"/>
  <c r="C65" i="12" s="1"/>
  <c r="M33" i="10"/>
  <c r="C33" i="12" s="1"/>
  <c r="B33" i="12"/>
  <c r="M31" i="10"/>
  <c r="C31" i="12" s="1"/>
  <c r="B31" i="12"/>
  <c r="M29" i="10"/>
  <c r="C29" i="12" s="1"/>
  <c r="B29" i="12"/>
  <c r="M14" i="10"/>
  <c r="C14" i="12" s="1"/>
  <c r="B14" i="12"/>
  <c r="M24" i="10"/>
  <c r="C24" i="12" s="1"/>
  <c r="B24" i="12"/>
  <c r="M17" i="10"/>
  <c r="C17" i="12" s="1"/>
  <c r="B17" i="12"/>
  <c r="M8" i="10"/>
  <c r="C8" i="12" s="1"/>
  <c r="B8" i="12"/>
  <c r="M19" i="10"/>
  <c r="C19" i="12" s="1"/>
  <c r="B19" i="12"/>
  <c r="I54" i="12"/>
  <c r="H54" i="12"/>
  <c r="I46" i="12"/>
  <c r="H46" i="12"/>
  <c r="I55" i="12"/>
  <c r="H55" i="12"/>
  <c r="I47" i="12"/>
  <c r="H47" i="12"/>
  <c r="M66" i="10"/>
  <c r="C62" i="12" s="1"/>
  <c r="M51" i="10"/>
  <c r="C47" i="12" s="1"/>
  <c r="M15" i="10"/>
  <c r="C15" i="12" s="1"/>
  <c r="B15" i="12"/>
  <c r="M27" i="10"/>
  <c r="C27" i="12" s="1"/>
  <c r="B27" i="12"/>
  <c r="M22" i="10"/>
  <c r="C22" i="12" s="1"/>
  <c r="B22" i="12"/>
  <c r="M57" i="10"/>
  <c r="C53" i="12" s="1"/>
  <c r="M65" i="10"/>
  <c r="C61" i="12" s="1"/>
  <c r="M62" i="10"/>
  <c r="C58" i="12" s="1"/>
  <c r="M53" i="10"/>
  <c r="C49" i="12" s="1"/>
  <c r="M77" i="10"/>
  <c r="C73" i="12" s="1"/>
  <c r="M32" i="10"/>
  <c r="C32" i="12" s="1"/>
  <c r="B32" i="12"/>
  <c r="M34" i="10"/>
  <c r="C34" i="12" s="1"/>
  <c r="B34" i="12"/>
  <c r="M28" i="10"/>
  <c r="C28" i="12" s="1"/>
  <c r="B28" i="12"/>
  <c r="M9" i="10"/>
  <c r="C9" i="12" s="1"/>
  <c r="B9" i="12"/>
  <c r="M10" i="10"/>
  <c r="C10" i="12" s="1"/>
  <c r="B10" i="12"/>
  <c r="M6" i="10"/>
  <c r="C6" i="12" s="1"/>
  <c r="B6" i="12"/>
  <c r="M20" i="10"/>
  <c r="C20" i="12" s="1"/>
  <c r="B20" i="12"/>
  <c r="I43" i="12"/>
  <c r="H43" i="12"/>
  <c r="I58" i="12"/>
  <c r="H58" i="12"/>
  <c r="I50" i="12"/>
  <c r="H50" i="12"/>
  <c r="I51" i="12"/>
  <c r="H51" i="12"/>
  <c r="M35" i="10"/>
  <c r="C35" i="12" s="1"/>
  <c r="B35" i="12"/>
  <c r="M49" i="10"/>
  <c r="C45" i="12" s="1"/>
  <c r="M58" i="10"/>
  <c r="C54" i="12" s="1"/>
  <c r="M67" i="10"/>
  <c r="C63" i="12" s="1"/>
  <c r="M50" i="10"/>
  <c r="C46" i="12" s="1"/>
  <c r="M52" i="10"/>
  <c r="C48" i="12" s="1"/>
  <c r="M70" i="10"/>
  <c r="C66" i="12" s="1"/>
  <c r="M76" i="10"/>
  <c r="C72" i="12" s="1"/>
  <c r="M48" i="10"/>
  <c r="C44" i="12" s="1"/>
  <c r="M55" i="10"/>
  <c r="C51" i="12" s="1"/>
  <c r="M71" i="10"/>
  <c r="C67" i="12" s="1"/>
  <c r="M78" i="10"/>
  <c r="C74" i="12" s="1"/>
  <c r="M16" i="10"/>
  <c r="C16" i="12" s="1"/>
  <c r="B16" i="12"/>
  <c r="M18" i="10"/>
  <c r="C18" i="12" s="1"/>
  <c r="B18" i="12"/>
  <c r="M12" i="10"/>
  <c r="C12" i="12" s="1"/>
  <c r="B12" i="12"/>
  <c r="M30" i="10"/>
  <c r="C30" i="12" s="1"/>
  <c r="B30" i="12"/>
  <c r="M23" i="10"/>
  <c r="C23" i="12" s="1"/>
  <c r="B23" i="12"/>
  <c r="M11" i="10"/>
  <c r="C11" i="12" s="1"/>
  <c r="B11" i="12"/>
  <c r="M21" i="10"/>
  <c r="C21" i="12" s="1"/>
  <c r="B21" i="12"/>
  <c r="M7" i="10"/>
  <c r="C7" i="12" s="1"/>
  <c r="B7" i="12"/>
  <c r="I52" i="12"/>
  <c r="H52" i="12"/>
  <c r="I44" i="12"/>
  <c r="H44" i="12"/>
  <c r="I53" i="12"/>
  <c r="H53" i="12"/>
  <c r="I45" i="12"/>
  <c r="H45" i="12"/>
  <c r="U5" i="1"/>
  <c r="W5" i="1" s="1"/>
  <c r="X9" i="1"/>
  <c r="D8" i="11" s="1"/>
  <c r="X13" i="1"/>
  <c r="D12" i="11" s="1"/>
  <c r="X17" i="1"/>
  <c r="D16" i="11" s="1"/>
  <c r="X21" i="1"/>
  <c r="D20" i="11" s="1"/>
  <c r="X25" i="1"/>
  <c r="D24" i="11" s="1"/>
  <c r="X29" i="1"/>
  <c r="D28" i="11" s="1"/>
  <c r="X33" i="1"/>
  <c r="D32" i="11" s="1"/>
  <c r="X37" i="1"/>
  <c r="D40" i="11" s="1"/>
  <c r="X41" i="1"/>
  <c r="D44" i="11" s="1"/>
  <c r="X45" i="1"/>
  <c r="D48" i="11" s="1"/>
  <c r="X49" i="1"/>
  <c r="D52" i="11" s="1"/>
  <c r="X53" i="1"/>
  <c r="D56" i="11" s="1"/>
  <c r="X57" i="1"/>
  <c r="D60" i="11" s="1"/>
  <c r="X61" i="1"/>
  <c r="D64" i="11" s="1"/>
  <c r="X65" i="1"/>
  <c r="D68" i="11" s="1"/>
  <c r="X7" i="1"/>
  <c r="D6" i="11" s="1"/>
  <c r="U11" i="1"/>
  <c r="U15" i="1"/>
  <c r="U19" i="1"/>
  <c r="U23" i="1"/>
  <c r="U27" i="1"/>
  <c r="U31" i="1"/>
  <c r="U35" i="1"/>
  <c r="U39" i="1"/>
  <c r="U43" i="1"/>
  <c r="U47" i="1"/>
  <c r="U51" i="1"/>
  <c r="U55" i="1"/>
  <c r="U59" i="1"/>
  <c r="U63" i="1"/>
  <c r="U67" i="1"/>
  <c r="U6" i="1"/>
  <c r="W6" i="1" s="1"/>
  <c r="X40" i="1"/>
  <c r="D43" i="11" s="1"/>
  <c r="X52" i="1"/>
  <c r="D55" i="11" s="1"/>
  <c r="X68" i="1"/>
  <c r="D71" i="11" s="1"/>
  <c r="U18" i="1"/>
  <c r="U30" i="1"/>
  <c r="U42" i="1"/>
  <c r="U54" i="1"/>
  <c r="U66" i="1"/>
  <c r="X11" i="1"/>
  <c r="D10" i="11" s="1"/>
  <c r="X15" i="1"/>
  <c r="D14" i="11" s="1"/>
  <c r="X19" i="1"/>
  <c r="X23" i="1"/>
  <c r="D22" i="11" s="1"/>
  <c r="X27" i="1"/>
  <c r="D26" i="11" s="1"/>
  <c r="X31" i="1"/>
  <c r="D30" i="11" s="1"/>
  <c r="X35" i="1"/>
  <c r="D34" i="11" s="1"/>
  <c r="X39" i="1"/>
  <c r="D42" i="11" s="1"/>
  <c r="X43" i="1"/>
  <c r="D46" i="11" s="1"/>
  <c r="X47" i="1"/>
  <c r="D50" i="11" s="1"/>
  <c r="X51" i="1"/>
  <c r="D54" i="11" s="1"/>
  <c r="X55" i="1"/>
  <c r="D58" i="11" s="1"/>
  <c r="X59" i="1"/>
  <c r="D62" i="11" s="1"/>
  <c r="X63" i="1"/>
  <c r="D66" i="11" s="1"/>
  <c r="X67" i="1"/>
  <c r="D70" i="11" s="1"/>
  <c r="U9" i="1"/>
  <c r="U13" i="1"/>
  <c r="U17" i="1"/>
  <c r="U21" i="1"/>
  <c r="U25" i="1"/>
  <c r="U29" i="1"/>
  <c r="U33" i="1"/>
  <c r="U37" i="1"/>
  <c r="U41" i="1"/>
  <c r="U45" i="1"/>
  <c r="U49" i="1"/>
  <c r="U53" i="1"/>
  <c r="U57" i="1"/>
  <c r="U61" i="1"/>
  <c r="U65" i="1"/>
  <c r="U7" i="1"/>
  <c r="X28" i="1"/>
  <c r="D27" i="11" s="1"/>
  <c r="X48" i="1"/>
  <c r="D51" i="11" s="1"/>
  <c r="X60" i="1"/>
  <c r="D63" i="11" s="1"/>
  <c r="U10" i="1"/>
  <c r="U22" i="1"/>
  <c r="U34" i="1"/>
  <c r="U46" i="1"/>
  <c r="U58" i="1"/>
  <c r="U8" i="1"/>
  <c r="X10" i="1"/>
  <c r="D9" i="11" s="1"/>
  <c r="X14" i="1"/>
  <c r="D13" i="11" s="1"/>
  <c r="X18" i="1"/>
  <c r="D17" i="11" s="1"/>
  <c r="X22" i="1"/>
  <c r="D21" i="11" s="1"/>
  <c r="X26" i="1"/>
  <c r="D25" i="11" s="1"/>
  <c r="X30" i="1"/>
  <c r="D29" i="11" s="1"/>
  <c r="X34" i="1"/>
  <c r="D33" i="11" s="1"/>
  <c r="X38" i="1"/>
  <c r="D41" i="11" s="1"/>
  <c r="X42" i="1"/>
  <c r="D45" i="11" s="1"/>
  <c r="X46" i="1"/>
  <c r="D49" i="11" s="1"/>
  <c r="X50" i="1"/>
  <c r="D53" i="11" s="1"/>
  <c r="X54" i="1"/>
  <c r="D57" i="11" s="1"/>
  <c r="X58" i="1"/>
  <c r="D61" i="11" s="1"/>
  <c r="X62" i="1"/>
  <c r="D65" i="11" s="1"/>
  <c r="X66" i="1"/>
  <c r="D69" i="11" s="1"/>
  <c r="X8" i="1"/>
  <c r="D7" i="11" s="1"/>
  <c r="U12" i="1"/>
  <c r="U16" i="1"/>
  <c r="U20" i="1"/>
  <c r="U24" i="1"/>
  <c r="U28" i="1"/>
  <c r="U32" i="1"/>
  <c r="U36" i="1"/>
  <c r="U40" i="1"/>
  <c r="U44" i="1"/>
  <c r="U48" i="1"/>
  <c r="U52" i="1"/>
  <c r="U56" i="1"/>
  <c r="U60" i="1"/>
  <c r="U64" i="1"/>
  <c r="U68" i="1"/>
  <c r="X6" i="1"/>
  <c r="D5" i="11" s="1"/>
  <c r="X12" i="1"/>
  <c r="D11" i="11" s="1"/>
  <c r="X16" i="1"/>
  <c r="D15" i="11" s="1"/>
  <c r="X20" i="1"/>
  <c r="D19" i="11" s="1"/>
  <c r="X24" i="1"/>
  <c r="D23" i="11" s="1"/>
  <c r="X32" i="1"/>
  <c r="D31" i="11" s="1"/>
  <c r="X36" i="1"/>
  <c r="D35" i="11" s="1"/>
  <c r="X44" i="1"/>
  <c r="D47" i="11" s="1"/>
  <c r="X56" i="1"/>
  <c r="D59" i="11" s="1"/>
  <c r="X64" i="1"/>
  <c r="D67" i="11" s="1"/>
  <c r="U14" i="1"/>
  <c r="U26" i="1"/>
  <c r="U38" i="1"/>
  <c r="U50" i="1"/>
  <c r="U62" i="1"/>
  <c r="D18" i="11"/>
  <c r="D4" i="11"/>
  <c r="P5" i="1"/>
  <c r="P6" i="1"/>
  <c r="R6" i="1"/>
  <c r="S6" i="1" s="1"/>
  <c r="R5" i="1"/>
  <c r="S5" i="1" s="1"/>
  <c r="V6" i="1" l="1"/>
  <c r="B5" i="11" s="1"/>
  <c r="V5" i="1"/>
  <c r="B4" i="11" s="1"/>
  <c r="W12" i="1"/>
  <c r="C11" i="11" s="1"/>
  <c r="V12" i="1"/>
  <c r="B11" i="11" s="1"/>
  <c r="A48" i="11"/>
  <c r="V45" i="1"/>
  <c r="B48" i="11" s="1"/>
  <c r="W45" i="1"/>
  <c r="C48" i="11" s="1"/>
  <c r="V27" i="1"/>
  <c r="B26" i="11" s="1"/>
  <c r="W27" i="1"/>
  <c r="C26" i="11" s="1"/>
  <c r="A67" i="11"/>
  <c r="V64" i="1"/>
  <c r="B67" i="11" s="1"/>
  <c r="W64" i="1"/>
  <c r="C67" i="11" s="1"/>
  <c r="A41" i="11"/>
  <c r="V38" i="1"/>
  <c r="B41" i="11" s="1"/>
  <c r="W38" i="1"/>
  <c r="C41" i="11" s="1"/>
  <c r="A59" i="11"/>
  <c r="W56" i="1"/>
  <c r="C59" i="11" s="1"/>
  <c r="V56" i="1"/>
  <c r="B59" i="11" s="1"/>
  <c r="A43" i="11"/>
  <c r="V40" i="1"/>
  <c r="B43" i="11" s="1"/>
  <c r="W40" i="1"/>
  <c r="C43" i="11" s="1"/>
  <c r="V24" i="1"/>
  <c r="B23" i="11" s="1"/>
  <c r="W24" i="1"/>
  <c r="C23" i="11" s="1"/>
  <c r="W8" i="1"/>
  <c r="C7" i="11" s="1"/>
  <c r="V8" i="1"/>
  <c r="B7" i="11" s="1"/>
  <c r="V22" i="1"/>
  <c r="B21" i="11" s="1"/>
  <c r="W22" i="1"/>
  <c r="C21" i="11" s="1"/>
  <c r="A60" i="11"/>
  <c r="W57" i="1"/>
  <c r="C60" i="11" s="1"/>
  <c r="V57" i="1"/>
  <c r="B60" i="11" s="1"/>
  <c r="A44" i="11"/>
  <c r="W41" i="1"/>
  <c r="C44" i="11" s="1"/>
  <c r="V41" i="1"/>
  <c r="B44" i="11" s="1"/>
  <c r="V25" i="1"/>
  <c r="B24" i="11" s="1"/>
  <c r="W25" i="1"/>
  <c r="C24" i="11" s="1"/>
  <c r="V9" i="1"/>
  <c r="B8" i="11" s="1"/>
  <c r="W9" i="1"/>
  <c r="C8" i="11" s="1"/>
  <c r="A69" i="11"/>
  <c r="W66" i="1"/>
  <c r="C69" i="11" s="1"/>
  <c r="V66" i="1"/>
  <c r="B69" i="11" s="1"/>
  <c r="V18" i="1"/>
  <c r="B17" i="11" s="1"/>
  <c r="W18" i="1"/>
  <c r="C17" i="11" s="1"/>
  <c r="A58" i="11"/>
  <c r="V55" i="1"/>
  <c r="B58" i="11" s="1"/>
  <c r="W55" i="1"/>
  <c r="C58" i="11" s="1"/>
  <c r="A42" i="11"/>
  <c r="W39" i="1"/>
  <c r="C42" i="11" s="1"/>
  <c r="V39" i="1"/>
  <c r="B42" i="11" s="1"/>
  <c r="V23" i="1"/>
  <c r="B22" i="11" s="1"/>
  <c r="W23" i="1"/>
  <c r="C22" i="11" s="1"/>
  <c r="V28" i="1"/>
  <c r="B27" i="11" s="1"/>
  <c r="W28" i="1"/>
  <c r="C27" i="11" s="1"/>
  <c r="A33" i="11"/>
  <c r="V34" i="1"/>
  <c r="B33" i="11" s="1"/>
  <c r="W34" i="1"/>
  <c r="C33" i="11" s="1"/>
  <c r="V13" i="1"/>
  <c r="B12" i="11" s="1"/>
  <c r="W13" i="1"/>
  <c r="C12" i="11" s="1"/>
  <c r="A46" i="11"/>
  <c r="V43" i="1"/>
  <c r="B46" i="11" s="1"/>
  <c r="W43" i="1"/>
  <c r="C46" i="11" s="1"/>
  <c r="A65" i="11"/>
  <c r="W62" i="1"/>
  <c r="C65" i="11" s="1"/>
  <c r="V62" i="1"/>
  <c r="B65" i="11" s="1"/>
  <c r="A51" i="11"/>
  <c r="V48" i="1"/>
  <c r="B51" i="11" s="1"/>
  <c r="W48" i="1"/>
  <c r="C51" i="11" s="1"/>
  <c r="V32" i="1"/>
  <c r="B31" i="11" s="1"/>
  <c r="W32" i="1"/>
  <c r="C31" i="11" s="1"/>
  <c r="V16" i="1"/>
  <c r="B15" i="11" s="1"/>
  <c r="W16" i="1"/>
  <c r="C15" i="11" s="1"/>
  <c r="A49" i="11"/>
  <c r="W46" i="1"/>
  <c r="C49" i="11" s="1"/>
  <c r="V46" i="1"/>
  <c r="B49" i="11" s="1"/>
  <c r="A68" i="11"/>
  <c r="V65" i="1"/>
  <c r="B68" i="11" s="1"/>
  <c r="W65" i="1"/>
  <c r="C68" i="11" s="1"/>
  <c r="A52" i="11"/>
  <c r="W49" i="1"/>
  <c r="C52" i="11" s="1"/>
  <c r="V49" i="1"/>
  <c r="B52" i="11" s="1"/>
  <c r="V33" i="1"/>
  <c r="B32" i="11" s="1"/>
  <c r="W33" i="1"/>
  <c r="C32" i="11" s="1"/>
  <c r="W17" i="1"/>
  <c r="C16" i="11" s="1"/>
  <c r="V17" i="1"/>
  <c r="B16" i="11" s="1"/>
  <c r="A45" i="11"/>
  <c r="V42" i="1"/>
  <c r="B45" i="11" s="1"/>
  <c r="W42" i="1"/>
  <c r="C45" i="11" s="1"/>
  <c r="A66" i="11"/>
  <c r="V63" i="1"/>
  <c r="B66" i="11" s="1"/>
  <c r="W63" i="1"/>
  <c r="C66" i="11" s="1"/>
  <c r="A50" i="11"/>
  <c r="W47" i="1"/>
  <c r="C50" i="11" s="1"/>
  <c r="V47" i="1"/>
  <c r="B50" i="11" s="1"/>
  <c r="W31" i="1"/>
  <c r="C30" i="11" s="1"/>
  <c r="V31" i="1"/>
  <c r="B30" i="11" s="1"/>
  <c r="V15" i="1"/>
  <c r="B14" i="11" s="1"/>
  <c r="W15" i="1"/>
  <c r="C14" i="11" s="1"/>
  <c r="A53" i="11"/>
  <c r="V50" i="1"/>
  <c r="B53" i="11" s="1"/>
  <c r="W50" i="1"/>
  <c r="C53" i="11" s="1"/>
  <c r="A63" i="11"/>
  <c r="W60" i="1"/>
  <c r="C63" i="11" s="1"/>
  <c r="V60" i="1"/>
  <c r="B63" i="11" s="1"/>
  <c r="A47" i="11"/>
  <c r="V44" i="1"/>
  <c r="B47" i="11" s="1"/>
  <c r="W44" i="1"/>
  <c r="C47" i="11" s="1"/>
  <c r="A64" i="11"/>
  <c r="V61" i="1"/>
  <c r="B64" i="11" s="1"/>
  <c r="W61" i="1"/>
  <c r="C64" i="11" s="1"/>
  <c r="W29" i="1"/>
  <c r="C28" i="11" s="1"/>
  <c r="V29" i="1"/>
  <c r="B28" i="11" s="1"/>
  <c r="V30" i="1"/>
  <c r="B29" i="11" s="1"/>
  <c r="W30" i="1"/>
  <c r="C29" i="11" s="1"/>
  <c r="A62" i="11"/>
  <c r="V59" i="1"/>
  <c r="B62" i="11" s="1"/>
  <c r="W59" i="1"/>
  <c r="C62" i="11" s="1"/>
  <c r="V11" i="1"/>
  <c r="B10" i="11" s="1"/>
  <c r="W11" i="1"/>
  <c r="C10" i="11" s="1"/>
  <c r="V14" i="1"/>
  <c r="B13" i="11" s="1"/>
  <c r="W14" i="1"/>
  <c r="C13" i="11" s="1"/>
  <c r="W26" i="1"/>
  <c r="C25" i="11" s="1"/>
  <c r="V26" i="1"/>
  <c r="B25" i="11" s="1"/>
  <c r="A71" i="11"/>
  <c r="W68" i="1"/>
  <c r="C71" i="11" s="1"/>
  <c r="V68" i="1"/>
  <c r="B71" i="11" s="1"/>
  <c r="A55" i="11"/>
  <c r="V52" i="1"/>
  <c r="B55" i="11" s="1"/>
  <c r="W52" i="1"/>
  <c r="C55" i="11" s="1"/>
  <c r="A35" i="11"/>
  <c r="W36" i="1"/>
  <c r="C35" i="11" s="1"/>
  <c r="V36" i="1"/>
  <c r="B35" i="11" s="1"/>
  <c r="W20" i="1"/>
  <c r="C19" i="11" s="1"/>
  <c r="V20" i="1"/>
  <c r="B19" i="11" s="1"/>
  <c r="A61" i="11"/>
  <c r="V58" i="1"/>
  <c r="B61" i="11" s="1"/>
  <c r="W58" i="1"/>
  <c r="C61" i="11" s="1"/>
  <c r="V10" i="1"/>
  <c r="B9" i="11" s="1"/>
  <c r="W10" i="1"/>
  <c r="C9" i="11" s="1"/>
  <c r="V7" i="1"/>
  <c r="B6" i="11" s="1"/>
  <c r="W7" i="1"/>
  <c r="C6" i="11" s="1"/>
  <c r="A56" i="11"/>
  <c r="W53" i="1"/>
  <c r="C56" i="11" s="1"/>
  <c r="V53" i="1"/>
  <c r="B56" i="11" s="1"/>
  <c r="A40" i="11"/>
  <c r="W37" i="1"/>
  <c r="C40" i="11" s="1"/>
  <c r="V37" i="1"/>
  <c r="B40" i="11" s="1"/>
  <c r="W21" i="1"/>
  <c r="C20" i="11" s="1"/>
  <c r="V21" i="1"/>
  <c r="B20" i="11" s="1"/>
  <c r="A57" i="11"/>
  <c r="V54" i="1"/>
  <c r="B57" i="11" s="1"/>
  <c r="W54" i="1"/>
  <c r="C57" i="11" s="1"/>
  <c r="A70" i="11"/>
  <c r="W67" i="1"/>
  <c r="C70" i="11" s="1"/>
  <c r="V67" i="1"/>
  <c r="B70" i="11" s="1"/>
  <c r="A54" i="11"/>
  <c r="W51" i="1"/>
  <c r="C54" i="11" s="1"/>
  <c r="V51" i="1"/>
  <c r="B54" i="11" s="1"/>
  <c r="A34" i="11"/>
  <c r="W35" i="1"/>
  <c r="C34" i="11" s="1"/>
  <c r="V35" i="1"/>
  <c r="B34" i="11" s="1"/>
  <c r="V19" i="1"/>
  <c r="B18" i="11" s="1"/>
  <c r="W19" i="1"/>
  <c r="C18" i="11" s="1"/>
  <c r="A19" i="11"/>
  <c r="A13" i="11"/>
  <c r="A29" i="11"/>
  <c r="A11" i="11"/>
  <c r="A10" i="11"/>
  <c r="A31" i="11"/>
  <c r="A16" i="11"/>
  <c r="A14" i="11"/>
  <c r="A9" i="11"/>
  <c r="A32" i="11"/>
  <c r="C5" i="11"/>
  <c r="A5" i="11"/>
  <c r="A15" i="11"/>
  <c r="A22" i="11"/>
  <c r="A28" i="11"/>
  <c r="A23" i="11"/>
  <c r="A6" i="11"/>
  <c r="A25" i="11"/>
  <c r="A21" i="11"/>
  <c r="A30" i="11"/>
  <c r="A24" i="11"/>
  <c r="A27" i="11"/>
  <c r="A8" i="11"/>
  <c r="A26" i="11"/>
  <c r="C4" i="11"/>
  <c r="A4" i="11"/>
  <c r="A7" i="11"/>
  <c r="A18" i="11"/>
  <c r="A12" i="11"/>
  <c r="A17" i="11"/>
  <c r="A20" i="11"/>
</calcChain>
</file>

<file path=xl/sharedStrings.xml><?xml version="1.0" encoding="utf-8"?>
<sst xmlns="http://schemas.openxmlformats.org/spreadsheetml/2006/main" count="1477" uniqueCount="87">
  <si>
    <t>Points</t>
  </si>
  <si>
    <t>N°</t>
  </si>
  <si>
    <t>Scores</t>
  </si>
  <si>
    <t>N° équipes</t>
  </si>
  <si>
    <t>Plaques</t>
  </si>
  <si>
    <t>parties</t>
  </si>
  <si>
    <t>Plaque 1</t>
  </si>
  <si>
    <t>Plaque 9</t>
  </si>
  <si>
    <t>Plaque 17</t>
  </si>
  <si>
    <t>Plaque 25</t>
  </si>
  <si>
    <t>équipe:</t>
  </si>
  <si>
    <t>Plaque 2</t>
  </si>
  <si>
    <t>Plaque 10</t>
  </si>
  <si>
    <t>Plaque 18</t>
  </si>
  <si>
    <t>Plaque 26</t>
  </si>
  <si>
    <t xml:space="preserve">      </t>
  </si>
  <si>
    <t>Plaque 3</t>
  </si>
  <si>
    <t>Plaque 11</t>
  </si>
  <si>
    <t>Plaque 19</t>
  </si>
  <si>
    <t>Plaque 27</t>
  </si>
  <si>
    <t>Plaque 4</t>
  </si>
  <si>
    <t>Plaque 12</t>
  </si>
  <si>
    <t>Plaque 20</t>
  </si>
  <si>
    <t>Plaque 28</t>
  </si>
  <si>
    <t>Plaque 5</t>
  </si>
  <si>
    <t>Plaque 13</t>
  </si>
  <si>
    <t>Plaque 21</t>
  </si>
  <si>
    <t>Plaque 29</t>
  </si>
  <si>
    <t>Plaque 6</t>
  </si>
  <si>
    <t>Plaque 14</t>
  </si>
  <si>
    <t>Plaque 22</t>
  </si>
  <si>
    <t>Plaque 30</t>
  </si>
  <si>
    <t>Plaque 7</t>
  </si>
  <si>
    <t>Plaque 15</t>
  </si>
  <si>
    <t>Plaque 23</t>
  </si>
  <si>
    <t>Plaque 31</t>
  </si>
  <si>
    <t>Plaque 8</t>
  </si>
  <si>
    <t>Plaque 16</t>
  </si>
  <si>
    <t>Plaque 24</t>
  </si>
  <si>
    <t>Plaque 32</t>
  </si>
  <si>
    <t>N° d'équipes</t>
  </si>
  <si>
    <t>Noms d'équipes</t>
  </si>
  <si>
    <t>toutes colonnes en couleurs sont protégées par mot de passe (A,B,C,I,J,K,l,M,N,O) pour désactiver "Révision puis Oté la protection (mot de passe ) lolo"</t>
  </si>
  <si>
    <t>lolo</t>
  </si>
  <si>
    <t>rené</t>
  </si>
  <si>
    <t>Toutes colonnes en couleurs sont protégées par mot de passe (A,E,G,I,K,M,O,P,Q,R) si besoin de modifier, il faut désactiver, aller dans "Révision puis Oté la protection (mot de passe ) lolo"</t>
  </si>
  <si>
    <t>PRINCIPALE</t>
  </si>
  <si>
    <t>CONSOLANTE</t>
  </si>
  <si>
    <t>CHALENGE       CONSOLANTE</t>
  </si>
  <si>
    <t>CHALENGE      PRINCIPALE</t>
  </si>
  <si>
    <t>gh</t>
  </si>
  <si>
    <t>cx</t>
  </si>
  <si>
    <t>n</t>
  </si>
  <si>
    <t>b</t>
  </si>
  <si>
    <t>Classements pour consolantes</t>
  </si>
  <si>
    <t>Classements pour principales</t>
  </si>
  <si>
    <t>dg</t>
  </si>
  <si>
    <t>sf</t>
  </si>
  <si>
    <t>ss</t>
  </si>
  <si>
    <t>ff</t>
  </si>
  <si>
    <t>aq</t>
  </si>
  <si>
    <t>rt</t>
  </si>
  <si>
    <t>yy</t>
  </si>
  <si>
    <t>yuu</t>
  </si>
  <si>
    <t>aze</t>
  </si>
  <si>
    <t>rez</t>
  </si>
  <si>
    <t>rfgg</t>
  </si>
  <si>
    <t>zqq</t>
  </si>
  <si>
    <t>qww</t>
  </si>
  <si>
    <t>wwqq</t>
  </si>
  <si>
    <t>qaz</t>
  </si>
  <si>
    <t>zerr</t>
  </si>
  <si>
    <t>sswde</t>
  </si>
  <si>
    <t>rfd</t>
  </si>
  <si>
    <t>ttyhh</t>
  </si>
  <si>
    <t>uytr</t>
  </si>
  <si>
    <t>yt-y(</t>
  </si>
  <si>
    <t>è('''"</t>
  </si>
  <si>
    <t>uèuuu</t>
  </si>
  <si>
    <t>iiii</t>
  </si>
  <si>
    <t>uuuuu</t>
  </si>
  <si>
    <t>yyeezz</t>
  </si>
  <si>
    <t>aaa</t>
  </si>
  <si>
    <t>errrttt</t>
  </si>
  <si>
    <t>yuuuu</t>
  </si>
  <si>
    <t>i'eeee</t>
  </si>
  <si>
    <t>Insciption 8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</si>
</sst>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ABA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/>
    <xf numFmtId="0" fontId="0" fillId="8" borderId="1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1" xfId="0" applyFill="1" applyBorder="1"/>
    <xf numFmtId="0" fontId="0" fillId="8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6" xfId="0" applyFill="1" applyBorder="1" applyAlignment="1">
      <alignment horizontal="center" vertical="center"/>
    </xf>
    <xf numFmtId="0" fontId="0" fillId="7" borderId="7" xfId="0" applyFill="1" applyBorder="1"/>
    <xf numFmtId="0" fontId="0" fillId="7" borderId="1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/>
    <xf numFmtId="0" fontId="0" fillId="7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0" fillId="10" borderId="0" xfId="0" applyFill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0" fillId="10" borderId="0" xfId="0" applyFill="1"/>
    <xf numFmtId="0" fontId="5" fillId="9" borderId="0" xfId="0" applyFont="1" applyFill="1"/>
    <xf numFmtId="0" fontId="0" fillId="14" borderId="0" xfId="0" applyFill="1"/>
    <xf numFmtId="0" fontId="9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/>
    <xf numFmtId="0" fontId="10" fillId="0" borderId="21" xfId="0" applyFont="1" applyBorder="1" applyAlignment="1">
      <alignment horizontal="left"/>
    </xf>
    <xf numFmtId="0" fontId="10" fillId="0" borderId="0" xfId="0" applyFont="1"/>
    <xf numFmtId="0" fontId="10" fillId="0" borderId="1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1" xfId="0" applyFont="1" applyBorder="1"/>
    <xf numFmtId="0" fontId="10" fillId="0" borderId="0" xfId="0" applyFont="1" applyBorder="1"/>
    <xf numFmtId="0" fontId="10" fillId="0" borderId="4" xfId="0" applyFont="1" applyBorder="1"/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7" borderId="0" xfId="2" applyFont="1" applyFill="1" applyBorder="1" applyAlignment="1" applyProtection="1">
      <alignment horizontal="center" vertical="center"/>
    </xf>
    <xf numFmtId="0" fontId="13" fillId="9" borderId="0" xfId="0" applyFont="1" applyFill="1" applyProtection="1"/>
    <xf numFmtId="0" fontId="2" fillId="7" borderId="0" xfId="0" applyFont="1" applyFill="1" applyAlignment="1" applyProtection="1">
      <alignment horizontal="center" vertical="center"/>
    </xf>
    <xf numFmtId="0" fontId="14" fillId="9" borderId="14" xfId="0" applyFont="1" applyFill="1" applyBorder="1" applyProtection="1"/>
    <xf numFmtId="0" fontId="14" fillId="9" borderId="25" xfId="0" applyFont="1" applyFill="1" applyBorder="1" applyProtection="1"/>
    <xf numFmtId="0" fontId="2" fillId="6" borderId="21" xfId="1" applyFont="1" applyFill="1" applyBorder="1" applyAlignment="1" applyProtection="1">
      <alignment horizontal="center" vertical="center"/>
    </xf>
    <xf numFmtId="0" fontId="12" fillId="17" borderId="21" xfId="2" applyFont="1" applyFill="1" applyBorder="1" applyAlignment="1" applyProtection="1">
      <alignment horizontal="center" vertical="center"/>
    </xf>
    <xf numFmtId="0" fontId="12" fillId="6" borderId="21" xfId="0" applyFont="1" applyFill="1" applyBorder="1" applyAlignment="1" applyProtection="1">
      <alignment horizontal="center" vertical="center"/>
    </xf>
    <xf numFmtId="0" fontId="12" fillId="19" borderId="21" xfId="2" applyFont="1" applyFill="1" applyBorder="1" applyAlignment="1" applyProtection="1">
      <alignment horizontal="center" vertical="center"/>
    </xf>
    <xf numFmtId="0" fontId="2" fillId="17" borderId="22" xfId="2" applyFont="1" applyFill="1" applyBorder="1" applyAlignment="1" applyProtection="1">
      <alignment horizontal="center" vertical="center"/>
    </xf>
    <xf numFmtId="0" fontId="2" fillId="6" borderId="22" xfId="1" applyFont="1" applyFill="1" applyBorder="1" applyAlignment="1" applyProtection="1">
      <alignment horizontal="center" vertical="center"/>
    </xf>
    <xf numFmtId="0" fontId="2" fillId="17" borderId="12" xfId="2" applyFont="1" applyFill="1" applyBorder="1" applyAlignment="1" applyProtection="1">
      <alignment horizontal="center" vertical="center"/>
    </xf>
    <xf numFmtId="0" fontId="0" fillId="8" borderId="0" xfId="0" applyFill="1" applyBorder="1"/>
    <xf numFmtId="0" fontId="16" fillId="0" borderId="0" xfId="0" applyFont="1" applyAlignment="1">
      <alignment horizontal="right" vertical="center"/>
    </xf>
    <xf numFmtId="0" fontId="0" fillId="9" borderId="0" xfId="0" applyFill="1" applyAlignment="1" applyProtection="1">
      <alignment horizontal="center" vertical="center"/>
    </xf>
    <xf numFmtId="0" fontId="2" fillId="9" borderId="0" xfId="0" applyFont="1" applyFill="1" applyProtection="1"/>
    <xf numFmtId="0" fontId="3" fillId="4" borderId="1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/>
    </xf>
    <xf numFmtId="0" fontId="3" fillId="16" borderId="1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2" fillId="5" borderId="4" xfId="1" applyFont="1" applyFill="1" applyBorder="1" applyAlignment="1" applyProtection="1">
      <alignment horizontal="center" vertical="center"/>
    </xf>
    <xf numFmtId="0" fontId="2" fillId="5" borderId="17" xfId="2" applyFont="1" applyFill="1" applyBorder="1" applyAlignment="1" applyProtection="1">
      <alignment horizontal="center" vertical="center"/>
    </xf>
    <xf numFmtId="0" fontId="2" fillId="18" borderId="20" xfId="2" applyFont="1" applyFill="1" applyBorder="1" applyAlignment="1" applyProtection="1">
      <alignment horizontal="center" vertical="center"/>
    </xf>
    <xf numFmtId="0" fontId="2" fillId="5" borderId="0" xfId="2" applyFont="1" applyFill="1" applyBorder="1" applyAlignment="1" applyProtection="1">
      <alignment horizontal="center" vertical="center"/>
    </xf>
    <xf numFmtId="0" fontId="2" fillId="18" borderId="12" xfId="2" applyFont="1" applyFill="1" applyBorder="1" applyAlignment="1" applyProtection="1">
      <alignment horizontal="center" vertical="center"/>
    </xf>
    <xf numFmtId="0" fontId="2" fillId="17" borderId="5" xfId="2" applyFont="1" applyFill="1" applyBorder="1" applyAlignment="1" applyProtection="1">
      <alignment horizontal="center" vertical="center"/>
    </xf>
    <xf numFmtId="0" fontId="2" fillId="17" borderId="3" xfId="2" applyFont="1" applyFill="1" applyBorder="1" applyAlignment="1" applyProtection="1">
      <alignment horizontal="center" vertical="center"/>
    </xf>
    <xf numFmtId="0" fontId="2" fillId="4" borderId="4" xfId="2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7" borderId="24" xfId="1" applyFont="1" applyFill="1" applyBorder="1" applyAlignment="1" applyProtection="1">
      <alignment horizontal="center" vertical="center"/>
    </xf>
    <xf numFmtId="0" fontId="2" fillId="7" borderId="23" xfId="2" applyFont="1" applyFill="1" applyBorder="1" applyAlignment="1" applyProtection="1">
      <alignment horizontal="center" vertical="center"/>
    </xf>
    <xf numFmtId="0" fontId="2" fillId="18" borderId="22" xfId="2" applyFont="1" applyFill="1" applyBorder="1" applyAlignment="1" applyProtection="1">
      <alignment horizontal="center" vertical="center"/>
    </xf>
    <xf numFmtId="0" fontId="2" fillId="7" borderId="24" xfId="2" applyFont="1" applyFill="1" applyBorder="1" applyAlignment="1" applyProtection="1">
      <alignment horizontal="center" vertical="center"/>
    </xf>
    <xf numFmtId="0" fontId="2" fillId="7" borderId="24" xfId="0" applyFont="1" applyFill="1" applyBorder="1" applyProtection="1"/>
    <xf numFmtId="0" fontId="2" fillId="17" borderId="23" xfId="2" applyFont="1" applyFill="1" applyBorder="1" applyAlignment="1" applyProtection="1">
      <alignment horizontal="center" vertical="center"/>
    </xf>
    <xf numFmtId="0" fontId="2" fillId="4" borderId="24" xfId="2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0" fontId="2" fillId="17" borderId="17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7" borderId="0" xfId="2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Protection="1"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11" fillId="9" borderId="5" xfId="0" applyFont="1" applyFill="1" applyBorder="1" applyAlignment="1" applyProtection="1">
      <alignment horizontal="center" vertical="center"/>
      <protection locked="0"/>
    </xf>
    <xf numFmtId="0" fontId="14" fillId="9" borderId="14" xfId="0" applyFont="1" applyFill="1" applyBorder="1" applyProtection="1">
      <protection locked="0"/>
    </xf>
    <xf numFmtId="0" fontId="14" fillId="9" borderId="0" xfId="0" applyFont="1" applyFill="1" applyProtection="1">
      <protection locked="0"/>
    </xf>
    <xf numFmtId="0" fontId="14" fillId="9" borderId="25" xfId="0" applyFont="1" applyFill="1" applyBorder="1" applyProtection="1"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12" fillId="17" borderId="21" xfId="2" applyFont="1" applyFill="1" applyBorder="1" applyAlignment="1" applyProtection="1">
      <alignment horizontal="center" vertical="center"/>
      <protection locked="0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19" borderId="21" xfId="2" applyFont="1" applyFill="1" applyBorder="1" applyAlignment="1" applyProtection="1">
      <alignment horizontal="center" vertical="center"/>
      <protection locked="0"/>
    </xf>
    <xf numFmtId="0" fontId="2" fillId="7" borderId="24" xfId="2" applyFont="1" applyFill="1" applyBorder="1" applyAlignment="1" applyProtection="1">
      <alignment horizontal="center" vertical="center"/>
      <protection locked="0"/>
    </xf>
    <xf numFmtId="0" fontId="2" fillId="7" borderId="22" xfId="2" applyFont="1" applyFill="1" applyBorder="1" applyAlignment="1" applyProtection="1">
      <alignment horizontal="center" vertical="center"/>
      <protection locked="0"/>
    </xf>
    <xf numFmtId="0" fontId="2" fillId="7" borderId="23" xfId="2" applyFont="1" applyFill="1" applyBorder="1" applyAlignment="1" applyProtection="1">
      <alignment horizontal="center" vertical="center"/>
      <protection locked="0"/>
    </xf>
    <xf numFmtId="0" fontId="2" fillId="17" borderId="22" xfId="2" applyFont="1" applyFill="1" applyBorder="1" applyAlignment="1" applyProtection="1">
      <alignment horizontal="center" vertical="center"/>
      <protection locked="0"/>
    </xf>
    <xf numFmtId="0" fontId="2" fillId="6" borderId="22" xfId="1" applyFont="1" applyFill="1" applyBorder="1" applyAlignment="1" applyProtection="1">
      <alignment horizontal="center" vertical="center"/>
      <protection locked="0"/>
    </xf>
    <xf numFmtId="0" fontId="2" fillId="5" borderId="0" xfId="2" applyFont="1" applyFill="1" applyBorder="1" applyAlignment="1" applyProtection="1">
      <alignment horizontal="center" vertical="center"/>
      <protection locked="0"/>
    </xf>
    <xf numFmtId="0" fontId="2" fillId="5" borderId="12" xfId="2" applyFont="1" applyFill="1" applyBorder="1" applyAlignment="1" applyProtection="1">
      <alignment horizontal="center" vertical="center"/>
      <protection locked="0"/>
    </xf>
    <xf numFmtId="0" fontId="2" fillId="5" borderId="17" xfId="2" applyFont="1" applyFill="1" applyBorder="1" applyAlignment="1" applyProtection="1">
      <alignment horizontal="center" vertical="center"/>
      <protection locked="0"/>
    </xf>
    <xf numFmtId="0" fontId="2" fillId="17" borderId="12" xfId="2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Protection="1">
      <protection locked="0"/>
    </xf>
    <xf numFmtId="0" fontId="2" fillId="5" borderId="22" xfId="2" applyFont="1" applyFill="1" applyBorder="1" applyAlignment="1" applyProtection="1">
      <alignment horizontal="center" vertical="center"/>
      <protection locked="0"/>
    </xf>
    <xf numFmtId="0" fontId="2" fillId="5" borderId="23" xfId="2" applyFont="1" applyFill="1" applyBorder="1" applyAlignment="1" applyProtection="1">
      <alignment horizontal="center" vertical="center"/>
      <protection locked="0"/>
    </xf>
    <xf numFmtId="0" fontId="12" fillId="17" borderId="22" xfId="2" applyFont="1" applyFill="1" applyBorder="1" applyAlignment="1" applyProtection="1">
      <alignment horizontal="center" vertical="center"/>
      <protection locked="0"/>
    </xf>
    <xf numFmtId="0" fontId="12" fillId="6" borderId="22" xfId="0" applyFont="1" applyFill="1" applyBorder="1" applyAlignment="1" applyProtection="1">
      <alignment horizontal="center" vertical="center"/>
      <protection locked="0"/>
    </xf>
    <xf numFmtId="0" fontId="12" fillId="19" borderId="22" xfId="2" applyFont="1" applyFill="1" applyBorder="1" applyAlignment="1" applyProtection="1">
      <alignment horizontal="center" vertical="center"/>
      <protection locked="0"/>
    </xf>
    <xf numFmtId="0" fontId="2" fillId="6" borderId="26" xfId="1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14" fillId="9" borderId="28" xfId="0" applyFont="1" applyFill="1" applyBorder="1" applyProtection="1">
      <protection locked="0"/>
    </xf>
    <xf numFmtId="0" fontId="14" fillId="9" borderId="29" xfId="0" applyFont="1" applyFill="1" applyBorder="1" applyProtection="1"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2" xfId="1" applyFont="1" applyFill="1" applyBorder="1" applyAlignment="1" applyProtection="1">
      <alignment horizontal="center" vertical="center"/>
      <protection locked="0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30" xfId="1" applyFont="1" applyFill="1" applyBorder="1" applyAlignment="1" applyProtection="1">
      <alignment horizontal="center" vertical="center"/>
      <protection locked="0"/>
    </xf>
    <xf numFmtId="0" fontId="14" fillId="9" borderId="27" xfId="0" applyFont="1" applyFill="1" applyBorder="1" applyProtection="1">
      <protection locked="0"/>
    </xf>
    <xf numFmtId="0" fontId="14" fillId="9" borderId="31" xfId="0" applyFont="1" applyFill="1" applyBorder="1" applyProtection="1">
      <protection locked="0"/>
    </xf>
    <xf numFmtId="0" fontId="2" fillId="5" borderId="20" xfId="2" applyFont="1" applyFill="1" applyBorder="1" applyAlignment="1" applyProtection="1">
      <alignment horizontal="center" vertical="center"/>
      <protection locked="0"/>
    </xf>
    <xf numFmtId="0" fontId="2" fillId="5" borderId="25" xfId="2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7" fillId="24" borderId="3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5" fillId="20" borderId="0" xfId="0" applyFont="1" applyFill="1" applyAlignment="1" applyProtection="1">
      <alignment horizontal="center" vertical="top"/>
    </xf>
    <xf numFmtId="0" fontId="17" fillId="21" borderId="0" xfId="0" applyFont="1" applyFill="1" applyAlignment="1" applyProtection="1">
      <alignment horizontal="center"/>
    </xf>
    <xf numFmtId="0" fontId="18" fillId="23" borderId="0" xfId="0" applyFont="1" applyFill="1" applyAlignment="1" applyProtection="1">
      <alignment horizontal="center" vertical="center"/>
      <protection locked="0"/>
    </xf>
    <xf numFmtId="0" fontId="18" fillId="23" borderId="0" xfId="0" applyFont="1" applyFill="1" applyAlignment="1" applyProtection="1">
      <alignment horizontal="center"/>
      <protection locked="0"/>
    </xf>
    <xf numFmtId="0" fontId="20" fillId="20" borderId="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19" fillId="22" borderId="0" xfId="0" applyFont="1" applyFill="1" applyAlignment="1" applyProtection="1">
      <alignment horizontal="center" vertical="center"/>
      <protection locked="0"/>
    </xf>
    <xf numFmtId="0" fontId="21" fillId="20" borderId="0" xfId="0" applyFont="1" applyFill="1" applyBorder="1" applyAlignment="1" applyProtection="1">
      <alignment horizontal="center" vertical="center"/>
      <protection locked="0"/>
    </xf>
    <xf numFmtId="0" fontId="2" fillId="20" borderId="0" xfId="0" applyFont="1" applyFill="1" applyBorder="1" applyAlignment="1" applyProtection="1">
      <alignment horizontal="center" vertical="center"/>
      <protection locked="0"/>
    </xf>
  </cellXfs>
  <cellStyles count="3">
    <cellStyle name="40 % - Accent1" xfId="1" builtinId="31"/>
    <cellStyle name="40 % - Accent4" xfId="2" builtinId="43"/>
    <cellStyle name="Normal" xfId="0" builtinId="0"/>
  </cellStyles>
  <dxfs count="0"/>
  <tableStyles count="0" defaultTableStyle="TableStyleMedium9" defaultPivotStyle="PivotStyleLight16"/>
  <colors>
    <mruColors>
      <color rgb="FFFEABA2"/>
      <color rgb="FFF8B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1</xdr:row>
      <xdr:rowOff>609599</xdr:rowOff>
    </xdr:from>
    <xdr:to>
      <xdr:col>2</xdr:col>
      <xdr:colOff>762000</xdr:colOff>
      <xdr:row>1</xdr:row>
      <xdr:rowOff>609599</xdr:rowOff>
    </xdr:to>
    <xdr:pic>
      <xdr:nvPicPr>
        <xdr:cNvPr id="2" name="Image 1" descr="fyoox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026" y="1104899"/>
          <a:ext cx="723899" cy="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438150</xdr:colOff>
      <xdr:row>1</xdr:row>
      <xdr:rowOff>323850</xdr:rowOff>
    </xdr:to>
    <xdr:sp macro="" textlink="">
      <xdr:nvSpPr>
        <xdr:cNvPr id="3" name="Ellipse 2"/>
        <xdr:cNvSpPr/>
      </xdr:nvSpPr>
      <xdr:spPr>
        <a:xfrm>
          <a:off x="104775" y="104775"/>
          <a:ext cx="6029325" cy="714375"/>
        </a:xfrm>
        <a:prstGeom prst="ellipse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 b="0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Concours palet Rezéen</a:t>
          </a:r>
        </a:p>
      </xdr:txBody>
    </xdr:sp>
    <xdr:clientData/>
  </xdr:twoCellAnchor>
  <xdr:twoCellAnchor editAs="oneCell">
    <xdr:from>
      <xdr:col>1</xdr:col>
      <xdr:colOff>133350</xdr:colOff>
      <xdr:row>1</xdr:row>
      <xdr:rowOff>381000</xdr:rowOff>
    </xdr:from>
    <xdr:to>
      <xdr:col>3</xdr:col>
      <xdr:colOff>1133475</xdr:colOff>
      <xdr:row>1</xdr:row>
      <xdr:rowOff>1819275</xdr:rowOff>
    </xdr:to>
    <xdr:pic>
      <xdr:nvPicPr>
        <xdr:cNvPr id="4" name="Image 3" descr="fyoox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876300"/>
          <a:ext cx="4600575" cy="14382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40</xdr:row>
      <xdr:rowOff>609599</xdr:rowOff>
    </xdr:from>
    <xdr:to>
      <xdr:col>2</xdr:col>
      <xdr:colOff>762000</xdr:colOff>
      <xdr:row>40</xdr:row>
      <xdr:rowOff>609599</xdr:rowOff>
    </xdr:to>
    <xdr:pic>
      <xdr:nvPicPr>
        <xdr:cNvPr id="5" name="Image 4" descr="fyoox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026" y="1104899"/>
          <a:ext cx="704849" cy="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39</xdr:row>
      <xdr:rowOff>85725</xdr:rowOff>
    </xdr:from>
    <xdr:to>
      <xdr:col>4</xdr:col>
      <xdr:colOff>428625</xdr:colOff>
      <xdr:row>40</xdr:row>
      <xdr:rowOff>304800</xdr:rowOff>
    </xdr:to>
    <xdr:sp macro="" textlink="">
      <xdr:nvSpPr>
        <xdr:cNvPr id="6" name="Ellipse 5"/>
        <xdr:cNvSpPr/>
      </xdr:nvSpPr>
      <xdr:spPr>
        <a:xfrm>
          <a:off x="95250" y="9525000"/>
          <a:ext cx="6029325" cy="714375"/>
        </a:xfrm>
        <a:prstGeom prst="ellipse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 b="0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Concours palet Rezéen</a:t>
          </a:r>
        </a:p>
      </xdr:txBody>
    </xdr:sp>
    <xdr:clientData/>
  </xdr:twoCellAnchor>
  <xdr:twoCellAnchor editAs="oneCell">
    <xdr:from>
      <xdr:col>1</xdr:col>
      <xdr:colOff>133350</xdr:colOff>
      <xdr:row>40</xdr:row>
      <xdr:rowOff>381000</xdr:rowOff>
    </xdr:from>
    <xdr:to>
      <xdr:col>3</xdr:col>
      <xdr:colOff>1133475</xdr:colOff>
      <xdr:row>40</xdr:row>
      <xdr:rowOff>381000</xdr:rowOff>
    </xdr:to>
    <xdr:pic>
      <xdr:nvPicPr>
        <xdr:cNvPr id="7" name="Image 6" descr="fyoox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876300"/>
          <a:ext cx="4600575" cy="1438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40</xdr:row>
      <xdr:rowOff>409575</xdr:rowOff>
    </xdr:from>
    <xdr:to>
      <xdr:col>4</xdr:col>
      <xdr:colOff>19050</xdr:colOff>
      <xdr:row>40</xdr:row>
      <xdr:rowOff>1847850</xdr:rowOff>
    </xdr:to>
    <xdr:pic>
      <xdr:nvPicPr>
        <xdr:cNvPr id="8" name="Image 7" descr="fyooxj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10344150"/>
          <a:ext cx="4600575" cy="1438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28575</xdr:rowOff>
    </xdr:from>
    <xdr:to>
      <xdr:col>1</xdr:col>
      <xdr:colOff>761999</xdr:colOff>
      <xdr:row>3</xdr:row>
      <xdr:rowOff>180975</xdr:rowOff>
    </xdr:to>
    <xdr:pic>
      <xdr:nvPicPr>
        <xdr:cNvPr id="2" name="Image 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49" y="447675"/>
          <a:ext cx="1133475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</xdr:row>
      <xdr:rowOff>28575</xdr:rowOff>
    </xdr:from>
    <xdr:to>
      <xdr:col>5</xdr:col>
      <xdr:colOff>762000</xdr:colOff>
      <xdr:row>3</xdr:row>
      <xdr:rowOff>171450</xdr:rowOff>
    </xdr:to>
    <xdr:pic>
      <xdr:nvPicPr>
        <xdr:cNvPr id="3" name="Image 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5" y="447675"/>
          <a:ext cx="11430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</xdr:row>
      <xdr:rowOff>28575</xdr:rowOff>
    </xdr:from>
    <xdr:to>
      <xdr:col>1</xdr:col>
      <xdr:colOff>762000</xdr:colOff>
      <xdr:row>9</xdr:row>
      <xdr:rowOff>180975</xdr:rowOff>
    </xdr:to>
    <xdr:pic>
      <xdr:nvPicPr>
        <xdr:cNvPr id="4" name="Image 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695450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8</xdr:row>
      <xdr:rowOff>28575</xdr:rowOff>
    </xdr:from>
    <xdr:to>
      <xdr:col>5</xdr:col>
      <xdr:colOff>761999</xdr:colOff>
      <xdr:row>9</xdr:row>
      <xdr:rowOff>171450</xdr:rowOff>
    </xdr:to>
    <xdr:pic>
      <xdr:nvPicPr>
        <xdr:cNvPr id="5" name="Image 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1695450"/>
          <a:ext cx="1133475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14</xdr:row>
      <xdr:rowOff>28575</xdr:rowOff>
    </xdr:from>
    <xdr:to>
      <xdr:col>1</xdr:col>
      <xdr:colOff>762000</xdr:colOff>
      <xdr:row>15</xdr:row>
      <xdr:rowOff>180975</xdr:rowOff>
    </xdr:to>
    <xdr:pic>
      <xdr:nvPicPr>
        <xdr:cNvPr id="6" name="Image 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2943225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14</xdr:row>
      <xdr:rowOff>28575</xdr:rowOff>
    </xdr:from>
    <xdr:to>
      <xdr:col>5</xdr:col>
      <xdr:colOff>761999</xdr:colOff>
      <xdr:row>15</xdr:row>
      <xdr:rowOff>171450</xdr:rowOff>
    </xdr:to>
    <xdr:pic>
      <xdr:nvPicPr>
        <xdr:cNvPr id="7" name="Image 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2943225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</xdr:row>
      <xdr:rowOff>28575</xdr:rowOff>
    </xdr:from>
    <xdr:to>
      <xdr:col>8</xdr:col>
      <xdr:colOff>762000</xdr:colOff>
      <xdr:row>3</xdr:row>
      <xdr:rowOff>180975</xdr:rowOff>
    </xdr:to>
    <xdr:pic>
      <xdr:nvPicPr>
        <xdr:cNvPr id="8" name="Image 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100" y="447675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2</xdr:row>
      <xdr:rowOff>28575</xdr:rowOff>
    </xdr:from>
    <xdr:to>
      <xdr:col>12</xdr:col>
      <xdr:colOff>762000</xdr:colOff>
      <xdr:row>3</xdr:row>
      <xdr:rowOff>171450</xdr:rowOff>
    </xdr:to>
    <xdr:pic>
      <xdr:nvPicPr>
        <xdr:cNvPr id="9" name="Image 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447675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8</xdr:row>
      <xdr:rowOff>28575</xdr:rowOff>
    </xdr:from>
    <xdr:to>
      <xdr:col>8</xdr:col>
      <xdr:colOff>762000</xdr:colOff>
      <xdr:row>9</xdr:row>
      <xdr:rowOff>180975</xdr:rowOff>
    </xdr:to>
    <xdr:pic>
      <xdr:nvPicPr>
        <xdr:cNvPr id="10" name="Image 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100" y="1695450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8</xdr:row>
      <xdr:rowOff>28575</xdr:rowOff>
    </xdr:from>
    <xdr:to>
      <xdr:col>12</xdr:col>
      <xdr:colOff>762000</xdr:colOff>
      <xdr:row>9</xdr:row>
      <xdr:rowOff>171450</xdr:rowOff>
    </xdr:to>
    <xdr:pic>
      <xdr:nvPicPr>
        <xdr:cNvPr id="11" name="Image 1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1695450"/>
          <a:ext cx="113347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762000</xdr:colOff>
      <xdr:row>7</xdr:row>
      <xdr:rowOff>171450</xdr:rowOff>
    </xdr:to>
    <xdr:pic>
      <xdr:nvPicPr>
        <xdr:cNvPr id="12" name="Image 11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15200" y="12763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14</xdr:row>
      <xdr:rowOff>28575</xdr:rowOff>
    </xdr:from>
    <xdr:to>
      <xdr:col>8</xdr:col>
      <xdr:colOff>761999</xdr:colOff>
      <xdr:row>15</xdr:row>
      <xdr:rowOff>180975</xdr:rowOff>
    </xdr:to>
    <xdr:pic>
      <xdr:nvPicPr>
        <xdr:cNvPr id="13" name="Image 1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2943225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14</xdr:row>
      <xdr:rowOff>28575</xdr:rowOff>
    </xdr:from>
    <xdr:to>
      <xdr:col>12</xdr:col>
      <xdr:colOff>762000</xdr:colOff>
      <xdr:row>15</xdr:row>
      <xdr:rowOff>171450</xdr:rowOff>
    </xdr:to>
    <xdr:pic>
      <xdr:nvPicPr>
        <xdr:cNvPr id="14" name="Image 1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2943225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0</xdr:row>
      <xdr:rowOff>28575</xdr:rowOff>
    </xdr:from>
    <xdr:to>
      <xdr:col>12</xdr:col>
      <xdr:colOff>762000</xdr:colOff>
      <xdr:row>1</xdr:row>
      <xdr:rowOff>171450</xdr:rowOff>
    </xdr:to>
    <xdr:pic>
      <xdr:nvPicPr>
        <xdr:cNvPr id="15" name="Image 14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77525" y="285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19050</xdr:rowOff>
    </xdr:from>
    <xdr:to>
      <xdr:col>8</xdr:col>
      <xdr:colOff>762000</xdr:colOff>
      <xdr:row>13</xdr:row>
      <xdr:rowOff>161925</xdr:rowOff>
    </xdr:to>
    <xdr:pic>
      <xdr:nvPicPr>
        <xdr:cNvPr id="16" name="Image 15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25146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0</xdr:row>
      <xdr:rowOff>9525</xdr:rowOff>
    </xdr:from>
    <xdr:to>
      <xdr:col>8</xdr:col>
      <xdr:colOff>762000</xdr:colOff>
      <xdr:row>1</xdr:row>
      <xdr:rowOff>152400</xdr:rowOff>
    </xdr:to>
    <xdr:pic>
      <xdr:nvPicPr>
        <xdr:cNvPr id="17" name="Image 16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34250" y="95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6</xdr:row>
      <xdr:rowOff>28575</xdr:rowOff>
    </xdr:from>
    <xdr:to>
      <xdr:col>12</xdr:col>
      <xdr:colOff>762000</xdr:colOff>
      <xdr:row>7</xdr:row>
      <xdr:rowOff>171450</xdr:rowOff>
    </xdr:to>
    <xdr:pic>
      <xdr:nvPicPr>
        <xdr:cNvPr id="18" name="Image 17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87050" y="12763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12</xdr:row>
      <xdr:rowOff>19050</xdr:rowOff>
    </xdr:from>
    <xdr:to>
      <xdr:col>12</xdr:col>
      <xdr:colOff>762000</xdr:colOff>
      <xdr:row>13</xdr:row>
      <xdr:rowOff>161925</xdr:rowOff>
    </xdr:to>
    <xdr:pic>
      <xdr:nvPicPr>
        <xdr:cNvPr id="19" name="Image 18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25146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28575</xdr:rowOff>
    </xdr:from>
    <xdr:to>
      <xdr:col>5</xdr:col>
      <xdr:colOff>762000</xdr:colOff>
      <xdr:row>1</xdr:row>
      <xdr:rowOff>171450</xdr:rowOff>
    </xdr:to>
    <xdr:pic>
      <xdr:nvPicPr>
        <xdr:cNvPr id="20" name="Image 19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05300" y="285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12</xdr:row>
      <xdr:rowOff>47625</xdr:rowOff>
    </xdr:from>
    <xdr:to>
      <xdr:col>5</xdr:col>
      <xdr:colOff>762000</xdr:colOff>
      <xdr:row>13</xdr:row>
      <xdr:rowOff>190500</xdr:rowOff>
    </xdr:to>
    <xdr:pic>
      <xdr:nvPicPr>
        <xdr:cNvPr id="21" name="Image 20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25431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5</xdr:col>
      <xdr:colOff>762000</xdr:colOff>
      <xdr:row>7</xdr:row>
      <xdr:rowOff>161925</xdr:rowOff>
    </xdr:to>
    <xdr:pic>
      <xdr:nvPicPr>
        <xdr:cNvPr id="22" name="Image 21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12668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19050</xdr:rowOff>
    </xdr:from>
    <xdr:to>
      <xdr:col>1</xdr:col>
      <xdr:colOff>762000</xdr:colOff>
      <xdr:row>13</xdr:row>
      <xdr:rowOff>161925</xdr:rowOff>
    </xdr:to>
    <xdr:pic>
      <xdr:nvPicPr>
        <xdr:cNvPr id="23" name="Image 22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25146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762000</xdr:colOff>
      <xdr:row>1</xdr:row>
      <xdr:rowOff>171450</xdr:rowOff>
    </xdr:to>
    <xdr:pic>
      <xdr:nvPicPr>
        <xdr:cNvPr id="24" name="Image 23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285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28575</xdr:rowOff>
    </xdr:from>
    <xdr:to>
      <xdr:col>1</xdr:col>
      <xdr:colOff>762000</xdr:colOff>
      <xdr:row>7</xdr:row>
      <xdr:rowOff>171450</xdr:rowOff>
    </xdr:to>
    <xdr:pic>
      <xdr:nvPicPr>
        <xdr:cNvPr id="25" name="Image 24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12763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20</xdr:row>
      <xdr:rowOff>28575</xdr:rowOff>
    </xdr:from>
    <xdr:to>
      <xdr:col>1</xdr:col>
      <xdr:colOff>762000</xdr:colOff>
      <xdr:row>21</xdr:row>
      <xdr:rowOff>180975</xdr:rowOff>
    </xdr:to>
    <xdr:pic>
      <xdr:nvPicPr>
        <xdr:cNvPr id="26" name="Image 2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4171950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20</xdr:row>
      <xdr:rowOff>28575</xdr:rowOff>
    </xdr:from>
    <xdr:to>
      <xdr:col>5</xdr:col>
      <xdr:colOff>761999</xdr:colOff>
      <xdr:row>21</xdr:row>
      <xdr:rowOff>171450</xdr:rowOff>
    </xdr:to>
    <xdr:pic>
      <xdr:nvPicPr>
        <xdr:cNvPr id="27" name="Image 2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4171950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20</xdr:row>
      <xdr:rowOff>28575</xdr:rowOff>
    </xdr:from>
    <xdr:to>
      <xdr:col>8</xdr:col>
      <xdr:colOff>761999</xdr:colOff>
      <xdr:row>21</xdr:row>
      <xdr:rowOff>180975</xdr:rowOff>
    </xdr:to>
    <xdr:pic>
      <xdr:nvPicPr>
        <xdr:cNvPr id="28" name="Image 2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4171950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20</xdr:row>
      <xdr:rowOff>28575</xdr:rowOff>
    </xdr:from>
    <xdr:to>
      <xdr:col>12</xdr:col>
      <xdr:colOff>762000</xdr:colOff>
      <xdr:row>21</xdr:row>
      <xdr:rowOff>171450</xdr:rowOff>
    </xdr:to>
    <xdr:pic>
      <xdr:nvPicPr>
        <xdr:cNvPr id="29" name="Image 2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4171950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18</xdr:row>
      <xdr:rowOff>19050</xdr:rowOff>
    </xdr:from>
    <xdr:to>
      <xdr:col>8</xdr:col>
      <xdr:colOff>762000</xdr:colOff>
      <xdr:row>19</xdr:row>
      <xdr:rowOff>161925</xdr:rowOff>
    </xdr:to>
    <xdr:pic>
      <xdr:nvPicPr>
        <xdr:cNvPr id="30" name="Image 29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37433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762000</xdr:colOff>
      <xdr:row>19</xdr:row>
      <xdr:rowOff>161925</xdr:rowOff>
    </xdr:to>
    <xdr:pic>
      <xdr:nvPicPr>
        <xdr:cNvPr id="31" name="Image 30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37433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18</xdr:row>
      <xdr:rowOff>47625</xdr:rowOff>
    </xdr:from>
    <xdr:to>
      <xdr:col>5</xdr:col>
      <xdr:colOff>762000</xdr:colOff>
      <xdr:row>19</xdr:row>
      <xdr:rowOff>190500</xdr:rowOff>
    </xdr:to>
    <xdr:pic>
      <xdr:nvPicPr>
        <xdr:cNvPr id="32" name="Image 31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37719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18</xdr:row>
      <xdr:rowOff>19050</xdr:rowOff>
    </xdr:from>
    <xdr:to>
      <xdr:col>1</xdr:col>
      <xdr:colOff>762000</xdr:colOff>
      <xdr:row>19</xdr:row>
      <xdr:rowOff>161925</xdr:rowOff>
    </xdr:to>
    <xdr:pic>
      <xdr:nvPicPr>
        <xdr:cNvPr id="33" name="Image 32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37433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26</xdr:row>
      <xdr:rowOff>28575</xdr:rowOff>
    </xdr:from>
    <xdr:to>
      <xdr:col>1</xdr:col>
      <xdr:colOff>762000</xdr:colOff>
      <xdr:row>27</xdr:row>
      <xdr:rowOff>180975</xdr:rowOff>
    </xdr:to>
    <xdr:pic>
      <xdr:nvPicPr>
        <xdr:cNvPr id="34" name="Image 3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5400675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26</xdr:row>
      <xdr:rowOff>28575</xdr:rowOff>
    </xdr:from>
    <xdr:to>
      <xdr:col>5</xdr:col>
      <xdr:colOff>761999</xdr:colOff>
      <xdr:row>27</xdr:row>
      <xdr:rowOff>171450</xdr:rowOff>
    </xdr:to>
    <xdr:pic>
      <xdr:nvPicPr>
        <xdr:cNvPr id="35" name="Image 3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5400675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26</xdr:row>
      <xdr:rowOff>28575</xdr:rowOff>
    </xdr:from>
    <xdr:to>
      <xdr:col>8</xdr:col>
      <xdr:colOff>761999</xdr:colOff>
      <xdr:row>27</xdr:row>
      <xdr:rowOff>180975</xdr:rowOff>
    </xdr:to>
    <xdr:pic>
      <xdr:nvPicPr>
        <xdr:cNvPr id="36" name="Image 3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5400675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26</xdr:row>
      <xdr:rowOff>28575</xdr:rowOff>
    </xdr:from>
    <xdr:to>
      <xdr:col>12</xdr:col>
      <xdr:colOff>762000</xdr:colOff>
      <xdr:row>27</xdr:row>
      <xdr:rowOff>171450</xdr:rowOff>
    </xdr:to>
    <xdr:pic>
      <xdr:nvPicPr>
        <xdr:cNvPr id="37" name="Image 3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5400675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24</xdr:row>
      <xdr:rowOff>19050</xdr:rowOff>
    </xdr:from>
    <xdr:to>
      <xdr:col>8</xdr:col>
      <xdr:colOff>762000</xdr:colOff>
      <xdr:row>25</xdr:row>
      <xdr:rowOff>161925</xdr:rowOff>
    </xdr:to>
    <xdr:pic>
      <xdr:nvPicPr>
        <xdr:cNvPr id="38" name="Image 37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49720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24</xdr:row>
      <xdr:rowOff>19050</xdr:rowOff>
    </xdr:from>
    <xdr:to>
      <xdr:col>12</xdr:col>
      <xdr:colOff>762000</xdr:colOff>
      <xdr:row>25</xdr:row>
      <xdr:rowOff>161925</xdr:rowOff>
    </xdr:to>
    <xdr:pic>
      <xdr:nvPicPr>
        <xdr:cNvPr id="39" name="Image 38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49720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24</xdr:row>
      <xdr:rowOff>47625</xdr:rowOff>
    </xdr:from>
    <xdr:to>
      <xdr:col>5</xdr:col>
      <xdr:colOff>762000</xdr:colOff>
      <xdr:row>25</xdr:row>
      <xdr:rowOff>190500</xdr:rowOff>
    </xdr:to>
    <xdr:pic>
      <xdr:nvPicPr>
        <xdr:cNvPr id="40" name="Image 39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50006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24</xdr:row>
      <xdr:rowOff>19050</xdr:rowOff>
    </xdr:from>
    <xdr:to>
      <xdr:col>1</xdr:col>
      <xdr:colOff>762000</xdr:colOff>
      <xdr:row>25</xdr:row>
      <xdr:rowOff>161925</xdr:rowOff>
    </xdr:to>
    <xdr:pic>
      <xdr:nvPicPr>
        <xdr:cNvPr id="41" name="Image 40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49720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762000</xdr:colOff>
      <xdr:row>33</xdr:row>
      <xdr:rowOff>180975</xdr:rowOff>
    </xdr:to>
    <xdr:pic>
      <xdr:nvPicPr>
        <xdr:cNvPr id="42" name="Image 4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6629400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32</xdr:row>
      <xdr:rowOff>28575</xdr:rowOff>
    </xdr:from>
    <xdr:to>
      <xdr:col>5</xdr:col>
      <xdr:colOff>761999</xdr:colOff>
      <xdr:row>33</xdr:row>
      <xdr:rowOff>171450</xdr:rowOff>
    </xdr:to>
    <xdr:pic>
      <xdr:nvPicPr>
        <xdr:cNvPr id="43" name="Image 4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6629400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32</xdr:row>
      <xdr:rowOff>28575</xdr:rowOff>
    </xdr:from>
    <xdr:to>
      <xdr:col>8</xdr:col>
      <xdr:colOff>761999</xdr:colOff>
      <xdr:row>33</xdr:row>
      <xdr:rowOff>180975</xdr:rowOff>
    </xdr:to>
    <xdr:pic>
      <xdr:nvPicPr>
        <xdr:cNvPr id="44" name="Image 4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6629400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32</xdr:row>
      <xdr:rowOff>28575</xdr:rowOff>
    </xdr:from>
    <xdr:to>
      <xdr:col>12</xdr:col>
      <xdr:colOff>762000</xdr:colOff>
      <xdr:row>33</xdr:row>
      <xdr:rowOff>171450</xdr:rowOff>
    </xdr:to>
    <xdr:pic>
      <xdr:nvPicPr>
        <xdr:cNvPr id="45" name="Image 4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6629400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30</xdr:row>
      <xdr:rowOff>19050</xdr:rowOff>
    </xdr:from>
    <xdr:to>
      <xdr:col>8</xdr:col>
      <xdr:colOff>762000</xdr:colOff>
      <xdr:row>31</xdr:row>
      <xdr:rowOff>161925</xdr:rowOff>
    </xdr:to>
    <xdr:pic>
      <xdr:nvPicPr>
        <xdr:cNvPr id="46" name="Image 45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62007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30</xdr:row>
      <xdr:rowOff>19050</xdr:rowOff>
    </xdr:from>
    <xdr:to>
      <xdr:col>12</xdr:col>
      <xdr:colOff>762000</xdr:colOff>
      <xdr:row>31</xdr:row>
      <xdr:rowOff>161925</xdr:rowOff>
    </xdr:to>
    <xdr:pic>
      <xdr:nvPicPr>
        <xdr:cNvPr id="47" name="Image 46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62007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30</xdr:row>
      <xdr:rowOff>47625</xdr:rowOff>
    </xdr:from>
    <xdr:to>
      <xdr:col>5</xdr:col>
      <xdr:colOff>762000</xdr:colOff>
      <xdr:row>31</xdr:row>
      <xdr:rowOff>190500</xdr:rowOff>
    </xdr:to>
    <xdr:pic>
      <xdr:nvPicPr>
        <xdr:cNvPr id="48" name="Image 47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622935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30</xdr:row>
      <xdr:rowOff>19050</xdr:rowOff>
    </xdr:from>
    <xdr:to>
      <xdr:col>1</xdr:col>
      <xdr:colOff>762000</xdr:colOff>
      <xdr:row>31</xdr:row>
      <xdr:rowOff>161925</xdr:rowOff>
    </xdr:to>
    <xdr:pic>
      <xdr:nvPicPr>
        <xdr:cNvPr id="49" name="Image 48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62007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28575</xdr:rowOff>
    </xdr:from>
    <xdr:to>
      <xdr:col>1</xdr:col>
      <xdr:colOff>762000</xdr:colOff>
      <xdr:row>39</xdr:row>
      <xdr:rowOff>180975</xdr:rowOff>
    </xdr:to>
    <xdr:pic>
      <xdr:nvPicPr>
        <xdr:cNvPr id="50" name="Image 4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7858125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38</xdr:row>
      <xdr:rowOff>28575</xdr:rowOff>
    </xdr:from>
    <xdr:to>
      <xdr:col>5</xdr:col>
      <xdr:colOff>761999</xdr:colOff>
      <xdr:row>39</xdr:row>
      <xdr:rowOff>171450</xdr:rowOff>
    </xdr:to>
    <xdr:pic>
      <xdr:nvPicPr>
        <xdr:cNvPr id="51" name="Image 5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7858125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38</xdr:row>
      <xdr:rowOff>28575</xdr:rowOff>
    </xdr:from>
    <xdr:to>
      <xdr:col>8</xdr:col>
      <xdr:colOff>761999</xdr:colOff>
      <xdr:row>39</xdr:row>
      <xdr:rowOff>180975</xdr:rowOff>
    </xdr:to>
    <xdr:pic>
      <xdr:nvPicPr>
        <xdr:cNvPr id="52" name="Image 5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7858125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12</xdr:col>
      <xdr:colOff>762000</xdr:colOff>
      <xdr:row>39</xdr:row>
      <xdr:rowOff>171450</xdr:rowOff>
    </xdr:to>
    <xdr:pic>
      <xdr:nvPicPr>
        <xdr:cNvPr id="53" name="Image 5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7858125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36</xdr:row>
      <xdr:rowOff>19050</xdr:rowOff>
    </xdr:from>
    <xdr:to>
      <xdr:col>8</xdr:col>
      <xdr:colOff>762000</xdr:colOff>
      <xdr:row>37</xdr:row>
      <xdr:rowOff>161925</xdr:rowOff>
    </xdr:to>
    <xdr:pic>
      <xdr:nvPicPr>
        <xdr:cNvPr id="54" name="Image 53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74295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36</xdr:row>
      <xdr:rowOff>19050</xdr:rowOff>
    </xdr:from>
    <xdr:to>
      <xdr:col>12</xdr:col>
      <xdr:colOff>762000</xdr:colOff>
      <xdr:row>37</xdr:row>
      <xdr:rowOff>161925</xdr:rowOff>
    </xdr:to>
    <xdr:pic>
      <xdr:nvPicPr>
        <xdr:cNvPr id="55" name="Image 54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74295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36</xdr:row>
      <xdr:rowOff>47625</xdr:rowOff>
    </xdr:from>
    <xdr:to>
      <xdr:col>5</xdr:col>
      <xdr:colOff>762000</xdr:colOff>
      <xdr:row>37</xdr:row>
      <xdr:rowOff>190500</xdr:rowOff>
    </xdr:to>
    <xdr:pic>
      <xdr:nvPicPr>
        <xdr:cNvPr id="56" name="Image 55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745807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36</xdr:row>
      <xdr:rowOff>19050</xdr:rowOff>
    </xdr:from>
    <xdr:to>
      <xdr:col>1</xdr:col>
      <xdr:colOff>762000</xdr:colOff>
      <xdr:row>37</xdr:row>
      <xdr:rowOff>161925</xdr:rowOff>
    </xdr:to>
    <xdr:pic>
      <xdr:nvPicPr>
        <xdr:cNvPr id="57" name="Image 56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74295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44</xdr:row>
      <xdr:rowOff>28575</xdr:rowOff>
    </xdr:from>
    <xdr:to>
      <xdr:col>1</xdr:col>
      <xdr:colOff>762000</xdr:colOff>
      <xdr:row>45</xdr:row>
      <xdr:rowOff>180975</xdr:rowOff>
    </xdr:to>
    <xdr:pic>
      <xdr:nvPicPr>
        <xdr:cNvPr id="58" name="Image 5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9086850"/>
          <a:ext cx="1123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44</xdr:row>
      <xdr:rowOff>28575</xdr:rowOff>
    </xdr:from>
    <xdr:to>
      <xdr:col>5</xdr:col>
      <xdr:colOff>761999</xdr:colOff>
      <xdr:row>45</xdr:row>
      <xdr:rowOff>171450</xdr:rowOff>
    </xdr:to>
    <xdr:pic>
      <xdr:nvPicPr>
        <xdr:cNvPr id="59" name="Image 5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4" y="9086850"/>
          <a:ext cx="11525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44</xdr:row>
      <xdr:rowOff>28575</xdr:rowOff>
    </xdr:from>
    <xdr:to>
      <xdr:col>8</xdr:col>
      <xdr:colOff>761999</xdr:colOff>
      <xdr:row>45</xdr:row>
      <xdr:rowOff>180975</xdr:rowOff>
    </xdr:to>
    <xdr:pic>
      <xdr:nvPicPr>
        <xdr:cNvPr id="60" name="Image 5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9086850"/>
          <a:ext cx="1123949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44</xdr:row>
      <xdr:rowOff>28575</xdr:rowOff>
    </xdr:from>
    <xdr:to>
      <xdr:col>12</xdr:col>
      <xdr:colOff>762000</xdr:colOff>
      <xdr:row>45</xdr:row>
      <xdr:rowOff>171450</xdr:rowOff>
    </xdr:to>
    <xdr:pic>
      <xdr:nvPicPr>
        <xdr:cNvPr id="61" name="Image 6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0850" y="9086850"/>
          <a:ext cx="112395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42</xdr:row>
      <xdr:rowOff>19050</xdr:rowOff>
    </xdr:from>
    <xdr:to>
      <xdr:col>8</xdr:col>
      <xdr:colOff>762000</xdr:colOff>
      <xdr:row>43</xdr:row>
      <xdr:rowOff>161925</xdr:rowOff>
    </xdr:to>
    <xdr:pic>
      <xdr:nvPicPr>
        <xdr:cNvPr id="62" name="Image 61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86582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42</xdr:row>
      <xdr:rowOff>19050</xdr:rowOff>
    </xdr:from>
    <xdr:to>
      <xdr:col>12</xdr:col>
      <xdr:colOff>762000</xdr:colOff>
      <xdr:row>43</xdr:row>
      <xdr:rowOff>161925</xdr:rowOff>
    </xdr:to>
    <xdr:pic>
      <xdr:nvPicPr>
        <xdr:cNvPr id="63" name="Image 62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0" y="8658225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42</xdr:row>
      <xdr:rowOff>47625</xdr:rowOff>
    </xdr:from>
    <xdr:to>
      <xdr:col>5</xdr:col>
      <xdr:colOff>762000</xdr:colOff>
      <xdr:row>43</xdr:row>
      <xdr:rowOff>190500</xdr:rowOff>
    </xdr:to>
    <xdr:pic>
      <xdr:nvPicPr>
        <xdr:cNvPr id="64" name="Image 63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4825" y="8686800"/>
          <a:ext cx="1066800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42</xdr:row>
      <xdr:rowOff>19050</xdr:rowOff>
    </xdr:from>
    <xdr:to>
      <xdr:col>1</xdr:col>
      <xdr:colOff>762000</xdr:colOff>
      <xdr:row>43</xdr:row>
      <xdr:rowOff>161925</xdr:rowOff>
    </xdr:to>
    <xdr:pic>
      <xdr:nvPicPr>
        <xdr:cNvPr id="65" name="Image 64" descr="7300783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8658225"/>
          <a:ext cx="1066800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981074</xdr:colOff>
      <xdr:row>0</xdr:row>
      <xdr:rowOff>28575</xdr:rowOff>
    </xdr:from>
    <xdr:to>
      <xdr:col>16</xdr:col>
      <xdr:colOff>752473</xdr:colOff>
      <xdr:row>1</xdr:row>
      <xdr:rowOff>114300</xdr:rowOff>
    </xdr:to>
    <xdr:sp macro="" textlink="">
      <xdr:nvSpPr>
        <xdr:cNvPr id="3" name="Rogner un rectangle avec un coin du même côté 2"/>
        <xdr:cNvSpPr/>
      </xdr:nvSpPr>
      <xdr:spPr>
        <a:xfrm>
          <a:off x="6619874" y="28575"/>
          <a:ext cx="3714749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>
    <xdr:from>
      <xdr:col>9</xdr:col>
      <xdr:colOff>114300</xdr:colOff>
      <xdr:row>0</xdr:row>
      <xdr:rowOff>161924</xdr:rowOff>
    </xdr:from>
    <xdr:to>
      <xdr:col>10</xdr:col>
      <xdr:colOff>28575</xdr:colOff>
      <xdr:row>5</xdr:row>
      <xdr:rowOff>9525</xdr:rowOff>
    </xdr:to>
    <xdr:sp macro="" textlink="">
      <xdr:nvSpPr>
        <xdr:cNvPr id="5" name="Corde 4"/>
        <xdr:cNvSpPr/>
      </xdr:nvSpPr>
      <xdr:spPr>
        <a:xfrm>
          <a:off x="5753100" y="161924"/>
          <a:ext cx="895350" cy="657226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4'èmes Parties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142876</xdr:colOff>
      <xdr:row>0</xdr:row>
      <xdr:rowOff>47624</xdr:rowOff>
    </xdr:from>
    <xdr:to>
      <xdr:col>17</xdr:col>
      <xdr:colOff>762000</xdr:colOff>
      <xdr:row>3</xdr:row>
      <xdr:rowOff>47625</xdr:rowOff>
    </xdr:to>
    <xdr:pic>
      <xdr:nvPicPr>
        <xdr:cNvPr id="11" name="Image 10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1" y="47624"/>
          <a:ext cx="619124" cy="542926"/>
        </a:xfrm>
        <a:prstGeom prst="rect">
          <a:avLst/>
        </a:prstGeom>
      </xdr:spPr>
    </xdr:pic>
    <xdr:clientData/>
  </xdr:twoCellAnchor>
  <xdr:twoCellAnchor>
    <xdr:from>
      <xdr:col>0</xdr:col>
      <xdr:colOff>971550</xdr:colOff>
      <xdr:row>0</xdr:row>
      <xdr:rowOff>28576</xdr:rowOff>
    </xdr:from>
    <xdr:to>
      <xdr:col>7</xdr:col>
      <xdr:colOff>695325</xdr:colOff>
      <xdr:row>1</xdr:row>
      <xdr:rowOff>114301</xdr:rowOff>
    </xdr:to>
    <xdr:sp macro="" textlink="">
      <xdr:nvSpPr>
        <xdr:cNvPr id="266" name="Rogner un rectangle avec un coin du même côté 265"/>
        <xdr:cNvSpPr/>
      </xdr:nvSpPr>
      <xdr:spPr>
        <a:xfrm>
          <a:off x="971550" y="28576"/>
          <a:ext cx="3667125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>
    <xdr:from>
      <xdr:col>0</xdr:col>
      <xdr:colOff>38101</xdr:colOff>
      <xdr:row>0</xdr:row>
      <xdr:rowOff>76200</xdr:rowOff>
    </xdr:from>
    <xdr:to>
      <xdr:col>0</xdr:col>
      <xdr:colOff>952501</xdr:colOff>
      <xdr:row>5</xdr:row>
      <xdr:rowOff>28575</xdr:rowOff>
    </xdr:to>
    <xdr:sp macro="" textlink="">
      <xdr:nvSpPr>
        <xdr:cNvPr id="268" name="Corde 267"/>
        <xdr:cNvSpPr/>
      </xdr:nvSpPr>
      <xdr:spPr>
        <a:xfrm>
          <a:off x="38101" y="76200"/>
          <a:ext cx="914400" cy="762000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1'ère</a:t>
          </a:r>
          <a:r>
            <a:rPr lang="fr-FR" sz="1100" b="1" baseline="0">
              <a:solidFill>
                <a:sysClr val="windowText" lastClr="000000"/>
              </a:solidFill>
            </a:rPr>
            <a:t> Partie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133351</xdr:colOff>
      <xdr:row>0</xdr:row>
      <xdr:rowOff>114299</xdr:rowOff>
    </xdr:from>
    <xdr:to>
      <xdr:col>8</xdr:col>
      <xdr:colOff>752475</xdr:colOff>
      <xdr:row>3</xdr:row>
      <xdr:rowOff>85725</xdr:rowOff>
    </xdr:to>
    <xdr:pic>
      <xdr:nvPicPr>
        <xdr:cNvPr id="274" name="Image 273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6" y="114299"/>
          <a:ext cx="619124" cy="514351"/>
        </a:xfrm>
        <a:prstGeom prst="rect">
          <a:avLst/>
        </a:prstGeom>
      </xdr:spPr>
    </xdr:pic>
    <xdr:clientData/>
  </xdr:twoCellAnchor>
  <xdr:twoCellAnchor>
    <xdr:from>
      <xdr:col>13</xdr:col>
      <xdr:colOff>571500</xdr:colOff>
      <xdr:row>1</xdr:row>
      <xdr:rowOff>762000</xdr:rowOff>
    </xdr:from>
    <xdr:to>
      <xdr:col>15</xdr:col>
      <xdr:colOff>542925</xdr:colOff>
      <xdr:row>1</xdr:row>
      <xdr:rowOff>1504950</xdr:rowOff>
    </xdr:to>
    <xdr:sp macro="" textlink="">
      <xdr:nvSpPr>
        <xdr:cNvPr id="285" name="Rectangle avec flèche vers le bas 284"/>
        <xdr:cNvSpPr/>
      </xdr:nvSpPr>
      <xdr:spPr>
        <a:xfrm>
          <a:off x="8039100" y="1266825"/>
          <a:ext cx="714375" cy="74295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 editAs="oneCell">
    <xdr:from>
      <xdr:col>4</xdr:col>
      <xdr:colOff>133350</xdr:colOff>
      <xdr:row>42</xdr:row>
      <xdr:rowOff>19050</xdr:rowOff>
    </xdr:from>
    <xdr:to>
      <xdr:col>4</xdr:col>
      <xdr:colOff>619125</xdr:colOff>
      <xdr:row>43</xdr:row>
      <xdr:rowOff>95250</xdr:rowOff>
    </xdr:to>
    <xdr:pic>
      <xdr:nvPicPr>
        <xdr:cNvPr id="411" name="Image 41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7626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</xdr:row>
      <xdr:rowOff>19050</xdr:rowOff>
    </xdr:from>
    <xdr:to>
      <xdr:col>4</xdr:col>
      <xdr:colOff>619125</xdr:colOff>
      <xdr:row>3</xdr:row>
      <xdr:rowOff>85725</xdr:rowOff>
    </xdr:to>
    <xdr:pic>
      <xdr:nvPicPr>
        <xdr:cNvPr id="415" name="Image 41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286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4</xdr:row>
      <xdr:rowOff>19051</xdr:rowOff>
    </xdr:from>
    <xdr:to>
      <xdr:col>4</xdr:col>
      <xdr:colOff>619126</xdr:colOff>
      <xdr:row>5</xdr:row>
      <xdr:rowOff>95251</xdr:rowOff>
    </xdr:to>
    <xdr:pic>
      <xdr:nvPicPr>
        <xdr:cNvPr id="416" name="Image 41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95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6</xdr:row>
      <xdr:rowOff>19050</xdr:rowOff>
    </xdr:from>
    <xdr:to>
      <xdr:col>4</xdr:col>
      <xdr:colOff>619125</xdr:colOff>
      <xdr:row>7</xdr:row>
      <xdr:rowOff>85725</xdr:rowOff>
    </xdr:to>
    <xdr:pic>
      <xdr:nvPicPr>
        <xdr:cNvPr id="417" name="Image 41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962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8</xdr:row>
      <xdr:rowOff>19050</xdr:rowOff>
    </xdr:from>
    <xdr:to>
      <xdr:col>4</xdr:col>
      <xdr:colOff>619126</xdr:colOff>
      <xdr:row>9</xdr:row>
      <xdr:rowOff>85725</xdr:rowOff>
    </xdr:to>
    <xdr:pic>
      <xdr:nvPicPr>
        <xdr:cNvPr id="418" name="Image 41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228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10</xdr:row>
      <xdr:rowOff>19050</xdr:rowOff>
    </xdr:from>
    <xdr:to>
      <xdr:col>4</xdr:col>
      <xdr:colOff>619125</xdr:colOff>
      <xdr:row>11</xdr:row>
      <xdr:rowOff>85725</xdr:rowOff>
    </xdr:to>
    <xdr:pic>
      <xdr:nvPicPr>
        <xdr:cNvPr id="419" name="Image 41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1495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12</xdr:row>
      <xdr:rowOff>19051</xdr:rowOff>
    </xdr:from>
    <xdr:to>
      <xdr:col>4</xdr:col>
      <xdr:colOff>619126</xdr:colOff>
      <xdr:row>13</xdr:row>
      <xdr:rowOff>95251</xdr:rowOff>
    </xdr:to>
    <xdr:pic>
      <xdr:nvPicPr>
        <xdr:cNvPr id="420" name="Image 41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762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14</xdr:row>
      <xdr:rowOff>19049</xdr:rowOff>
    </xdr:from>
    <xdr:to>
      <xdr:col>4</xdr:col>
      <xdr:colOff>619125</xdr:colOff>
      <xdr:row>15</xdr:row>
      <xdr:rowOff>104774</xdr:rowOff>
    </xdr:to>
    <xdr:pic>
      <xdr:nvPicPr>
        <xdr:cNvPr id="421" name="Image 42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20288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16</xdr:row>
      <xdr:rowOff>19050</xdr:rowOff>
    </xdr:from>
    <xdr:to>
      <xdr:col>4</xdr:col>
      <xdr:colOff>609601</xdr:colOff>
      <xdr:row>17</xdr:row>
      <xdr:rowOff>123825</xdr:rowOff>
    </xdr:to>
    <xdr:pic>
      <xdr:nvPicPr>
        <xdr:cNvPr id="422" name="Image 42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1" y="229552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18</xdr:row>
      <xdr:rowOff>38100</xdr:rowOff>
    </xdr:from>
    <xdr:to>
      <xdr:col>4</xdr:col>
      <xdr:colOff>609600</xdr:colOff>
      <xdr:row>19</xdr:row>
      <xdr:rowOff>123825</xdr:rowOff>
    </xdr:to>
    <xdr:pic>
      <xdr:nvPicPr>
        <xdr:cNvPr id="423" name="Image 42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5" y="258127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20</xdr:row>
      <xdr:rowOff>19051</xdr:rowOff>
    </xdr:from>
    <xdr:to>
      <xdr:col>4</xdr:col>
      <xdr:colOff>619126</xdr:colOff>
      <xdr:row>21</xdr:row>
      <xdr:rowOff>114301</xdr:rowOff>
    </xdr:to>
    <xdr:pic>
      <xdr:nvPicPr>
        <xdr:cNvPr id="424" name="Image 42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22</xdr:row>
      <xdr:rowOff>19049</xdr:rowOff>
    </xdr:from>
    <xdr:to>
      <xdr:col>4</xdr:col>
      <xdr:colOff>619125</xdr:colOff>
      <xdr:row>23</xdr:row>
      <xdr:rowOff>104774</xdr:rowOff>
    </xdr:to>
    <xdr:pic>
      <xdr:nvPicPr>
        <xdr:cNvPr id="425" name="Image 42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24</xdr:row>
      <xdr:rowOff>19051</xdr:rowOff>
    </xdr:from>
    <xdr:to>
      <xdr:col>4</xdr:col>
      <xdr:colOff>619126</xdr:colOff>
      <xdr:row>25</xdr:row>
      <xdr:rowOff>95251</xdr:rowOff>
    </xdr:to>
    <xdr:pic>
      <xdr:nvPicPr>
        <xdr:cNvPr id="426" name="Image 42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362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26</xdr:row>
      <xdr:rowOff>19050</xdr:rowOff>
    </xdr:from>
    <xdr:to>
      <xdr:col>4</xdr:col>
      <xdr:colOff>619125</xdr:colOff>
      <xdr:row>27</xdr:row>
      <xdr:rowOff>85725</xdr:rowOff>
    </xdr:to>
    <xdr:pic>
      <xdr:nvPicPr>
        <xdr:cNvPr id="427" name="Image 42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629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28</xdr:row>
      <xdr:rowOff>19050</xdr:rowOff>
    </xdr:from>
    <xdr:to>
      <xdr:col>4</xdr:col>
      <xdr:colOff>619126</xdr:colOff>
      <xdr:row>29</xdr:row>
      <xdr:rowOff>85725</xdr:rowOff>
    </xdr:to>
    <xdr:pic>
      <xdr:nvPicPr>
        <xdr:cNvPr id="428" name="Image 42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895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30</xdr:row>
      <xdr:rowOff>19050</xdr:rowOff>
    </xdr:from>
    <xdr:to>
      <xdr:col>4</xdr:col>
      <xdr:colOff>619125</xdr:colOff>
      <xdr:row>31</xdr:row>
      <xdr:rowOff>85725</xdr:rowOff>
    </xdr:to>
    <xdr:pic>
      <xdr:nvPicPr>
        <xdr:cNvPr id="429" name="Image 42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62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32</xdr:row>
      <xdr:rowOff>19051</xdr:rowOff>
    </xdr:from>
    <xdr:to>
      <xdr:col>4</xdr:col>
      <xdr:colOff>619126</xdr:colOff>
      <xdr:row>33</xdr:row>
      <xdr:rowOff>95251</xdr:rowOff>
    </xdr:to>
    <xdr:pic>
      <xdr:nvPicPr>
        <xdr:cNvPr id="430" name="Image 42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429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34</xdr:row>
      <xdr:rowOff>19050</xdr:rowOff>
    </xdr:from>
    <xdr:to>
      <xdr:col>4</xdr:col>
      <xdr:colOff>619125</xdr:colOff>
      <xdr:row>35</xdr:row>
      <xdr:rowOff>85725</xdr:rowOff>
    </xdr:to>
    <xdr:pic>
      <xdr:nvPicPr>
        <xdr:cNvPr id="431" name="Image 43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695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36</xdr:row>
      <xdr:rowOff>19050</xdr:rowOff>
    </xdr:from>
    <xdr:to>
      <xdr:col>4</xdr:col>
      <xdr:colOff>619126</xdr:colOff>
      <xdr:row>37</xdr:row>
      <xdr:rowOff>104775</xdr:rowOff>
    </xdr:to>
    <xdr:pic>
      <xdr:nvPicPr>
        <xdr:cNvPr id="432" name="Image 43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962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38</xdr:row>
      <xdr:rowOff>19050</xdr:rowOff>
    </xdr:from>
    <xdr:to>
      <xdr:col>4</xdr:col>
      <xdr:colOff>619125</xdr:colOff>
      <xdr:row>39</xdr:row>
      <xdr:rowOff>104775</xdr:rowOff>
    </xdr:to>
    <xdr:pic>
      <xdr:nvPicPr>
        <xdr:cNvPr id="433" name="Image 43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229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40</xdr:row>
      <xdr:rowOff>19051</xdr:rowOff>
    </xdr:from>
    <xdr:to>
      <xdr:col>4</xdr:col>
      <xdr:colOff>619126</xdr:colOff>
      <xdr:row>41</xdr:row>
      <xdr:rowOff>95251</xdr:rowOff>
    </xdr:to>
    <xdr:pic>
      <xdr:nvPicPr>
        <xdr:cNvPr id="434" name="Image 43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54959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</xdr:row>
      <xdr:rowOff>19050</xdr:rowOff>
    </xdr:from>
    <xdr:to>
      <xdr:col>13</xdr:col>
      <xdr:colOff>619125</xdr:colOff>
      <xdr:row>3</xdr:row>
      <xdr:rowOff>123825</xdr:rowOff>
    </xdr:to>
    <xdr:pic>
      <xdr:nvPicPr>
        <xdr:cNvPr id="437" name="Image 43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286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4</xdr:row>
      <xdr:rowOff>19050</xdr:rowOff>
    </xdr:from>
    <xdr:to>
      <xdr:col>13</xdr:col>
      <xdr:colOff>619126</xdr:colOff>
      <xdr:row>5</xdr:row>
      <xdr:rowOff>133349</xdr:rowOff>
    </xdr:to>
    <xdr:pic>
      <xdr:nvPicPr>
        <xdr:cNvPr id="438" name="Image 43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95325"/>
          <a:ext cx="495300" cy="247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6</xdr:row>
      <xdr:rowOff>19050</xdr:rowOff>
    </xdr:from>
    <xdr:to>
      <xdr:col>13</xdr:col>
      <xdr:colOff>619125</xdr:colOff>
      <xdr:row>7</xdr:row>
      <xdr:rowOff>114300</xdr:rowOff>
    </xdr:to>
    <xdr:pic>
      <xdr:nvPicPr>
        <xdr:cNvPr id="439" name="Image 43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62025"/>
          <a:ext cx="485775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8</xdr:row>
      <xdr:rowOff>19051</xdr:rowOff>
    </xdr:from>
    <xdr:to>
      <xdr:col>13</xdr:col>
      <xdr:colOff>619126</xdr:colOff>
      <xdr:row>9</xdr:row>
      <xdr:rowOff>114301</xdr:rowOff>
    </xdr:to>
    <xdr:pic>
      <xdr:nvPicPr>
        <xdr:cNvPr id="440" name="Image 43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2287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10</xdr:row>
      <xdr:rowOff>19050</xdr:rowOff>
    </xdr:from>
    <xdr:to>
      <xdr:col>13</xdr:col>
      <xdr:colOff>619125</xdr:colOff>
      <xdr:row>11</xdr:row>
      <xdr:rowOff>95250</xdr:rowOff>
    </xdr:to>
    <xdr:pic>
      <xdr:nvPicPr>
        <xdr:cNvPr id="441" name="Image 44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14954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12</xdr:row>
      <xdr:rowOff>19050</xdr:rowOff>
    </xdr:from>
    <xdr:to>
      <xdr:col>13</xdr:col>
      <xdr:colOff>619126</xdr:colOff>
      <xdr:row>13</xdr:row>
      <xdr:rowOff>104775</xdr:rowOff>
    </xdr:to>
    <xdr:pic>
      <xdr:nvPicPr>
        <xdr:cNvPr id="442" name="Image 44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762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14</xdr:row>
      <xdr:rowOff>19050</xdr:rowOff>
    </xdr:from>
    <xdr:to>
      <xdr:col>13</xdr:col>
      <xdr:colOff>619125</xdr:colOff>
      <xdr:row>15</xdr:row>
      <xdr:rowOff>104775</xdr:rowOff>
    </xdr:to>
    <xdr:pic>
      <xdr:nvPicPr>
        <xdr:cNvPr id="443" name="Image 44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028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16</xdr:row>
      <xdr:rowOff>19051</xdr:rowOff>
    </xdr:from>
    <xdr:to>
      <xdr:col>13</xdr:col>
      <xdr:colOff>619126</xdr:colOff>
      <xdr:row>17</xdr:row>
      <xdr:rowOff>114301</xdr:rowOff>
    </xdr:to>
    <xdr:pic>
      <xdr:nvPicPr>
        <xdr:cNvPr id="444" name="Image 44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295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18</xdr:row>
      <xdr:rowOff>19049</xdr:rowOff>
    </xdr:from>
    <xdr:to>
      <xdr:col>13</xdr:col>
      <xdr:colOff>619125</xdr:colOff>
      <xdr:row>19</xdr:row>
      <xdr:rowOff>123824</xdr:rowOff>
    </xdr:to>
    <xdr:pic>
      <xdr:nvPicPr>
        <xdr:cNvPr id="445" name="Image 44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562224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20</xdr:row>
      <xdr:rowOff>19051</xdr:rowOff>
    </xdr:from>
    <xdr:to>
      <xdr:col>13</xdr:col>
      <xdr:colOff>619126</xdr:colOff>
      <xdr:row>21</xdr:row>
      <xdr:rowOff>114301</xdr:rowOff>
    </xdr:to>
    <xdr:pic>
      <xdr:nvPicPr>
        <xdr:cNvPr id="446" name="Image 44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22</xdr:row>
      <xdr:rowOff>19049</xdr:rowOff>
    </xdr:from>
    <xdr:to>
      <xdr:col>13</xdr:col>
      <xdr:colOff>619125</xdr:colOff>
      <xdr:row>23</xdr:row>
      <xdr:rowOff>104774</xdr:rowOff>
    </xdr:to>
    <xdr:pic>
      <xdr:nvPicPr>
        <xdr:cNvPr id="447" name="Image 44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24</xdr:row>
      <xdr:rowOff>19050</xdr:rowOff>
    </xdr:from>
    <xdr:to>
      <xdr:col>13</xdr:col>
      <xdr:colOff>619126</xdr:colOff>
      <xdr:row>25</xdr:row>
      <xdr:rowOff>104775</xdr:rowOff>
    </xdr:to>
    <xdr:pic>
      <xdr:nvPicPr>
        <xdr:cNvPr id="448" name="Image 44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362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26</xdr:row>
      <xdr:rowOff>19050</xdr:rowOff>
    </xdr:from>
    <xdr:to>
      <xdr:col>13</xdr:col>
      <xdr:colOff>619125</xdr:colOff>
      <xdr:row>27</xdr:row>
      <xdr:rowOff>104775</xdr:rowOff>
    </xdr:to>
    <xdr:pic>
      <xdr:nvPicPr>
        <xdr:cNvPr id="449" name="Image 44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629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28</xdr:row>
      <xdr:rowOff>0</xdr:rowOff>
    </xdr:from>
    <xdr:to>
      <xdr:col>13</xdr:col>
      <xdr:colOff>619126</xdr:colOff>
      <xdr:row>29</xdr:row>
      <xdr:rowOff>104775</xdr:rowOff>
    </xdr:to>
    <xdr:pic>
      <xdr:nvPicPr>
        <xdr:cNvPr id="450" name="Image 44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87667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30</xdr:row>
      <xdr:rowOff>19050</xdr:rowOff>
    </xdr:from>
    <xdr:to>
      <xdr:col>13</xdr:col>
      <xdr:colOff>619125</xdr:colOff>
      <xdr:row>31</xdr:row>
      <xdr:rowOff>104775</xdr:rowOff>
    </xdr:to>
    <xdr:pic>
      <xdr:nvPicPr>
        <xdr:cNvPr id="451" name="Image 45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162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32</xdr:row>
      <xdr:rowOff>19050</xdr:rowOff>
    </xdr:from>
    <xdr:to>
      <xdr:col>13</xdr:col>
      <xdr:colOff>619126</xdr:colOff>
      <xdr:row>33</xdr:row>
      <xdr:rowOff>104775</xdr:rowOff>
    </xdr:to>
    <xdr:pic>
      <xdr:nvPicPr>
        <xdr:cNvPr id="452" name="Image 45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429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34</xdr:row>
      <xdr:rowOff>19050</xdr:rowOff>
    </xdr:from>
    <xdr:to>
      <xdr:col>13</xdr:col>
      <xdr:colOff>619125</xdr:colOff>
      <xdr:row>35</xdr:row>
      <xdr:rowOff>104775</xdr:rowOff>
    </xdr:to>
    <xdr:pic>
      <xdr:nvPicPr>
        <xdr:cNvPr id="453" name="Image 45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695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36</xdr:row>
      <xdr:rowOff>19050</xdr:rowOff>
    </xdr:from>
    <xdr:to>
      <xdr:col>13</xdr:col>
      <xdr:colOff>619126</xdr:colOff>
      <xdr:row>38</xdr:row>
      <xdr:rowOff>0</xdr:rowOff>
    </xdr:to>
    <xdr:pic>
      <xdr:nvPicPr>
        <xdr:cNvPr id="454" name="Image 45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962525"/>
          <a:ext cx="495300" cy="2476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38</xdr:row>
      <xdr:rowOff>19050</xdr:rowOff>
    </xdr:from>
    <xdr:to>
      <xdr:col>13</xdr:col>
      <xdr:colOff>619125</xdr:colOff>
      <xdr:row>39</xdr:row>
      <xdr:rowOff>95250</xdr:rowOff>
    </xdr:to>
    <xdr:pic>
      <xdr:nvPicPr>
        <xdr:cNvPr id="455" name="Image 45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2292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40</xdr:row>
      <xdr:rowOff>19051</xdr:rowOff>
    </xdr:from>
    <xdr:to>
      <xdr:col>13</xdr:col>
      <xdr:colOff>619126</xdr:colOff>
      <xdr:row>41</xdr:row>
      <xdr:rowOff>95251</xdr:rowOff>
    </xdr:to>
    <xdr:pic>
      <xdr:nvPicPr>
        <xdr:cNvPr id="456" name="Image 45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5495926"/>
          <a:ext cx="495300" cy="209550"/>
        </a:xfrm>
        <a:prstGeom prst="rect">
          <a:avLst/>
        </a:prstGeom>
      </xdr:spPr>
    </xdr:pic>
    <xdr:clientData/>
  </xdr:twoCellAnchor>
  <xdr:twoCellAnchor>
    <xdr:from>
      <xdr:col>9</xdr:col>
      <xdr:colOff>76199</xdr:colOff>
      <xdr:row>150</xdr:row>
      <xdr:rowOff>57147</xdr:rowOff>
    </xdr:from>
    <xdr:to>
      <xdr:col>10</xdr:col>
      <xdr:colOff>57149</xdr:colOff>
      <xdr:row>154</xdr:row>
      <xdr:rowOff>95249</xdr:rowOff>
    </xdr:to>
    <xdr:sp macro="" textlink="">
      <xdr:nvSpPr>
        <xdr:cNvPr id="482" name="Corde 481"/>
        <xdr:cNvSpPr/>
      </xdr:nvSpPr>
      <xdr:spPr>
        <a:xfrm>
          <a:off x="5714999" y="20345397"/>
          <a:ext cx="962025" cy="714377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6'èmes Parties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114301</xdr:colOff>
      <xdr:row>75</xdr:row>
      <xdr:rowOff>47624</xdr:rowOff>
    </xdr:from>
    <xdr:to>
      <xdr:col>1</xdr:col>
      <xdr:colOff>47626</xdr:colOff>
      <xdr:row>80</xdr:row>
      <xdr:rowOff>28574</xdr:rowOff>
    </xdr:to>
    <xdr:sp macro="" textlink="">
      <xdr:nvSpPr>
        <xdr:cNvPr id="487" name="Corde 486"/>
        <xdr:cNvSpPr/>
      </xdr:nvSpPr>
      <xdr:spPr>
        <a:xfrm>
          <a:off x="114301" y="10191749"/>
          <a:ext cx="914400" cy="790575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2'èmes Parties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571500</xdr:colOff>
      <xdr:row>77</xdr:row>
      <xdr:rowOff>762000</xdr:rowOff>
    </xdr:from>
    <xdr:to>
      <xdr:col>15</xdr:col>
      <xdr:colOff>542925</xdr:colOff>
      <xdr:row>77</xdr:row>
      <xdr:rowOff>1504950</xdr:rowOff>
    </xdr:to>
    <xdr:sp macro="" textlink="">
      <xdr:nvSpPr>
        <xdr:cNvPr id="489" name="Rectangle avec flèche vers le bas 488"/>
        <xdr:cNvSpPr/>
      </xdr:nvSpPr>
      <xdr:spPr>
        <a:xfrm>
          <a:off x="8648700" y="5429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145</xdr:row>
      <xdr:rowOff>762000</xdr:rowOff>
    </xdr:from>
    <xdr:to>
      <xdr:col>15</xdr:col>
      <xdr:colOff>542925</xdr:colOff>
      <xdr:row>145</xdr:row>
      <xdr:rowOff>1504950</xdr:rowOff>
    </xdr:to>
    <xdr:sp macro="" textlink="">
      <xdr:nvSpPr>
        <xdr:cNvPr id="565" name="Rectangle avec flèche vers le bas 564"/>
        <xdr:cNvSpPr/>
      </xdr:nvSpPr>
      <xdr:spPr>
        <a:xfrm>
          <a:off x="8648700" y="5429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147</xdr:row>
      <xdr:rowOff>762000</xdr:rowOff>
    </xdr:from>
    <xdr:to>
      <xdr:col>15</xdr:col>
      <xdr:colOff>542925</xdr:colOff>
      <xdr:row>147</xdr:row>
      <xdr:rowOff>1504950</xdr:rowOff>
    </xdr:to>
    <xdr:sp macro="" textlink="">
      <xdr:nvSpPr>
        <xdr:cNvPr id="231" name="Rectangle avec flèche vers le bas 230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149</xdr:row>
      <xdr:rowOff>762000</xdr:rowOff>
    </xdr:from>
    <xdr:to>
      <xdr:col>15</xdr:col>
      <xdr:colOff>542925</xdr:colOff>
      <xdr:row>149</xdr:row>
      <xdr:rowOff>1504950</xdr:rowOff>
    </xdr:to>
    <xdr:sp macro="" textlink="">
      <xdr:nvSpPr>
        <xdr:cNvPr id="233" name="Rectangle avec flèche vers le bas 232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151</xdr:row>
      <xdr:rowOff>762000</xdr:rowOff>
    </xdr:from>
    <xdr:to>
      <xdr:col>15</xdr:col>
      <xdr:colOff>542925</xdr:colOff>
      <xdr:row>151</xdr:row>
      <xdr:rowOff>1504950</xdr:rowOff>
    </xdr:to>
    <xdr:sp macro="" textlink="">
      <xdr:nvSpPr>
        <xdr:cNvPr id="235" name="Rectangle avec flèche vers le bas 234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153</xdr:row>
      <xdr:rowOff>762000</xdr:rowOff>
    </xdr:from>
    <xdr:to>
      <xdr:col>15</xdr:col>
      <xdr:colOff>542925</xdr:colOff>
      <xdr:row>153</xdr:row>
      <xdr:rowOff>1504950</xdr:rowOff>
    </xdr:to>
    <xdr:sp macro="" textlink="">
      <xdr:nvSpPr>
        <xdr:cNvPr id="237" name="Rectangle avec flèche vers le bas 236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155</xdr:row>
      <xdr:rowOff>762000</xdr:rowOff>
    </xdr:from>
    <xdr:to>
      <xdr:col>15</xdr:col>
      <xdr:colOff>542925</xdr:colOff>
      <xdr:row>155</xdr:row>
      <xdr:rowOff>1504950</xdr:rowOff>
    </xdr:to>
    <xdr:sp macro="" textlink="">
      <xdr:nvSpPr>
        <xdr:cNvPr id="239" name="Rectangle avec flèche vers le bas 238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157</xdr:row>
      <xdr:rowOff>762000</xdr:rowOff>
    </xdr:from>
    <xdr:to>
      <xdr:col>15</xdr:col>
      <xdr:colOff>542925</xdr:colOff>
      <xdr:row>157</xdr:row>
      <xdr:rowOff>1504950</xdr:rowOff>
    </xdr:to>
    <xdr:sp macro="" textlink="">
      <xdr:nvSpPr>
        <xdr:cNvPr id="241" name="Rectangle avec flèche vers le bas 240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159</xdr:row>
      <xdr:rowOff>762000</xdr:rowOff>
    </xdr:from>
    <xdr:to>
      <xdr:col>15</xdr:col>
      <xdr:colOff>542925</xdr:colOff>
      <xdr:row>159</xdr:row>
      <xdr:rowOff>1504950</xdr:rowOff>
    </xdr:to>
    <xdr:sp macro="" textlink="">
      <xdr:nvSpPr>
        <xdr:cNvPr id="243" name="Rectangle avec flèche vers le bas 242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161</xdr:row>
      <xdr:rowOff>762000</xdr:rowOff>
    </xdr:from>
    <xdr:to>
      <xdr:col>15</xdr:col>
      <xdr:colOff>542925</xdr:colOff>
      <xdr:row>161</xdr:row>
      <xdr:rowOff>1504950</xdr:rowOff>
    </xdr:to>
    <xdr:sp macro="" textlink="">
      <xdr:nvSpPr>
        <xdr:cNvPr id="245" name="Rectangle avec flèche vers le bas 244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163</xdr:row>
      <xdr:rowOff>762000</xdr:rowOff>
    </xdr:from>
    <xdr:to>
      <xdr:col>15</xdr:col>
      <xdr:colOff>542925</xdr:colOff>
      <xdr:row>163</xdr:row>
      <xdr:rowOff>1504950</xdr:rowOff>
    </xdr:to>
    <xdr:sp macro="" textlink="">
      <xdr:nvSpPr>
        <xdr:cNvPr id="247" name="Rectangle avec flèche vers le bas 246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165</xdr:row>
      <xdr:rowOff>762000</xdr:rowOff>
    </xdr:from>
    <xdr:to>
      <xdr:col>15</xdr:col>
      <xdr:colOff>542925</xdr:colOff>
      <xdr:row>165</xdr:row>
      <xdr:rowOff>1504950</xdr:rowOff>
    </xdr:to>
    <xdr:sp macro="" textlink="">
      <xdr:nvSpPr>
        <xdr:cNvPr id="249" name="Rectangle avec flèche vers le bas 248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167</xdr:row>
      <xdr:rowOff>762000</xdr:rowOff>
    </xdr:from>
    <xdr:to>
      <xdr:col>15</xdr:col>
      <xdr:colOff>542925</xdr:colOff>
      <xdr:row>167</xdr:row>
      <xdr:rowOff>1504950</xdr:rowOff>
    </xdr:to>
    <xdr:sp macro="" textlink="">
      <xdr:nvSpPr>
        <xdr:cNvPr id="251" name="Rectangle avec flèche vers le bas 250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169</xdr:row>
      <xdr:rowOff>762000</xdr:rowOff>
    </xdr:from>
    <xdr:to>
      <xdr:col>15</xdr:col>
      <xdr:colOff>542925</xdr:colOff>
      <xdr:row>169</xdr:row>
      <xdr:rowOff>1504950</xdr:rowOff>
    </xdr:to>
    <xdr:sp macro="" textlink="">
      <xdr:nvSpPr>
        <xdr:cNvPr id="253" name="Rectangle avec flèche vers le bas 252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171</xdr:row>
      <xdr:rowOff>762000</xdr:rowOff>
    </xdr:from>
    <xdr:to>
      <xdr:col>15</xdr:col>
      <xdr:colOff>542925</xdr:colOff>
      <xdr:row>171</xdr:row>
      <xdr:rowOff>1504950</xdr:rowOff>
    </xdr:to>
    <xdr:sp macro="" textlink="">
      <xdr:nvSpPr>
        <xdr:cNvPr id="255" name="Rectangle avec flèche vers le bas 254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173</xdr:row>
      <xdr:rowOff>762000</xdr:rowOff>
    </xdr:from>
    <xdr:to>
      <xdr:col>15</xdr:col>
      <xdr:colOff>542925</xdr:colOff>
      <xdr:row>173</xdr:row>
      <xdr:rowOff>1504950</xdr:rowOff>
    </xdr:to>
    <xdr:sp macro="" textlink="">
      <xdr:nvSpPr>
        <xdr:cNvPr id="257" name="Rectangle avec flèche vers le bas 256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175</xdr:row>
      <xdr:rowOff>762000</xdr:rowOff>
    </xdr:from>
    <xdr:to>
      <xdr:col>15</xdr:col>
      <xdr:colOff>542925</xdr:colOff>
      <xdr:row>175</xdr:row>
      <xdr:rowOff>1504950</xdr:rowOff>
    </xdr:to>
    <xdr:sp macro="" textlink="">
      <xdr:nvSpPr>
        <xdr:cNvPr id="259" name="Rectangle avec flèche vers le bas 258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177</xdr:row>
      <xdr:rowOff>762000</xdr:rowOff>
    </xdr:from>
    <xdr:to>
      <xdr:col>15</xdr:col>
      <xdr:colOff>542925</xdr:colOff>
      <xdr:row>177</xdr:row>
      <xdr:rowOff>1504950</xdr:rowOff>
    </xdr:to>
    <xdr:sp macro="" textlink="">
      <xdr:nvSpPr>
        <xdr:cNvPr id="261" name="Rectangle avec flèche vers le bas 260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179</xdr:row>
      <xdr:rowOff>762000</xdr:rowOff>
    </xdr:from>
    <xdr:to>
      <xdr:col>15</xdr:col>
      <xdr:colOff>542925</xdr:colOff>
      <xdr:row>179</xdr:row>
      <xdr:rowOff>1504950</xdr:rowOff>
    </xdr:to>
    <xdr:sp macro="" textlink="">
      <xdr:nvSpPr>
        <xdr:cNvPr id="263" name="Rectangle avec flèche vers le bas 262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181</xdr:row>
      <xdr:rowOff>762000</xdr:rowOff>
    </xdr:from>
    <xdr:to>
      <xdr:col>15</xdr:col>
      <xdr:colOff>542925</xdr:colOff>
      <xdr:row>181</xdr:row>
      <xdr:rowOff>1504950</xdr:rowOff>
    </xdr:to>
    <xdr:sp macro="" textlink="">
      <xdr:nvSpPr>
        <xdr:cNvPr id="265" name="Rectangle avec flèche vers le bas 264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183</xdr:row>
      <xdr:rowOff>762000</xdr:rowOff>
    </xdr:from>
    <xdr:to>
      <xdr:col>15</xdr:col>
      <xdr:colOff>542925</xdr:colOff>
      <xdr:row>183</xdr:row>
      <xdr:rowOff>1504950</xdr:rowOff>
    </xdr:to>
    <xdr:sp macro="" textlink="">
      <xdr:nvSpPr>
        <xdr:cNvPr id="269" name="Rectangle avec flèche vers le bas 268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185</xdr:row>
      <xdr:rowOff>762000</xdr:rowOff>
    </xdr:from>
    <xdr:to>
      <xdr:col>15</xdr:col>
      <xdr:colOff>542925</xdr:colOff>
      <xdr:row>185</xdr:row>
      <xdr:rowOff>1504950</xdr:rowOff>
    </xdr:to>
    <xdr:sp macro="" textlink="">
      <xdr:nvSpPr>
        <xdr:cNvPr id="271" name="Rectangle avec flèche vers le bas 270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187</xdr:row>
      <xdr:rowOff>762000</xdr:rowOff>
    </xdr:from>
    <xdr:to>
      <xdr:col>15</xdr:col>
      <xdr:colOff>542925</xdr:colOff>
      <xdr:row>187</xdr:row>
      <xdr:rowOff>1504950</xdr:rowOff>
    </xdr:to>
    <xdr:sp macro="" textlink="">
      <xdr:nvSpPr>
        <xdr:cNvPr id="273" name="Rectangle avec flèche vers le bas 272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>
    <xdr:from>
      <xdr:col>13</xdr:col>
      <xdr:colOff>571500</xdr:colOff>
      <xdr:row>189</xdr:row>
      <xdr:rowOff>762000</xdr:rowOff>
    </xdr:from>
    <xdr:to>
      <xdr:col>15</xdr:col>
      <xdr:colOff>542925</xdr:colOff>
      <xdr:row>189</xdr:row>
      <xdr:rowOff>1504950</xdr:rowOff>
    </xdr:to>
    <xdr:sp macro="" textlink="">
      <xdr:nvSpPr>
        <xdr:cNvPr id="276" name="Rectangle avec flèche vers le bas 275"/>
        <xdr:cNvSpPr/>
      </xdr:nvSpPr>
      <xdr:spPr>
        <a:xfrm>
          <a:off x="8648700" y="1936432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 editAs="oneCell">
    <xdr:from>
      <xdr:col>4</xdr:col>
      <xdr:colOff>123826</xdr:colOff>
      <xdr:row>44</xdr:row>
      <xdr:rowOff>19051</xdr:rowOff>
    </xdr:from>
    <xdr:to>
      <xdr:col>4</xdr:col>
      <xdr:colOff>619126</xdr:colOff>
      <xdr:row>45</xdr:row>
      <xdr:rowOff>114301</xdr:rowOff>
    </xdr:to>
    <xdr:pic>
      <xdr:nvPicPr>
        <xdr:cNvPr id="278" name="Image 27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0293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42</xdr:row>
      <xdr:rowOff>19050</xdr:rowOff>
    </xdr:from>
    <xdr:to>
      <xdr:col>13</xdr:col>
      <xdr:colOff>619125</xdr:colOff>
      <xdr:row>43</xdr:row>
      <xdr:rowOff>123826</xdr:rowOff>
    </xdr:to>
    <xdr:pic>
      <xdr:nvPicPr>
        <xdr:cNvPr id="279" name="Image 27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762625"/>
          <a:ext cx="485775" cy="238126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44</xdr:row>
      <xdr:rowOff>19050</xdr:rowOff>
    </xdr:from>
    <xdr:to>
      <xdr:col>13</xdr:col>
      <xdr:colOff>619126</xdr:colOff>
      <xdr:row>45</xdr:row>
      <xdr:rowOff>104775</xdr:rowOff>
    </xdr:to>
    <xdr:pic>
      <xdr:nvPicPr>
        <xdr:cNvPr id="280" name="Image 27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029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46</xdr:row>
      <xdr:rowOff>19050</xdr:rowOff>
    </xdr:from>
    <xdr:to>
      <xdr:col>4</xdr:col>
      <xdr:colOff>619125</xdr:colOff>
      <xdr:row>47</xdr:row>
      <xdr:rowOff>104775</xdr:rowOff>
    </xdr:to>
    <xdr:pic>
      <xdr:nvPicPr>
        <xdr:cNvPr id="281" name="Image 28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296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48</xdr:row>
      <xdr:rowOff>19050</xdr:rowOff>
    </xdr:from>
    <xdr:to>
      <xdr:col>4</xdr:col>
      <xdr:colOff>619126</xdr:colOff>
      <xdr:row>49</xdr:row>
      <xdr:rowOff>85725</xdr:rowOff>
    </xdr:to>
    <xdr:pic>
      <xdr:nvPicPr>
        <xdr:cNvPr id="282" name="Image 28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562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46</xdr:row>
      <xdr:rowOff>19050</xdr:rowOff>
    </xdr:from>
    <xdr:to>
      <xdr:col>13</xdr:col>
      <xdr:colOff>619125</xdr:colOff>
      <xdr:row>47</xdr:row>
      <xdr:rowOff>123825</xdr:rowOff>
    </xdr:to>
    <xdr:pic>
      <xdr:nvPicPr>
        <xdr:cNvPr id="283" name="Image 28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2960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48</xdr:row>
      <xdr:rowOff>19050</xdr:rowOff>
    </xdr:from>
    <xdr:to>
      <xdr:col>13</xdr:col>
      <xdr:colOff>619126</xdr:colOff>
      <xdr:row>49</xdr:row>
      <xdr:rowOff>104775</xdr:rowOff>
    </xdr:to>
    <xdr:pic>
      <xdr:nvPicPr>
        <xdr:cNvPr id="284" name="Image 28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5627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50</xdr:row>
      <xdr:rowOff>19050</xdr:rowOff>
    </xdr:from>
    <xdr:to>
      <xdr:col>4</xdr:col>
      <xdr:colOff>619125</xdr:colOff>
      <xdr:row>51</xdr:row>
      <xdr:rowOff>85725</xdr:rowOff>
    </xdr:to>
    <xdr:pic>
      <xdr:nvPicPr>
        <xdr:cNvPr id="286" name="Image 28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829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52</xdr:row>
      <xdr:rowOff>19051</xdr:rowOff>
    </xdr:from>
    <xdr:to>
      <xdr:col>4</xdr:col>
      <xdr:colOff>619126</xdr:colOff>
      <xdr:row>53</xdr:row>
      <xdr:rowOff>114301</xdr:rowOff>
    </xdr:to>
    <xdr:pic>
      <xdr:nvPicPr>
        <xdr:cNvPr id="287" name="Image 28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0961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50</xdr:row>
      <xdr:rowOff>19050</xdr:rowOff>
    </xdr:from>
    <xdr:to>
      <xdr:col>13</xdr:col>
      <xdr:colOff>619125</xdr:colOff>
      <xdr:row>51</xdr:row>
      <xdr:rowOff>104775</xdr:rowOff>
    </xdr:to>
    <xdr:pic>
      <xdr:nvPicPr>
        <xdr:cNvPr id="288" name="Image 28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829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52</xdr:row>
      <xdr:rowOff>19050</xdr:rowOff>
    </xdr:from>
    <xdr:to>
      <xdr:col>13</xdr:col>
      <xdr:colOff>619126</xdr:colOff>
      <xdr:row>53</xdr:row>
      <xdr:rowOff>104775</xdr:rowOff>
    </xdr:to>
    <xdr:pic>
      <xdr:nvPicPr>
        <xdr:cNvPr id="289" name="Image 28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096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60</xdr:row>
      <xdr:rowOff>19050</xdr:rowOff>
    </xdr:from>
    <xdr:to>
      <xdr:col>4</xdr:col>
      <xdr:colOff>619125</xdr:colOff>
      <xdr:row>61</xdr:row>
      <xdr:rowOff>104775</xdr:rowOff>
    </xdr:to>
    <xdr:pic>
      <xdr:nvPicPr>
        <xdr:cNvPr id="290" name="Image 28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81629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62</xdr:row>
      <xdr:rowOff>19051</xdr:rowOff>
    </xdr:from>
    <xdr:to>
      <xdr:col>4</xdr:col>
      <xdr:colOff>619126</xdr:colOff>
      <xdr:row>63</xdr:row>
      <xdr:rowOff>95251</xdr:rowOff>
    </xdr:to>
    <xdr:pic>
      <xdr:nvPicPr>
        <xdr:cNvPr id="291" name="Image 29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60</xdr:row>
      <xdr:rowOff>19050</xdr:rowOff>
    </xdr:from>
    <xdr:to>
      <xdr:col>13</xdr:col>
      <xdr:colOff>619125</xdr:colOff>
      <xdr:row>61</xdr:row>
      <xdr:rowOff>123825</xdr:rowOff>
    </xdr:to>
    <xdr:pic>
      <xdr:nvPicPr>
        <xdr:cNvPr id="292" name="Image 29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1629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62</xdr:row>
      <xdr:rowOff>19051</xdr:rowOff>
    </xdr:from>
    <xdr:to>
      <xdr:col>13</xdr:col>
      <xdr:colOff>619126</xdr:colOff>
      <xdr:row>63</xdr:row>
      <xdr:rowOff>95251</xdr:rowOff>
    </xdr:to>
    <xdr:pic>
      <xdr:nvPicPr>
        <xdr:cNvPr id="293" name="Image 29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54</xdr:row>
      <xdr:rowOff>19050</xdr:rowOff>
    </xdr:from>
    <xdr:to>
      <xdr:col>4</xdr:col>
      <xdr:colOff>619125</xdr:colOff>
      <xdr:row>55</xdr:row>
      <xdr:rowOff>85725</xdr:rowOff>
    </xdr:to>
    <xdr:pic>
      <xdr:nvPicPr>
        <xdr:cNvPr id="296" name="Image 29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362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54</xdr:row>
      <xdr:rowOff>19050</xdr:rowOff>
    </xdr:from>
    <xdr:to>
      <xdr:col>13</xdr:col>
      <xdr:colOff>619125</xdr:colOff>
      <xdr:row>55</xdr:row>
      <xdr:rowOff>95250</xdr:rowOff>
    </xdr:to>
    <xdr:pic>
      <xdr:nvPicPr>
        <xdr:cNvPr id="297" name="Image 29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3628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56</xdr:row>
      <xdr:rowOff>19050</xdr:rowOff>
    </xdr:from>
    <xdr:to>
      <xdr:col>4</xdr:col>
      <xdr:colOff>619126</xdr:colOff>
      <xdr:row>57</xdr:row>
      <xdr:rowOff>104775</xdr:rowOff>
    </xdr:to>
    <xdr:pic>
      <xdr:nvPicPr>
        <xdr:cNvPr id="298" name="Image 29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629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56</xdr:row>
      <xdr:rowOff>19051</xdr:rowOff>
    </xdr:from>
    <xdr:to>
      <xdr:col>13</xdr:col>
      <xdr:colOff>619126</xdr:colOff>
      <xdr:row>57</xdr:row>
      <xdr:rowOff>114301</xdr:rowOff>
    </xdr:to>
    <xdr:pic>
      <xdr:nvPicPr>
        <xdr:cNvPr id="299" name="Image 29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629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58</xdr:row>
      <xdr:rowOff>19050</xdr:rowOff>
    </xdr:from>
    <xdr:to>
      <xdr:col>4</xdr:col>
      <xdr:colOff>619125</xdr:colOff>
      <xdr:row>59</xdr:row>
      <xdr:rowOff>85725</xdr:rowOff>
    </xdr:to>
    <xdr:pic>
      <xdr:nvPicPr>
        <xdr:cNvPr id="300" name="Image 29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8962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58</xdr:row>
      <xdr:rowOff>19050</xdr:rowOff>
    </xdr:from>
    <xdr:to>
      <xdr:col>13</xdr:col>
      <xdr:colOff>619125</xdr:colOff>
      <xdr:row>59</xdr:row>
      <xdr:rowOff>104775</xdr:rowOff>
    </xdr:to>
    <xdr:pic>
      <xdr:nvPicPr>
        <xdr:cNvPr id="301" name="Image 30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896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64</xdr:row>
      <xdr:rowOff>19050</xdr:rowOff>
    </xdr:from>
    <xdr:to>
      <xdr:col>4</xdr:col>
      <xdr:colOff>628650</xdr:colOff>
      <xdr:row>65</xdr:row>
      <xdr:rowOff>95250</xdr:rowOff>
    </xdr:to>
    <xdr:pic>
      <xdr:nvPicPr>
        <xdr:cNvPr id="304" name="Image 30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86963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64</xdr:row>
      <xdr:rowOff>38100</xdr:rowOff>
    </xdr:from>
    <xdr:to>
      <xdr:col>13</xdr:col>
      <xdr:colOff>619125</xdr:colOff>
      <xdr:row>65</xdr:row>
      <xdr:rowOff>95250</xdr:rowOff>
    </xdr:to>
    <xdr:pic>
      <xdr:nvPicPr>
        <xdr:cNvPr id="305" name="Image 30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7153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66</xdr:row>
      <xdr:rowOff>19051</xdr:rowOff>
    </xdr:from>
    <xdr:to>
      <xdr:col>4</xdr:col>
      <xdr:colOff>619126</xdr:colOff>
      <xdr:row>67</xdr:row>
      <xdr:rowOff>95251</xdr:rowOff>
    </xdr:to>
    <xdr:pic>
      <xdr:nvPicPr>
        <xdr:cNvPr id="166" name="Image 16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68</xdr:row>
      <xdr:rowOff>19050</xdr:rowOff>
    </xdr:from>
    <xdr:to>
      <xdr:col>4</xdr:col>
      <xdr:colOff>628650</xdr:colOff>
      <xdr:row>69</xdr:row>
      <xdr:rowOff>95250</xdr:rowOff>
    </xdr:to>
    <xdr:pic>
      <xdr:nvPicPr>
        <xdr:cNvPr id="167" name="Image 16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86963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70</xdr:row>
      <xdr:rowOff>19051</xdr:rowOff>
    </xdr:from>
    <xdr:to>
      <xdr:col>4</xdr:col>
      <xdr:colOff>619126</xdr:colOff>
      <xdr:row>71</xdr:row>
      <xdr:rowOff>95251</xdr:rowOff>
    </xdr:to>
    <xdr:pic>
      <xdr:nvPicPr>
        <xdr:cNvPr id="168" name="Image 16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9630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72</xdr:row>
      <xdr:rowOff>19050</xdr:rowOff>
    </xdr:from>
    <xdr:to>
      <xdr:col>4</xdr:col>
      <xdr:colOff>628650</xdr:colOff>
      <xdr:row>73</xdr:row>
      <xdr:rowOff>95250</xdr:rowOff>
    </xdr:to>
    <xdr:pic>
      <xdr:nvPicPr>
        <xdr:cNvPr id="169" name="Image 16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92297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66</xdr:row>
      <xdr:rowOff>19051</xdr:rowOff>
    </xdr:from>
    <xdr:to>
      <xdr:col>13</xdr:col>
      <xdr:colOff>619126</xdr:colOff>
      <xdr:row>67</xdr:row>
      <xdr:rowOff>95251</xdr:rowOff>
    </xdr:to>
    <xdr:pic>
      <xdr:nvPicPr>
        <xdr:cNvPr id="170" name="Image 16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68</xdr:row>
      <xdr:rowOff>38100</xdr:rowOff>
    </xdr:from>
    <xdr:to>
      <xdr:col>13</xdr:col>
      <xdr:colOff>619125</xdr:colOff>
      <xdr:row>69</xdr:row>
      <xdr:rowOff>95250</xdr:rowOff>
    </xdr:to>
    <xdr:pic>
      <xdr:nvPicPr>
        <xdr:cNvPr id="171" name="Image 17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7153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70</xdr:row>
      <xdr:rowOff>19051</xdr:rowOff>
    </xdr:from>
    <xdr:to>
      <xdr:col>13</xdr:col>
      <xdr:colOff>619126</xdr:colOff>
      <xdr:row>71</xdr:row>
      <xdr:rowOff>95251</xdr:rowOff>
    </xdr:to>
    <xdr:pic>
      <xdr:nvPicPr>
        <xdr:cNvPr id="172" name="Image 17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72</xdr:row>
      <xdr:rowOff>38100</xdr:rowOff>
    </xdr:from>
    <xdr:to>
      <xdr:col>13</xdr:col>
      <xdr:colOff>619125</xdr:colOff>
      <xdr:row>73</xdr:row>
      <xdr:rowOff>95250</xdr:rowOff>
    </xdr:to>
    <xdr:pic>
      <xdr:nvPicPr>
        <xdr:cNvPr id="173" name="Image 17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715375"/>
          <a:ext cx="485775" cy="190500"/>
        </a:xfrm>
        <a:prstGeom prst="rect">
          <a:avLst/>
        </a:prstGeom>
      </xdr:spPr>
    </xdr:pic>
    <xdr:clientData/>
  </xdr:twoCellAnchor>
  <xdr:twoCellAnchor>
    <xdr:from>
      <xdr:col>10</xdr:col>
      <xdr:colOff>9524</xdr:colOff>
      <xdr:row>75</xdr:row>
      <xdr:rowOff>19050</xdr:rowOff>
    </xdr:from>
    <xdr:to>
      <xdr:col>16</xdr:col>
      <xdr:colOff>761998</xdr:colOff>
      <xdr:row>76</xdr:row>
      <xdr:rowOff>104775</xdr:rowOff>
    </xdr:to>
    <xdr:sp macro="" textlink="">
      <xdr:nvSpPr>
        <xdr:cNvPr id="176" name="Rogner un rectangle avec un coin du même côté 175"/>
        <xdr:cNvSpPr/>
      </xdr:nvSpPr>
      <xdr:spPr>
        <a:xfrm>
          <a:off x="6629399" y="10163175"/>
          <a:ext cx="3714749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>
    <xdr:from>
      <xdr:col>9</xdr:col>
      <xdr:colOff>114300</xdr:colOff>
      <xdr:row>75</xdr:row>
      <xdr:rowOff>161924</xdr:rowOff>
    </xdr:from>
    <xdr:to>
      <xdr:col>10</xdr:col>
      <xdr:colOff>28575</xdr:colOff>
      <xdr:row>80</xdr:row>
      <xdr:rowOff>47625</xdr:rowOff>
    </xdr:to>
    <xdr:sp macro="" textlink="">
      <xdr:nvSpPr>
        <xdr:cNvPr id="177" name="Corde 176"/>
        <xdr:cNvSpPr/>
      </xdr:nvSpPr>
      <xdr:spPr>
        <a:xfrm>
          <a:off x="5753100" y="10306049"/>
          <a:ext cx="895350" cy="695326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5'èmes Parties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142876</xdr:colOff>
      <xdr:row>75</xdr:row>
      <xdr:rowOff>47624</xdr:rowOff>
    </xdr:from>
    <xdr:to>
      <xdr:col>17</xdr:col>
      <xdr:colOff>762000</xdr:colOff>
      <xdr:row>78</xdr:row>
      <xdr:rowOff>47625</xdr:rowOff>
    </xdr:to>
    <xdr:pic>
      <xdr:nvPicPr>
        <xdr:cNvPr id="178" name="Image 177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7026" y="47624"/>
          <a:ext cx="619124" cy="54292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75</xdr:row>
      <xdr:rowOff>19051</xdr:rowOff>
    </xdr:from>
    <xdr:to>
      <xdr:col>7</xdr:col>
      <xdr:colOff>704850</xdr:colOff>
      <xdr:row>76</xdr:row>
      <xdr:rowOff>104776</xdr:rowOff>
    </xdr:to>
    <xdr:sp macro="" textlink="">
      <xdr:nvSpPr>
        <xdr:cNvPr id="179" name="Rogner un rectangle avec un coin du même côté 178"/>
        <xdr:cNvSpPr/>
      </xdr:nvSpPr>
      <xdr:spPr>
        <a:xfrm>
          <a:off x="981075" y="10163176"/>
          <a:ext cx="3667125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 editAs="oneCell">
    <xdr:from>
      <xdr:col>8</xdr:col>
      <xdr:colOff>133351</xdr:colOff>
      <xdr:row>75</xdr:row>
      <xdr:rowOff>114299</xdr:rowOff>
    </xdr:from>
    <xdr:to>
      <xdr:col>8</xdr:col>
      <xdr:colOff>752475</xdr:colOff>
      <xdr:row>78</xdr:row>
      <xdr:rowOff>85725</xdr:rowOff>
    </xdr:to>
    <xdr:pic>
      <xdr:nvPicPr>
        <xdr:cNvPr id="181" name="Image 180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6" y="114299"/>
          <a:ext cx="619124" cy="514351"/>
        </a:xfrm>
        <a:prstGeom prst="rect">
          <a:avLst/>
        </a:prstGeom>
      </xdr:spPr>
    </xdr:pic>
    <xdr:clientData/>
  </xdr:twoCellAnchor>
  <xdr:twoCellAnchor>
    <xdr:from>
      <xdr:col>13</xdr:col>
      <xdr:colOff>571500</xdr:colOff>
      <xdr:row>76</xdr:row>
      <xdr:rowOff>762000</xdr:rowOff>
    </xdr:from>
    <xdr:to>
      <xdr:col>15</xdr:col>
      <xdr:colOff>542925</xdr:colOff>
      <xdr:row>76</xdr:row>
      <xdr:rowOff>1504950</xdr:rowOff>
    </xdr:to>
    <xdr:sp macro="" textlink="">
      <xdr:nvSpPr>
        <xdr:cNvPr id="182" name="Rectangle avec flèche vers le bas 181"/>
        <xdr:cNvSpPr/>
      </xdr:nvSpPr>
      <xdr:spPr>
        <a:xfrm>
          <a:off x="8648700" y="40957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 editAs="oneCell">
    <xdr:from>
      <xdr:col>4</xdr:col>
      <xdr:colOff>133350</xdr:colOff>
      <xdr:row>117</xdr:row>
      <xdr:rowOff>19050</xdr:rowOff>
    </xdr:from>
    <xdr:to>
      <xdr:col>4</xdr:col>
      <xdr:colOff>619125</xdr:colOff>
      <xdr:row>118</xdr:row>
      <xdr:rowOff>95250</xdr:rowOff>
    </xdr:to>
    <xdr:pic>
      <xdr:nvPicPr>
        <xdr:cNvPr id="183" name="Image 18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7626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77</xdr:row>
      <xdr:rowOff>19050</xdr:rowOff>
    </xdr:from>
    <xdr:to>
      <xdr:col>4</xdr:col>
      <xdr:colOff>619125</xdr:colOff>
      <xdr:row>78</xdr:row>
      <xdr:rowOff>85725</xdr:rowOff>
    </xdr:to>
    <xdr:pic>
      <xdr:nvPicPr>
        <xdr:cNvPr id="184" name="Image 18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286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79</xdr:row>
      <xdr:rowOff>19051</xdr:rowOff>
    </xdr:from>
    <xdr:to>
      <xdr:col>4</xdr:col>
      <xdr:colOff>619126</xdr:colOff>
      <xdr:row>80</xdr:row>
      <xdr:rowOff>95251</xdr:rowOff>
    </xdr:to>
    <xdr:pic>
      <xdr:nvPicPr>
        <xdr:cNvPr id="185" name="Image 18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95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81</xdr:row>
      <xdr:rowOff>19050</xdr:rowOff>
    </xdr:from>
    <xdr:to>
      <xdr:col>4</xdr:col>
      <xdr:colOff>619125</xdr:colOff>
      <xdr:row>82</xdr:row>
      <xdr:rowOff>85725</xdr:rowOff>
    </xdr:to>
    <xdr:pic>
      <xdr:nvPicPr>
        <xdr:cNvPr id="186" name="Image 18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962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83</xdr:row>
      <xdr:rowOff>19050</xdr:rowOff>
    </xdr:from>
    <xdr:to>
      <xdr:col>4</xdr:col>
      <xdr:colOff>619126</xdr:colOff>
      <xdr:row>84</xdr:row>
      <xdr:rowOff>85725</xdr:rowOff>
    </xdr:to>
    <xdr:pic>
      <xdr:nvPicPr>
        <xdr:cNvPr id="187" name="Image 18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228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85</xdr:row>
      <xdr:rowOff>19050</xdr:rowOff>
    </xdr:from>
    <xdr:to>
      <xdr:col>4</xdr:col>
      <xdr:colOff>619125</xdr:colOff>
      <xdr:row>86</xdr:row>
      <xdr:rowOff>85725</xdr:rowOff>
    </xdr:to>
    <xdr:pic>
      <xdr:nvPicPr>
        <xdr:cNvPr id="188" name="Image 18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1495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87</xdr:row>
      <xdr:rowOff>19051</xdr:rowOff>
    </xdr:from>
    <xdr:to>
      <xdr:col>4</xdr:col>
      <xdr:colOff>619126</xdr:colOff>
      <xdr:row>88</xdr:row>
      <xdr:rowOff>95251</xdr:rowOff>
    </xdr:to>
    <xdr:pic>
      <xdr:nvPicPr>
        <xdr:cNvPr id="189" name="Image 18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762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89</xdr:row>
      <xdr:rowOff>19049</xdr:rowOff>
    </xdr:from>
    <xdr:to>
      <xdr:col>4</xdr:col>
      <xdr:colOff>619125</xdr:colOff>
      <xdr:row>90</xdr:row>
      <xdr:rowOff>104774</xdr:rowOff>
    </xdr:to>
    <xdr:pic>
      <xdr:nvPicPr>
        <xdr:cNvPr id="190" name="Image 18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20288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91</xdr:row>
      <xdr:rowOff>19050</xdr:rowOff>
    </xdr:from>
    <xdr:to>
      <xdr:col>4</xdr:col>
      <xdr:colOff>609601</xdr:colOff>
      <xdr:row>92</xdr:row>
      <xdr:rowOff>123825</xdr:rowOff>
    </xdr:to>
    <xdr:pic>
      <xdr:nvPicPr>
        <xdr:cNvPr id="191" name="Image 19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1" y="229552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93</xdr:row>
      <xdr:rowOff>38100</xdr:rowOff>
    </xdr:from>
    <xdr:to>
      <xdr:col>4</xdr:col>
      <xdr:colOff>609600</xdr:colOff>
      <xdr:row>94</xdr:row>
      <xdr:rowOff>123825</xdr:rowOff>
    </xdr:to>
    <xdr:pic>
      <xdr:nvPicPr>
        <xdr:cNvPr id="192" name="Image 19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5" y="258127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95</xdr:row>
      <xdr:rowOff>19051</xdr:rowOff>
    </xdr:from>
    <xdr:to>
      <xdr:col>4</xdr:col>
      <xdr:colOff>619126</xdr:colOff>
      <xdr:row>96</xdr:row>
      <xdr:rowOff>114301</xdr:rowOff>
    </xdr:to>
    <xdr:pic>
      <xdr:nvPicPr>
        <xdr:cNvPr id="193" name="Image 19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97</xdr:row>
      <xdr:rowOff>19049</xdr:rowOff>
    </xdr:from>
    <xdr:to>
      <xdr:col>4</xdr:col>
      <xdr:colOff>619125</xdr:colOff>
      <xdr:row>98</xdr:row>
      <xdr:rowOff>104774</xdr:rowOff>
    </xdr:to>
    <xdr:pic>
      <xdr:nvPicPr>
        <xdr:cNvPr id="194" name="Image 19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99</xdr:row>
      <xdr:rowOff>19051</xdr:rowOff>
    </xdr:from>
    <xdr:to>
      <xdr:col>4</xdr:col>
      <xdr:colOff>619126</xdr:colOff>
      <xdr:row>100</xdr:row>
      <xdr:rowOff>95251</xdr:rowOff>
    </xdr:to>
    <xdr:pic>
      <xdr:nvPicPr>
        <xdr:cNvPr id="195" name="Image 19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362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101</xdr:row>
      <xdr:rowOff>19050</xdr:rowOff>
    </xdr:from>
    <xdr:to>
      <xdr:col>4</xdr:col>
      <xdr:colOff>619125</xdr:colOff>
      <xdr:row>102</xdr:row>
      <xdr:rowOff>85725</xdr:rowOff>
    </xdr:to>
    <xdr:pic>
      <xdr:nvPicPr>
        <xdr:cNvPr id="196" name="Image 19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629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103</xdr:row>
      <xdr:rowOff>19050</xdr:rowOff>
    </xdr:from>
    <xdr:to>
      <xdr:col>4</xdr:col>
      <xdr:colOff>619126</xdr:colOff>
      <xdr:row>104</xdr:row>
      <xdr:rowOff>85725</xdr:rowOff>
    </xdr:to>
    <xdr:pic>
      <xdr:nvPicPr>
        <xdr:cNvPr id="197" name="Image 19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895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105</xdr:row>
      <xdr:rowOff>19050</xdr:rowOff>
    </xdr:from>
    <xdr:to>
      <xdr:col>4</xdr:col>
      <xdr:colOff>619125</xdr:colOff>
      <xdr:row>106</xdr:row>
      <xdr:rowOff>85725</xdr:rowOff>
    </xdr:to>
    <xdr:pic>
      <xdr:nvPicPr>
        <xdr:cNvPr id="198" name="Image 19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62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107</xdr:row>
      <xdr:rowOff>19051</xdr:rowOff>
    </xdr:from>
    <xdr:to>
      <xdr:col>4</xdr:col>
      <xdr:colOff>619126</xdr:colOff>
      <xdr:row>108</xdr:row>
      <xdr:rowOff>95251</xdr:rowOff>
    </xdr:to>
    <xdr:pic>
      <xdr:nvPicPr>
        <xdr:cNvPr id="199" name="Image 19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429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109</xdr:row>
      <xdr:rowOff>19050</xdr:rowOff>
    </xdr:from>
    <xdr:to>
      <xdr:col>4</xdr:col>
      <xdr:colOff>619125</xdr:colOff>
      <xdr:row>110</xdr:row>
      <xdr:rowOff>85725</xdr:rowOff>
    </xdr:to>
    <xdr:pic>
      <xdr:nvPicPr>
        <xdr:cNvPr id="200" name="Image 19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695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111</xdr:row>
      <xdr:rowOff>19050</xdr:rowOff>
    </xdr:from>
    <xdr:to>
      <xdr:col>4</xdr:col>
      <xdr:colOff>619126</xdr:colOff>
      <xdr:row>112</xdr:row>
      <xdr:rowOff>104775</xdr:rowOff>
    </xdr:to>
    <xdr:pic>
      <xdr:nvPicPr>
        <xdr:cNvPr id="201" name="Image 20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962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113</xdr:row>
      <xdr:rowOff>19050</xdr:rowOff>
    </xdr:from>
    <xdr:to>
      <xdr:col>4</xdr:col>
      <xdr:colOff>619125</xdr:colOff>
      <xdr:row>114</xdr:row>
      <xdr:rowOff>104775</xdr:rowOff>
    </xdr:to>
    <xdr:pic>
      <xdr:nvPicPr>
        <xdr:cNvPr id="202" name="Image 20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229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115</xdr:row>
      <xdr:rowOff>19051</xdr:rowOff>
    </xdr:from>
    <xdr:to>
      <xdr:col>4</xdr:col>
      <xdr:colOff>619126</xdr:colOff>
      <xdr:row>116</xdr:row>
      <xdr:rowOff>95251</xdr:rowOff>
    </xdr:to>
    <xdr:pic>
      <xdr:nvPicPr>
        <xdr:cNvPr id="203" name="Image 20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54959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77</xdr:row>
      <xdr:rowOff>19050</xdr:rowOff>
    </xdr:from>
    <xdr:to>
      <xdr:col>13</xdr:col>
      <xdr:colOff>619125</xdr:colOff>
      <xdr:row>78</xdr:row>
      <xdr:rowOff>123825</xdr:rowOff>
    </xdr:to>
    <xdr:pic>
      <xdr:nvPicPr>
        <xdr:cNvPr id="204" name="Image 20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286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79</xdr:row>
      <xdr:rowOff>19050</xdr:rowOff>
    </xdr:from>
    <xdr:to>
      <xdr:col>13</xdr:col>
      <xdr:colOff>619126</xdr:colOff>
      <xdr:row>80</xdr:row>
      <xdr:rowOff>133349</xdr:rowOff>
    </xdr:to>
    <xdr:pic>
      <xdr:nvPicPr>
        <xdr:cNvPr id="205" name="Image 20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95325"/>
          <a:ext cx="495300" cy="247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81</xdr:row>
      <xdr:rowOff>19050</xdr:rowOff>
    </xdr:from>
    <xdr:to>
      <xdr:col>13</xdr:col>
      <xdr:colOff>619125</xdr:colOff>
      <xdr:row>82</xdr:row>
      <xdr:rowOff>114300</xdr:rowOff>
    </xdr:to>
    <xdr:pic>
      <xdr:nvPicPr>
        <xdr:cNvPr id="206" name="Image 20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62025"/>
          <a:ext cx="485775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83</xdr:row>
      <xdr:rowOff>19051</xdr:rowOff>
    </xdr:from>
    <xdr:to>
      <xdr:col>13</xdr:col>
      <xdr:colOff>619126</xdr:colOff>
      <xdr:row>84</xdr:row>
      <xdr:rowOff>114301</xdr:rowOff>
    </xdr:to>
    <xdr:pic>
      <xdr:nvPicPr>
        <xdr:cNvPr id="207" name="Image 20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2287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85</xdr:row>
      <xdr:rowOff>19050</xdr:rowOff>
    </xdr:from>
    <xdr:to>
      <xdr:col>13</xdr:col>
      <xdr:colOff>619125</xdr:colOff>
      <xdr:row>86</xdr:row>
      <xdr:rowOff>95250</xdr:rowOff>
    </xdr:to>
    <xdr:pic>
      <xdr:nvPicPr>
        <xdr:cNvPr id="208" name="Image 20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14954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87</xdr:row>
      <xdr:rowOff>19050</xdr:rowOff>
    </xdr:from>
    <xdr:to>
      <xdr:col>13</xdr:col>
      <xdr:colOff>619126</xdr:colOff>
      <xdr:row>88</xdr:row>
      <xdr:rowOff>104775</xdr:rowOff>
    </xdr:to>
    <xdr:pic>
      <xdr:nvPicPr>
        <xdr:cNvPr id="209" name="Image 20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762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89</xdr:row>
      <xdr:rowOff>19050</xdr:rowOff>
    </xdr:from>
    <xdr:to>
      <xdr:col>13</xdr:col>
      <xdr:colOff>619125</xdr:colOff>
      <xdr:row>90</xdr:row>
      <xdr:rowOff>104775</xdr:rowOff>
    </xdr:to>
    <xdr:pic>
      <xdr:nvPicPr>
        <xdr:cNvPr id="210" name="Image 20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028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91</xdr:row>
      <xdr:rowOff>19051</xdr:rowOff>
    </xdr:from>
    <xdr:to>
      <xdr:col>13</xdr:col>
      <xdr:colOff>619126</xdr:colOff>
      <xdr:row>92</xdr:row>
      <xdr:rowOff>114301</xdr:rowOff>
    </xdr:to>
    <xdr:pic>
      <xdr:nvPicPr>
        <xdr:cNvPr id="211" name="Image 21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295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93</xdr:row>
      <xdr:rowOff>19049</xdr:rowOff>
    </xdr:from>
    <xdr:to>
      <xdr:col>13</xdr:col>
      <xdr:colOff>619125</xdr:colOff>
      <xdr:row>94</xdr:row>
      <xdr:rowOff>123824</xdr:rowOff>
    </xdr:to>
    <xdr:pic>
      <xdr:nvPicPr>
        <xdr:cNvPr id="212" name="Image 21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562224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95</xdr:row>
      <xdr:rowOff>19051</xdr:rowOff>
    </xdr:from>
    <xdr:to>
      <xdr:col>13</xdr:col>
      <xdr:colOff>619126</xdr:colOff>
      <xdr:row>96</xdr:row>
      <xdr:rowOff>114301</xdr:rowOff>
    </xdr:to>
    <xdr:pic>
      <xdr:nvPicPr>
        <xdr:cNvPr id="213" name="Image 21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97</xdr:row>
      <xdr:rowOff>19049</xdr:rowOff>
    </xdr:from>
    <xdr:to>
      <xdr:col>13</xdr:col>
      <xdr:colOff>619125</xdr:colOff>
      <xdr:row>98</xdr:row>
      <xdr:rowOff>104774</xdr:rowOff>
    </xdr:to>
    <xdr:pic>
      <xdr:nvPicPr>
        <xdr:cNvPr id="214" name="Image 21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99</xdr:row>
      <xdr:rowOff>19050</xdr:rowOff>
    </xdr:from>
    <xdr:to>
      <xdr:col>13</xdr:col>
      <xdr:colOff>619126</xdr:colOff>
      <xdr:row>100</xdr:row>
      <xdr:rowOff>104775</xdr:rowOff>
    </xdr:to>
    <xdr:pic>
      <xdr:nvPicPr>
        <xdr:cNvPr id="215" name="Image 21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362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101</xdr:row>
      <xdr:rowOff>19050</xdr:rowOff>
    </xdr:from>
    <xdr:to>
      <xdr:col>13</xdr:col>
      <xdr:colOff>619125</xdr:colOff>
      <xdr:row>102</xdr:row>
      <xdr:rowOff>104775</xdr:rowOff>
    </xdr:to>
    <xdr:pic>
      <xdr:nvPicPr>
        <xdr:cNvPr id="216" name="Image 21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629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103</xdr:row>
      <xdr:rowOff>0</xdr:rowOff>
    </xdr:from>
    <xdr:to>
      <xdr:col>13</xdr:col>
      <xdr:colOff>619126</xdr:colOff>
      <xdr:row>104</xdr:row>
      <xdr:rowOff>104775</xdr:rowOff>
    </xdr:to>
    <xdr:pic>
      <xdr:nvPicPr>
        <xdr:cNvPr id="217" name="Image 21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87667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105</xdr:row>
      <xdr:rowOff>19050</xdr:rowOff>
    </xdr:from>
    <xdr:to>
      <xdr:col>13</xdr:col>
      <xdr:colOff>619125</xdr:colOff>
      <xdr:row>106</xdr:row>
      <xdr:rowOff>104775</xdr:rowOff>
    </xdr:to>
    <xdr:pic>
      <xdr:nvPicPr>
        <xdr:cNvPr id="218" name="Image 21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162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107</xdr:row>
      <xdr:rowOff>19050</xdr:rowOff>
    </xdr:from>
    <xdr:to>
      <xdr:col>13</xdr:col>
      <xdr:colOff>619126</xdr:colOff>
      <xdr:row>108</xdr:row>
      <xdr:rowOff>104775</xdr:rowOff>
    </xdr:to>
    <xdr:pic>
      <xdr:nvPicPr>
        <xdr:cNvPr id="219" name="Image 21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429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109</xdr:row>
      <xdr:rowOff>19050</xdr:rowOff>
    </xdr:from>
    <xdr:to>
      <xdr:col>13</xdr:col>
      <xdr:colOff>619125</xdr:colOff>
      <xdr:row>110</xdr:row>
      <xdr:rowOff>104775</xdr:rowOff>
    </xdr:to>
    <xdr:pic>
      <xdr:nvPicPr>
        <xdr:cNvPr id="220" name="Image 21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695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111</xdr:row>
      <xdr:rowOff>19050</xdr:rowOff>
    </xdr:from>
    <xdr:to>
      <xdr:col>13</xdr:col>
      <xdr:colOff>619126</xdr:colOff>
      <xdr:row>113</xdr:row>
      <xdr:rowOff>0</xdr:rowOff>
    </xdr:to>
    <xdr:pic>
      <xdr:nvPicPr>
        <xdr:cNvPr id="221" name="Image 22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962525"/>
          <a:ext cx="495300" cy="2476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113</xdr:row>
      <xdr:rowOff>19050</xdr:rowOff>
    </xdr:from>
    <xdr:to>
      <xdr:col>13</xdr:col>
      <xdr:colOff>619125</xdr:colOff>
      <xdr:row>114</xdr:row>
      <xdr:rowOff>95250</xdr:rowOff>
    </xdr:to>
    <xdr:pic>
      <xdr:nvPicPr>
        <xdr:cNvPr id="222" name="Image 22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2292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115</xdr:row>
      <xdr:rowOff>19051</xdr:rowOff>
    </xdr:from>
    <xdr:to>
      <xdr:col>13</xdr:col>
      <xdr:colOff>619126</xdr:colOff>
      <xdr:row>116</xdr:row>
      <xdr:rowOff>95251</xdr:rowOff>
    </xdr:to>
    <xdr:pic>
      <xdr:nvPicPr>
        <xdr:cNvPr id="223" name="Image 22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54959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119</xdr:row>
      <xdr:rowOff>19051</xdr:rowOff>
    </xdr:from>
    <xdr:to>
      <xdr:col>4</xdr:col>
      <xdr:colOff>619126</xdr:colOff>
      <xdr:row>120</xdr:row>
      <xdr:rowOff>114301</xdr:rowOff>
    </xdr:to>
    <xdr:pic>
      <xdr:nvPicPr>
        <xdr:cNvPr id="224" name="Image 22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0293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117</xdr:row>
      <xdr:rowOff>19050</xdr:rowOff>
    </xdr:from>
    <xdr:to>
      <xdr:col>13</xdr:col>
      <xdr:colOff>619125</xdr:colOff>
      <xdr:row>118</xdr:row>
      <xdr:rowOff>123826</xdr:rowOff>
    </xdr:to>
    <xdr:pic>
      <xdr:nvPicPr>
        <xdr:cNvPr id="225" name="Image 22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762625"/>
          <a:ext cx="485775" cy="238126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119</xdr:row>
      <xdr:rowOff>19050</xdr:rowOff>
    </xdr:from>
    <xdr:to>
      <xdr:col>13</xdr:col>
      <xdr:colOff>619126</xdr:colOff>
      <xdr:row>120</xdr:row>
      <xdr:rowOff>104775</xdr:rowOff>
    </xdr:to>
    <xdr:pic>
      <xdr:nvPicPr>
        <xdr:cNvPr id="226" name="Image 22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029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121</xdr:row>
      <xdr:rowOff>19050</xdr:rowOff>
    </xdr:from>
    <xdr:to>
      <xdr:col>4</xdr:col>
      <xdr:colOff>619125</xdr:colOff>
      <xdr:row>122</xdr:row>
      <xdr:rowOff>104775</xdr:rowOff>
    </xdr:to>
    <xdr:pic>
      <xdr:nvPicPr>
        <xdr:cNvPr id="227" name="Image 22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296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123</xdr:row>
      <xdr:rowOff>19050</xdr:rowOff>
    </xdr:from>
    <xdr:to>
      <xdr:col>4</xdr:col>
      <xdr:colOff>619126</xdr:colOff>
      <xdr:row>124</xdr:row>
      <xdr:rowOff>85725</xdr:rowOff>
    </xdr:to>
    <xdr:pic>
      <xdr:nvPicPr>
        <xdr:cNvPr id="228" name="Image 22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562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121</xdr:row>
      <xdr:rowOff>19050</xdr:rowOff>
    </xdr:from>
    <xdr:to>
      <xdr:col>13</xdr:col>
      <xdr:colOff>619125</xdr:colOff>
      <xdr:row>122</xdr:row>
      <xdr:rowOff>123825</xdr:rowOff>
    </xdr:to>
    <xdr:pic>
      <xdr:nvPicPr>
        <xdr:cNvPr id="229" name="Image 22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2960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123</xdr:row>
      <xdr:rowOff>19050</xdr:rowOff>
    </xdr:from>
    <xdr:to>
      <xdr:col>13</xdr:col>
      <xdr:colOff>619126</xdr:colOff>
      <xdr:row>124</xdr:row>
      <xdr:rowOff>104775</xdr:rowOff>
    </xdr:to>
    <xdr:pic>
      <xdr:nvPicPr>
        <xdr:cNvPr id="230" name="Image 22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5627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125</xdr:row>
      <xdr:rowOff>19050</xdr:rowOff>
    </xdr:from>
    <xdr:to>
      <xdr:col>4</xdr:col>
      <xdr:colOff>619125</xdr:colOff>
      <xdr:row>126</xdr:row>
      <xdr:rowOff>85725</xdr:rowOff>
    </xdr:to>
    <xdr:pic>
      <xdr:nvPicPr>
        <xdr:cNvPr id="232" name="Image 23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829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127</xdr:row>
      <xdr:rowOff>19051</xdr:rowOff>
    </xdr:from>
    <xdr:to>
      <xdr:col>4</xdr:col>
      <xdr:colOff>619126</xdr:colOff>
      <xdr:row>128</xdr:row>
      <xdr:rowOff>114301</xdr:rowOff>
    </xdr:to>
    <xdr:pic>
      <xdr:nvPicPr>
        <xdr:cNvPr id="234" name="Image 23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0961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125</xdr:row>
      <xdr:rowOff>19050</xdr:rowOff>
    </xdr:from>
    <xdr:to>
      <xdr:col>13</xdr:col>
      <xdr:colOff>619125</xdr:colOff>
      <xdr:row>126</xdr:row>
      <xdr:rowOff>104775</xdr:rowOff>
    </xdr:to>
    <xdr:pic>
      <xdr:nvPicPr>
        <xdr:cNvPr id="236" name="Image 23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829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127</xdr:row>
      <xdr:rowOff>19050</xdr:rowOff>
    </xdr:from>
    <xdr:to>
      <xdr:col>13</xdr:col>
      <xdr:colOff>619126</xdr:colOff>
      <xdr:row>128</xdr:row>
      <xdr:rowOff>104775</xdr:rowOff>
    </xdr:to>
    <xdr:pic>
      <xdr:nvPicPr>
        <xdr:cNvPr id="238" name="Image 23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096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135</xdr:row>
      <xdr:rowOff>19050</xdr:rowOff>
    </xdr:from>
    <xdr:to>
      <xdr:col>4</xdr:col>
      <xdr:colOff>619125</xdr:colOff>
      <xdr:row>136</xdr:row>
      <xdr:rowOff>104775</xdr:rowOff>
    </xdr:to>
    <xdr:pic>
      <xdr:nvPicPr>
        <xdr:cNvPr id="240" name="Image 23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81629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137</xdr:row>
      <xdr:rowOff>19051</xdr:rowOff>
    </xdr:from>
    <xdr:to>
      <xdr:col>4</xdr:col>
      <xdr:colOff>619126</xdr:colOff>
      <xdr:row>138</xdr:row>
      <xdr:rowOff>95251</xdr:rowOff>
    </xdr:to>
    <xdr:pic>
      <xdr:nvPicPr>
        <xdr:cNvPr id="242" name="Image 24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135</xdr:row>
      <xdr:rowOff>19050</xdr:rowOff>
    </xdr:from>
    <xdr:to>
      <xdr:col>13</xdr:col>
      <xdr:colOff>619125</xdr:colOff>
      <xdr:row>136</xdr:row>
      <xdr:rowOff>123825</xdr:rowOff>
    </xdr:to>
    <xdr:pic>
      <xdr:nvPicPr>
        <xdr:cNvPr id="244" name="Image 24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1629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137</xdr:row>
      <xdr:rowOff>19051</xdr:rowOff>
    </xdr:from>
    <xdr:to>
      <xdr:col>13</xdr:col>
      <xdr:colOff>619126</xdr:colOff>
      <xdr:row>138</xdr:row>
      <xdr:rowOff>95251</xdr:rowOff>
    </xdr:to>
    <xdr:pic>
      <xdr:nvPicPr>
        <xdr:cNvPr id="246" name="Image 24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129</xdr:row>
      <xdr:rowOff>19050</xdr:rowOff>
    </xdr:from>
    <xdr:to>
      <xdr:col>4</xdr:col>
      <xdr:colOff>619125</xdr:colOff>
      <xdr:row>130</xdr:row>
      <xdr:rowOff>85725</xdr:rowOff>
    </xdr:to>
    <xdr:pic>
      <xdr:nvPicPr>
        <xdr:cNvPr id="248" name="Image 24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362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129</xdr:row>
      <xdr:rowOff>19050</xdr:rowOff>
    </xdr:from>
    <xdr:to>
      <xdr:col>13</xdr:col>
      <xdr:colOff>619125</xdr:colOff>
      <xdr:row>130</xdr:row>
      <xdr:rowOff>95250</xdr:rowOff>
    </xdr:to>
    <xdr:pic>
      <xdr:nvPicPr>
        <xdr:cNvPr id="250" name="Image 24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3628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131</xdr:row>
      <xdr:rowOff>19050</xdr:rowOff>
    </xdr:from>
    <xdr:to>
      <xdr:col>4</xdr:col>
      <xdr:colOff>619126</xdr:colOff>
      <xdr:row>132</xdr:row>
      <xdr:rowOff>104775</xdr:rowOff>
    </xdr:to>
    <xdr:pic>
      <xdr:nvPicPr>
        <xdr:cNvPr id="252" name="Image 25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629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131</xdr:row>
      <xdr:rowOff>19051</xdr:rowOff>
    </xdr:from>
    <xdr:to>
      <xdr:col>13</xdr:col>
      <xdr:colOff>619126</xdr:colOff>
      <xdr:row>132</xdr:row>
      <xdr:rowOff>114301</xdr:rowOff>
    </xdr:to>
    <xdr:pic>
      <xdr:nvPicPr>
        <xdr:cNvPr id="254" name="Image 25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629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133</xdr:row>
      <xdr:rowOff>19050</xdr:rowOff>
    </xdr:from>
    <xdr:to>
      <xdr:col>4</xdr:col>
      <xdr:colOff>619125</xdr:colOff>
      <xdr:row>134</xdr:row>
      <xdr:rowOff>85725</xdr:rowOff>
    </xdr:to>
    <xdr:pic>
      <xdr:nvPicPr>
        <xdr:cNvPr id="256" name="Image 25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8962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133</xdr:row>
      <xdr:rowOff>19050</xdr:rowOff>
    </xdr:from>
    <xdr:to>
      <xdr:col>13</xdr:col>
      <xdr:colOff>619125</xdr:colOff>
      <xdr:row>134</xdr:row>
      <xdr:rowOff>104775</xdr:rowOff>
    </xdr:to>
    <xdr:pic>
      <xdr:nvPicPr>
        <xdr:cNvPr id="258" name="Image 25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896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139</xdr:row>
      <xdr:rowOff>19050</xdr:rowOff>
    </xdr:from>
    <xdr:to>
      <xdr:col>4</xdr:col>
      <xdr:colOff>628650</xdr:colOff>
      <xdr:row>140</xdr:row>
      <xdr:rowOff>95250</xdr:rowOff>
    </xdr:to>
    <xdr:pic>
      <xdr:nvPicPr>
        <xdr:cNvPr id="260" name="Image 25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86963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139</xdr:row>
      <xdr:rowOff>38100</xdr:rowOff>
    </xdr:from>
    <xdr:to>
      <xdr:col>13</xdr:col>
      <xdr:colOff>619125</xdr:colOff>
      <xdr:row>140</xdr:row>
      <xdr:rowOff>95250</xdr:rowOff>
    </xdr:to>
    <xdr:pic>
      <xdr:nvPicPr>
        <xdr:cNvPr id="262" name="Image 26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7153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141</xdr:row>
      <xdr:rowOff>19051</xdr:rowOff>
    </xdr:from>
    <xdr:to>
      <xdr:col>4</xdr:col>
      <xdr:colOff>619126</xdr:colOff>
      <xdr:row>142</xdr:row>
      <xdr:rowOff>95251</xdr:rowOff>
    </xdr:to>
    <xdr:pic>
      <xdr:nvPicPr>
        <xdr:cNvPr id="264" name="Image 26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9630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143</xdr:row>
      <xdr:rowOff>19050</xdr:rowOff>
    </xdr:from>
    <xdr:to>
      <xdr:col>4</xdr:col>
      <xdr:colOff>628650</xdr:colOff>
      <xdr:row>144</xdr:row>
      <xdr:rowOff>95250</xdr:rowOff>
    </xdr:to>
    <xdr:pic>
      <xdr:nvPicPr>
        <xdr:cNvPr id="267" name="Image 26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92297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145</xdr:row>
      <xdr:rowOff>19051</xdr:rowOff>
    </xdr:from>
    <xdr:to>
      <xdr:col>4</xdr:col>
      <xdr:colOff>619126</xdr:colOff>
      <xdr:row>146</xdr:row>
      <xdr:rowOff>95251</xdr:rowOff>
    </xdr:to>
    <xdr:pic>
      <xdr:nvPicPr>
        <xdr:cNvPr id="270" name="Image 26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94964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147</xdr:row>
      <xdr:rowOff>19050</xdr:rowOff>
    </xdr:from>
    <xdr:to>
      <xdr:col>4</xdr:col>
      <xdr:colOff>628650</xdr:colOff>
      <xdr:row>148</xdr:row>
      <xdr:rowOff>95250</xdr:rowOff>
    </xdr:to>
    <xdr:pic>
      <xdr:nvPicPr>
        <xdr:cNvPr id="272" name="Image 27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97631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141</xdr:row>
      <xdr:rowOff>19051</xdr:rowOff>
    </xdr:from>
    <xdr:to>
      <xdr:col>13</xdr:col>
      <xdr:colOff>619126</xdr:colOff>
      <xdr:row>142</xdr:row>
      <xdr:rowOff>95251</xdr:rowOff>
    </xdr:to>
    <xdr:pic>
      <xdr:nvPicPr>
        <xdr:cNvPr id="275" name="Image 27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9630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143</xdr:row>
      <xdr:rowOff>38100</xdr:rowOff>
    </xdr:from>
    <xdr:to>
      <xdr:col>13</xdr:col>
      <xdr:colOff>619125</xdr:colOff>
      <xdr:row>144</xdr:row>
      <xdr:rowOff>95250</xdr:rowOff>
    </xdr:to>
    <xdr:pic>
      <xdr:nvPicPr>
        <xdr:cNvPr id="277" name="Image 27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2487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145</xdr:row>
      <xdr:rowOff>19051</xdr:rowOff>
    </xdr:from>
    <xdr:to>
      <xdr:col>13</xdr:col>
      <xdr:colOff>619126</xdr:colOff>
      <xdr:row>146</xdr:row>
      <xdr:rowOff>95251</xdr:rowOff>
    </xdr:to>
    <xdr:pic>
      <xdr:nvPicPr>
        <xdr:cNvPr id="294" name="Image 29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94964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147</xdr:row>
      <xdr:rowOff>38100</xdr:rowOff>
    </xdr:from>
    <xdr:to>
      <xdr:col>13</xdr:col>
      <xdr:colOff>619125</xdr:colOff>
      <xdr:row>148</xdr:row>
      <xdr:rowOff>95250</xdr:rowOff>
    </xdr:to>
    <xdr:pic>
      <xdr:nvPicPr>
        <xdr:cNvPr id="295" name="Image 29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782175"/>
          <a:ext cx="485775" cy="190500"/>
        </a:xfrm>
        <a:prstGeom prst="rect">
          <a:avLst/>
        </a:prstGeom>
      </xdr:spPr>
    </xdr:pic>
    <xdr:clientData/>
  </xdr:twoCellAnchor>
  <xdr:twoCellAnchor>
    <xdr:from>
      <xdr:col>10</xdr:col>
      <xdr:colOff>9524</xdr:colOff>
      <xdr:row>150</xdr:row>
      <xdr:rowOff>19050</xdr:rowOff>
    </xdr:from>
    <xdr:to>
      <xdr:col>16</xdr:col>
      <xdr:colOff>761998</xdr:colOff>
      <xdr:row>151</xdr:row>
      <xdr:rowOff>104775</xdr:rowOff>
    </xdr:to>
    <xdr:sp macro="" textlink="">
      <xdr:nvSpPr>
        <xdr:cNvPr id="302" name="Rogner un rectangle avec un coin du même côté 301"/>
        <xdr:cNvSpPr/>
      </xdr:nvSpPr>
      <xdr:spPr>
        <a:xfrm>
          <a:off x="6629399" y="20307300"/>
          <a:ext cx="3714749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>
    <xdr:from>
      <xdr:col>0</xdr:col>
      <xdr:colOff>114300</xdr:colOff>
      <xdr:row>150</xdr:row>
      <xdr:rowOff>76198</xdr:rowOff>
    </xdr:from>
    <xdr:to>
      <xdr:col>1</xdr:col>
      <xdr:colOff>28575</xdr:colOff>
      <xdr:row>154</xdr:row>
      <xdr:rowOff>66674</xdr:rowOff>
    </xdr:to>
    <xdr:sp macro="" textlink="">
      <xdr:nvSpPr>
        <xdr:cNvPr id="303" name="Corde 302"/>
        <xdr:cNvSpPr/>
      </xdr:nvSpPr>
      <xdr:spPr>
        <a:xfrm>
          <a:off x="114300" y="20364448"/>
          <a:ext cx="895350" cy="666751"/>
        </a:xfrm>
        <a:prstGeom prst="cho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3'èmes Parties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142876</xdr:colOff>
      <xdr:row>150</xdr:row>
      <xdr:rowOff>47624</xdr:rowOff>
    </xdr:from>
    <xdr:to>
      <xdr:col>17</xdr:col>
      <xdr:colOff>762000</xdr:colOff>
      <xdr:row>153</xdr:row>
      <xdr:rowOff>47625</xdr:rowOff>
    </xdr:to>
    <xdr:pic>
      <xdr:nvPicPr>
        <xdr:cNvPr id="306" name="Image 305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7026" y="47624"/>
          <a:ext cx="619124" cy="54292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150</xdr:row>
      <xdr:rowOff>19051</xdr:rowOff>
    </xdr:from>
    <xdr:to>
      <xdr:col>7</xdr:col>
      <xdr:colOff>704850</xdr:colOff>
      <xdr:row>151</xdr:row>
      <xdr:rowOff>104776</xdr:rowOff>
    </xdr:to>
    <xdr:sp macro="" textlink="">
      <xdr:nvSpPr>
        <xdr:cNvPr id="307" name="Rogner un rectangle avec un coin du même côté 306"/>
        <xdr:cNvSpPr/>
      </xdr:nvSpPr>
      <xdr:spPr>
        <a:xfrm>
          <a:off x="981075" y="20307301"/>
          <a:ext cx="3667125" cy="361950"/>
        </a:xfrm>
        <a:prstGeom prst="snip2SameRect">
          <a:avLst/>
        </a:prstGeom>
        <a:solidFill>
          <a:schemeClr val="accent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ysClr val="windowText" lastClr="000000"/>
              </a:solidFill>
            </a:rPr>
            <a:t>équipes</a:t>
          </a:r>
        </a:p>
      </xdr:txBody>
    </xdr:sp>
    <xdr:clientData/>
  </xdr:twoCellAnchor>
  <xdr:twoCellAnchor editAs="oneCell">
    <xdr:from>
      <xdr:col>8</xdr:col>
      <xdr:colOff>133351</xdr:colOff>
      <xdr:row>150</xdr:row>
      <xdr:rowOff>114299</xdr:rowOff>
    </xdr:from>
    <xdr:to>
      <xdr:col>8</xdr:col>
      <xdr:colOff>752475</xdr:colOff>
      <xdr:row>153</xdr:row>
      <xdr:rowOff>85725</xdr:rowOff>
    </xdr:to>
    <xdr:pic>
      <xdr:nvPicPr>
        <xdr:cNvPr id="309" name="Image 308" descr="7300783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6" y="114299"/>
          <a:ext cx="619124" cy="514351"/>
        </a:xfrm>
        <a:prstGeom prst="rect">
          <a:avLst/>
        </a:prstGeom>
      </xdr:spPr>
    </xdr:pic>
    <xdr:clientData/>
  </xdr:twoCellAnchor>
  <xdr:twoCellAnchor>
    <xdr:from>
      <xdr:col>13</xdr:col>
      <xdr:colOff>571500</xdr:colOff>
      <xdr:row>151</xdr:row>
      <xdr:rowOff>762000</xdr:rowOff>
    </xdr:from>
    <xdr:to>
      <xdr:col>15</xdr:col>
      <xdr:colOff>542925</xdr:colOff>
      <xdr:row>151</xdr:row>
      <xdr:rowOff>1504950</xdr:rowOff>
    </xdr:to>
    <xdr:sp macro="" textlink="">
      <xdr:nvSpPr>
        <xdr:cNvPr id="310" name="Rectangle avec flèche vers le bas 309"/>
        <xdr:cNvSpPr/>
      </xdr:nvSpPr>
      <xdr:spPr>
        <a:xfrm>
          <a:off x="8648700" y="409575"/>
          <a:ext cx="714375" cy="0"/>
        </a:xfrm>
        <a:prstGeom prst="down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Gagnant</a:t>
          </a:r>
        </a:p>
      </xdr:txBody>
    </xdr:sp>
    <xdr:clientData/>
  </xdr:twoCellAnchor>
  <xdr:twoCellAnchor editAs="oneCell">
    <xdr:from>
      <xdr:col>4</xdr:col>
      <xdr:colOff>133350</xdr:colOff>
      <xdr:row>192</xdr:row>
      <xdr:rowOff>19050</xdr:rowOff>
    </xdr:from>
    <xdr:to>
      <xdr:col>4</xdr:col>
      <xdr:colOff>619125</xdr:colOff>
      <xdr:row>193</xdr:row>
      <xdr:rowOff>95250</xdr:rowOff>
    </xdr:to>
    <xdr:pic>
      <xdr:nvPicPr>
        <xdr:cNvPr id="311" name="Image 31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7626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152</xdr:row>
      <xdr:rowOff>19050</xdr:rowOff>
    </xdr:from>
    <xdr:to>
      <xdr:col>4</xdr:col>
      <xdr:colOff>619125</xdr:colOff>
      <xdr:row>153</xdr:row>
      <xdr:rowOff>85725</xdr:rowOff>
    </xdr:to>
    <xdr:pic>
      <xdr:nvPicPr>
        <xdr:cNvPr id="312" name="Image 31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286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154</xdr:row>
      <xdr:rowOff>19051</xdr:rowOff>
    </xdr:from>
    <xdr:to>
      <xdr:col>4</xdr:col>
      <xdr:colOff>619126</xdr:colOff>
      <xdr:row>155</xdr:row>
      <xdr:rowOff>95251</xdr:rowOff>
    </xdr:to>
    <xdr:pic>
      <xdr:nvPicPr>
        <xdr:cNvPr id="313" name="Image 31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95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156</xdr:row>
      <xdr:rowOff>19050</xdr:rowOff>
    </xdr:from>
    <xdr:to>
      <xdr:col>4</xdr:col>
      <xdr:colOff>619125</xdr:colOff>
      <xdr:row>157</xdr:row>
      <xdr:rowOff>85725</xdr:rowOff>
    </xdr:to>
    <xdr:pic>
      <xdr:nvPicPr>
        <xdr:cNvPr id="314" name="Image 31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962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158</xdr:row>
      <xdr:rowOff>19050</xdr:rowOff>
    </xdr:from>
    <xdr:to>
      <xdr:col>4</xdr:col>
      <xdr:colOff>619126</xdr:colOff>
      <xdr:row>159</xdr:row>
      <xdr:rowOff>85725</xdr:rowOff>
    </xdr:to>
    <xdr:pic>
      <xdr:nvPicPr>
        <xdr:cNvPr id="315" name="Image 31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228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160</xdr:row>
      <xdr:rowOff>19050</xdr:rowOff>
    </xdr:from>
    <xdr:to>
      <xdr:col>4</xdr:col>
      <xdr:colOff>619125</xdr:colOff>
      <xdr:row>161</xdr:row>
      <xdr:rowOff>85725</xdr:rowOff>
    </xdr:to>
    <xdr:pic>
      <xdr:nvPicPr>
        <xdr:cNvPr id="316" name="Image 31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1495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162</xdr:row>
      <xdr:rowOff>19051</xdr:rowOff>
    </xdr:from>
    <xdr:to>
      <xdr:col>4</xdr:col>
      <xdr:colOff>619126</xdr:colOff>
      <xdr:row>163</xdr:row>
      <xdr:rowOff>95251</xdr:rowOff>
    </xdr:to>
    <xdr:pic>
      <xdr:nvPicPr>
        <xdr:cNvPr id="317" name="Image 31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1762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164</xdr:row>
      <xdr:rowOff>19049</xdr:rowOff>
    </xdr:from>
    <xdr:to>
      <xdr:col>4</xdr:col>
      <xdr:colOff>619125</xdr:colOff>
      <xdr:row>165</xdr:row>
      <xdr:rowOff>104774</xdr:rowOff>
    </xdr:to>
    <xdr:pic>
      <xdr:nvPicPr>
        <xdr:cNvPr id="318" name="Image 31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20288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166</xdr:row>
      <xdr:rowOff>19050</xdr:rowOff>
    </xdr:from>
    <xdr:to>
      <xdr:col>4</xdr:col>
      <xdr:colOff>609601</xdr:colOff>
      <xdr:row>167</xdr:row>
      <xdr:rowOff>123825</xdr:rowOff>
    </xdr:to>
    <xdr:pic>
      <xdr:nvPicPr>
        <xdr:cNvPr id="319" name="Image 31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1" y="229552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168</xdr:row>
      <xdr:rowOff>38100</xdr:rowOff>
    </xdr:from>
    <xdr:to>
      <xdr:col>4</xdr:col>
      <xdr:colOff>609600</xdr:colOff>
      <xdr:row>169</xdr:row>
      <xdr:rowOff>123825</xdr:rowOff>
    </xdr:to>
    <xdr:pic>
      <xdr:nvPicPr>
        <xdr:cNvPr id="320" name="Image 31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5" y="258127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170</xdr:row>
      <xdr:rowOff>19051</xdr:rowOff>
    </xdr:from>
    <xdr:to>
      <xdr:col>4</xdr:col>
      <xdr:colOff>619126</xdr:colOff>
      <xdr:row>171</xdr:row>
      <xdr:rowOff>114301</xdr:rowOff>
    </xdr:to>
    <xdr:pic>
      <xdr:nvPicPr>
        <xdr:cNvPr id="321" name="Image 32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172</xdr:row>
      <xdr:rowOff>19049</xdr:rowOff>
    </xdr:from>
    <xdr:to>
      <xdr:col>4</xdr:col>
      <xdr:colOff>619125</xdr:colOff>
      <xdr:row>173</xdr:row>
      <xdr:rowOff>104774</xdr:rowOff>
    </xdr:to>
    <xdr:pic>
      <xdr:nvPicPr>
        <xdr:cNvPr id="322" name="Image 32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174</xdr:row>
      <xdr:rowOff>19051</xdr:rowOff>
    </xdr:from>
    <xdr:to>
      <xdr:col>4</xdr:col>
      <xdr:colOff>619126</xdr:colOff>
      <xdr:row>175</xdr:row>
      <xdr:rowOff>95251</xdr:rowOff>
    </xdr:to>
    <xdr:pic>
      <xdr:nvPicPr>
        <xdr:cNvPr id="323" name="Image 32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3623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176</xdr:row>
      <xdr:rowOff>19050</xdr:rowOff>
    </xdr:from>
    <xdr:to>
      <xdr:col>4</xdr:col>
      <xdr:colOff>619125</xdr:colOff>
      <xdr:row>177</xdr:row>
      <xdr:rowOff>85725</xdr:rowOff>
    </xdr:to>
    <xdr:pic>
      <xdr:nvPicPr>
        <xdr:cNvPr id="324" name="Image 32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36290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178</xdr:row>
      <xdr:rowOff>19050</xdr:rowOff>
    </xdr:from>
    <xdr:to>
      <xdr:col>4</xdr:col>
      <xdr:colOff>619126</xdr:colOff>
      <xdr:row>179</xdr:row>
      <xdr:rowOff>85725</xdr:rowOff>
    </xdr:to>
    <xdr:pic>
      <xdr:nvPicPr>
        <xdr:cNvPr id="325" name="Image 32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3895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180</xdr:row>
      <xdr:rowOff>19050</xdr:rowOff>
    </xdr:from>
    <xdr:to>
      <xdr:col>4</xdr:col>
      <xdr:colOff>619125</xdr:colOff>
      <xdr:row>181</xdr:row>
      <xdr:rowOff>85725</xdr:rowOff>
    </xdr:to>
    <xdr:pic>
      <xdr:nvPicPr>
        <xdr:cNvPr id="326" name="Image 32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62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182</xdr:row>
      <xdr:rowOff>19051</xdr:rowOff>
    </xdr:from>
    <xdr:to>
      <xdr:col>4</xdr:col>
      <xdr:colOff>619126</xdr:colOff>
      <xdr:row>183</xdr:row>
      <xdr:rowOff>95251</xdr:rowOff>
    </xdr:to>
    <xdr:pic>
      <xdr:nvPicPr>
        <xdr:cNvPr id="327" name="Image 32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4291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184</xdr:row>
      <xdr:rowOff>19050</xdr:rowOff>
    </xdr:from>
    <xdr:to>
      <xdr:col>4</xdr:col>
      <xdr:colOff>619125</xdr:colOff>
      <xdr:row>185</xdr:row>
      <xdr:rowOff>85725</xdr:rowOff>
    </xdr:to>
    <xdr:pic>
      <xdr:nvPicPr>
        <xdr:cNvPr id="328" name="Image 32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695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186</xdr:row>
      <xdr:rowOff>19050</xdr:rowOff>
    </xdr:from>
    <xdr:to>
      <xdr:col>4</xdr:col>
      <xdr:colOff>619126</xdr:colOff>
      <xdr:row>187</xdr:row>
      <xdr:rowOff>104775</xdr:rowOff>
    </xdr:to>
    <xdr:pic>
      <xdr:nvPicPr>
        <xdr:cNvPr id="329" name="Image 32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4962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188</xdr:row>
      <xdr:rowOff>19050</xdr:rowOff>
    </xdr:from>
    <xdr:to>
      <xdr:col>4</xdr:col>
      <xdr:colOff>619125</xdr:colOff>
      <xdr:row>189</xdr:row>
      <xdr:rowOff>104775</xdr:rowOff>
    </xdr:to>
    <xdr:pic>
      <xdr:nvPicPr>
        <xdr:cNvPr id="330" name="Image 32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5229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190</xdr:row>
      <xdr:rowOff>19051</xdr:rowOff>
    </xdr:from>
    <xdr:to>
      <xdr:col>4</xdr:col>
      <xdr:colOff>619126</xdr:colOff>
      <xdr:row>191</xdr:row>
      <xdr:rowOff>95251</xdr:rowOff>
    </xdr:to>
    <xdr:pic>
      <xdr:nvPicPr>
        <xdr:cNvPr id="331" name="Image 33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54959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152</xdr:row>
      <xdr:rowOff>19050</xdr:rowOff>
    </xdr:from>
    <xdr:to>
      <xdr:col>13</xdr:col>
      <xdr:colOff>619125</xdr:colOff>
      <xdr:row>153</xdr:row>
      <xdr:rowOff>123825</xdr:rowOff>
    </xdr:to>
    <xdr:pic>
      <xdr:nvPicPr>
        <xdr:cNvPr id="332" name="Image 33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286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154</xdr:row>
      <xdr:rowOff>19050</xdr:rowOff>
    </xdr:from>
    <xdr:to>
      <xdr:col>13</xdr:col>
      <xdr:colOff>619126</xdr:colOff>
      <xdr:row>155</xdr:row>
      <xdr:rowOff>133349</xdr:rowOff>
    </xdr:to>
    <xdr:pic>
      <xdr:nvPicPr>
        <xdr:cNvPr id="333" name="Image 33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95325"/>
          <a:ext cx="495300" cy="247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156</xdr:row>
      <xdr:rowOff>19050</xdr:rowOff>
    </xdr:from>
    <xdr:to>
      <xdr:col>13</xdr:col>
      <xdr:colOff>619125</xdr:colOff>
      <xdr:row>157</xdr:row>
      <xdr:rowOff>114300</xdr:rowOff>
    </xdr:to>
    <xdr:pic>
      <xdr:nvPicPr>
        <xdr:cNvPr id="334" name="Image 33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62025"/>
          <a:ext cx="485775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158</xdr:row>
      <xdr:rowOff>19051</xdr:rowOff>
    </xdr:from>
    <xdr:to>
      <xdr:col>13</xdr:col>
      <xdr:colOff>619126</xdr:colOff>
      <xdr:row>159</xdr:row>
      <xdr:rowOff>114301</xdr:rowOff>
    </xdr:to>
    <xdr:pic>
      <xdr:nvPicPr>
        <xdr:cNvPr id="335" name="Image 33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2287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160</xdr:row>
      <xdr:rowOff>19050</xdr:rowOff>
    </xdr:from>
    <xdr:to>
      <xdr:col>13</xdr:col>
      <xdr:colOff>619125</xdr:colOff>
      <xdr:row>161</xdr:row>
      <xdr:rowOff>95250</xdr:rowOff>
    </xdr:to>
    <xdr:pic>
      <xdr:nvPicPr>
        <xdr:cNvPr id="336" name="Image 33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14954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162</xdr:row>
      <xdr:rowOff>19050</xdr:rowOff>
    </xdr:from>
    <xdr:to>
      <xdr:col>13</xdr:col>
      <xdr:colOff>619126</xdr:colOff>
      <xdr:row>163</xdr:row>
      <xdr:rowOff>104775</xdr:rowOff>
    </xdr:to>
    <xdr:pic>
      <xdr:nvPicPr>
        <xdr:cNvPr id="337" name="Image 33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1762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164</xdr:row>
      <xdr:rowOff>19050</xdr:rowOff>
    </xdr:from>
    <xdr:to>
      <xdr:col>13</xdr:col>
      <xdr:colOff>619125</xdr:colOff>
      <xdr:row>165</xdr:row>
      <xdr:rowOff>104775</xdr:rowOff>
    </xdr:to>
    <xdr:pic>
      <xdr:nvPicPr>
        <xdr:cNvPr id="338" name="Image 33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028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166</xdr:row>
      <xdr:rowOff>19051</xdr:rowOff>
    </xdr:from>
    <xdr:to>
      <xdr:col>13</xdr:col>
      <xdr:colOff>619126</xdr:colOff>
      <xdr:row>167</xdr:row>
      <xdr:rowOff>114301</xdr:rowOff>
    </xdr:to>
    <xdr:pic>
      <xdr:nvPicPr>
        <xdr:cNvPr id="339" name="Image 33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295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168</xdr:row>
      <xdr:rowOff>19049</xdr:rowOff>
    </xdr:from>
    <xdr:to>
      <xdr:col>13</xdr:col>
      <xdr:colOff>619125</xdr:colOff>
      <xdr:row>169</xdr:row>
      <xdr:rowOff>123824</xdr:rowOff>
    </xdr:to>
    <xdr:pic>
      <xdr:nvPicPr>
        <xdr:cNvPr id="340" name="Image 33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2562224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170</xdr:row>
      <xdr:rowOff>19051</xdr:rowOff>
    </xdr:from>
    <xdr:to>
      <xdr:col>13</xdr:col>
      <xdr:colOff>619126</xdr:colOff>
      <xdr:row>171</xdr:row>
      <xdr:rowOff>114301</xdr:rowOff>
    </xdr:to>
    <xdr:pic>
      <xdr:nvPicPr>
        <xdr:cNvPr id="341" name="Image 34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28289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172</xdr:row>
      <xdr:rowOff>19049</xdr:rowOff>
    </xdr:from>
    <xdr:to>
      <xdr:col>13</xdr:col>
      <xdr:colOff>619125</xdr:colOff>
      <xdr:row>173</xdr:row>
      <xdr:rowOff>104774</xdr:rowOff>
    </xdr:to>
    <xdr:pic>
      <xdr:nvPicPr>
        <xdr:cNvPr id="342" name="Image 34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095624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174</xdr:row>
      <xdr:rowOff>19050</xdr:rowOff>
    </xdr:from>
    <xdr:to>
      <xdr:col>13</xdr:col>
      <xdr:colOff>619126</xdr:colOff>
      <xdr:row>175</xdr:row>
      <xdr:rowOff>104775</xdr:rowOff>
    </xdr:to>
    <xdr:pic>
      <xdr:nvPicPr>
        <xdr:cNvPr id="343" name="Image 34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362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176</xdr:row>
      <xdr:rowOff>19050</xdr:rowOff>
    </xdr:from>
    <xdr:to>
      <xdr:col>13</xdr:col>
      <xdr:colOff>619125</xdr:colOff>
      <xdr:row>177</xdr:row>
      <xdr:rowOff>104775</xdr:rowOff>
    </xdr:to>
    <xdr:pic>
      <xdr:nvPicPr>
        <xdr:cNvPr id="344" name="Image 34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3629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178</xdr:row>
      <xdr:rowOff>0</xdr:rowOff>
    </xdr:from>
    <xdr:to>
      <xdr:col>13</xdr:col>
      <xdr:colOff>619126</xdr:colOff>
      <xdr:row>179</xdr:row>
      <xdr:rowOff>104775</xdr:rowOff>
    </xdr:to>
    <xdr:pic>
      <xdr:nvPicPr>
        <xdr:cNvPr id="345" name="Image 34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3876675"/>
          <a:ext cx="495300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180</xdr:row>
      <xdr:rowOff>19050</xdr:rowOff>
    </xdr:from>
    <xdr:to>
      <xdr:col>13</xdr:col>
      <xdr:colOff>619125</xdr:colOff>
      <xdr:row>181</xdr:row>
      <xdr:rowOff>104775</xdr:rowOff>
    </xdr:to>
    <xdr:pic>
      <xdr:nvPicPr>
        <xdr:cNvPr id="346" name="Image 34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162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182</xdr:row>
      <xdr:rowOff>19050</xdr:rowOff>
    </xdr:from>
    <xdr:to>
      <xdr:col>13</xdr:col>
      <xdr:colOff>619126</xdr:colOff>
      <xdr:row>183</xdr:row>
      <xdr:rowOff>104775</xdr:rowOff>
    </xdr:to>
    <xdr:pic>
      <xdr:nvPicPr>
        <xdr:cNvPr id="347" name="Image 34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429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184</xdr:row>
      <xdr:rowOff>19050</xdr:rowOff>
    </xdr:from>
    <xdr:to>
      <xdr:col>13</xdr:col>
      <xdr:colOff>619125</xdr:colOff>
      <xdr:row>185</xdr:row>
      <xdr:rowOff>104775</xdr:rowOff>
    </xdr:to>
    <xdr:pic>
      <xdr:nvPicPr>
        <xdr:cNvPr id="348" name="Image 34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46958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186</xdr:row>
      <xdr:rowOff>19050</xdr:rowOff>
    </xdr:from>
    <xdr:to>
      <xdr:col>13</xdr:col>
      <xdr:colOff>619126</xdr:colOff>
      <xdr:row>188</xdr:row>
      <xdr:rowOff>0</xdr:rowOff>
    </xdr:to>
    <xdr:pic>
      <xdr:nvPicPr>
        <xdr:cNvPr id="349" name="Image 34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4962525"/>
          <a:ext cx="495300" cy="2476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188</xdr:row>
      <xdr:rowOff>19050</xdr:rowOff>
    </xdr:from>
    <xdr:to>
      <xdr:col>13</xdr:col>
      <xdr:colOff>619125</xdr:colOff>
      <xdr:row>189</xdr:row>
      <xdr:rowOff>95250</xdr:rowOff>
    </xdr:to>
    <xdr:pic>
      <xdr:nvPicPr>
        <xdr:cNvPr id="350" name="Image 34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2292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190</xdr:row>
      <xdr:rowOff>19051</xdr:rowOff>
    </xdr:from>
    <xdr:to>
      <xdr:col>13</xdr:col>
      <xdr:colOff>619126</xdr:colOff>
      <xdr:row>191</xdr:row>
      <xdr:rowOff>95251</xdr:rowOff>
    </xdr:to>
    <xdr:pic>
      <xdr:nvPicPr>
        <xdr:cNvPr id="351" name="Image 35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54959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194</xdr:row>
      <xdr:rowOff>19051</xdr:rowOff>
    </xdr:from>
    <xdr:to>
      <xdr:col>4</xdr:col>
      <xdr:colOff>619126</xdr:colOff>
      <xdr:row>195</xdr:row>
      <xdr:rowOff>114301</xdr:rowOff>
    </xdr:to>
    <xdr:pic>
      <xdr:nvPicPr>
        <xdr:cNvPr id="352" name="Image 35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0293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192</xdr:row>
      <xdr:rowOff>19050</xdr:rowOff>
    </xdr:from>
    <xdr:to>
      <xdr:col>13</xdr:col>
      <xdr:colOff>619125</xdr:colOff>
      <xdr:row>193</xdr:row>
      <xdr:rowOff>123826</xdr:rowOff>
    </xdr:to>
    <xdr:pic>
      <xdr:nvPicPr>
        <xdr:cNvPr id="353" name="Image 35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5762625"/>
          <a:ext cx="485775" cy="238126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194</xdr:row>
      <xdr:rowOff>19050</xdr:rowOff>
    </xdr:from>
    <xdr:to>
      <xdr:col>13</xdr:col>
      <xdr:colOff>619126</xdr:colOff>
      <xdr:row>195</xdr:row>
      <xdr:rowOff>104775</xdr:rowOff>
    </xdr:to>
    <xdr:pic>
      <xdr:nvPicPr>
        <xdr:cNvPr id="354" name="Image 35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0293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196</xdr:row>
      <xdr:rowOff>19050</xdr:rowOff>
    </xdr:from>
    <xdr:to>
      <xdr:col>4</xdr:col>
      <xdr:colOff>619125</xdr:colOff>
      <xdr:row>197</xdr:row>
      <xdr:rowOff>104775</xdr:rowOff>
    </xdr:to>
    <xdr:pic>
      <xdr:nvPicPr>
        <xdr:cNvPr id="355" name="Image 35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2960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198</xdr:row>
      <xdr:rowOff>19050</xdr:rowOff>
    </xdr:from>
    <xdr:to>
      <xdr:col>4</xdr:col>
      <xdr:colOff>619126</xdr:colOff>
      <xdr:row>199</xdr:row>
      <xdr:rowOff>85725</xdr:rowOff>
    </xdr:to>
    <xdr:pic>
      <xdr:nvPicPr>
        <xdr:cNvPr id="356" name="Image 35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6562725"/>
          <a:ext cx="495300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196</xdr:row>
      <xdr:rowOff>19050</xdr:rowOff>
    </xdr:from>
    <xdr:to>
      <xdr:col>13</xdr:col>
      <xdr:colOff>619125</xdr:colOff>
      <xdr:row>197</xdr:row>
      <xdr:rowOff>123825</xdr:rowOff>
    </xdr:to>
    <xdr:pic>
      <xdr:nvPicPr>
        <xdr:cNvPr id="357" name="Image 35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2960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198</xdr:row>
      <xdr:rowOff>19050</xdr:rowOff>
    </xdr:from>
    <xdr:to>
      <xdr:col>13</xdr:col>
      <xdr:colOff>619126</xdr:colOff>
      <xdr:row>199</xdr:row>
      <xdr:rowOff>104775</xdr:rowOff>
    </xdr:to>
    <xdr:pic>
      <xdr:nvPicPr>
        <xdr:cNvPr id="358" name="Image 35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65627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200</xdr:row>
      <xdr:rowOff>19050</xdr:rowOff>
    </xdr:from>
    <xdr:to>
      <xdr:col>4</xdr:col>
      <xdr:colOff>619125</xdr:colOff>
      <xdr:row>201</xdr:row>
      <xdr:rowOff>85725</xdr:rowOff>
    </xdr:to>
    <xdr:pic>
      <xdr:nvPicPr>
        <xdr:cNvPr id="359" name="Image 35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68294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202</xdr:row>
      <xdr:rowOff>19051</xdr:rowOff>
    </xdr:from>
    <xdr:to>
      <xdr:col>4</xdr:col>
      <xdr:colOff>619126</xdr:colOff>
      <xdr:row>203</xdr:row>
      <xdr:rowOff>114301</xdr:rowOff>
    </xdr:to>
    <xdr:pic>
      <xdr:nvPicPr>
        <xdr:cNvPr id="360" name="Image 35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0961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200</xdr:row>
      <xdr:rowOff>19050</xdr:rowOff>
    </xdr:from>
    <xdr:to>
      <xdr:col>13</xdr:col>
      <xdr:colOff>619125</xdr:colOff>
      <xdr:row>201</xdr:row>
      <xdr:rowOff>104775</xdr:rowOff>
    </xdr:to>
    <xdr:pic>
      <xdr:nvPicPr>
        <xdr:cNvPr id="361" name="Image 36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68294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202</xdr:row>
      <xdr:rowOff>19050</xdr:rowOff>
    </xdr:from>
    <xdr:to>
      <xdr:col>13</xdr:col>
      <xdr:colOff>619126</xdr:colOff>
      <xdr:row>203</xdr:row>
      <xdr:rowOff>104775</xdr:rowOff>
    </xdr:to>
    <xdr:pic>
      <xdr:nvPicPr>
        <xdr:cNvPr id="362" name="Image 36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0961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210</xdr:row>
      <xdr:rowOff>19050</xdr:rowOff>
    </xdr:from>
    <xdr:to>
      <xdr:col>4</xdr:col>
      <xdr:colOff>619125</xdr:colOff>
      <xdr:row>211</xdr:row>
      <xdr:rowOff>104775</xdr:rowOff>
    </xdr:to>
    <xdr:pic>
      <xdr:nvPicPr>
        <xdr:cNvPr id="363" name="Image 36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81629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212</xdr:row>
      <xdr:rowOff>19051</xdr:rowOff>
    </xdr:from>
    <xdr:to>
      <xdr:col>4</xdr:col>
      <xdr:colOff>619126</xdr:colOff>
      <xdr:row>213</xdr:row>
      <xdr:rowOff>95251</xdr:rowOff>
    </xdr:to>
    <xdr:pic>
      <xdr:nvPicPr>
        <xdr:cNvPr id="364" name="Image 36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210</xdr:row>
      <xdr:rowOff>19050</xdr:rowOff>
    </xdr:from>
    <xdr:to>
      <xdr:col>13</xdr:col>
      <xdr:colOff>619125</xdr:colOff>
      <xdr:row>211</xdr:row>
      <xdr:rowOff>123825</xdr:rowOff>
    </xdr:to>
    <xdr:pic>
      <xdr:nvPicPr>
        <xdr:cNvPr id="365" name="Image 36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162925"/>
          <a:ext cx="485775" cy="23812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212</xdr:row>
      <xdr:rowOff>19051</xdr:rowOff>
    </xdr:from>
    <xdr:to>
      <xdr:col>13</xdr:col>
      <xdr:colOff>619126</xdr:colOff>
      <xdr:row>213</xdr:row>
      <xdr:rowOff>95251</xdr:rowOff>
    </xdr:to>
    <xdr:pic>
      <xdr:nvPicPr>
        <xdr:cNvPr id="366" name="Image 36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4296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204</xdr:row>
      <xdr:rowOff>19050</xdr:rowOff>
    </xdr:from>
    <xdr:to>
      <xdr:col>4</xdr:col>
      <xdr:colOff>619125</xdr:colOff>
      <xdr:row>205</xdr:row>
      <xdr:rowOff>85725</xdr:rowOff>
    </xdr:to>
    <xdr:pic>
      <xdr:nvPicPr>
        <xdr:cNvPr id="367" name="Image 36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3628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204</xdr:row>
      <xdr:rowOff>19050</xdr:rowOff>
    </xdr:from>
    <xdr:to>
      <xdr:col>13</xdr:col>
      <xdr:colOff>619125</xdr:colOff>
      <xdr:row>205</xdr:row>
      <xdr:rowOff>95250</xdr:rowOff>
    </xdr:to>
    <xdr:pic>
      <xdr:nvPicPr>
        <xdr:cNvPr id="368" name="Image 36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3628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206</xdr:row>
      <xdr:rowOff>19050</xdr:rowOff>
    </xdr:from>
    <xdr:to>
      <xdr:col>4</xdr:col>
      <xdr:colOff>619126</xdr:colOff>
      <xdr:row>207</xdr:row>
      <xdr:rowOff>104775</xdr:rowOff>
    </xdr:to>
    <xdr:pic>
      <xdr:nvPicPr>
        <xdr:cNvPr id="369" name="Image 36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7629525"/>
          <a:ext cx="495300" cy="21907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206</xdr:row>
      <xdr:rowOff>19051</xdr:rowOff>
    </xdr:from>
    <xdr:to>
      <xdr:col>13</xdr:col>
      <xdr:colOff>619126</xdr:colOff>
      <xdr:row>207</xdr:row>
      <xdr:rowOff>114301</xdr:rowOff>
    </xdr:to>
    <xdr:pic>
      <xdr:nvPicPr>
        <xdr:cNvPr id="370" name="Image 36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7629526"/>
          <a:ext cx="4953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208</xdr:row>
      <xdr:rowOff>19050</xdr:rowOff>
    </xdr:from>
    <xdr:to>
      <xdr:col>4</xdr:col>
      <xdr:colOff>619125</xdr:colOff>
      <xdr:row>209</xdr:row>
      <xdr:rowOff>85725</xdr:rowOff>
    </xdr:to>
    <xdr:pic>
      <xdr:nvPicPr>
        <xdr:cNvPr id="371" name="Image 37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7896225"/>
          <a:ext cx="485775" cy="200025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208</xdr:row>
      <xdr:rowOff>19050</xdr:rowOff>
    </xdr:from>
    <xdr:to>
      <xdr:col>13</xdr:col>
      <xdr:colOff>619125</xdr:colOff>
      <xdr:row>209</xdr:row>
      <xdr:rowOff>104775</xdr:rowOff>
    </xdr:to>
    <xdr:pic>
      <xdr:nvPicPr>
        <xdr:cNvPr id="372" name="Image 37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7896225"/>
          <a:ext cx="485775" cy="219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214</xdr:row>
      <xdr:rowOff>19050</xdr:rowOff>
    </xdr:from>
    <xdr:to>
      <xdr:col>4</xdr:col>
      <xdr:colOff>628650</xdr:colOff>
      <xdr:row>215</xdr:row>
      <xdr:rowOff>95250</xdr:rowOff>
    </xdr:to>
    <xdr:pic>
      <xdr:nvPicPr>
        <xdr:cNvPr id="373" name="Image 372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86963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214</xdr:row>
      <xdr:rowOff>38100</xdr:rowOff>
    </xdr:from>
    <xdr:to>
      <xdr:col>13</xdr:col>
      <xdr:colOff>619125</xdr:colOff>
      <xdr:row>215</xdr:row>
      <xdr:rowOff>95250</xdr:rowOff>
    </xdr:to>
    <xdr:pic>
      <xdr:nvPicPr>
        <xdr:cNvPr id="374" name="Image 373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87153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216</xdr:row>
      <xdr:rowOff>19051</xdr:rowOff>
    </xdr:from>
    <xdr:to>
      <xdr:col>4</xdr:col>
      <xdr:colOff>619126</xdr:colOff>
      <xdr:row>217</xdr:row>
      <xdr:rowOff>95251</xdr:rowOff>
    </xdr:to>
    <xdr:pic>
      <xdr:nvPicPr>
        <xdr:cNvPr id="375" name="Image 374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89630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218</xdr:row>
      <xdr:rowOff>19050</xdr:rowOff>
    </xdr:from>
    <xdr:to>
      <xdr:col>4</xdr:col>
      <xdr:colOff>628650</xdr:colOff>
      <xdr:row>219</xdr:row>
      <xdr:rowOff>95250</xdr:rowOff>
    </xdr:to>
    <xdr:pic>
      <xdr:nvPicPr>
        <xdr:cNvPr id="376" name="Image 375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92297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220</xdr:row>
      <xdr:rowOff>19051</xdr:rowOff>
    </xdr:from>
    <xdr:to>
      <xdr:col>4</xdr:col>
      <xdr:colOff>619126</xdr:colOff>
      <xdr:row>221</xdr:row>
      <xdr:rowOff>95251</xdr:rowOff>
    </xdr:to>
    <xdr:pic>
      <xdr:nvPicPr>
        <xdr:cNvPr id="377" name="Image 376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6" y="94964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222</xdr:row>
      <xdr:rowOff>19050</xdr:rowOff>
    </xdr:from>
    <xdr:to>
      <xdr:col>4</xdr:col>
      <xdr:colOff>628650</xdr:colOff>
      <xdr:row>223</xdr:row>
      <xdr:rowOff>95250</xdr:rowOff>
    </xdr:to>
    <xdr:pic>
      <xdr:nvPicPr>
        <xdr:cNvPr id="378" name="Image 377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1275" y="9763125"/>
          <a:ext cx="485775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216</xdr:row>
      <xdr:rowOff>19051</xdr:rowOff>
    </xdr:from>
    <xdr:to>
      <xdr:col>13</xdr:col>
      <xdr:colOff>619126</xdr:colOff>
      <xdr:row>217</xdr:row>
      <xdr:rowOff>95251</xdr:rowOff>
    </xdr:to>
    <xdr:pic>
      <xdr:nvPicPr>
        <xdr:cNvPr id="379" name="Image 378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89630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218</xdr:row>
      <xdr:rowOff>38100</xdr:rowOff>
    </xdr:from>
    <xdr:to>
      <xdr:col>13</xdr:col>
      <xdr:colOff>619125</xdr:colOff>
      <xdr:row>219</xdr:row>
      <xdr:rowOff>95250</xdr:rowOff>
    </xdr:to>
    <xdr:pic>
      <xdr:nvPicPr>
        <xdr:cNvPr id="380" name="Image 379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248775"/>
          <a:ext cx="485775" cy="190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220</xdr:row>
      <xdr:rowOff>19051</xdr:rowOff>
    </xdr:from>
    <xdr:to>
      <xdr:col>13</xdr:col>
      <xdr:colOff>619126</xdr:colOff>
      <xdr:row>221</xdr:row>
      <xdr:rowOff>95251</xdr:rowOff>
    </xdr:to>
    <xdr:pic>
      <xdr:nvPicPr>
        <xdr:cNvPr id="381" name="Image 380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6" y="9496426"/>
          <a:ext cx="495300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222</xdr:row>
      <xdr:rowOff>38100</xdr:rowOff>
    </xdr:from>
    <xdr:to>
      <xdr:col>13</xdr:col>
      <xdr:colOff>619125</xdr:colOff>
      <xdr:row>223</xdr:row>
      <xdr:rowOff>95250</xdr:rowOff>
    </xdr:to>
    <xdr:pic>
      <xdr:nvPicPr>
        <xdr:cNvPr id="382" name="Image 381" descr="can-stock-photo_csp1904419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10550" y="9782175"/>
          <a:ext cx="485775" cy="19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275167</xdr:rowOff>
    </xdr:from>
    <xdr:to>
      <xdr:col>4</xdr:col>
      <xdr:colOff>0</xdr:colOff>
      <xdr:row>3</xdr:row>
      <xdr:rowOff>4231</xdr:rowOff>
    </xdr:to>
    <xdr:sp macro="" textlink="">
      <xdr:nvSpPr>
        <xdr:cNvPr id="3" name="Rectangle à coins arrondis 2"/>
        <xdr:cNvSpPr/>
      </xdr:nvSpPr>
      <xdr:spPr>
        <a:xfrm>
          <a:off x="2718857" y="275167"/>
          <a:ext cx="551393" cy="385231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1ère</a:t>
          </a:r>
          <a:r>
            <a:rPr lang="fr-FR" sz="800" b="1" baseline="0"/>
            <a:t> partie</a:t>
          </a:r>
          <a:endParaRPr lang="fr-FR" sz="800" b="1"/>
        </a:p>
      </xdr:txBody>
    </xdr:sp>
    <xdr:clientData/>
  </xdr:twoCellAnchor>
  <xdr:twoCellAnchor>
    <xdr:from>
      <xdr:col>7</xdr:col>
      <xdr:colOff>9525</xdr:colOff>
      <xdr:row>0</xdr:row>
      <xdr:rowOff>264583</xdr:rowOff>
    </xdr:from>
    <xdr:to>
      <xdr:col>8</xdr:col>
      <xdr:colOff>0</xdr:colOff>
      <xdr:row>3</xdr:row>
      <xdr:rowOff>4232</xdr:rowOff>
    </xdr:to>
    <xdr:sp macro="" textlink="">
      <xdr:nvSpPr>
        <xdr:cNvPr id="5" name="Rectangle à coins arrondis 4"/>
        <xdr:cNvSpPr/>
      </xdr:nvSpPr>
      <xdr:spPr>
        <a:xfrm>
          <a:off x="5004858" y="264583"/>
          <a:ext cx="551392" cy="395816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3 èmes parties</a:t>
          </a:r>
        </a:p>
      </xdr:txBody>
    </xdr:sp>
    <xdr:clientData/>
  </xdr:twoCellAnchor>
  <xdr:twoCellAnchor>
    <xdr:from>
      <xdr:col>5</xdr:col>
      <xdr:colOff>0</xdr:colOff>
      <xdr:row>0</xdr:row>
      <xdr:rowOff>264583</xdr:rowOff>
    </xdr:from>
    <xdr:to>
      <xdr:col>6</xdr:col>
      <xdr:colOff>9525</xdr:colOff>
      <xdr:row>3</xdr:row>
      <xdr:rowOff>4233</xdr:rowOff>
    </xdr:to>
    <xdr:sp macro="" textlink="">
      <xdr:nvSpPr>
        <xdr:cNvPr id="6" name="Rectangle à coins arrondis 5"/>
        <xdr:cNvSpPr/>
      </xdr:nvSpPr>
      <xdr:spPr>
        <a:xfrm>
          <a:off x="3862917" y="264583"/>
          <a:ext cx="570441" cy="395817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2</a:t>
          </a:r>
          <a:r>
            <a:rPr lang="fr-FR" sz="800" b="1" baseline="0"/>
            <a:t> </a:t>
          </a:r>
          <a:r>
            <a:rPr lang="fr-FR" sz="800" b="1"/>
            <a:t>èmes parties</a:t>
          </a:r>
        </a:p>
      </xdr:txBody>
    </xdr:sp>
    <xdr:clientData/>
  </xdr:twoCellAnchor>
  <xdr:twoCellAnchor>
    <xdr:from>
      <xdr:col>2</xdr:col>
      <xdr:colOff>16330</xdr:colOff>
      <xdr:row>0</xdr:row>
      <xdr:rowOff>278946</xdr:rowOff>
    </xdr:from>
    <xdr:to>
      <xdr:col>3</xdr:col>
      <xdr:colOff>6804</xdr:colOff>
      <xdr:row>3</xdr:row>
      <xdr:rowOff>186266</xdr:rowOff>
    </xdr:to>
    <xdr:sp macro="" textlink="">
      <xdr:nvSpPr>
        <xdr:cNvPr id="7" name="Rectangle à coins arrondis 6"/>
        <xdr:cNvSpPr/>
      </xdr:nvSpPr>
      <xdr:spPr>
        <a:xfrm>
          <a:off x="757919" y="278946"/>
          <a:ext cx="1963510" cy="56726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9</xdr:col>
      <xdr:colOff>0</xdr:colOff>
      <xdr:row>0</xdr:row>
      <xdr:rowOff>277813</xdr:rowOff>
    </xdr:from>
    <xdr:to>
      <xdr:col>10</xdr:col>
      <xdr:colOff>0</xdr:colOff>
      <xdr:row>3</xdr:row>
      <xdr:rowOff>1057</xdr:rowOff>
    </xdr:to>
    <xdr:sp macro="" textlink="">
      <xdr:nvSpPr>
        <xdr:cNvPr id="8" name="Rectangle à coins arrondis 7"/>
        <xdr:cNvSpPr/>
      </xdr:nvSpPr>
      <xdr:spPr>
        <a:xfrm>
          <a:off x="6135688" y="277813"/>
          <a:ext cx="579437" cy="382057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4 èmes parties</a:t>
          </a:r>
        </a:p>
      </xdr:txBody>
    </xdr:sp>
    <xdr:clientData/>
  </xdr:twoCellAnchor>
  <xdr:twoCellAnchor>
    <xdr:from>
      <xdr:col>16</xdr:col>
      <xdr:colOff>0</xdr:colOff>
      <xdr:row>0</xdr:row>
      <xdr:rowOff>277813</xdr:rowOff>
    </xdr:from>
    <xdr:to>
      <xdr:col>17</xdr:col>
      <xdr:colOff>0</xdr:colOff>
      <xdr:row>4</xdr:row>
      <xdr:rowOff>0</xdr:rowOff>
    </xdr:to>
    <xdr:sp macro="" textlink="">
      <xdr:nvSpPr>
        <xdr:cNvPr id="17" name="Rectangle à coins arrondis 16"/>
        <xdr:cNvSpPr/>
      </xdr:nvSpPr>
      <xdr:spPr>
        <a:xfrm>
          <a:off x="9763125" y="277813"/>
          <a:ext cx="666750" cy="571500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00" b="1"/>
            <a:t>Totales Points</a:t>
          </a:r>
        </a:p>
      </xdr:txBody>
    </xdr:sp>
    <xdr:clientData/>
  </xdr:twoCellAnchor>
  <xdr:twoCellAnchor>
    <xdr:from>
      <xdr:col>17</xdr:col>
      <xdr:colOff>1058</xdr:colOff>
      <xdr:row>0</xdr:row>
      <xdr:rowOff>285749</xdr:rowOff>
    </xdr:from>
    <xdr:to>
      <xdr:col>18</xdr:col>
      <xdr:colOff>0</xdr:colOff>
      <xdr:row>3</xdr:row>
      <xdr:rowOff>187777</xdr:rowOff>
    </xdr:to>
    <xdr:sp macro="" textlink="">
      <xdr:nvSpPr>
        <xdr:cNvPr id="18" name="Rectangle à coins arrondis 17"/>
        <xdr:cNvSpPr/>
      </xdr:nvSpPr>
      <xdr:spPr>
        <a:xfrm>
          <a:off x="10436225" y="285749"/>
          <a:ext cx="623358" cy="55819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00" b="1"/>
            <a:t>Rangs Points</a:t>
          </a:r>
        </a:p>
      </xdr:txBody>
    </xdr:sp>
    <xdr:clientData/>
  </xdr:twoCellAnchor>
  <xdr:twoCellAnchor>
    <xdr:from>
      <xdr:col>14</xdr:col>
      <xdr:colOff>19051</xdr:colOff>
      <xdr:row>0</xdr:row>
      <xdr:rowOff>276679</xdr:rowOff>
    </xdr:from>
    <xdr:to>
      <xdr:col>15</xdr:col>
      <xdr:colOff>38101</xdr:colOff>
      <xdr:row>3</xdr:row>
      <xdr:rowOff>183543</xdr:rowOff>
    </xdr:to>
    <xdr:sp macro="" textlink="">
      <xdr:nvSpPr>
        <xdr:cNvPr id="20" name="Rectangle à coins arrondis 19"/>
        <xdr:cNvSpPr/>
      </xdr:nvSpPr>
      <xdr:spPr>
        <a:xfrm>
          <a:off x="8496301" y="276679"/>
          <a:ext cx="665389" cy="56681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00" b="1"/>
            <a:t>Totales Parties</a:t>
          </a:r>
        </a:p>
      </xdr:txBody>
    </xdr:sp>
    <xdr:clientData/>
  </xdr:twoCellAnchor>
  <xdr:twoCellAnchor>
    <xdr:from>
      <xdr:col>8</xdr:col>
      <xdr:colOff>0</xdr:colOff>
      <xdr:row>0</xdr:row>
      <xdr:rowOff>269874</xdr:rowOff>
    </xdr:from>
    <xdr:to>
      <xdr:col>9</xdr:col>
      <xdr:colOff>0</xdr:colOff>
      <xdr:row>3</xdr:row>
      <xdr:rowOff>4232</xdr:rowOff>
    </xdr:to>
    <xdr:sp macro="" textlink="">
      <xdr:nvSpPr>
        <xdr:cNvPr id="21" name="Rectangle à coins arrondis 20"/>
        <xdr:cNvSpPr/>
      </xdr:nvSpPr>
      <xdr:spPr>
        <a:xfrm>
          <a:off x="5556250" y="269874"/>
          <a:ext cx="579438" cy="39317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parties gagnées</a:t>
          </a:r>
        </a:p>
      </xdr:txBody>
    </xdr:sp>
    <xdr:clientData/>
  </xdr:twoCellAnchor>
  <xdr:twoCellAnchor>
    <xdr:from>
      <xdr:col>6</xdr:col>
      <xdr:colOff>19050</xdr:colOff>
      <xdr:row>0</xdr:row>
      <xdr:rowOff>275167</xdr:rowOff>
    </xdr:from>
    <xdr:to>
      <xdr:col>7</xdr:col>
      <xdr:colOff>0</xdr:colOff>
      <xdr:row>3</xdr:row>
      <xdr:rowOff>4229</xdr:rowOff>
    </xdr:to>
    <xdr:sp macro="" textlink="">
      <xdr:nvSpPr>
        <xdr:cNvPr id="22" name="Rectangle à coins arrondis 21"/>
        <xdr:cNvSpPr/>
      </xdr:nvSpPr>
      <xdr:spPr>
        <a:xfrm>
          <a:off x="4442883" y="275167"/>
          <a:ext cx="552450" cy="385229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fr-FR" sz="800" b="1">
              <a:solidFill>
                <a:schemeClr val="lt1"/>
              </a:solidFill>
              <a:latin typeface="+mn-lt"/>
              <a:ea typeface="+mn-ea"/>
              <a:cs typeface="+mn-cs"/>
            </a:rPr>
            <a:t>parties gagnées</a:t>
          </a:r>
          <a:endParaRPr lang="fr-FR" sz="800"/>
        </a:p>
      </xdr:txBody>
    </xdr:sp>
    <xdr:clientData/>
  </xdr:twoCellAnchor>
  <xdr:twoCellAnchor>
    <xdr:from>
      <xdr:col>4</xdr:col>
      <xdr:colOff>0</xdr:colOff>
      <xdr:row>0</xdr:row>
      <xdr:rowOff>275166</xdr:rowOff>
    </xdr:from>
    <xdr:to>
      <xdr:col>5</xdr:col>
      <xdr:colOff>0</xdr:colOff>
      <xdr:row>3</xdr:row>
      <xdr:rowOff>4230</xdr:rowOff>
    </xdr:to>
    <xdr:sp macro="" textlink="">
      <xdr:nvSpPr>
        <xdr:cNvPr id="23" name="Rectangle à coins arrondis 22"/>
        <xdr:cNvSpPr/>
      </xdr:nvSpPr>
      <xdr:spPr>
        <a:xfrm>
          <a:off x="3270250" y="275166"/>
          <a:ext cx="592667" cy="38523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lt1"/>
              </a:solidFill>
              <a:latin typeface="+mn-lt"/>
              <a:ea typeface="+mn-ea"/>
              <a:cs typeface="+mn-cs"/>
            </a:rPr>
            <a:t>parties gagnées</a:t>
          </a:r>
          <a:endParaRPr lang="fr-FR" sz="800"/>
        </a:p>
        <a:p>
          <a:pPr algn="ctr"/>
          <a:endParaRPr lang="fr-FR" sz="800" b="1"/>
        </a:p>
      </xdr:txBody>
    </xdr:sp>
    <xdr:clientData/>
  </xdr:twoCellAnchor>
  <xdr:twoCellAnchor>
    <xdr:from>
      <xdr:col>12</xdr:col>
      <xdr:colOff>1587</xdr:colOff>
      <xdr:row>0</xdr:row>
      <xdr:rowOff>276680</xdr:rowOff>
    </xdr:from>
    <xdr:to>
      <xdr:col>14</xdr:col>
      <xdr:colOff>21167</xdr:colOff>
      <xdr:row>2</xdr:row>
      <xdr:rowOff>181428</xdr:rowOff>
    </xdr:to>
    <xdr:sp macro="" textlink="">
      <xdr:nvSpPr>
        <xdr:cNvPr id="24" name="Rectangle à coins arrondis 23"/>
        <xdr:cNvSpPr/>
      </xdr:nvSpPr>
      <xdr:spPr>
        <a:xfrm>
          <a:off x="7886926" y="276680"/>
          <a:ext cx="611491" cy="380998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parties gagnées</a:t>
          </a:r>
        </a:p>
      </xdr:txBody>
    </xdr:sp>
    <xdr:clientData/>
  </xdr:twoCellAnchor>
  <xdr:twoCellAnchor>
    <xdr:from>
      <xdr:col>15</xdr:col>
      <xdr:colOff>19050</xdr:colOff>
      <xdr:row>0</xdr:row>
      <xdr:rowOff>284618</xdr:rowOff>
    </xdr:from>
    <xdr:to>
      <xdr:col>16</xdr:col>
      <xdr:colOff>9525</xdr:colOff>
      <xdr:row>3</xdr:row>
      <xdr:rowOff>183545</xdr:rowOff>
    </xdr:to>
    <xdr:sp macro="" textlink="">
      <xdr:nvSpPr>
        <xdr:cNvPr id="25" name="Rectangle à coins arrondis 24"/>
        <xdr:cNvSpPr/>
      </xdr:nvSpPr>
      <xdr:spPr>
        <a:xfrm>
          <a:off x="9142639" y="284618"/>
          <a:ext cx="636815" cy="55887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00" b="1"/>
            <a:t>Rangs Parties</a:t>
          </a:r>
        </a:p>
      </xdr:txBody>
    </xdr:sp>
    <xdr:clientData/>
  </xdr:twoCellAnchor>
  <xdr:twoCellAnchor>
    <xdr:from>
      <xdr:col>11</xdr:col>
      <xdr:colOff>0</xdr:colOff>
      <xdr:row>0</xdr:row>
      <xdr:rowOff>277813</xdr:rowOff>
    </xdr:from>
    <xdr:to>
      <xdr:col>12</xdr:col>
      <xdr:colOff>0</xdr:colOff>
      <xdr:row>3</xdr:row>
      <xdr:rowOff>1057</xdr:rowOff>
    </xdr:to>
    <xdr:sp macro="" textlink="">
      <xdr:nvSpPr>
        <xdr:cNvPr id="35" name="Rectangle à coins arrondis 34"/>
        <xdr:cNvSpPr/>
      </xdr:nvSpPr>
      <xdr:spPr>
        <a:xfrm>
          <a:off x="7294563" y="277813"/>
          <a:ext cx="579437" cy="382057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5 èmes parties</a:t>
          </a:r>
        </a:p>
      </xdr:txBody>
    </xdr:sp>
    <xdr:clientData/>
  </xdr:twoCellAnchor>
  <xdr:twoCellAnchor>
    <xdr:from>
      <xdr:col>10</xdr:col>
      <xdr:colOff>0</xdr:colOff>
      <xdr:row>0</xdr:row>
      <xdr:rowOff>285750</xdr:rowOff>
    </xdr:from>
    <xdr:to>
      <xdr:col>11</xdr:col>
      <xdr:colOff>0</xdr:colOff>
      <xdr:row>3</xdr:row>
      <xdr:rowOff>4232</xdr:rowOff>
    </xdr:to>
    <xdr:sp macro="" textlink="">
      <xdr:nvSpPr>
        <xdr:cNvPr id="36" name="Rectangle à coins arrondis 35"/>
        <xdr:cNvSpPr/>
      </xdr:nvSpPr>
      <xdr:spPr>
        <a:xfrm>
          <a:off x="6715125" y="285750"/>
          <a:ext cx="579438" cy="377295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parties gagnées</a:t>
          </a:r>
        </a:p>
      </xdr:txBody>
    </xdr:sp>
    <xdr:clientData/>
  </xdr:twoCellAnchor>
  <xdr:twoCellAnchor>
    <xdr:from>
      <xdr:col>0</xdr:col>
      <xdr:colOff>0</xdr:colOff>
      <xdr:row>0</xdr:row>
      <xdr:rowOff>272144</xdr:rowOff>
    </xdr:from>
    <xdr:to>
      <xdr:col>2</xdr:col>
      <xdr:colOff>10584</xdr:colOff>
      <xdr:row>3</xdr:row>
      <xdr:rowOff>187324</xdr:rowOff>
    </xdr:to>
    <xdr:sp macro="" textlink="">
      <xdr:nvSpPr>
        <xdr:cNvPr id="29" name="Rectangle à coins arrondis 28"/>
        <xdr:cNvSpPr/>
      </xdr:nvSpPr>
      <xdr:spPr>
        <a:xfrm>
          <a:off x="0" y="272144"/>
          <a:ext cx="752173" cy="57512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21</xdr:col>
      <xdr:colOff>6346</xdr:colOff>
      <xdr:row>0</xdr:row>
      <xdr:rowOff>304271</xdr:rowOff>
    </xdr:from>
    <xdr:to>
      <xdr:col>22</xdr:col>
      <xdr:colOff>10583</xdr:colOff>
      <xdr:row>3</xdr:row>
      <xdr:rowOff>179915</xdr:rowOff>
    </xdr:to>
    <xdr:sp macro="" textlink="">
      <xdr:nvSpPr>
        <xdr:cNvPr id="19" name="Rectangle à coins arrondis 18"/>
        <xdr:cNvSpPr/>
      </xdr:nvSpPr>
      <xdr:spPr>
        <a:xfrm>
          <a:off x="13394263" y="304271"/>
          <a:ext cx="903820" cy="53181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Totales Parties</a:t>
          </a:r>
        </a:p>
      </xdr:txBody>
    </xdr:sp>
    <xdr:clientData/>
  </xdr:twoCellAnchor>
  <xdr:twoCellAnchor>
    <xdr:from>
      <xdr:col>22</xdr:col>
      <xdr:colOff>0</xdr:colOff>
      <xdr:row>0</xdr:row>
      <xdr:rowOff>287075</xdr:rowOff>
    </xdr:from>
    <xdr:to>
      <xdr:col>23</xdr:col>
      <xdr:colOff>0</xdr:colOff>
      <xdr:row>4</xdr:row>
      <xdr:rowOff>0</xdr:rowOff>
    </xdr:to>
    <xdr:sp macro="" textlink="">
      <xdr:nvSpPr>
        <xdr:cNvPr id="26" name="Rectangle à coins arrondis 25"/>
        <xdr:cNvSpPr/>
      </xdr:nvSpPr>
      <xdr:spPr>
        <a:xfrm>
          <a:off x="13197417" y="287075"/>
          <a:ext cx="889000" cy="559592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Totales Points</a:t>
          </a:r>
        </a:p>
      </xdr:txBody>
    </xdr:sp>
    <xdr:clientData/>
  </xdr:twoCellAnchor>
  <xdr:twoCellAnchor>
    <xdr:from>
      <xdr:col>20</xdr:col>
      <xdr:colOff>9526</xdr:colOff>
      <xdr:row>0</xdr:row>
      <xdr:rowOff>298980</xdr:rowOff>
    </xdr:from>
    <xdr:to>
      <xdr:col>21</xdr:col>
      <xdr:colOff>0</xdr:colOff>
      <xdr:row>3</xdr:row>
      <xdr:rowOff>179916</xdr:rowOff>
    </xdr:to>
    <xdr:sp macro="" textlink="">
      <xdr:nvSpPr>
        <xdr:cNvPr id="27" name="Rectangle à coins arrondis 26"/>
        <xdr:cNvSpPr/>
      </xdr:nvSpPr>
      <xdr:spPr>
        <a:xfrm>
          <a:off x="11206693" y="298980"/>
          <a:ext cx="1990724" cy="53710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Noms</a:t>
          </a:r>
          <a:r>
            <a:rPr lang="fr-FR" sz="1600" b="1" baseline="0"/>
            <a:t> d'équipes</a:t>
          </a:r>
          <a:endParaRPr lang="fr-FR" sz="1600" b="1"/>
        </a:p>
      </xdr:txBody>
    </xdr:sp>
    <xdr:clientData/>
  </xdr:twoCellAnchor>
  <xdr:twoCellAnchor>
    <xdr:from>
      <xdr:col>24</xdr:col>
      <xdr:colOff>0</xdr:colOff>
      <xdr:row>0</xdr:row>
      <xdr:rowOff>291043</xdr:rowOff>
    </xdr:from>
    <xdr:to>
      <xdr:col>25</xdr:col>
      <xdr:colOff>0</xdr:colOff>
      <xdr:row>3</xdr:row>
      <xdr:rowOff>179916</xdr:rowOff>
    </xdr:to>
    <xdr:sp macro="" textlink="">
      <xdr:nvSpPr>
        <xdr:cNvPr id="28" name="Rectangle à coins arrondis 27"/>
        <xdr:cNvSpPr/>
      </xdr:nvSpPr>
      <xdr:spPr>
        <a:xfrm>
          <a:off x="14679083" y="291043"/>
          <a:ext cx="730250" cy="545040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23</xdr:col>
      <xdr:colOff>0</xdr:colOff>
      <xdr:row>0</xdr:row>
      <xdr:rowOff>287075</xdr:rowOff>
    </xdr:from>
    <xdr:to>
      <xdr:col>23</xdr:col>
      <xdr:colOff>591609</xdr:colOff>
      <xdr:row>4</xdr:row>
      <xdr:rowOff>0</xdr:rowOff>
    </xdr:to>
    <xdr:sp macro="" textlink="">
      <xdr:nvSpPr>
        <xdr:cNvPr id="30" name="Rectangle à coins arrondis 29"/>
        <xdr:cNvSpPr/>
      </xdr:nvSpPr>
      <xdr:spPr>
        <a:xfrm>
          <a:off x="14086417" y="287075"/>
          <a:ext cx="591609" cy="55959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6346</xdr:colOff>
      <xdr:row>1</xdr:row>
      <xdr:rowOff>25400</xdr:rowOff>
    </xdr:from>
    <xdr:to>
      <xdr:col>2</xdr:col>
      <xdr:colOff>10583</xdr:colOff>
      <xdr:row>2</xdr:row>
      <xdr:rowOff>195789</xdr:rowOff>
    </xdr:to>
    <xdr:sp macro="" textlink="">
      <xdr:nvSpPr>
        <xdr:cNvPr id="2" name="Rectangle à coins arrondis 1"/>
        <xdr:cNvSpPr/>
      </xdr:nvSpPr>
      <xdr:spPr>
        <a:xfrm>
          <a:off x="2292346" y="323850"/>
          <a:ext cx="918637" cy="360889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 </a:t>
          </a:r>
          <a:r>
            <a:rPr lang="fr-FR" sz="1600" b="1"/>
            <a:t>Parties</a:t>
          </a:r>
          <a:endParaRPr lang="fr-FR" sz="800" b="1"/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0</xdr:colOff>
      <xdr:row>3</xdr:row>
      <xdr:rowOff>1</xdr:rowOff>
    </xdr:to>
    <xdr:sp macro="" textlink="">
      <xdr:nvSpPr>
        <xdr:cNvPr id="3" name="Rectangle à coins arrondis 2"/>
        <xdr:cNvSpPr/>
      </xdr:nvSpPr>
      <xdr:spPr>
        <a:xfrm>
          <a:off x="2895600" y="314325"/>
          <a:ext cx="885825" cy="371476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Points</a:t>
          </a:r>
        </a:p>
      </xdr:txBody>
    </xdr:sp>
    <xdr:clientData/>
  </xdr:twoCellAnchor>
  <xdr:twoCellAnchor>
    <xdr:from>
      <xdr:col>0</xdr:col>
      <xdr:colOff>9526</xdr:colOff>
      <xdr:row>1</xdr:row>
      <xdr:rowOff>15875</xdr:rowOff>
    </xdr:from>
    <xdr:to>
      <xdr:col>1</xdr:col>
      <xdr:colOff>0</xdr:colOff>
      <xdr:row>2</xdr:row>
      <xdr:rowOff>195791</xdr:rowOff>
    </xdr:to>
    <xdr:sp macro="" textlink="">
      <xdr:nvSpPr>
        <xdr:cNvPr id="4" name="Rectangle à coins arrondis 3"/>
        <xdr:cNvSpPr/>
      </xdr:nvSpPr>
      <xdr:spPr>
        <a:xfrm>
          <a:off x="9526" y="314325"/>
          <a:ext cx="2276474" cy="37041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Noms</a:t>
          </a:r>
          <a:r>
            <a:rPr lang="fr-FR" sz="1600" b="1" baseline="0"/>
            <a:t> d'équipes</a:t>
          </a:r>
          <a:endParaRPr lang="fr-FR" sz="1600" b="1"/>
        </a:p>
      </xdr:txBody>
    </xdr:sp>
    <xdr:clientData/>
  </xdr:twoCellAnchor>
  <xdr:twoCellAnchor>
    <xdr:from>
      <xdr:col>4</xdr:col>
      <xdr:colOff>0</xdr:colOff>
      <xdr:row>1</xdr:row>
      <xdr:rowOff>15875</xdr:rowOff>
    </xdr:from>
    <xdr:to>
      <xdr:col>5</xdr:col>
      <xdr:colOff>0</xdr:colOff>
      <xdr:row>2</xdr:row>
      <xdr:rowOff>195790</xdr:rowOff>
    </xdr:to>
    <xdr:sp macro="" textlink="">
      <xdr:nvSpPr>
        <xdr:cNvPr id="5" name="Rectangle à coins arrondis 4"/>
        <xdr:cNvSpPr/>
      </xdr:nvSpPr>
      <xdr:spPr>
        <a:xfrm>
          <a:off x="5041900" y="314325"/>
          <a:ext cx="914400" cy="370415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1059</xdr:colOff>
      <xdr:row>2</xdr:row>
      <xdr:rowOff>200024</xdr:rowOff>
    </xdr:to>
    <xdr:sp macro="" textlink="">
      <xdr:nvSpPr>
        <xdr:cNvPr id="6" name="Rectangle à coins arrondis 5"/>
        <xdr:cNvSpPr/>
      </xdr:nvSpPr>
      <xdr:spPr>
        <a:xfrm>
          <a:off x="3781425" y="314325"/>
          <a:ext cx="686859" cy="37147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N°</a:t>
          </a:r>
        </a:p>
      </xdr:txBody>
    </xdr:sp>
    <xdr:clientData/>
  </xdr:twoCellAnchor>
  <xdr:twoCellAnchor>
    <xdr:from>
      <xdr:col>1</xdr:col>
      <xdr:colOff>6346</xdr:colOff>
      <xdr:row>37</xdr:row>
      <xdr:rowOff>25400</xdr:rowOff>
    </xdr:from>
    <xdr:to>
      <xdr:col>2</xdr:col>
      <xdr:colOff>10583</xdr:colOff>
      <xdr:row>38</xdr:row>
      <xdr:rowOff>195789</xdr:rowOff>
    </xdr:to>
    <xdr:sp macro="" textlink="">
      <xdr:nvSpPr>
        <xdr:cNvPr id="7" name="Rectangle à coins arrondis 6"/>
        <xdr:cNvSpPr/>
      </xdr:nvSpPr>
      <xdr:spPr>
        <a:xfrm>
          <a:off x="2292346" y="406400"/>
          <a:ext cx="914404" cy="360889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 </a:t>
          </a:r>
          <a:r>
            <a:rPr lang="fr-FR" sz="1600" b="1"/>
            <a:t>Parties</a:t>
          </a:r>
          <a:endParaRPr lang="fr-FR" sz="800" b="1"/>
        </a:p>
      </xdr:txBody>
    </xdr:sp>
    <xdr:clientData/>
  </xdr:twoCellAnchor>
  <xdr:twoCellAnchor>
    <xdr:from>
      <xdr:col>2</xdr:col>
      <xdr:colOff>0</xdr:colOff>
      <xdr:row>37</xdr:row>
      <xdr:rowOff>19050</xdr:rowOff>
    </xdr:from>
    <xdr:to>
      <xdr:col>3</xdr:col>
      <xdr:colOff>0</xdr:colOff>
      <xdr:row>39</xdr:row>
      <xdr:rowOff>1</xdr:rowOff>
    </xdr:to>
    <xdr:sp macro="" textlink="">
      <xdr:nvSpPr>
        <xdr:cNvPr id="8" name="Rectangle à coins arrondis 7"/>
        <xdr:cNvSpPr/>
      </xdr:nvSpPr>
      <xdr:spPr>
        <a:xfrm>
          <a:off x="3196167" y="400050"/>
          <a:ext cx="920750" cy="372534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Points</a:t>
          </a:r>
        </a:p>
      </xdr:txBody>
    </xdr:sp>
    <xdr:clientData/>
  </xdr:twoCellAnchor>
  <xdr:twoCellAnchor>
    <xdr:from>
      <xdr:col>0</xdr:col>
      <xdr:colOff>9526</xdr:colOff>
      <xdr:row>37</xdr:row>
      <xdr:rowOff>15875</xdr:rowOff>
    </xdr:from>
    <xdr:to>
      <xdr:col>1</xdr:col>
      <xdr:colOff>0</xdr:colOff>
      <xdr:row>38</xdr:row>
      <xdr:rowOff>195791</xdr:rowOff>
    </xdr:to>
    <xdr:sp macro="" textlink="">
      <xdr:nvSpPr>
        <xdr:cNvPr id="9" name="Rectangle à coins arrondis 8"/>
        <xdr:cNvSpPr/>
      </xdr:nvSpPr>
      <xdr:spPr>
        <a:xfrm>
          <a:off x="9526" y="396875"/>
          <a:ext cx="2276474" cy="37041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Noms</a:t>
          </a:r>
          <a:r>
            <a:rPr lang="fr-FR" sz="1600" b="1" baseline="0"/>
            <a:t> d'équipes</a:t>
          </a:r>
          <a:endParaRPr lang="fr-FR" sz="1600" b="1"/>
        </a:p>
      </xdr:txBody>
    </xdr:sp>
    <xdr:clientData/>
  </xdr:twoCellAnchor>
  <xdr:twoCellAnchor>
    <xdr:from>
      <xdr:col>4</xdr:col>
      <xdr:colOff>0</xdr:colOff>
      <xdr:row>37</xdr:row>
      <xdr:rowOff>15875</xdr:rowOff>
    </xdr:from>
    <xdr:to>
      <xdr:col>5</xdr:col>
      <xdr:colOff>0</xdr:colOff>
      <xdr:row>38</xdr:row>
      <xdr:rowOff>195790</xdr:rowOff>
    </xdr:to>
    <xdr:sp macro="" textlink="">
      <xdr:nvSpPr>
        <xdr:cNvPr id="10" name="Rectangle à coins arrondis 9"/>
        <xdr:cNvSpPr/>
      </xdr:nvSpPr>
      <xdr:spPr>
        <a:xfrm>
          <a:off x="5027083" y="396875"/>
          <a:ext cx="910167" cy="370415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3</xdr:col>
      <xdr:colOff>0</xdr:colOff>
      <xdr:row>37</xdr:row>
      <xdr:rowOff>19050</xdr:rowOff>
    </xdr:from>
    <xdr:to>
      <xdr:col>4</xdr:col>
      <xdr:colOff>1059</xdr:colOff>
      <xdr:row>38</xdr:row>
      <xdr:rowOff>200024</xdr:rowOff>
    </xdr:to>
    <xdr:sp macro="" textlink="">
      <xdr:nvSpPr>
        <xdr:cNvPr id="11" name="Rectangle à coins arrondis 10"/>
        <xdr:cNvSpPr/>
      </xdr:nvSpPr>
      <xdr:spPr>
        <a:xfrm>
          <a:off x="4116917" y="400050"/>
          <a:ext cx="911225" cy="37147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N°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3</xdr:col>
      <xdr:colOff>266700</xdr:colOff>
      <xdr:row>2</xdr:row>
      <xdr:rowOff>19050</xdr:rowOff>
    </xdr:to>
    <xdr:sp macro="" textlink="">
      <xdr:nvSpPr>
        <xdr:cNvPr id="2" name="Rectangle 1"/>
        <xdr:cNvSpPr/>
      </xdr:nvSpPr>
      <xdr:spPr>
        <a:xfrm>
          <a:off x="28575" y="38100"/>
          <a:ext cx="1638300" cy="2857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Principale</a:t>
          </a:r>
        </a:p>
      </xdr:txBody>
    </xdr:sp>
    <xdr:clientData/>
  </xdr:twoCellAnchor>
  <xdr:twoCellAnchor>
    <xdr:from>
      <xdr:col>0</xdr:col>
      <xdr:colOff>57151</xdr:colOff>
      <xdr:row>87</xdr:row>
      <xdr:rowOff>95250</xdr:rowOff>
    </xdr:from>
    <xdr:to>
      <xdr:col>3</xdr:col>
      <xdr:colOff>619126</xdr:colOff>
      <xdr:row>90</xdr:row>
      <xdr:rowOff>9525</xdr:rowOff>
    </xdr:to>
    <xdr:sp macro="" textlink="">
      <xdr:nvSpPr>
        <xdr:cNvPr id="4" name="Rectangle 3"/>
        <xdr:cNvSpPr/>
      </xdr:nvSpPr>
      <xdr:spPr>
        <a:xfrm>
          <a:off x="57151" y="14268450"/>
          <a:ext cx="1962150" cy="3714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Consolante</a:t>
          </a:r>
        </a:p>
      </xdr:txBody>
    </xdr:sp>
    <xdr:clientData/>
  </xdr:twoCellAnchor>
  <xdr:twoCellAnchor>
    <xdr:from>
      <xdr:col>2</xdr:col>
      <xdr:colOff>76200</xdr:colOff>
      <xdr:row>7</xdr:row>
      <xdr:rowOff>66675</xdr:rowOff>
    </xdr:from>
    <xdr:to>
      <xdr:col>2</xdr:col>
      <xdr:colOff>142875</xdr:colOff>
      <xdr:row>9</xdr:row>
      <xdr:rowOff>95250</xdr:rowOff>
    </xdr:to>
    <xdr:sp macro="" textlink="">
      <xdr:nvSpPr>
        <xdr:cNvPr id="7" name="Accolade fermante 6"/>
        <xdr:cNvSpPr/>
      </xdr:nvSpPr>
      <xdr:spPr>
        <a:xfrm>
          <a:off x="1266825" y="1133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22</xdr:row>
      <xdr:rowOff>95250</xdr:rowOff>
    </xdr:from>
    <xdr:to>
      <xdr:col>2</xdr:col>
      <xdr:colOff>123825</xdr:colOff>
      <xdr:row>24</xdr:row>
      <xdr:rowOff>123825</xdr:rowOff>
    </xdr:to>
    <xdr:sp macro="" textlink="">
      <xdr:nvSpPr>
        <xdr:cNvPr id="11" name="Accolade fermante 10"/>
        <xdr:cNvSpPr/>
      </xdr:nvSpPr>
      <xdr:spPr>
        <a:xfrm>
          <a:off x="1247775" y="34480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32</xdr:row>
      <xdr:rowOff>76200</xdr:rowOff>
    </xdr:from>
    <xdr:to>
      <xdr:col>2</xdr:col>
      <xdr:colOff>114300</xdr:colOff>
      <xdr:row>34</xdr:row>
      <xdr:rowOff>104775</xdr:rowOff>
    </xdr:to>
    <xdr:sp macro="" textlink="">
      <xdr:nvSpPr>
        <xdr:cNvPr id="13" name="Accolade fermante 12"/>
        <xdr:cNvSpPr/>
      </xdr:nvSpPr>
      <xdr:spPr>
        <a:xfrm>
          <a:off x="1238250" y="4953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37</xdr:row>
      <xdr:rowOff>57150</xdr:rowOff>
    </xdr:from>
    <xdr:to>
      <xdr:col>2</xdr:col>
      <xdr:colOff>104775</xdr:colOff>
      <xdr:row>39</xdr:row>
      <xdr:rowOff>85725</xdr:rowOff>
    </xdr:to>
    <xdr:sp macro="" textlink="">
      <xdr:nvSpPr>
        <xdr:cNvPr id="14" name="Accolade fermante 13"/>
        <xdr:cNvSpPr/>
      </xdr:nvSpPr>
      <xdr:spPr>
        <a:xfrm>
          <a:off x="1228725" y="5695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42</xdr:row>
      <xdr:rowOff>76200</xdr:rowOff>
    </xdr:from>
    <xdr:to>
      <xdr:col>2</xdr:col>
      <xdr:colOff>114300</xdr:colOff>
      <xdr:row>44</xdr:row>
      <xdr:rowOff>104775</xdr:rowOff>
    </xdr:to>
    <xdr:sp macro="" textlink="">
      <xdr:nvSpPr>
        <xdr:cNvPr id="15" name="Accolade fermante 14"/>
        <xdr:cNvSpPr/>
      </xdr:nvSpPr>
      <xdr:spPr>
        <a:xfrm>
          <a:off x="1238250" y="6477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47</xdr:row>
      <xdr:rowOff>57150</xdr:rowOff>
    </xdr:from>
    <xdr:to>
      <xdr:col>2</xdr:col>
      <xdr:colOff>104775</xdr:colOff>
      <xdr:row>49</xdr:row>
      <xdr:rowOff>85725</xdr:rowOff>
    </xdr:to>
    <xdr:sp macro="" textlink="">
      <xdr:nvSpPr>
        <xdr:cNvPr id="16" name="Accolade fermante 15"/>
        <xdr:cNvSpPr/>
      </xdr:nvSpPr>
      <xdr:spPr>
        <a:xfrm>
          <a:off x="1228725" y="7219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114300</xdr:colOff>
      <xdr:row>54</xdr:row>
      <xdr:rowOff>76200</xdr:rowOff>
    </xdr:to>
    <xdr:sp macro="" textlink="">
      <xdr:nvSpPr>
        <xdr:cNvPr id="17" name="Accolade fermante 16"/>
        <xdr:cNvSpPr/>
      </xdr:nvSpPr>
      <xdr:spPr>
        <a:xfrm>
          <a:off x="1238250" y="79724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57</xdr:row>
      <xdr:rowOff>66675</xdr:rowOff>
    </xdr:from>
    <xdr:to>
      <xdr:col>2</xdr:col>
      <xdr:colOff>104775</xdr:colOff>
      <xdr:row>59</xdr:row>
      <xdr:rowOff>95250</xdr:rowOff>
    </xdr:to>
    <xdr:sp macro="" textlink="">
      <xdr:nvSpPr>
        <xdr:cNvPr id="18" name="Accolade fermante 17"/>
        <xdr:cNvSpPr/>
      </xdr:nvSpPr>
      <xdr:spPr>
        <a:xfrm>
          <a:off x="1228725" y="8753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9525</xdr:colOff>
      <xdr:row>6</xdr:row>
      <xdr:rowOff>76200</xdr:rowOff>
    </xdr:from>
    <xdr:to>
      <xdr:col>0</xdr:col>
      <xdr:colOff>512444</xdr:colOff>
      <xdr:row>9</xdr:row>
      <xdr:rowOff>19050</xdr:rowOff>
    </xdr:to>
    <xdr:sp macro="" textlink="">
      <xdr:nvSpPr>
        <xdr:cNvPr id="30" name="Ellipse 29"/>
        <xdr:cNvSpPr/>
      </xdr:nvSpPr>
      <xdr:spPr>
        <a:xfrm>
          <a:off x="9525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</xdr:colOff>
      <xdr:row>11</xdr:row>
      <xdr:rowOff>76199</xdr:rowOff>
    </xdr:from>
    <xdr:to>
      <xdr:col>0</xdr:col>
      <xdr:colOff>521969</xdr:colOff>
      <xdr:row>14</xdr:row>
      <xdr:rowOff>9524</xdr:rowOff>
    </xdr:to>
    <xdr:sp macro="" textlink="">
      <xdr:nvSpPr>
        <xdr:cNvPr id="31" name="Ellipse 30"/>
        <xdr:cNvSpPr/>
      </xdr:nvSpPr>
      <xdr:spPr>
        <a:xfrm>
          <a:off x="19050" y="1752599"/>
          <a:ext cx="502919" cy="390525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</xdr:colOff>
      <xdr:row>16</xdr:row>
      <xdr:rowOff>76200</xdr:rowOff>
    </xdr:from>
    <xdr:to>
      <xdr:col>0</xdr:col>
      <xdr:colOff>512444</xdr:colOff>
      <xdr:row>19</xdr:row>
      <xdr:rowOff>19050</xdr:rowOff>
    </xdr:to>
    <xdr:sp macro="" textlink="">
      <xdr:nvSpPr>
        <xdr:cNvPr id="32" name="Ellipse 31"/>
        <xdr:cNvSpPr/>
      </xdr:nvSpPr>
      <xdr:spPr>
        <a:xfrm>
          <a:off x="9525" y="2514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57150</xdr:colOff>
      <xdr:row>12</xdr:row>
      <xdr:rowOff>76200</xdr:rowOff>
    </xdr:from>
    <xdr:to>
      <xdr:col>2</xdr:col>
      <xdr:colOff>123825</xdr:colOff>
      <xdr:row>14</xdr:row>
      <xdr:rowOff>104775</xdr:rowOff>
    </xdr:to>
    <xdr:sp macro="" textlink="">
      <xdr:nvSpPr>
        <xdr:cNvPr id="88" name="Accolade fermante 87"/>
        <xdr:cNvSpPr/>
      </xdr:nvSpPr>
      <xdr:spPr>
        <a:xfrm>
          <a:off x="1247775" y="1905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76200</xdr:colOff>
      <xdr:row>17</xdr:row>
      <xdr:rowOff>95250</xdr:rowOff>
    </xdr:from>
    <xdr:to>
      <xdr:col>2</xdr:col>
      <xdr:colOff>142875</xdr:colOff>
      <xdr:row>19</xdr:row>
      <xdr:rowOff>123825</xdr:rowOff>
    </xdr:to>
    <xdr:sp macro="" textlink="">
      <xdr:nvSpPr>
        <xdr:cNvPr id="90" name="Accolade fermante 89"/>
        <xdr:cNvSpPr/>
      </xdr:nvSpPr>
      <xdr:spPr>
        <a:xfrm>
          <a:off x="1266825" y="26860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9525</xdr:colOff>
      <xdr:row>21</xdr:row>
      <xdr:rowOff>76200</xdr:rowOff>
    </xdr:from>
    <xdr:to>
      <xdr:col>0</xdr:col>
      <xdr:colOff>512444</xdr:colOff>
      <xdr:row>24</xdr:row>
      <xdr:rowOff>19050</xdr:rowOff>
    </xdr:to>
    <xdr:sp macro="" textlink="">
      <xdr:nvSpPr>
        <xdr:cNvPr id="93" name="Ellipse 92"/>
        <xdr:cNvSpPr/>
      </xdr:nvSpPr>
      <xdr:spPr>
        <a:xfrm>
          <a:off x="9525" y="3276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66675</xdr:colOff>
      <xdr:row>27</xdr:row>
      <xdr:rowOff>76200</xdr:rowOff>
    </xdr:from>
    <xdr:to>
      <xdr:col>2</xdr:col>
      <xdr:colOff>133350</xdr:colOff>
      <xdr:row>29</xdr:row>
      <xdr:rowOff>104775</xdr:rowOff>
    </xdr:to>
    <xdr:sp macro="" textlink="">
      <xdr:nvSpPr>
        <xdr:cNvPr id="94" name="Accolade fermante 93"/>
        <xdr:cNvSpPr/>
      </xdr:nvSpPr>
      <xdr:spPr>
        <a:xfrm>
          <a:off x="1257300" y="4191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0</xdr:col>
      <xdr:colOff>502919</xdr:colOff>
      <xdr:row>29</xdr:row>
      <xdr:rowOff>19050</xdr:rowOff>
    </xdr:to>
    <xdr:sp macro="" textlink="">
      <xdr:nvSpPr>
        <xdr:cNvPr id="95" name="Ellipse 94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5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0</xdr:col>
      <xdr:colOff>502919</xdr:colOff>
      <xdr:row>34</xdr:row>
      <xdr:rowOff>19050</xdr:rowOff>
    </xdr:to>
    <xdr:sp macro="" textlink="">
      <xdr:nvSpPr>
        <xdr:cNvPr id="97" name="Ellipse 96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36</xdr:row>
      <xdr:rowOff>76200</xdr:rowOff>
    </xdr:from>
    <xdr:to>
      <xdr:col>0</xdr:col>
      <xdr:colOff>502919</xdr:colOff>
      <xdr:row>39</xdr:row>
      <xdr:rowOff>19050</xdr:rowOff>
    </xdr:to>
    <xdr:sp macro="" textlink="">
      <xdr:nvSpPr>
        <xdr:cNvPr id="99" name="Ellipse 98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7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502919</xdr:colOff>
      <xdr:row>49</xdr:row>
      <xdr:rowOff>19050</xdr:rowOff>
    </xdr:to>
    <xdr:sp macro="" textlink="">
      <xdr:nvSpPr>
        <xdr:cNvPr id="103" name="Ellipse 102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0</xdr:colOff>
      <xdr:row>51</xdr:row>
      <xdr:rowOff>76200</xdr:rowOff>
    </xdr:from>
    <xdr:to>
      <xdr:col>0</xdr:col>
      <xdr:colOff>502919</xdr:colOff>
      <xdr:row>54</xdr:row>
      <xdr:rowOff>19050</xdr:rowOff>
    </xdr:to>
    <xdr:sp macro="" textlink="">
      <xdr:nvSpPr>
        <xdr:cNvPr id="105" name="Ellipse 104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56</xdr:row>
      <xdr:rowOff>76200</xdr:rowOff>
    </xdr:from>
    <xdr:to>
      <xdr:col>0</xdr:col>
      <xdr:colOff>502919</xdr:colOff>
      <xdr:row>59</xdr:row>
      <xdr:rowOff>19050</xdr:rowOff>
    </xdr:to>
    <xdr:sp macro="" textlink="">
      <xdr:nvSpPr>
        <xdr:cNvPr id="107" name="Ellipse 106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76200</xdr:rowOff>
    </xdr:from>
    <xdr:to>
      <xdr:col>0</xdr:col>
      <xdr:colOff>502919</xdr:colOff>
      <xdr:row>64</xdr:row>
      <xdr:rowOff>19050</xdr:rowOff>
    </xdr:to>
    <xdr:sp macro="" textlink="">
      <xdr:nvSpPr>
        <xdr:cNvPr id="109" name="Ellipse 108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66</xdr:row>
      <xdr:rowOff>76200</xdr:rowOff>
    </xdr:from>
    <xdr:to>
      <xdr:col>0</xdr:col>
      <xdr:colOff>502919</xdr:colOff>
      <xdr:row>69</xdr:row>
      <xdr:rowOff>19050</xdr:rowOff>
    </xdr:to>
    <xdr:sp macro="" textlink="">
      <xdr:nvSpPr>
        <xdr:cNvPr id="111" name="Ellipse 110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47625</xdr:colOff>
      <xdr:row>72</xdr:row>
      <xdr:rowOff>76200</xdr:rowOff>
    </xdr:from>
    <xdr:to>
      <xdr:col>2</xdr:col>
      <xdr:colOff>114300</xdr:colOff>
      <xdr:row>74</xdr:row>
      <xdr:rowOff>104775</xdr:rowOff>
    </xdr:to>
    <xdr:sp macro="" textlink="">
      <xdr:nvSpPr>
        <xdr:cNvPr id="112" name="Accolade fermante 111"/>
        <xdr:cNvSpPr/>
      </xdr:nvSpPr>
      <xdr:spPr>
        <a:xfrm>
          <a:off x="1238250" y="11049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71</xdr:row>
      <xdr:rowOff>76200</xdr:rowOff>
    </xdr:from>
    <xdr:to>
      <xdr:col>0</xdr:col>
      <xdr:colOff>502919</xdr:colOff>
      <xdr:row>74</xdr:row>
      <xdr:rowOff>19050</xdr:rowOff>
    </xdr:to>
    <xdr:sp macro="" textlink="">
      <xdr:nvSpPr>
        <xdr:cNvPr id="113" name="Ellipse 112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47625</xdr:colOff>
      <xdr:row>77</xdr:row>
      <xdr:rowOff>47625</xdr:rowOff>
    </xdr:from>
    <xdr:to>
      <xdr:col>2</xdr:col>
      <xdr:colOff>114300</xdr:colOff>
      <xdr:row>79</xdr:row>
      <xdr:rowOff>76200</xdr:rowOff>
    </xdr:to>
    <xdr:sp macro="" textlink="">
      <xdr:nvSpPr>
        <xdr:cNvPr id="114" name="Accolade fermante 113"/>
        <xdr:cNvSpPr/>
      </xdr:nvSpPr>
      <xdr:spPr>
        <a:xfrm>
          <a:off x="1238250" y="117824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76</xdr:row>
      <xdr:rowOff>76200</xdr:rowOff>
    </xdr:from>
    <xdr:to>
      <xdr:col>0</xdr:col>
      <xdr:colOff>502919</xdr:colOff>
      <xdr:row>79</xdr:row>
      <xdr:rowOff>19050</xdr:rowOff>
    </xdr:to>
    <xdr:sp macro="" textlink="">
      <xdr:nvSpPr>
        <xdr:cNvPr id="115" name="Ellipse 114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15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81</xdr:row>
      <xdr:rowOff>76200</xdr:rowOff>
    </xdr:from>
    <xdr:to>
      <xdr:col>0</xdr:col>
      <xdr:colOff>502919</xdr:colOff>
      <xdr:row>84</xdr:row>
      <xdr:rowOff>19050</xdr:rowOff>
    </xdr:to>
    <xdr:sp macro="" textlink="">
      <xdr:nvSpPr>
        <xdr:cNvPr id="117" name="Ellipse 116"/>
        <xdr:cNvSpPr/>
      </xdr:nvSpPr>
      <xdr:spPr>
        <a:xfrm>
          <a:off x="0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41</xdr:row>
      <xdr:rowOff>95250</xdr:rowOff>
    </xdr:from>
    <xdr:to>
      <xdr:col>0</xdr:col>
      <xdr:colOff>502919</xdr:colOff>
      <xdr:row>44</xdr:row>
      <xdr:rowOff>38100</xdr:rowOff>
    </xdr:to>
    <xdr:sp macro="" textlink="">
      <xdr:nvSpPr>
        <xdr:cNvPr id="126" name="Ellipse 125"/>
        <xdr:cNvSpPr/>
      </xdr:nvSpPr>
      <xdr:spPr>
        <a:xfrm>
          <a:off x="0" y="63436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8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47626</xdr:colOff>
      <xdr:row>3</xdr:row>
      <xdr:rowOff>47625</xdr:rowOff>
    </xdr:from>
    <xdr:to>
      <xdr:col>3</xdr:col>
      <xdr:colOff>552450</xdr:colOff>
      <xdr:row>5</xdr:row>
      <xdr:rowOff>19049</xdr:rowOff>
    </xdr:to>
    <xdr:sp macro="" textlink="">
      <xdr:nvSpPr>
        <xdr:cNvPr id="127" name="Rectangle 126"/>
        <xdr:cNvSpPr/>
      </xdr:nvSpPr>
      <xdr:spPr>
        <a:xfrm>
          <a:off x="590551" y="504825"/>
          <a:ext cx="1362074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1/16 de Finales</a:t>
          </a:r>
        </a:p>
      </xdr:txBody>
    </xdr:sp>
    <xdr:clientData/>
  </xdr:twoCellAnchor>
  <xdr:twoCellAnchor>
    <xdr:from>
      <xdr:col>5</xdr:col>
      <xdr:colOff>28575</xdr:colOff>
      <xdr:row>7</xdr:row>
      <xdr:rowOff>0</xdr:rowOff>
    </xdr:from>
    <xdr:to>
      <xdr:col>7</xdr:col>
      <xdr:colOff>276225</xdr:colOff>
      <xdr:row>8</xdr:row>
      <xdr:rowOff>123824</xdr:rowOff>
    </xdr:to>
    <xdr:sp macro="" textlink="">
      <xdr:nvSpPr>
        <xdr:cNvPr id="128" name="Rectangle 127"/>
        <xdr:cNvSpPr/>
      </xdr:nvSpPr>
      <xdr:spPr>
        <a:xfrm>
          <a:off x="2600325" y="10668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9</xdr:col>
      <xdr:colOff>28574</xdr:colOff>
      <xdr:row>14</xdr:row>
      <xdr:rowOff>9525</xdr:rowOff>
    </xdr:from>
    <xdr:to>
      <xdr:col>11</xdr:col>
      <xdr:colOff>438149</xdr:colOff>
      <xdr:row>15</xdr:row>
      <xdr:rowOff>133349</xdr:rowOff>
    </xdr:to>
    <xdr:sp macro="" textlink="">
      <xdr:nvSpPr>
        <xdr:cNvPr id="129" name="Rectangle 128"/>
        <xdr:cNvSpPr/>
      </xdr:nvSpPr>
      <xdr:spPr>
        <a:xfrm>
          <a:off x="4600574" y="21431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13</xdr:col>
      <xdr:colOff>19050</xdr:colOff>
      <xdr:row>26</xdr:row>
      <xdr:rowOff>9525</xdr:rowOff>
    </xdr:from>
    <xdr:to>
      <xdr:col>15</xdr:col>
      <xdr:colOff>371475</xdr:colOff>
      <xdr:row>27</xdr:row>
      <xdr:rowOff>133349</xdr:rowOff>
    </xdr:to>
    <xdr:sp macro="" textlink="">
      <xdr:nvSpPr>
        <xdr:cNvPr id="130" name="Rectangle 129"/>
        <xdr:cNvSpPr/>
      </xdr:nvSpPr>
      <xdr:spPr>
        <a:xfrm>
          <a:off x="6600825" y="3819525"/>
          <a:ext cx="12858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17</xdr:col>
      <xdr:colOff>9525</xdr:colOff>
      <xdr:row>47</xdr:row>
      <xdr:rowOff>9525</xdr:rowOff>
    </xdr:from>
    <xdr:to>
      <xdr:col>19</xdr:col>
      <xdr:colOff>85725</xdr:colOff>
      <xdr:row>48</xdr:row>
      <xdr:rowOff>133349</xdr:rowOff>
    </xdr:to>
    <xdr:sp macro="" textlink="">
      <xdr:nvSpPr>
        <xdr:cNvPr id="131" name="Rectangle 130"/>
        <xdr:cNvSpPr/>
      </xdr:nvSpPr>
      <xdr:spPr>
        <a:xfrm>
          <a:off x="8543925" y="68675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6</xdr:col>
      <xdr:colOff>66675</xdr:colOff>
      <xdr:row>21</xdr:row>
      <xdr:rowOff>85725</xdr:rowOff>
    </xdr:from>
    <xdr:to>
      <xdr:col>6</xdr:col>
      <xdr:colOff>133350</xdr:colOff>
      <xdr:row>23</xdr:row>
      <xdr:rowOff>114300</xdr:rowOff>
    </xdr:to>
    <xdr:sp macro="" textlink="">
      <xdr:nvSpPr>
        <xdr:cNvPr id="132" name="Accolade fermante 131"/>
        <xdr:cNvSpPr/>
      </xdr:nvSpPr>
      <xdr:spPr>
        <a:xfrm>
          <a:off x="3400425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9</xdr:row>
      <xdr:rowOff>9525</xdr:rowOff>
    </xdr:from>
    <xdr:to>
      <xdr:col>4</xdr:col>
      <xdr:colOff>123825</xdr:colOff>
      <xdr:row>14</xdr:row>
      <xdr:rowOff>104775</xdr:rowOff>
    </xdr:to>
    <xdr:sp macro="" textlink="">
      <xdr:nvSpPr>
        <xdr:cNvPr id="133" name="Accolade fermante 132"/>
        <xdr:cNvSpPr/>
      </xdr:nvSpPr>
      <xdr:spPr>
        <a:xfrm>
          <a:off x="2228850" y="138112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19</xdr:row>
      <xdr:rowOff>28575</xdr:rowOff>
    </xdr:from>
    <xdr:to>
      <xdr:col>4</xdr:col>
      <xdr:colOff>133350</xdr:colOff>
      <xdr:row>24</xdr:row>
      <xdr:rowOff>123825</xdr:rowOff>
    </xdr:to>
    <xdr:sp macro="" textlink="">
      <xdr:nvSpPr>
        <xdr:cNvPr id="134" name="Accolade fermante 133"/>
        <xdr:cNvSpPr/>
      </xdr:nvSpPr>
      <xdr:spPr>
        <a:xfrm>
          <a:off x="2209800" y="29241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47625</xdr:colOff>
      <xdr:row>13</xdr:row>
      <xdr:rowOff>57150</xdr:rowOff>
    </xdr:from>
    <xdr:to>
      <xdr:col>8</xdr:col>
      <xdr:colOff>114300</xdr:colOff>
      <xdr:row>23</xdr:row>
      <xdr:rowOff>38100</xdr:rowOff>
    </xdr:to>
    <xdr:sp macro="" textlink="">
      <xdr:nvSpPr>
        <xdr:cNvPr id="136" name="Accolade fermante 135"/>
        <xdr:cNvSpPr/>
      </xdr:nvSpPr>
      <xdr:spPr>
        <a:xfrm>
          <a:off x="4162425" y="2038350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11</xdr:row>
      <xdr:rowOff>57150</xdr:rowOff>
    </xdr:from>
    <xdr:to>
      <xdr:col>6</xdr:col>
      <xdr:colOff>133350</xdr:colOff>
      <xdr:row>13</xdr:row>
      <xdr:rowOff>85725</xdr:rowOff>
    </xdr:to>
    <xdr:sp macro="" textlink="">
      <xdr:nvSpPr>
        <xdr:cNvPr id="147" name="Accolade fermante 146"/>
        <xdr:cNvSpPr/>
      </xdr:nvSpPr>
      <xdr:spPr>
        <a:xfrm>
          <a:off x="3400425" y="1733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41</xdr:row>
      <xdr:rowOff>85725</xdr:rowOff>
    </xdr:from>
    <xdr:to>
      <xdr:col>6</xdr:col>
      <xdr:colOff>133350</xdr:colOff>
      <xdr:row>43</xdr:row>
      <xdr:rowOff>114300</xdr:rowOff>
    </xdr:to>
    <xdr:sp macro="" textlink="">
      <xdr:nvSpPr>
        <xdr:cNvPr id="149" name="Accolade fermante 148"/>
        <xdr:cNvSpPr/>
      </xdr:nvSpPr>
      <xdr:spPr>
        <a:xfrm>
          <a:off x="3400425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29</xdr:row>
      <xdr:rowOff>28575</xdr:rowOff>
    </xdr:from>
    <xdr:to>
      <xdr:col>4</xdr:col>
      <xdr:colOff>123825</xdr:colOff>
      <xdr:row>34</xdr:row>
      <xdr:rowOff>123825</xdr:rowOff>
    </xdr:to>
    <xdr:sp macro="" textlink="">
      <xdr:nvSpPr>
        <xdr:cNvPr id="150" name="Accolade fermante 149"/>
        <xdr:cNvSpPr/>
      </xdr:nvSpPr>
      <xdr:spPr>
        <a:xfrm>
          <a:off x="2200275" y="44481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39</xdr:row>
      <xdr:rowOff>19050</xdr:rowOff>
    </xdr:from>
    <xdr:to>
      <xdr:col>4</xdr:col>
      <xdr:colOff>133350</xdr:colOff>
      <xdr:row>44</xdr:row>
      <xdr:rowOff>114300</xdr:rowOff>
    </xdr:to>
    <xdr:sp macro="" textlink="">
      <xdr:nvSpPr>
        <xdr:cNvPr id="151" name="Accolade fermante 150"/>
        <xdr:cNvSpPr/>
      </xdr:nvSpPr>
      <xdr:spPr>
        <a:xfrm>
          <a:off x="2295525" y="596265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66676</xdr:colOff>
      <xdr:row>33</xdr:row>
      <xdr:rowOff>85726</xdr:rowOff>
    </xdr:from>
    <xdr:to>
      <xdr:col>8</xdr:col>
      <xdr:colOff>121920</xdr:colOff>
      <xdr:row>43</xdr:row>
      <xdr:rowOff>142876</xdr:rowOff>
    </xdr:to>
    <xdr:sp macro="" textlink="">
      <xdr:nvSpPr>
        <xdr:cNvPr id="152" name="Accolade fermante 151"/>
        <xdr:cNvSpPr/>
      </xdr:nvSpPr>
      <xdr:spPr>
        <a:xfrm>
          <a:off x="4181476" y="5114926"/>
          <a:ext cx="55244" cy="15811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76200</xdr:colOff>
      <xdr:row>31</xdr:row>
      <xdr:rowOff>76200</xdr:rowOff>
    </xdr:from>
    <xdr:to>
      <xdr:col>6</xdr:col>
      <xdr:colOff>142875</xdr:colOff>
      <xdr:row>33</xdr:row>
      <xdr:rowOff>104775</xdr:rowOff>
    </xdr:to>
    <xdr:sp macro="" textlink="">
      <xdr:nvSpPr>
        <xdr:cNvPr id="153" name="Accolade fermante 152"/>
        <xdr:cNvSpPr/>
      </xdr:nvSpPr>
      <xdr:spPr>
        <a:xfrm>
          <a:off x="3362325" y="48006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60</xdr:row>
      <xdr:rowOff>85725</xdr:rowOff>
    </xdr:from>
    <xdr:to>
      <xdr:col>6</xdr:col>
      <xdr:colOff>133350</xdr:colOff>
      <xdr:row>62</xdr:row>
      <xdr:rowOff>114300</xdr:rowOff>
    </xdr:to>
    <xdr:sp macro="" textlink="">
      <xdr:nvSpPr>
        <xdr:cNvPr id="154" name="Accolade fermante 153"/>
        <xdr:cNvSpPr/>
      </xdr:nvSpPr>
      <xdr:spPr>
        <a:xfrm>
          <a:off x="3400425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49</xdr:row>
      <xdr:rowOff>66675</xdr:rowOff>
    </xdr:from>
    <xdr:to>
      <xdr:col>4</xdr:col>
      <xdr:colOff>102869</xdr:colOff>
      <xdr:row>54</xdr:row>
      <xdr:rowOff>133350</xdr:rowOff>
    </xdr:to>
    <xdr:sp macro="" textlink="">
      <xdr:nvSpPr>
        <xdr:cNvPr id="155" name="Accolade fermante 154"/>
        <xdr:cNvSpPr/>
      </xdr:nvSpPr>
      <xdr:spPr>
        <a:xfrm>
          <a:off x="2190750" y="7534275"/>
          <a:ext cx="45719" cy="8286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57150</xdr:colOff>
      <xdr:row>53</xdr:row>
      <xdr:rowOff>28575</xdr:rowOff>
    </xdr:from>
    <xdr:to>
      <xdr:col>8</xdr:col>
      <xdr:colOff>123825</xdr:colOff>
      <xdr:row>63</xdr:row>
      <xdr:rowOff>9525</xdr:rowOff>
    </xdr:to>
    <xdr:sp macro="" textlink="">
      <xdr:nvSpPr>
        <xdr:cNvPr id="157" name="Accolade fermante 156"/>
        <xdr:cNvSpPr/>
      </xdr:nvSpPr>
      <xdr:spPr>
        <a:xfrm>
          <a:off x="4143375" y="81057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51</xdr:row>
      <xdr:rowOff>57150</xdr:rowOff>
    </xdr:from>
    <xdr:to>
      <xdr:col>6</xdr:col>
      <xdr:colOff>133350</xdr:colOff>
      <xdr:row>53</xdr:row>
      <xdr:rowOff>85725</xdr:rowOff>
    </xdr:to>
    <xdr:sp macro="" textlink="">
      <xdr:nvSpPr>
        <xdr:cNvPr id="158" name="Accolade fermante 157"/>
        <xdr:cNvSpPr/>
      </xdr:nvSpPr>
      <xdr:spPr>
        <a:xfrm>
          <a:off x="3400425" y="1733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71</xdr:row>
      <xdr:rowOff>85725</xdr:rowOff>
    </xdr:from>
    <xdr:to>
      <xdr:col>6</xdr:col>
      <xdr:colOff>133350</xdr:colOff>
      <xdr:row>73</xdr:row>
      <xdr:rowOff>114300</xdr:rowOff>
    </xdr:to>
    <xdr:sp macro="" textlink="">
      <xdr:nvSpPr>
        <xdr:cNvPr id="159" name="Accolade fermante 158"/>
        <xdr:cNvSpPr/>
      </xdr:nvSpPr>
      <xdr:spPr>
        <a:xfrm>
          <a:off x="3400425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59</xdr:row>
      <xdr:rowOff>19050</xdr:rowOff>
    </xdr:from>
    <xdr:to>
      <xdr:col>4</xdr:col>
      <xdr:colOff>104775</xdr:colOff>
      <xdr:row>64</xdr:row>
      <xdr:rowOff>114300</xdr:rowOff>
    </xdr:to>
    <xdr:sp macro="" textlink="">
      <xdr:nvSpPr>
        <xdr:cNvPr id="160" name="Accolade fermante 159"/>
        <xdr:cNvSpPr/>
      </xdr:nvSpPr>
      <xdr:spPr>
        <a:xfrm>
          <a:off x="2181225" y="901065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68</xdr:row>
      <xdr:rowOff>142875</xdr:rowOff>
    </xdr:from>
    <xdr:to>
      <xdr:col>4</xdr:col>
      <xdr:colOff>95250</xdr:colOff>
      <xdr:row>74</xdr:row>
      <xdr:rowOff>85725</xdr:rowOff>
    </xdr:to>
    <xdr:sp macro="" textlink="">
      <xdr:nvSpPr>
        <xdr:cNvPr id="161" name="Accolade fermante 160"/>
        <xdr:cNvSpPr/>
      </xdr:nvSpPr>
      <xdr:spPr>
        <a:xfrm>
          <a:off x="2171700" y="105060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38100</xdr:colOff>
      <xdr:row>73</xdr:row>
      <xdr:rowOff>85725</xdr:rowOff>
    </xdr:from>
    <xdr:to>
      <xdr:col>8</xdr:col>
      <xdr:colOff>104775</xdr:colOff>
      <xdr:row>83</xdr:row>
      <xdr:rowOff>66675</xdr:rowOff>
    </xdr:to>
    <xdr:sp macro="" textlink="">
      <xdr:nvSpPr>
        <xdr:cNvPr id="162" name="Accolade fermante 161"/>
        <xdr:cNvSpPr/>
      </xdr:nvSpPr>
      <xdr:spPr>
        <a:xfrm>
          <a:off x="4124325" y="112109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76200</xdr:colOff>
      <xdr:row>20</xdr:row>
      <xdr:rowOff>38099</xdr:rowOff>
    </xdr:from>
    <xdr:to>
      <xdr:col>12</xdr:col>
      <xdr:colOff>121919</xdr:colOff>
      <xdr:row>40</xdr:row>
      <xdr:rowOff>123825</xdr:rowOff>
    </xdr:to>
    <xdr:sp macro="" textlink="">
      <xdr:nvSpPr>
        <xdr:cNvPr id="169" name="Accolade fermante 168"/>
        <xdr:cNvSpPr/>
      </xdr:nvSpPr>
      <xdr:spPr>
        <a:xfrm>
          <a:off x="6296025" y="3086099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66675</xdr:colOff>
      <xdr:row>18</xdr:row>
      <xdr:rowOff>76200</xdr:rowOff>
    </xdr:from>
    <xdr:to>
      <xdr:col>10</xdr:col>
      <xdr:colOff>133350</xdr:colOff>
      <xdr:row>20</xdr:row>
      <xdr:rowOff>104775</xdr:rowOff>
    </xdr:to>
    <xdr:sp macro="" textlink="">
      <xdr:nvSpPr>
        <xdr:cNvPr id="170" name="Accolade fermante 169"/>
        <xdr:cNvSpPr/>
      </xdr:nvSpPr>
      <xdr:spPr>
        <a:xfrm>
          <a:off x="5400675" y="2819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57150</xdr:colOff>
      <xdr:row>38</xdr:row>
      <xdr:rowOff>76200</xdr:rowOff>
    </xdr:from>
    <xdr:to>
      <xdr:col>10</xdr:col>
      <xdr:colOff>123825</xdr:colOff>
      <xdr:row>40</xdr:row>
      <xdr:rowOff>104775</xdr:rowOff>
    </xdr:to>
    <xdr:sp macro="" textlink="">
      <xdr:nvSpPr>
        <xdr:cNvPr id="171" name="Accolade fermante 170"/>
        <xdr:cNvSpPr/>
      </xdr:nvSpPr>
      <xdr:spPr>
        <a:xfrm>
          <a:off x="5162550" y="5867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57150</xdr:colOff>
      <xdr:row>59</xdr:row>
      <xdr:rowOff>85725</xdr:rowOff>
    </xdr:from>
    <xdr:to>
      <xdr:col>12</xdr:col>
      <xdr:colOff>114299</xdr:colOff>
      <xdr:row>80</xdr:row>
      <xdr:rowOff>114300</xdr:rowOff>
    </xdr:to>
    <xdr:sp macro="" textlink="">
      <xdr:nvSpPr>
        <xdr:cNvPr id="172" name="Accolade fermante 171"/>
        <xdr:cNvSpPr/>
      </xdr:nvSpPr>
      <xdr:spPr>
        <a:xfrm>
          <a:off x="6115050" y="9077325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49531</xdr:colOff>
      <xdr:row>57</xdr:row>
      <xdr:rowOff>76200</xdr:rowOff>
    </xdr:from>
    <xdr:to>
      <xdr:col>10</xdr:col>
      <xdr:colOff>95250</xdr:colOff>
      <xdr:row>59</xdr:row>
      <xdr:rowOff>104775</xdr:rowOff>
    </xdr:to>
    <xdr:sp macro="" textlink="">
      <xdr:nvSpPr>
        <xdr:cNvPr id="173" name="Accolade fermante 172"/>
        <xdr:cNvSpPr/>
      </xdr:nvSpPr>
      <xdr:spPr>
        <a:xfrm>
          <a:off x="5154931" y="83058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47625</xdr:colOff>
      <xdr:row>78</xdr:row>
      <xdr:rowOff>76200</xdr:rowOff>
    </xdr:from>
    <xdr:to>
      <xdr:col>10</xdr:col>
      <xdr:colOff>114300</xdr:colOff>
      <xdr:row>80</xdr:row>
      <xdr:rowOff>104775</xdr:rowOff>
    </xdr:to>
    <xdr:sp macro="" textlink="">
      <xdr:nvSpPr>
        <xdr:cNvPr id="174" name="Accolade fermante 173"/>
        <xdr:cNvSpPr/>
      </xdr:nvSpPr>
      <xdr:spPr>
        <a:xfrm>
          <a:off x="5133975" y="11963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28575</xdr:colOff>
      <xdr:row>32</xdr:row>
      <xdr:rowOff>95250</xdr:rowOff>
    </xdr:from>
    <xdr:to>
      <xdr:col>16</xdr:col>
      <xdr:colOff>102868</xdr:colOff>
      <xdr:row>71</xdr:row>
      <xdr:rowOff>114300</xdr:rowOff>
    </xdr:to>
    <xdr:sp macro="" textlink="">
      <xdr:nvSpPr>
        <xdr:cNvPr id="175" name="Accolade fermante 174"/>
        <xdr:cNvSpPr/>
      </xdr:nvSpPr>
      <xdr:spPr>
        <a:xfrm>
          <a:off x="8029575" y="4972050"/>
          <a:ext cx="74293" cy="59626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30</xdr:row>
      <xdr:rowOff>57150</xdr:rowOff>
    </xdr:from>
    <xdr:to>
      <xdr:col>14</xdr:col>
      <xdr:colOff>142875</xdr:colOff>
      <xdr:row>32</xdr:row>
      <xdr:rowOff>85725</xdr:rowOff>
    </xdr:to>
    <xdr:sp macro="" textlink="">
      <xdr:nvSpPr>
        <xdr:cNvPr id="176" name="Accolade fermante 175"/>
        <xdr:cNvSpPr/>
      </xdr:nvSpPr>
      <xdr:spPr>
        <a:xfrm>
          <a:off x="7419975" y="44767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69</xdr:row>
      <xdr:rowOff>85725</xdr:rowOff>
    </xdr:from>
    <xdr:to>
      <xdr:col>14</xdr:col>
      <xdr:colOff>142875</xdr:colOff>
      <xdr:row>71</xdr:row>
      <xdr:rowOff>114300</xdr:rowOff>
    </xdr:to>
    <xdr:sp macro="" textlink="">
      <xdr:nvSpPr>
        <xdr:cNvPr id="177" name="Accolade fermante 176"/>
        <xdr:cNvSpPr/>
      </xdr:nvSpPr>
      <xdr:spPr>
        <a:xfrm>
          <a:off x="7105650" y="106013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18</xdr:col>
      <xdr:colOff>76200</xdr:colOff>
      <xdr:row>51</xdr:row>
      <xdr:rowOff>57150</xdr:rowOff>
    </xdr:from>
    <xdr:to>
      <xdr:col>18</xdr:col>
      <xdr:colOff>142875</xdr:colOff>
      <xdr:row>53</xdr:row>
      <xdr:rowOff>85725</xdr:rowOff>
    </xdr:to>
    <xdr:sp macro="" textlink="">
      <xdr:nvSpPr>
        <xdr:cNvPr id="178" name="Accolade fermante 177"/>
        <xdr:cNvSpPr/>
      </xdr:nvSpPr>
      <xdr:spPr>
        <a:xfrm>
          <a:off x="7419975" y="9963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62</xdr:row>
      <xdr:rowOff>66675</xdr:rowOff>
    </xdr:from>
    <xdr:to>
      <xdr:col>2</xdr:col>
      <xdr:colOff>123825</xdr:colOff>
      <xdr:row>64</xdr:row>
      <xdr:rowOff>95250</xdr:rowOff>
    </xdr:to>
    <xdr:sp macro="" textlink="">
      <xdr:nvSpPr>
        <xdr:cNvPr id="179" name="Accolade fermante 178"/>
        <xdr:cNvSpPr/>
      </xdr:nvSpPr>
      <xdr:spPr>
        <a:xfrm>
          <a:off x="1247775" y="9515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67</xdr:row>
      <xdr:rowOff>57150</xdr:rowOff>
    </xdr:from>
    <xdr:to>
      <xdr:col>2</xdr:col>
      <xdr:colOff>123825</xdr:colOff>
      <xdr:row>69</xdr:row>
      <xdr:rowOff>85725</xdr:rowOff>
    </xdr:to>
    <xdr:sp macro="" textlink="">
      <xdr:nvSpPr>
        <xdr:cNvPr id="180" name="Accolade fermante 179"/>
        <xdr:cNvSpPr/>
      </xdr:nvSpPr>
      <xdr:spPr>
        <a:xfrm>
          <a:off x="1247775" y="10267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82</xdr:row>
      <xdr:rowOff>85725</xdr:rowOff>
    </xdr:from>
    <xdr:to>
      <xdr:col>2</xdr:col>
      <xdr:colOff>123825</xdr:colOff>
      <xdr:row>84</xdr:row>
      <xdr:rowOff>114300</xdr:rowOff>
    </xdr:to>
    <xdr:sp macro="" textlink="">
      <xdr:nvSpPr>
        <xdr:cNvPr id="182" name="Accolade fermante 181"/>
        <xdr:cNvSpPr/>
      </xdr:nvSpPr>
      <xdr:spPr>
        <a:xfrm>
          <a:off x="1247775" y="12582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81</xdr:row>
      <xdr:rowOff>85725</xdr:rowOff>
    </xdr:from>
    <xdr:to>
      <xdr:col>6</xdr:col>
      <xdr:colOff>133350</xdr:colOff>
      <xdr:row>83</xdr:row>
      <xdr:rowOff>114300</xdr:rowOff>
    </xdr:to>
    <xdr:sp macro="" textlink="">
      <xdr:nvSpPr>
        <xdr:cNvPr id="183" name="Accolade fermante 182"/>
        <xdr:cNvSpPr/>
      </xdr:nvSpPr>
      <xdr:spPr>
        <a:xfrm>
          <a:off x="3171825" y="115157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78</xdr:row>
      <xdr:rowOff>114300</xdr:rowOff>
    </xdr:from>
    <xdr:to>
      <xdr:col>4</xdr:col>
      <xdr:colOff>95250</xdr:colOff>
      <xdr:row>84</xdr:row>
      <xdr:rowOff>57150</xdr:rowOff>
    </xdr:to>
    <xdr:sp macro="" textlink="">
      <xdr:nvSpPr>
        <xdr:cNvPr id="184" name="Accolade fermante 183"/>
        <xdr:cNvSpPr/>
      </xdr:nvSpPr>
      <xdr:spPr>
        <a:xfrm>
          <a:off x="2171700" y="1200150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76200</xdr:colOff>
      <xdr:row>96</xdr:row>
      <xdr:rowOff>66675</xdr:rowOff>
    </xdr:from>
    <xdr:to>
      <xdr:col>2</xdr:col>
      <xdr:colOff>142875</xdr:colOff>
      <xdr:row>98</xdr:row>
      <xdr:rowOff>95250</xdr:rowOff>
    </xdr:to>
    <xdr:sp macro="" textlink="">
      <xdr:nvSpPr>
        <xdr:cNvPr id="185" name="Accolade fermante 184"/>
        <xdr:cNvSpPr/>
      </xdr:nvSpPr>
      <xdr:spPr>
        <a:xfrm>
          <a:off x="1266825" y="1133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111</xdr:row>
      <xdr:rowOff>95250</xdr:rowOff>
    </xdr:from>
    <xdr:to>
      <xdr:col>2</xdr:col>
      <xdr:colOff>123825</xdr:colOff>
      <xdr:row>113</xdr:row>
      <xdr:rowOff>123825</xdr:rowOff>
    </xdr:to>
    <xdr:sp macro="" textlink="">
      <xdr:nvSpPr>
        <xdr:cNvPr id="186" name="Accolade fermante 185"/>
        <xdr:cNvSpPr/>
      </xdr:nvSpPr>
      <xdr:spPr>
        <a:xfrm>
          <a:off x="1247775" y="34480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121</xdr:row>
      <xdr:rowOff>76200</xdr:rowOff>
    </xdr:from>
    <xdr:to>
      <xdr:col>2</xdr:col>
      <xdr:colOff>114300</xdr:colOff>
      <xdr:row>123</xdr:row>
      <xdr:rowOff>104775</xdr:rowOff>
    </xdr:to>
    <xdr:sp macro="" textlink="">
      <xdr:nvSpPr>
        <xdr:cNvPr id="187" name="Accolade fermante 186"/>
        <xdr:cNvSpPr/>
      </xdr:nvSpPr>
      <xdr:spPr>
        <a:xfrm>
          <a:off x="1238250" y="4953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126</xdr:row>
      <xdr:rowOff>57150</xdr:rowOff>
    </xdr:from>
    <xdr:to>
      <xdr:col>2</xdr:col>
      <xdr:colOff>104775</xdr:colOff>
      <xdr:row>128</xdr:row>
      <xdr:rowOff>85725</xdr:rowOff>
    </xdr:to>
    <xdr:sp macro="" textlink="">
      <xdr:nvSpPr>
        <xdr:cNvPr id="188" name="Accolade fermante 187"/>
        <xdr:cNvSpPr/>
      </xdr:nvSpPr>
      <xdr:spPr>
        <a:xfrm>
          <a:off x="1228725" y="5695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131</xdr:row>
      <xdr:rowOff>76200</xdr:rowOff>
    </xdr:from>
    <xdr:to>
      <xdr:col>2</xdr:col>
      <xdr:colOff>114300</xdr:colOff>
      <xdr:row>133</xdr:row>
      <xdr:rowOff>104775</xdr:rowOff>
    </xdr:to>
    <xdr:sp macro="" textlink="">
      <xdr:nvSpPr>
        <xdr:cNvPr id="189" name="Accolade fermante 188"/>
        <xdr:cNvSpPr/>
      </xdr:nvSpPr>
      <xdr:spPr>
        <a:xfrm>
          <a:off x="1238250" y="6477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136</xdr:row>
      <xdr:rowOff>57150</xdr:rowOff>
    </xdr:from>
    <xdr:to>
      <xdr:col>2</xdr:col>
      <xdr:colOff>104775</xdr:colOff>
      <xdr:row>138</xdr:row>
      <xdr:rowOff>85725</xdr:rowOff>
    </xdr:to>
    <xdr:sp macro="" textlink="">
      <xdr:nvSpPr>
        <xdr:cNvPr id="190" name="Accolade fermante 189"/>
        <xdr:cNvSpPr/>
      </xdr:nvSpPr>
      <xdr:spPr>
        <a:xfrm>
          <a:off x="1228725" y="7219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141</xdr:row>
      <xdr:rowOff>47625</xdr:rowOff>
    </xdr:from>
    <xdr:to>
      <xdr:col>2</xdr:col>
      <xdr:colOff>114300</xdr:colOff>
      <xdr:row>143</xdr:row>
      <xdr:rowOff>76200</xdr:rowOff>
    </xdr:to>
    <xdr:sp macro="" textlink="">
      <xdr:nvSpPr>
        <xdr:cNvPr id="191" name="Accolade fermante 190"/>
        <xdr:cNvSpPr/>
      </xdr:nvSpPr>
      <xdr:spPr>
        <a:xfrm>
          <a:off x="1238250" y="79724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38100</xdr:colOff>
      <xdr:row>146</xdr:row>
      <xdr:rowOff>66675</xdr:rowOff>
    </xdr:from>
    <xdr:to>
      <xdr:col>2</xdr:col>
      <xdr:colOff>104775</xdr:colOff>
      <xdr:row>148</xdr:row>
      <xdr:rowOff>95250</xdr:rowOff>
    </xdr:to>
    <xdr:sp macro="" textlink="">
      <xdr:nvSpPr>
        <xdr:cNvPr id="192" name="Accolade fermante 191"/>
        <xdr:cNvSpPr/>
      </xdr:nvSpPr>
      <xdr:spPr>
        <a:xfrm>
          <a:off x="1228725" y="8753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9525</xdr:colOff>
      <xdr:row>95</xdr:row>
      <xdr:rowOff>76200</xdr:rowOff>
    </xdr:from>
    <xdr:to>
      <xdr:col>0</xdr:col>
      <xdr:colOff>512444</xdr:colOff>
      <xdr:row>98</xdr:row>
      <xdr:rowOff>19050</xdr:rowOff>
    </xdr:to>
    <xdr:sp macro="" textlink="">
      <xdr:nvSpPr>
        <xdr:cNvPr id="193" name="Ellipse 192"/>
        <xdr:cNvSpPr/>
      </xdr:nvSpPr>
      <xdr:spPr>
        <a:xfrm>
          <a:off x="9525" y="99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17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</xdr:colOff>
      <xdr:row>100</xdr:row>
      <xdr:rowOff>76199</xdr:rowOff>
    </xdr:from>
    <xdr:to>
      <xdr:col>0</xdr:col>
      <xdr:colOff>521969</xdr:colOff>
      <xdr:row>103</xdr:row>
      <xdr:rowOff>9524</xdr:rowOff>
    </xdr:to>
    <xdr:sp macro="" textlink="">
      <xdr:nvSpPr>
        <xdr:cNvPr id="194" name="Ellipse 193"/>
        <xdr:cNvSpPr/>
      </xdr:nvSpPr>
      <xdr:spPr>
        <a:xfrm>
          <a:off x="19050" y="1752599"/>
          <a:ext cx="502919" cy="390525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18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</xdr:colOff>
      <xdr:row>105</xdr:row>
      <xdr:rowOff>76200</xdr:rowOff>
    </xdr:from>
    <xdr:to>
      <xdr:col>0</xdr:col>
      <xdr:colOff>512444</xdr:colOff>
      <xdr:row>108</xdr:row>
      <xdr:rowOff>19050</xdr:rowOff>
    </xdr:to>
    <xdr:sp macro="" textlink="">
      <xdr:nvSpPr>
        <xdr:cNvPr id="195" name="Ellipse 194"/>
        <xdr:cNvSpPr/>
      </xdr:nvSpPr>
      <xdr:spPr>
        <a:xfrm>
          <a:off x="9525" y="2514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19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57150</xdr:colOff>
      <xdr:row>101</xdr:row>
      <xdr:rowOff>76200</xdr:rowOff>
    </xdr:from>
    <xdr:to>
      <xdr:col>2</xdr:col>
      <xdr:colOff>123825</xdr:colOff>
      <xdr:row>103</xdr:row>
      <xdr:rowOff>104775</xdr:rowOff>
    </xdr:to>
    <xdr:sp macro="" textlink="">
      <xdr:nvSpPr>
        <xdr:cNvPr id="196" name="Accolade fermante 195"/>
        <xdr:cNvSpPr/>
      </xdr:nvSpPr>
      <xdr:spPr>
        <a:xfrm>
          <a:off x="1247775" y="1905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76200</xdr:colOff>
      <xdr:row>106</xdr:row>
      <xdr:rowOff>95250</xdr:rowOff>
    </xdr:from>
    <xdr:to>
      <xdr:col>2</xdr:col>
      <xdr:colOff>142875</xdr:colOff>
      <xdr:row>108</xdr:row>
      <xdr:rowOff>123825</xdr:rowOff>
    </xdr:to>
    <xdr:sp macro="" textlink="">
      <xdr:nvSpPr>
        <xdr:cNvPr id="197" name="Accolade fermante 196"/>
        <xdr:cNvSpPr/>
      </xdr:nvSpPr>
      <xdr:spPr>
        <a:xfrm>
          <a:off x="1266825" y="26860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9525</xdr:colOff>
      <xdr:row>110</xdr:row>
      <xdr:rowOff>76200</xdr:rowOff>
    </xdr:from>
    <xdr:to>
      <xdr:col>0</xdr:col>
      <xdr:colOff>512444</xdr:colOff>
      <xdr:row>113</xdr:row>
      <xdr:rowOff>19050</xdr:rowOff>
    </xdr:to>
    <xdr:sp macro="" textlink="">
      <xdr:nvSpPr>
        <xdr:cNvPr id="198" name="Ellipse 197"/>
        <xdr:cNvSpPr/>
      </xdr:nvSpPr>
      <xdr:spPr>
        <a:xfrm>
          <a:off x="9525" y="3276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66675</xdr:colOff>
      <xdr:row>116</xdr:row>
      <xdr:rowOff>76200</xdr:rowOff>
    </xdr:from>
    <xdr:to>
      <xdr:col>2</xdr:col>
      <xdr:colOff>133350</xdr:colOff>
      <xdr:row>118</xdr:row>
      <xdr:rowOff>104775</xdr:rowOff>
    </xdr:to>
    <xdr:sp macro="" textlink="">
      <xdr:nvSpPr>
        <xdr:cNvPr id="199" name="Accolade fermante 198"/>
        <xdr:cNvSpPr/>
      </xdr:nvSpPr>
      <xdr:spPr>
        <a:xfrm>
          <a:off x="1257300" y="4191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115</xdr:row>
      <xdr:rowOff>76200</xdr:rowOff>
    </xdr:from>
    <xdr:to>
      <xdr:col>0</xdr:col>
      <xdr:colOff>502919</xdr:colOff>
      <xdr:row>118</xdr:row>
      <xdr:rowOff>19050</xdr:rowOff>
    </xdr:to>
    <xdr:sp macro="" textlink="">
      <xdr:nvSpPr>
        <xdr:cNvPr id="200" name="Ellipse 199"/>
        <xdr:cNvSpPr/>
      </xdr:nvSpPr>
      <xdr:spPr>
        <a:xfrm>
          <a:off x="0" y="4038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76200</xdr:rowOff>
    </xdr:from>
    <xdr:to>
      <xdr:col>0</xdr:col>
      <xdr:colOff>502919</xdr:colOff>
      <xdr:row>123</xdr:row>
      <xdr:rowOff>19050</xdr:rowOff>
    </xdr:to>
    <xdr:sp macro="" textlink="">
      <xdr:nvSpPr>
        <xdr:cNvPr id="201" name="Ellipse 200"/>
        <xdr:cNvSpPr/>
      </xdr:nvSpPr>
      <xdr:spPr>
        <a:xfrm>
          <a:off x="0" y="480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125</xdr:row>
      <xdr:rowOff>76200</xdr:rowOff>
    </xdr:from>
    <xdr:to>
      <xdr:col>0</xdr:col>
      <xdr:colOff>502919</xdr:colOff>
      <xdr:row>128</xdr:row>
      <xdr:rowOff>19050</xdr:rowOff>
    </xdr:to>
    <xdr:sp macro="" textlink="">
      <xdr:nvSpPr>
        <xdr:cNvPr id="202" name="Ellipse 201"/>
        <xdr:cNvSpPr/>
      </xdr:nvSpPr>
      <xdr:spPr>
        <a:xfrm>
          <a:off x="0" y="5562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135</xdr:row>
      <xdr:rowOff>76200</xdr:rowOff>
    </xdr:from>
    <xdr:to>
      <xdr:col>0</xdr:col>
      <xdr:colOff>502919</xdr:colOff>
      <xdr:row>138</xdr:row>
      <xdr:rowOff>19050</xdr:rowOff>
    </xdr:to>
    <xdr:sp macro="" textlink="">
      <xdr:nvSpPr>
        <xdr:cNvPr id="203" name="Ellipse 202"/>
        <xdr:cNvSpPr/>
      </xdr:nvSpPr>
      <xdr:spPr>
        <a:xfrm>
          <a:off x="0" y="7086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0</xdr:col>
      <xdr:colOff>0</xdr:colOff>
      <xdr:row>140</xdr:row>
      <xdr:rowOff>76200</xdr:rowOff>
    </xdr:from>
    <xdr:to>
      <xdr:col>0</xdr:col>
      <xdr:colOff>502919</xdr:colOff>
      <xdr:row>143</xdr:row>
      <xdr:rowOff>19050</xdr:rowOff>
    </xdr:to>
    <xdr:sp macro="" textlink="">
      <xdr:nvSpPr>
        <xdr:cNvPr id="204" name="Ellipse 203"/>
        <xdr:cNvSpPr/>
      </xdr:nvSpPr>
      <xdr:spPr>
        <a:xfrm>
          <a:off x="0" y="7848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145</xdr:row>
      <xdr:rowOff>76200</xdr:rowOff>
    </xdr:from>
    <xdr:to>
      <xdr:col>0</xdr:col>
      <xdr:colOff>502919</xdr:colOff>
      <xdr:row>148</xdr:row>
      <xdr:rowOff>19050</xdr:rowOff>
    </xdr:to>
    <xdr:sp macro="" textlink="">
      <xdr:nvSpPr>
        <xdr:cNvPr id="205" name="Ellipse 204"/>
        <xdr:cNvSpPr/>
      </xdr:nvSpPr>
      <xdr:spPr>
        <a:xfrm>
          <a:off x="0" y="861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27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150</xdr:row>
      <xdr:rowOff>76200</xdr:rowOff>
    </xdr:from>
    <xdr:to>
      <xdr:col>0</xdr:col>
      <xdr:colOff>502919</xdr:colOff>
      <xdr:row>153</xdr:row>
      <xdr:rowOff>19050</xdr:rowOff>
    </xdr:to>
    <xdr:sp macro="" textlink="">
      <xdr:nvSpPr>
        <xdr:cNvPr id="206" name="Ellipse 205"/>
        <xdr:cNvSpPr/>
      </xdr:nvSpPr>
      <xdr:spPr>
        <a:xfrm>
          <a:off x="0" y="9372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28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155</xdr:row>
      <xdr:rowOff>76200</xdr:rowOff>
    </xdr:from>
    <xdr:to>
      <xdr:col>0</xdr:col>
      <xdr:colOff>502919</xdr:colOff>
      <xdr:row>158</xdr:row>
      <xdr:rowOff>19050</xdr:rowOff>
    </xdr:to>
    <xdr:sp macro="" textlink="">
      <xdr:nvSpPr>
        <xdr:cNvPr id="207" name="Ellipse 206"/>
        <xdr:cNvSpPr/>
      </xdr:nvSpPr>
      <xdr:spPr>
        <a:xfrm>
          <a:off x="0" y="10134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29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47625</xdr:colOff>
      <xdr:row>161</xdr:row>
      <xdr:rowOff>76200</xdr:rowOff>
    </xdr:from>
    <xdr:to>
      <xdr:col>2</xdr:col>
      <xdr:colOff>114300</xdr:colOff>
      <xdr:row>163</xdr:row>
      <xdr:rowOff>104775</xdr:rowOff>
    </xdr:to>
    <xdr:sp macro="" textlink="">
      <xdr:nvSpPr>
        <xdr:cNvPr id="208" name="Accolade fermante 207"/>
        <xdr:cNvSpPr/>
      </xdr:nvSpPr>
      <xdr:spPr>
        <a:xfrm>
          <a:off x="1238250" y="11049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160</xdr:row>
      <xdr:rowOff>76200</xdr:rowOff>
    </xdr:from>
    <xdr:to>
      <xdr:col>0</xdr:col>
      <xdr:colOff>502919</xdr:colOff>
      <xdr:row>163</xdr:row>
      <xdr:rowOff>19050</xdr:rowOff>
    </xdr:to>
    <xdr:sp macro="" textlink="">
      <xdr:nvSpPr>
        <xdr:cNvPr id="209" name="Ellipse 208"/>
        <xdr:cNvSpPr/>
      </xdr:nvSpPr>
      <xdr:spPr>
        <a:xfrm>
          <a:off x="0" y="10896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47625</xdr:colOff>
      <xdr:row>166</xdr:row>
      <xdr:rowOff>47625</xdr:rowOff>
    </xdr:from>
    <xdr:to>
      <xdr:col>2</xdr:col>
      <xdr:colOff>114300</xdr:colOff>
      <xdr:row>168</xdr:row>
      <xdr:rowOff>76200</xdr:rowOff>
    </xdr:to>
    <xdr:sp macro="" textlink="">
      <xdr:nvSpPr>
        <xdr:cNvPr id="210" name="Accolade fermante 209"/>
        <xdr:cNvSpPr/>
      </xdr:nvSpPr>
      <xdr:spPr>
        <a:xfrm>
          <a:off x="1238250" y="117824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165</xdr:row>
      <xdr:rowOff>76200</xdr:rowOff>
    </xdr:from>
    <xdr:to>
      <xdr:col>0</xdr:col>
      <xdr:colOff>502919</xdr:colOff>
      <xdr:row>168</xdr:row>
      <xdr:rowOff>19050</xdr:rowOff>
    </xdr:to>
    <xdr:sp macro="" textlink="">
      <xdr:nvSpPr>
        <xdr:cNvPr id="211" name="Ellipse 210"/>
        <xdr:cNvSpPr/>
      </xdr:nvSpPr>
      <xdr:spPr>
        <a:xfrm>
          <a:off x="0" y="11658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170</xdr:row>
      <xdr:rowOff>76200</xdr:rowOff>
    </xdr:from>
    <xdr:to>
      <xdr:col>0</xdr:col>
      <xdr:colOff>502919</xdr:colOff>
      <xdr:row>173</xdr:row>
      <xdr:rowOff>19050</xdr:rowOff>
    </xdr:to>
    <xdr:sp macro="" textlink="">
      <xdr:nvSpPr>
        <xdr:cNvPr id="212" name="Ellipse 211"/>
        <xdr:cNvSpPr/>
      </xdr:nvSpPr>
      <xdr:spPr>
        <a:xfrm>
          <a:off x="0" y="124206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130</xdr:row>
      <xdr:rowOff>95250</xdr:rowOff>
    </xdr:from>
    <xdr:to>
      <xdr:col>0</xdr:col>
      <xdr:colOff>502919</xdr:colOff>
      <xdr:row>133</xdr:row>
      <xdr:rowOff>38100</xdr:rowOff>
    </xdr:to>
    <xdr:sp macro="" textlink="">
      <xdr:nvSpPr>
        <xdr:cNvPr id="213" name="Ellipse 212"/>
        <xdr:cNvSpPr/>
      </xdr:nvSpPr>
      <xdr:spPr>
        <a:xfrm>
          <a:off x="0" y="63436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47625</xdr:colOff>
      <xdr:row>92</xdr:row>
      <xdr:rowOff>47625</xdr:rowOff>
    </xdr:from>
    <xdr:to>
      <xdr:col>3</xdr:col>
      <xdr:colOff>619124</xdr:colOff>
      <xdr:row>94</xdr:row>
      <xdr:rowOff>19049</xdr:rowOff>
    </xdr:to>
    <xdr:sp macro="" textlink="">
      <xdr:nvSpPr>
        <xdr:cNvPr id="214" name="Rectangle 213"/>
        <xdr:cNvSpPr/>
      </xdr:nvSpPr>
      <xdr:spPr>
        <a:xfrm>
          <a:off x="590550" y="14982825"/>
          <a:ext cx="1428749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1/16 de Finales</a:t>
          </a:r>
        </a:p>
      </xdr:txBody>
    </xdr:sp>
    <xdr:clientData/>
  </xdr:twoCellAnchor>
  <xdr:twoCellAnchor>
    <xdr:from>
      <xdr:col>5</xdr:col>
      <xdr:colOff>28575</xdr:colOff>
      <xdr:row>96</xdr:row>
      <xdr:rowOff>0</xdr:rowOff>
    </xdr:from>
    <xdr:to>
      <xdr:col>7</xdr:col>
      <xdr:colOff>276225</xdr:colOff>
      <xdr:row>97</xdr:row>
      <xdr:rowOff>123824</xdr:rowOff>
    </xdr:to>
    <xdr:sp macro="" textlink="">
      <xdr:nvSpPr>
        <xdr:cNvPr id="215" name="Rectangle 214"/>
        <xdr:cNvSpPr/>
      </xdr:nvSpPr>
      <xdr:spPr>
        <a:xfrm>
          <a:off x="2371725" y="10668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9</xdr:col>
      <xdr:colOff>28574</xdr:colOff>
      <xdr:row>103</xdr:row>
      <xdr:rowOff>9525</xdr:rowOff>
    </xdr:from>
    <xdr:to>
      <xdr:col>11</xdr:col>
      <xdr:colOff>438149</xdr:colOff>
      <xdr:row>104</xdr:row>
      <xdr:rowOff>133349</xdr:rowOff>
    </xdr:to>
    <xdr:sp macro="" textlink="">
      <xdr:nvSpPr>
        <xdr:cNvPr id="216" name="Rectangle 215"/>
        <xdr:cNvSpPr/>
      </xdr:nvSpPr>
      <xdr:spPr>
        <a:xfrm>
          <a:off x="4371974" y="21431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13</xdr:col>
      <xdr:colOff>19050</xdr:colOff>
      <xdr:row>115</xdr:row>
      <xdr:rowOff>9525</xdr:rowOff>
    </xdr:from>
    <xdr:to>
      <xdr:col>15</xdr:col>
      <xdr:colOff>371475</xdr:colOff>
      <xdr:row>116</xdr:row>
      <xdr:rowOff>133349</xdr:rowOff>
    </xdr:to>
    <xdr:sp macro="" textlink="">
      <xdr:nvSpPr>
        <xdr:cNvPr id="217" name="Rectangle 216"/>
        <xdr:cNvSpPr/>
      </xdr:nvSpPr>
      <xdr:spPr>
        <a:xfrm>
          <a:off x="6372225" y="3971925"/>
          <a:ext cx="12858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17</xdr:col>
      <xdr:colOff>9525</xdr:colOff>
      <xdr:row>136</xdr:row>
      <xdr:rowOff>9525</xdr:rowOff>
    </xdr:from>
    <xdr:to>
      <xdr:col>19</xdr:col>
      <xdr:colOff>85725</xdr:colOff>
      <xdr:row>137</xdr:row>
      <xdr:rowOff>133349</xdr:rowOff>
    </xdr:to>
    <xdr:sp macro="" textlink="">
      <xdr:nvSpPr>
        <xdr:cNvPr id="218" name="Rectangle 217"/>
        <xdr:cNvSpPr/>
      </xdr:nvSpPr>
      <xdr:spPr>
        <a:xfrm>
          <a:off x="8315325" y="71723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6</xdr:col>
      <xdr:colOff>66675</xdr:colOff>
      <xdr:row>110</xdr:row>
      <xdr:rowOff>85725</xdr:rowOff>
    </xdr:from>
    <xdr:to>
      <xdr:col>6</xdr:col>
      <xdr:colOff>133350</xdr:colOff>
      <xdr:row>112</xdr:row>
      <xdr:rowOff>114300</xdr:rowOff>
    </xdr:to>
    <xdr:sp macro="" textlink="">
      <xdr:nvSpPr>
        <xdr:cNvPr id="219" name="Accolade fermante 218"/>
        <xdr:cNvSpPr/>
      </xdr:nvSpPr>
      <xdr:spPr>
        <a:xfrm>
          <a:off x="3171825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104775</xdr:colOff>
      <xdr:row>98</xdr:row>
      <xdr:rowOff>9525</xdr:rowOff>
    </xdr:from>
    <xdr:to>
      <xdr:col>4</xdr:col>
      <xdr:colOff>161925</xdr:colOff>
      <xdr:row>103</xdr:row>
      <xdr:rowOff>104775</xdr:rowOff>
    </xdr:to>
    <xdr:sp macro="" textlink="">
      <xdr:nvSpPr>
        <xdr:cNvPr id="220" name="Accolade fermante 219"/>
        <xdr:cNvSpPr/>
      </xdr:nvSpPr>
      <xdr:spPr>
        <a:xfrm>
          <a:off x="2238375" y="138112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108</xdr:row>
      <xdr:rowOff>28575</xdr:rowOff>
    </xdr:from>
    <xdr:to>
      <xdr:col>4</xdr:col>
      <xdr:colOff>133350</xdr:colOff>
      <xdr:row>113</xdr:row>
      <xdr:rowOff>123825</xdr:rowOff>
    </xdr:to>
    <xdr:sp macro="" textlink="">
      <xdr:nvSpPr>
        <xdr:cNvPr id="221" name="Accolade fermante 220"/>
        <xdr:cNvSpPr/>
      </xdr:nvSpPr>
      <xdr:spPr>
        <a:xfrm>
          <a:off x="2209800" y="29241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57150</xdr:colOff>
      <xdr:row>102</xdr:row>
      <xdr:rowOff>95250</xdr:rowOff>
    </xdr:from>
    <xdr:to>
      <xdr:col>8</xdr:col>
      <xdr:colOff>123825</xdr:colOff>
      <xdr:row>112</xdr:row>
      <xdr:rowOff>76200</xdr:rowOff>
    </xdr:to>
    <xdr:sp macro="" textlink="">
      <xdr:nvSpPr>
        <xdr:cNvPr id="222" name="Accolade fermante 221"/>
        <xdr:cNvSpPr/>
      </xdr:nvSpPr>
      <xdr:spPr>
        <a:xfrm>
          <a:off x="4171950" y="16554450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100</xdr:row>
      <xdr:rowOff>57150</xdr:rowOff>
    </xdr:from>
    <xdr:to>
      <xdr:col>6</xdr:col>
      <xdr:colOff>133350</xdr:colOff>
      <xdr:row>102</xdr:row>
      <xdr:rowOff>85725</xdr:rowOff>
    </xdr:to>
    <xdr:sp macro="" textlink="">
      <xdr:nvSpPr>
        <xdr:cNvPr id="223" name="Accolade fermante 222"/>
        <xdr:cNvSpPr/>
      </xdr:nvSpPr>
      <xdr:spPr>
        <a:xfrm>
          <a:off x="3171825" y="1733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130</xdr:row>
      <xdr:rowOff>85725</xdr:rowOff>
    </xdr:from>
    <xdr:to>
      <xdr:col>6</xdr:col>
      <xdr:colOff>133350</xdr:colOff>
      <xdr:row>132</xdr:row>
      <xdr:rowOff>114300</xdr:rowOff>
    </xdr:to>
    <xdr:sp macro="" textlink="">
      <xdr:nvSpPr>
        <xdr:cNvPr id="224" name="Accolade fermante 223"/>
        <xdr:cNvSpPr/>
      </xdr:nvSpPr>
      <xdr:spPr>
        <a:xfrm>
          <a:off x="3171825" y="6334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118</xdr:row>
      <xdr:rowOff>28575</xdr:rowOff>
    </xdr:from>
    <xdr:to>
      <xdr:col>4</xdr:col>
      <xdr:colOff>123825</xdr:colOff>
      <xdr:row>123</xdr:row>
      <xdr:rowOff>123825</xdr:rowOff>
    </xdr:to>
    <xdr:sp macro="" textlink="">
      <xdr:nvSpPr>
        <xdr:cNvPr id="225" name="Accolade fermante 224"/>
        <xdr:cNvSpPr/>
      </xdr:nvSpPr>
      <xdr:spPr>
        <a:xfrm>
          <a:off x="2200275" y="44481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128</xdr:row>
      <xdr:rowOff>19050</xdr:rowOff>
    </xdr:from>
    <xdr:to>
      <xdr:col>4</xdr:col>
      <xdr:colOff>133350</xdr:colOff>
      <xdr:row>133</xdr:row>
      <xdr:rowOff>114300</xdr:rowOff>
    </xdr:to>
    <xdr:sp macro="" textlink="">
      <xdr:nvSpPr>
        <xdr:cNvPr id="226" name="Accolade fermante 225"/>
        <xdr:cNvSpPr/>
      </xdr:nvSpPr>
      <xdr:spPr>
        <a:xfrm>
          <a:off x="2209800" y="596265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47626</xdr:colOff>
      <xdr:row>122</xdr:row>
      <xdr:rowOff>47626</xdr:rowOff>
    </xdr:from>
    <xdr:to>
      <xdr:col>8</xdr:col>
      <xdr:colOff>102870</xdr:colOff>
      <xdr:row>132</xdr:row>
      <xdr:rowOff>104776</xdr:rowOff>
    </xdr:to>
    <xdr:sp macro="" textlink="">
      <xdr:nvSpPr>
        <xdr:cNvPr id="227" name="Accolade fermante 226"/>
        <xdr:cNvSpPr/>
      </xdr:nvSpPr>
      <xdr:spPr>
        <a:xfrm>
          <a:off x="4162426" y="19554826"/>
          <a:ext cx="55244" cy="15811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76200</xdr:colOff>
      <xdr:row>120</xdr:row>
      <xdr:rowOff>76200</xdr:rowOff>
    </xdr:from>
    <xdr:to>
      <xdr:col>6</xdr:col>
      <xdr:colOff>142875</xdr:colOff>
      <xdr:row>122</xdr:row>
      <xdr:rowOff>104775</xdr:rowOff>
    </xdr:to>
    <xdr:sp macro="" textlink="">
      <xdr:nvSpPr>
        <xdr:cNvPr id="228" name="Accolade fermante 227"/>
        <xdr:cNvSpPr/>
      </xdr:nvSpPr>
      <xdr:spPr>
        <a:xfrm>
          <a:off x="3181350" y="48006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149</xdr:row>
      <xdr:rowOff>85725</xdr:rowOff>
    </xdr:from>
    <xdr:to>
      <xdr:col>6</xdr:col>
      <xdr:colOff>133350</xdr:colOff>
      <xdr:row>151</xdr:row>
      <xdr:rowOff>114300</xdr:rowOff>
    </xdr:to>
    <xdr:sp macro="" textlink="">
      <xdr:nvSpPr>
        <xdr:cNvPr id="229" name="Accolade fermante 228"/>
        <xdr:cNvSpPr/>
      </xdr:nvSpPr>
      <xdr:spPr>
        <a:xfrm>
          <a:off x="3171825" y="92297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138</xdr:row>
      <xdr:rowOff>66675</xdr:rowOff>
    </xdr:from>
    <xdr:to>
      <xdr:col>4</xdr:col>
      <xdr:colOff>102869</xdr:colOff>
      <xdr:row>143</xdr:row>
      <xdr:rowOff>133350</xdr:rowOff>
    </xdr:to>
    <xdr:sp macro="" textlink="">
      <xdr:nvSpPr>
        <xdr:cNvPr id="230" name="Accolade fermante 229"/>
        <xdr:cNvSpPr/>
      </xdr:nvSpPr>
      <xdr:spPr>
        <a:xfrm>
          <a:off x="2190750" y="7534275"/>
          <a:ext cx="45719" cy="8286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57150</xdr:colOff>
      <xdr:row>142</xdr:row>
      <xdr:rowOff>28575</xdr:rowOff>
    </xdr:from>
    <xdr:to>
      <xdr:col>8</xdr:col>
      <xdr:colOff>123825</xdr:colOff>
      <xdr:row>152</xdr:row>
      <xdr:rowOff>9525</xdr:rowOff>
    </xdr:to>
    <xdr:sp macro="" textlink="">
      <xdr:nvSpPr>
        <xdr:cNvPr id="231" name="Accolade fermante 230"/>
        <xdr:cNvSpPr/>
      </xdr:nvSpPr>
      <xdr:spPr>
        <a:xfrm>
          <a:off x="4143375" y="81057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140</xdr:row>
      <xdr:rowOff>57150</xdr:rowOff>
    </xdr:from>
    <xdr:to>
      <xdr:col>6</xdr:col>
      <xdr:colOff>133350</xdr:colOff>
      <xdr:row>142</xdr:row>
      <xdr:rowOff>85725</xdr:rowOff>
    </xdr:to>
    <xdr:sp macro="" textlink="">
      <xdr:nvSpPr>
        <xdr:cNvPr id="232" name="Accolade fermante 231"/>
        <xdr:cNvSpPr/>
      </xdr:nvSpPr>
      <xdr:spPr>
        <a:xfrm>
          <a:off x="3171825" y="7829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160</xdr:row>
      <xdr:rowOff>85725</xdr:rowOff>
    </xdr:from>
    <xdr:to>
      <xdr:col>6</xdr:col>
      <xdr:colOff>133350</xdr:colOff>
      <xdr:row>162</xdr:row>
      <xdr:rowOff>114300</xdr:rowOff>
    </xdr:to>
    <xdr:sp macro="" textlink="">
      <xdr:nvSpPr>
        <xdr:cNvPr id="233" name="Accolade fermante 232"/>
        <xdr:cNvSpPr/>
      </xdr:nvSpPr>
      <xdr:spPr>
        <a:xfrm>
          <a:off x="3171825" y="1090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148</xdr:row>
      <xdr:rowOff>19050</xdr:rowOff>
    </xdr:from>
    <xdr:to>
      <xdr:col>4</xdr:col>
      <xdr:colOff>104775</xdr:colOff>
      <xdr:row>153</xdr:row>
      <xdr:rowOff>114300</xdr:rowOff>
    </xdr:to>
    <xdr:sp macro="" textlink="">
      <xdr:nvSpPr>
        <xdr:cNvPr id="234" name="Accolade fermante 233"/>
        <xdr:cNvSpPr/>
      </xdr:nvSpPr>
      <xdr:spPr>
        <a:xfrm>
          <a:off x="2181225" y="901065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157</xdr:row>
      <xdr:rowOff>142875</xdr:rowOff>
    </xdr:from>
    <xdr:to>
      <xdr:col>4</xdr:col>
      <xdr:colOff>95250</xdr:colOff>
      <xdr:row>163</xdr:row>
      <xdr:rowOff>85725</xdr:rowOff>
    </xdr:to>
    <xdr:sp macro="" textlink="">
      <xdr:nvSpPr>
        <xdr:cNvPr id="235" name="Accolade fermante 234"/>
        <xdr:cNvSpPr/>
      </xdr:nvSpPr>
      <xdr:spPr>
        <a:xfrm>
          <a:off x="2171700" y="10506075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38100</xdr:colOff>
      <xdr:row>162</xdr:row>
      <xdr:rowOff>85725</xdr:rowOff>
    </xdr:from>
    <xdr:to>
      <xdr:col>8</xdr:col>
      <xdr:colOff>104775</xdr:colOff>
      <xdr:row>172</xdr:row>
      <xdr:rowOff>66675</xdr:rowOff>
    </xdr:to>
    <xdr:sp macro="" textlink="">
      <xdr:nvSpPr>
        <xdr:cNvPr id="236" name="Accolade fermante 235"/>
        <xdr:cNvSpPr/>
      </xdr:nvSpPr>
      <xdr:spPr>
        <a:xfrm>
          <a:off x="4124325" y="112109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76200</xdr:colOff>
      <xdr:row>109</xdr:row>
      <xdr:rowOff>38099</xdr:rowOff>
    </xdr:from>
    <xdr:to>
      <xdr:col>12</xdr:col>
      <xdr:colOff>121919</xdr:colOff>
      <xdr:row>129</xdr:row>
      <xdr:rowOff>123825</xdr:rowOff>
    </xdr:to>
    <xdr:sp macro="" textlink="">
      <xdr:nvSpPr>
        <xdr:cNvPr id="237" name="Accolade fermante 236"/>
        <xdr:cNvSpPr/>
      </xdr:nvSpPr>
      <xdr:spPr>
        <a:xfrm>
          <a:off x="6153150" y="3086099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66675</xdr:colOff>
      <xdr:row>107</xdr:row>
      <xdr:rowOff>76200</xdr:rowOff>
    </xdr:from>
    <xdr:to>
      <xdr:col>10</xdr:col>
      <xdr:colOff>133350</xdr:colOff>
      <xdr:row>109</xdr:row>
      <xdr:rowOff>104775</xdr:rowOff>
    </xdr:to>
    <xdr:sp macro="" textlink="">
      <xdr:nvSpPr>
        <xdr:cNvPr id="238" name="Accolade fermante 237"/>
        <xdr:cNvSpPr/>
      </xdr:nvSpPr>
      <xdr:spPr>
        <a:xfrm>
          <a:off x="5172075" y="2819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57150</xdr:colOff>
      <xdr:row>127</xdr:row>
      <xdr:rowOff>76200</xdr:rowOff>
    </xdr:from>
    <xdr:to>
      <xdr:col>10</xdr:col>
      <xdr:colOff>123825</xdr:colOff>
      <xdr:row>129</xdr:row>
      <xdr:rowOff>104775</xdr:rowOff>
    </xdr:to>
    <xdr:sp macro="" textlink="">
      <xdr:nvSpPr>
        <xdr:cNvPr id="239" name="Accolade fermante 238"/>
        <xdr:cNvSpPr/>
      </xdr:nvSpPr>
      <xdr:spPr>
        <a:xfrm>
          <a:off x="5162550" y="5867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47625</xdr:colOff>
      <xdr:row>148</xdr:row>
      <xdr:rowOff>66675</xdr:rowOff>
    </xdr:from>
    <xdr:to>
      <xdr:col>12</xdr:col>
      <xdr:colOff>104774</xdr:colOff>
      <xdr:row>169</xdr:row>
      <xdr:rowOff>95250</xdr:rowOff>
    </xdr:to>
    <xdr:sp macro="" textlink="">
      <xdr:nvSpPr>
        <xdr:cNvPr id="240" name="Accolade fermante 239"/>
        <xdr:cNvSpPr/>
      </xdr:nvSpPr>
      <xdr:spPr>
        <a:xfrm>
          <a:off x="6105525" y="23536275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49531</xdr:colOff>
      <xdr:row>146</xdr:row>
      <xdr:rowOff>76200</xdr:rowOff>
    </xdr:from>
    <xdr:to>
      <xdr:col>10</xdr:col>
      <xdr:colOff>95250</xdr:colOff>
      <xdr:row>148</xdr:row>
      <xdr:rowOff>104775</xdr:rowOff>
    </xdr:to>
    <xdr:sp macro="" textlink="">
      <xdr:nvSpPr>
        <xdr:cNvPr id="241" name="Accolade fermante 240"/>
        <xdr:cNvSpPr/>
      </xdr:nvSpPr>
      <xdr:spPr>
        <a:xfrm>
          <a:off x="5154931" y="87630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57150</xdr:colOff>
      <xdr:row>167</xdr:row>
      <xdr:rowOff>85725</xdr:rowOff>
    </xdr:from>
    <xdr:to>
      <xdr:col>10</xdr:col>
      <xdr:colOff>123825</xdr:colOff>
      <xdr:row>169</xdr:row>
      <xdr:rowOff>114300</xdr:rowOff>
    </xdr:to>
    <xdr:sp macro="" textlink="">
      <xdr:nvSpPr>
        <xdr:cNvPr id="242" name="Accolade fermante 241"/>
        <xdr:cNvSpPr/>
      </xdr:nvSpPr>
      <xdr:spPr>
        <a:xfrm>
          <a:off x="5143500" y="264509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16</xdr:col>
      <xdr:colOff>47624</xdr:colOff>
      <xdr:row>121</xdr:row>
      <xdr:rowOff>57150</xdr:rowOff>
    </xdr:from>
    <xdr:to>
      <xdr:col>16</xdr:col>
      <xdr:colOff>93343</xdr:colOff>
      <xdr:row>160</xdr:row>
      <xdr:rowOff>66674</xdr:rowOff>
    </xdr:to>
    <xdr:sp macro="" textlink="">
      <xdr:nvSpPr>
        <xdr:cNvPr id="243" name="Accolade fermante 242"/>
        <xdr:cNvSpPr/>
      </xdr:nvSpPr>
      <xdr:spPr>
        <a:xfrm>
          <a:off x="8048624" y="19411950"/>
          <a:ext cx="45719" cy="5953124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119</xdr:row>
      <xdr:rowOff>57150</xdr:rowOff>
    </xdr:from>
    <xdr:to>
      <xdr:col>14</xdr:col>
      <xdr:colOff>142875</xdr:colOff>
      <xdr:row>121</xdr:row>
      <xdr:rowOff>85725</xdr:rowOff>
    </xdr:to>
    <xdr:sp macro="" textlink="">
      <xdr:nvSpPr>
        <xdr:cNvPr id="244" name="Accolade fermante 243"/>
        <xdr:cNvSpPr/>
      </xdr:nvSpPr>
      <xdr:spPr>
        <a:xfrm>
          <a:off x="7191375" y="4629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158</xdr:row>
      <xdr:rowOff>57150</xdr:rowOff>
    </xdr:from>
    <xdr:to>
      <xdr:col>14</xdr:col>
      <xdr:colOff>142875</xdr:colOff>
      <xdr:row>160</xdr:row>
      <xdr:rowOff>85725</xdr:rowOff>
    </xdr:to>
    <xdr:sp macro="" textlink="">
      <xdr:nvSpPr>
        <xdr:cNvPr id="245" name="Accolade fermante 244"/>
        <xdr:cNvSpPr/>
      </xdr:nvSpPr>
      <xdr:spPr>
        <a:xfrm>
          <a:off x="7191375" y="105727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18</xdr:col>
      <xdr:colOff>76200</xdr:colOff>
      <xdr:row>140</xdr:row>
      <xdr:rowOff>57150</xdr:rowOff>
    </xdr:from>
    <xdr:to>
      <xdr:col>18</xdr:col>
      <xdr:colOff>142875</xdr:colOff>
      <xdr:row>142</xdr:row>
      <xdr:rowOff>85725</xdr:rowOff>
    </xdr:to>
    <xdr:sp macro="" textlink="">
      <xdr:nvSpPr>
        <xdr:cNvPr id="246" name="Accolade fermante 245"/>
        <xdr:cNvSpPr/>
      </xdr:nvSpPr>
      <xdr:spPr>
        <a:xfrm>
          <a:off x="9144000" y="7829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151</xdr:row>
      <xdr:rowOff>66675</xdr:rowOff>
    </xdr:from>
    <xdr:to>
      <xdr:col>2</xdr:col>
      <xdr:colOff>123825</xdr:colOff>
      <xdr:row>153</xdr:row>
      <xdr:rowOff>95250</xdr:rowOff>
    </xdr:to>
    <xdr:sp macro="" textlink="">
      <xdr:nvSpPr>
        <xdr:cNvPr id="247" name="Accolade fermante 246"/>
        <xdr:cNvSpPr/>
      </xdr:nvSpPr>
      <xdr:spPr>
        <a:xfrm>
          <a:off x="1247775" y="95154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156</xdr:row>
      <xdr:rowOff>57150</xdr:rowOff>
    </xdr:from>
    <xdr:to>
      <xdr:col>2</xdr:col>
      <xdr:colOff>123825</xdr:colOff>
      <xdr:row>158</xdr:row>
      <xdr:rowOff>85725</xdr:rowOff>
    </xdr:to>
    <xdr:sp macro="" textlink="">
      <xdr:nvSpPr>
        <xdr:cNvPr id="248" name="Accolade fermante 247"/>
        <xdr:cNvSpPr/>
      </xdr:nvSpPr>
      <xdr:spPr>
        <a:xfrm>
          <a:off x="1247775" y="10267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57150</xdr:colOff>
      <xdr:row>171</xdr:row>
      <xdr:rowOff>85725</xdr:rowOff>
    </xdr:from>
    <xdr:to>
      <xdr:col>2</xdr:col>
      <xdr:colOff>123825</xdr:colOff>
      <xdr:row>173</xdr:row>
      <xdr:rowOff>114300</xdr:rowOff>
    </xdr:to>
    <xdr:sp macro="" textlink="">
      <xdr:nvSpPr>
        <xdr:cNvPr id="249" name="Accolade fermante 248"/>
        <xdr:cNvSpPr/>
      </xdr:nvSpPr>
      <xdr:spPr>
        <a:xfrm>
          <a:off x="1247775" y="12582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170</xdr:row>
      <xdr:rowOff>85725</xdr:rowOff>
    </xdr:from>
    <xdr:to>
      <xdr:col>6</xdr:col>
      <xdr:colOff>133350</xdr:colOff>
      <xdr:row>172</xdr:row>
      <xdr:rowOff>114300</xdr:rowOff>
    </xdr:to>
    <xdr:sp macro="" textlink="">
      <xdr:nvSpPr>
        <xdr:cNvPr id="250" name="Accolade fermante 249"/>
        <xdr:cNvSpPr/>
      </xdr:nvSpPr>
      <xdr:spPr>
        <a:xfrm>
          <a:off x="3171825" y="12430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167</xdr:row>
      <xdr:rowOff>114300</xdr:rowOff>
    </xdr:from>
    <xdr:to>
      <xdr:col>4</xdr:col>
      <xdr:colOff>95250</xdr:colOff>
      <xdr:row>173</xdr:row>
      <xdr:rowOff>57150</xdr:rowOff>
    </xdr:to>
    <xdr:sp macro="" textlink="">
      <xdr:nvSpPr>
        <xdr:cNvPr id="251" name="Accolade fermante 250"/>
        <xdr:cNvSpPr/>
      </xdr:nvSpPr>
      <xdr:spPr>
        <a:xfrm>
          <a:off x="2171700" y="12001500"/>
          <a:ext cx="57150" cy="8572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22</xdr:col>
      <xdr:colOff>28574</xdr:colOff>
      <xdr:row>0</xdr:row>
      <xdr:rowOff>66674</xdr:rowOff>
    </xdr:from>
    <xdr:to>
      <xdr:col>26</xdr:col>
      <xdr:colOff>238124</xdr:colOff>
      <xdr:row>2</xdr:row>
      <xdr:rowOff>114299</xdr:rowOff>
    </xdr:to>
    <xdr:sp macro="" textlink="">
      <xdr:nvSpPr>
        <xdr:cNvPr id="456" name="Rectangle 455"/>
        <xdr:cNvSpPr/>
      </xdr:nvSpPr>
      <xdr:spPr>
        <a:xfrm>
          <a:off x="10696574" y="66674"/>
          <a:ext cx="2181225" cy="352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Challenge Principale</a:t>
          </a:r>
        </a:p>
      </xdr:txBody>
    </xdr:sp>
    <xdr:clientData/>
  </xdr:twoCellAnchor>
  <xdr:twoCellAnchor>
    <xdr:from>
      <xdr:col>22</xdr:col>
      <xdr:colOff>28574</xdr:colOff>
      <xdr:row>87</xdr:row>
      <xdr:rowOff>76200</xdr:rowOff>
    </xdr:from>
    <xdr:to>
      <xdr:col>26</xdr:col>
      <xdr:colOff>533400</xdr:colOff>
      <xdr:row>89</xdr:row>
      <xdr:rowOff>142875</xdr:rowOff>
    </xdr:to>
    <xdr:sp macro="" textlink="">
      <xdr:nvSpPr>
        <xdr:cNvPr id="457" name="Rectangle 456"/>
        <xdr:cNvSpPr/>
      </xdr:nvSpPr>
      <xdr:spPr>
        <a:xfrm>
          <a:off x="10696574" y="14249400"/>
          <a:ext cx="2476501" cy="3714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Challenge Consolante</a:t>
          </a:r>
        </a:p>
      </xdr:txBody>
    </xdr:sp>
    <xdr:clientData/>
  </xdr:twoCellAnchor>
  <xdr:twoCellAnchor>
    <xdr:from>
      <xdr:col>22</xdr:col>
      <xdr:colOff>447675</xdr:colOff>
      <xdr:row>10</xdr:row>
      <xdr:rowOff>66674</xdr:rowOff>
    </xdr:from>
    <xdr:to>
      <xdr:col>23</xdr:col>
      <xdr:colOff>493394</xdr:colOff>
      <xdr:row>12</xdr:row>
      <xdr:rowOff>152399</xdr:rowOff>
    </xdr:to>
    <xdr:sp macro="" textlink="">
      <xdr:nvSpPr>
        <xdr:cNvPr id="467" name="Ellipse 466"/>
        <xdr:cNvSpPr/>
      </xdr:nvSpPr>
      <xdr:spPr>
        <a:xfrm>
          <a:off x="11115675" y="1590674"/>
          <a:ext cx="502919" cy="390525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20</xdr:row>
      <xdr:rowOff>95250</xdr:rowOff>
    </xdr:from>
    <xdr:to>
      <xdr:col>23</xdr:col>
      <xdr:colOff>483869</xdr:colOff>
      <xdr:row>23</xdr:row>
      <xdr:rowOff>38100</xdr:rowOff>
    </xdr:to>
    <xdr:sp macro="" textlink="">
      <xdr:nvSpPr>
        <xdr:cNvPr id="471" name="Ellipse 470"/>
        <xdr:cNvSpPr/>
      </xdr:nvSpPr>
      <xdr:spPr>
        <a:xfrm>
          <a:off x="11106150" y="31432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447675</xdr:colOff>
      <xdr:row>30</xdr:row>
      <xdr:rowOff>95250</xdr:rowOff>
    </xdr:from>
    <xdr:to>
      <xdr:col>23</xdr:col>
      <xdr:colOff>493394</xdr:colOff>
      <xdr:row>33</xdr:row>
      <xdr:rowOff>38100</xdr:rowOff>
    </xdr:to>
    <xdr:sp macro="" textlink="">
      <xdr:nvSpPr>
        <xdr:cNvPr id="474" name="Ellipse 473"/>
        <xdr:cNvSpPr/>
      </xdr:nvSpPr>
      <xdr:spPr>
        <a:xfrm>
          <a:off x="11115675" y="46672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50</xdr:row>
      <xdr:rowOff>85725</xdr:rowOff>
    </xdr:from>
    <xdr:to>
      <xdr:col>23</xdr:col>
      <xdr:colOff>483869</xdr:colOff>
      <xdr:row>53</xdr:row>
      <xdr:rowOff>28575</xdr:rowOff>
    </xdr:to>
    <xdr:sp macro="" textlink="">
      <xdr:nvSpPr>
        <xdr:cNvPr id="477" name="Ellipse 476"/>
        <xdr:cNvSpPr/>
      </xdr:nvSpPr>
      <xdr:spPr>
        <a:xfrm>
          <a:off x="11106150" y="77057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5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447675</xdr:colOff>
      <xdr:row>59</xdr:row>
      <xdr:rowOff>85725</xdr:rowOff>
    </xdr:from>
    <xdr:to>
      <xdr:col>23</xdr:col>
      <xdr:colOff>493394</xdr:colOff>
      <xdr:row>62</xdr:row>
      <xdr:rowOff>28575</xdr:rowOff>
    </xdr:to>
    <xdr:sp macro="" textlink="">
      <xdr:nvSpPr>
        <xdr:cNvPr id="479" name="Ellipse 478"/>
        <xdr:cNvSpPr/>
      </xdr:nvSpPr>
      <xdr:spPr>
        <a:xfrm>
          <a:off x="11115675" y="90773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70</xdr:row>
      <xdr:rowOff>95250</xdr:rowOff>
    </xdr:from>
    <xdr:to>
      <xdr:col>23</xdr:col>
      <xdr:colOff>502919</xdr:colOff>
      <xdr:row>73</xdr:row>
      <xdr:rowOff>38100</xdr:rowOff>
    </xdr:to>
    <xdr:sp macro="" textlink="">
      <xdr:nvSpPr>
        <xdr:cNvPr id="482" name="Ellipse 481"/>
        <xdr:cNvSpPr/>
      </xdr:nvSpPr>
      <xdr:spPr>
        <a:xfrm>
          <a:off x="11125200" y="107632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7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80</xdr:row>
      <xdr:rowOff>76200</xdr:rowOff>
    </xdr:from>
    <xdr:to>
      <xdr:col>23</xdr:col>
      <xdr:colOff>483869</xdr:colOff>
      <xdr:row>83</xdr:row>
      <xdr:rowOff>19050</xdr:rowOff>
    </xdr:to>
    <xdr:sp macro="" textlink="">
      <xdr:nvSpPr>
        <xdr:cNvPr id="485" name="Ellipse 484"/>
        <xdr:cNvSpPr/>
      </xdr:nvSpPr>
      <xdr:spPr>
        <a:xfrm>
          <a:off x="11106150" y="122682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8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428625</xdr:colOff>
      <xdr:row>40</xdr:row>
      <xdr:rowOff>104775</xdr:rowOff>
    </xdr:from>
    <xdr:to>
      <xdr:col>23</xdr:col>
      <xdr:colOff>474344</xdr:colOff>
      <xdr:row>43</xdr:row>
      <xdr:rowOff>47625</xdr:rowOff>
    </xdr:to>
    <xdr:sp macro="" textlink="">
      <xdr:nvSpPr>
        <xdr:cNvPr id="486" name="Ellipse 485"/>
        <xdr:cNvSpPr/>
      </xdr:nvSpPr>
      <xdr:spPr>
        <a:xfrm>
          <a:off x="11096625" y="620077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28575</xdr:colOff>
      <xdr:row>7</xdr:row>
      <xdr:rowOff>0</xdr:rowOff>
    </xdr:from>
    <xdr:to>
      <xdr:col>26</xdr:col>
      <xdr:colOff>276225</xdr:colOff>
      <xdr:row>8</xdr:row>
      <xdr:rowOff>123824</xdr:rowOff>
    </xdr:to>
    <xdr:sp macro="" textlink="">
      <xdr:nvSpPr>
        <xdr:cNvPr id="488" name="Rectangle 487"/>
        <xdr:cNvSpPr/>
      </xdr:nvSpPr>
      <xdr:spPr>
        <a:xfrm>
          <a:off x="2400300" y="10668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28</xdr:col>
      <xdr:colOff>28574</xdr:colOff>
      <xdr:row>14</xdr:row>
      <xdr:rowOff>9525</xdr:rowOff>
    </xdr:from>
    <xdr:to>
      <xdr:col>30</xdr:col>
      <xdr:colOff>438149</xdr:colOff>
      <xdr:row>15</xdr:row>
      <xdr:rowOff>133349</xdr:rowOff>
    </xdr:to>
    <xdr:sp macro="" textlink="">
      <xdr:nvSpPr>
        <xdr:cNvPr id="489" name="Rectangle 488"/>
        <xdr:cNvSpPr/>
      </xdr:nvSpPr>
      <xdr:spPr>
        <a:xfrm>
          <a:off x="4352924" y="21431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32</xdr:col>
      <xdr:colOff>19050</xdr:colOff>
      <xdr:row>26</xdr:row>
      <xdr:rowOff>9525</xdr:rowOff>
    </xdr:from>
    <xdr:to>
      <xdr:col>34</xdr:col>
      <xdr:colOff>371475</xdr:colOff>
      <xdr:row>27</xdr:row>
      <xdr:rowOff>133349</xdr:rowOff>
    </xdr:to>
    <xdr:sp macro="" textlink="">
      <xdr:nvSpPr>
        <xdr:cNvPr id="490" name="Rectangle 489"/>
        <xdr:cNvSpPr/>
      </xdr:nvSpPr>
      <xdr:spPr>
        <a:xfrm>
          <a:off x="6286500" y="3971925"/>
          <a:ext cx="13239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36</xdr:col>
      <xdr:colOff>9525</xdr:colOff>
      <xdr:row>47</xdr:row>
      <xdr:rowOff>9525</xdr:rowOff>
    </xdr:from>
    <xdr:to>
      <xdr:col>38</xdr:col>
      <xdr:colOff>85725</xdr:colOff>
      <xdr:row>48</xdr:row>
      <xdr:rowOff>133349</xdr:rowOff>
    </xdr:to>
    <xdr:sp macro="" textlink="">
      <xdr:nvSpPr>
        <xdr:cNvPr id="491" name="Rectangle 490"/>
        <xdr:cNvSpPr/>
      </xdr:nvSpPr>
      <xdr:spPr>
        <a:xfrm>
          <a:off x="8220075" y="71723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133350</xdr:colOff>
      <xdr:row>23</xdr:row>
      <xdr:rowOff>114300</xdr:rowOff>
    </xdr:to>
    <xdr:sp macro="" textlink="">
      <xdr:nvSpPr>
        <xdr:cNvPr id="492" name="Accolade fermante 491"/>
        <xdr:cNvSpPr/>
      </xdr:nvSpPr>
      <xdr:spPr>
        <a:xfrm>
          <a:off x="3200400" y="328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47625</xdr:colOff>
      <xdr:row>13</xdr:row>
      <xdr:rowOff>57150</xdr:rowOff>
    </xdr:from>
    <xdr:to>
      <xdr:col>27</xdr:col>
      <xdr:colOff>114300</xdr:colOff>
      <xdr:row>23</xdr:row>
      <xdr:rowOff>38100</xdr:rowOff>
    </xdr:to>
    <xdr:sp macro="" textlink="">
      <xdr:nvSpPr>
        <xdr:cNvPr id="495" name="Accolade fermante 494"/>
        <xdr:cNvSpPr/>
      </xdr:nvSpPr>
      <xdr:spPr>
        <a:xfrm>
          <a:off x="4162425" y="2038350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11</xdr:row>
      <xdr:rowOff>57150</xdr:rowOff>
    </xdr:from>
    <xdr:to>
      <xdr:col>25</xdr:col>
      <xdr:colOff>133350</xdr:colOff>
      <xdr:row>13</xdr:row>
      <xdr:rowOff>85725</xdr:rowOff>
    </xdr:to>
    <xdr:sp macro="" textlink="">
      <xdr:nvSpPr>
        <xdr:cNvPr id="496" name="Accolade fermante 495"/>
        <xdr:cNvSpPr/>
      </xdr:nvSpPr>
      <xdr:spPr>
        <a:xfrm>
          <a:off x="3200400" y="1733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41</xdr:row>
      <xdr:rowOff>85725</xdr:rowOff>
    </xdr:from>
    <xdr:to>
      <xdr:col>25</xdr:col>
      <xdr:colOff>133350</xdr:colOff>
      <xdr:row>43</xdr:row>
      <xdr:rowOff>114300</xdr:rowOff>
    </xdr:to>
    <xdr:sp macro="" textlink="">
      <xdr:nvSpPr>
        <xdr:cNvPr id="497" name="Accolade fermante 496"/>
        <xdr:cNvSpPr/>
      </xdr:nvSpPr>
      <xdr:spPr>
        <a:xfrm>
          <a:off x="3200400" y="6334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66676</xdr:colOff>
      <xdr:row>33</xdr:row>
      <xdr:rowOff>85726</xdr:rowOff>
    </xdr:from>
    <xdr:to>
      <xdr:col>27</xdr:col>
      <xdr:colOff>121920</xdr:colOff>
      <xdr:row>43</xdr:row>
      <xdr:rowOff>142876</xdr:rowOff>
    </xdr:to>
    <xdr:sp macro="" textlink="">
      <xdr:nvSpPr>
        <xdr:cNvPr id="500" name="Accolade fermante 499"/>
        <xdr:cNvSpPr/>
      </xdr:nvSpPr>
      <xdr:spPr>
        <a:xfrm>
          <a:off x="4181476" y="5114926"/>
          <a:ext cx="55244" cy="15811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31</xdr:row>
      <xdr:rowOff>76200</xdr:rowOff>
    </xdr:from>
    <xdr:to>
      <xdr:col>25</xdr:col>
      <xdr:colOff>142875</xdr:colOff>
      <xdr:row>33</xdr:row>
      <xdr:rowOff>104775</xdr:rowOff>
    </xdr:to>
    <xdr:sp macro="" textlink="">
      <xdr:nvSpPr>
        <xdr:cNvPr id="501" name="Accolade fermante 500"/>
        <xdr:cNvSpPr/>
      </xdr:nvSpPr>
      <xdr:spPr>
        <a:xfrm>
          <a:off x="3209925" y="48006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60</xdr:row>
      <xdr:rowOff>85725</xdr:rowOff>
    </xdr:from>
    <xdr:to>
      <xdr:col>25</xdr:col>
      <xdr:colOff>133350</xdr:colOff>
      <xdr:row>62</xdr:row>
      <xdr:rowOff>114300</xdr:rowOff>
    </xdr:to>
    <xdr:sp macro="" textlink="">
      <xdr:nvSpPr>
        <xdr:cNvPr id="502" name="Accolade fermante 501"/>
        <xdr:cNvSpPr/>
      </xdr:nvSpPr>
      <xdr:spPr>
        <a:xfrm>
          <a:off x="3200400" y="92297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57150</xdr:colOff>
      <xdr:row>53</xdr:row>
      <xdr:rowOff>28575</xdr:rowOff>
    </xdr:from>
    <xdr:to>
      <xdr:col>27</xdr:col>
      <xdr:colOff>123825</xdr:colOff>
      <xdr:row>63</xdr:row>
      <xdr:rowOff>9525</xdr:rowOff>
    </xdr:to>
    <xdr:sp macro="" textlink="">
      <xdr:nvSpPr>
        <xdr:cNvPr id="504" name="Accolade fermante 503"/>
        <xdr:cNvSpPr/>
      </xdr:nvSpPr>
      <xdr:spPr>
        <a:xfrm>
          <a:off x="4171950" y="81057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51</xdr:row>
      <xdr:rowOff>57150</xdr:rowOff>
    </xdr:from>
    <xdr:to>
      <xdr:col>25</xdr:col>
      <xdr:colOff>133350</xdr:colOff>
      <xdr:row>53</xdr:row>
      <xdr:rowOff>85725</xdr:rowOff>
    </xdr:to>
    <xdr:sp macro="" textlink="">
      <xdr:nvSpPr>
        <xdr:cNvPr id="505" name="Accolade fermante 504"/>
        <xdr:cNvSpPr/>
      </xdr:nvSpPr>
      <xdr:spPr>
        <a:xfrm>
          <a:off x="3200400" y="7829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71</xdr:row>
      <xdr:rowOff>85725</xdr:rowOff>
    </xdr:from>
    <xdr:to>
      <xdr:col>25</xdr:col>
      <xdr:colOff>133350</xdr:colOff>
      <xdr:row>73</xdr:row>
      <xdr:rowOff>114300</xdr:rowOff>
    </xdr:to>
    <xdr:sp macro="" textlink="">
      <xdr:nvSpPr>
        <xdr:cNvPr id="506" name="Accolade fermante 505"/>
        <xdr:cNvSpPr/>
      </xdr:nvSpPr>
      <xdr:spPr>
        <a:xfrm>
          <a:off x="3200400" y="10906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38100</xdr:colOff>
      <xdr:row>73</xdr:row>
      <xdr:rowOff>85725</xdr:rowOff>
    </xdr:from>
    <xdr:to>
      <xdr:col>27</xdr:col>
      <xdr:colOff>104775</xdr:colOff>
      <xdr:row>83</xdr:row>
      <xdr:rowOff>66675</xdr:rowOff>
    </xdr:to>
    <xdr:sp macro="" textlink="">
      <xdr:nvSpPr>
        <xdr:cNvPr id="509" name="Accolade fermante 508"/>
        <xdr:cNvSpPr/>
      </xdr:nvSpPr>
      <xdr:spPr>
        <a:xfrm>
          <a:off x="4152900" y="112109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31</xdr:col>
      <xdr:colOff>76200</xdr:colOff>
      <xdr:row>20</xdr:row>
      <xdr:rowOff>38099</xdr:rowOff>
    </xdr:from>
    <xdr:to>
      <xdr:col>31</xdr:col>
      <xdr:colOff>121919</xdr:colOff>
      <xdr:row>40</xdr:row>
      <xdr:rowOff>123825</xdr:rowOff>
    </xdr:to>
    <xdr:sp macro="" textlink="">
      <xdr:nvSpPr>
        <xdr:cNvPr id="510" name="Accolade fermante 509"/>
        <xdr:cNvSpPr/>
      </xdr:nvSpPr>
      <xdr:spPr>
        <a:xfrm>
          <a:off x="6134100" y="3086099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66675</xdr:colOff>
      <xdr:row>18</xdr:row>
      <xdr:rowOff>76200</xdr:rowOff>
    </xdr:from>
    <xdr:to>
      <xdr:col>29</xdr:col>
      <xdr:colOff>133350</xdr:colOff>
      <xdr:row>20</xdr:row>
      <xdr:rowOff>104775</xdr:rowOff>
    </xdr:to>
    <xdr:sp macro="" textlink="">
      <xdr:nvSpPr>
        <xdr:cNvPr id="511" name="Accolade fermante 510"/>
        <xdr:cNvSpPr/>
      </xdr:nvSpPr>
      <xdr:spPr>
        <a:xfrm>
          <a:off x="5153025" y="2819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57150</xdr:colOff>
      <xdr:row>38</xdr:row>
      <xdr:rowOff>76200</xdr:rowOff>
    </xdr:from>
    <xdr:to>
      <xdr:col>29</xdr:col>
      <xdr:colOff>123825</xdr:colOff>
      <xdr:row>40</xdr:row>
      <xdr:rowOff>104775</xdr:rowOff>
    </xdr:to>
    <xdr:sp macro="" textlink="">
      <xdr:nvSpPr>
        <xdr:cNvPr id="512" name="Accolade fermante 511"/>
        <xdr:cNvSpPr/>
      </xdr:nvSpPr>
      <xdr:spPr>
        <a:xfrm>
          <a:off x="5143500" y="5867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31</xdr:col>
      <xdr:colOff>66675</xdr:colOff>
      <xdr:row>59</xdr:row>
      <xdr:rowOff>85725</xdr:rowOff>
    </xdr:from>
    <xdr:to>
      <xdr:col>31</xdr:col>
      <xdr:colOff>123824</xdr:colOff>
      <xdr:row>80</xdr:row>
      <xdr:rowOff>114300</xdr:rowOff>
    </xdr:to>
    <xdr:sp macro="" textlink="">
      <xdr:nvSpPr>
        <xdr:cNvPr id="513" name="Accolade fermante 512"/>
        <xdr:cNvSpPr/>
      </xdr:nvSpPr>
      <xdr:spPr>
        <a:xfrm>
          <a:off x="17354550" y="9077325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49531</xdr:colOff>
      <xdr:row>57</xdr:row>
      <xdr:rowOff>76200</xdr:rowOff>
    </xdr:from>
    <xdr:to>
      <xdr:col>29</xdr:col>
      <xdr:colOff>95250</xdr:colOff>
      <xdr:row>59</xdr:row>
      <xdr:rowOff>104775</xdr:rowOff>
    </xdr:to>
    <xdr:sp macro="" textlink="">
      <xdr:nvSpPr>
        <xdr:cNvPr id="514" name="Accolade fermante 513"/>
        <xdr:cNvSpPr/>
      </xdr:nvSpPr>
      <xdr:spPr>
        <a:xfrm>
          <a:off x="5135881" y="87630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57150</xdr:colOff>
      <xdr:row>78</xdr:row>
      <xdr:rowOff>76200</xdr:rowOff>
    </xdr:from>
    <xdr:to>
      <xdr:col>29</xdr:col>
      <xdr:colOff>123825</xdr:colOff>
      <xdr:row>80</xdr:row>
      <xdr:rowOff>104775</xdr:rowOff>
    </xdr:to>
    <xdr:sp macro="" textlink="">
      <xdr:nvSpPr>
        <xdr:cNvPr id="515" name="Accolade fermante 514"/>
        <xdr:cNvSpPr/>
      </xdr:nvSpPr>
      <xdr:spPr>
        <a:xfrm>
          <a:off x="16373475" y="11963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35</xdr:col>
      <xdr:colOff>47625</xdr:colOff>
      <xdr:row>32</xdr:row>
      <xdr:rowOff>85725</xdr:rowOff>
    </xdr:from>
    <xdr:to>
      <xdr:col>35</xdr:col>
      <xdr:colOff>121918</xdr:colOff>
      <xdr:row>71</xdr:row>
      <xdr:rowOff>104775</xdr:rowOff>
    </xdr:to>
    <xdr:sp macro="" textlink="">
      <xdr:nvSpPr>
        <xdr:cNvPr id="516" name="Accolade fermante 515"/>
        <xdr:cNvSpPr/>
      </xdr:nvSpPr>
      <xdr:spPr>
        <a:xfrm>
          <a:off x="19278600" y="4962525"/>
          <a:ext cx="74293" cy="59626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33</xdr:col>
      <xdr:colOff>76200</xdr:colOff>
      <xdr:row>30</xdr:row>
      <xdr:rowOff>57150</xdr:rowOff>
    </xdr:from>
    <xdr:to>
      <xdr:col>33</xdr:col>
      <xdr:colOff>142875</xdr:colOff>
      <xdr:row>32</xdr:row>
      <xdr:rowOff>85725</xdr:rowOff>
    </xdr:to>
    <xdr:sp macro="" textlink="">
      <xdr:nvSpPr>
        <xdr:cNvPr id="517" name="Accolade fermante 516"/>
        <xdr:cNvSpPr/>
      </xdr:nvSpPr>
      <xdr:spPr>
        <a:xfrm>
          <a:off x="7105650" y="4629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33</xdr:col>
      <xdr:colOff>76200</xdr:colOff>
      <xdr:row>69</xdr:row>
      <xdr:rowOff>57150</xdr:rowOff>
    </xdr:from>
    <xdr:to>
      <xdr:col>33</xdr:col>
      <xdr:colOff>142875</xdr:colOff>
      <xdr:row>71</xdr:row>
      <xdr:rowOff>85725</xdr:rowOff>
    </xdr:to>
    <xdr:sp macro="" textlink="">
      <xdr:nvSpPr>
        <xdr:cNvPr id="518" name="Accolade fermante 517"/>
        <xdr:cNvSpPr/>
      </xdr:nvSpPr>
      <xdr:spPr>
        <a:xfrm>
          <a:off x="7105650" y="105727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37</xdr:col>
      <xdr:colOff>76200</xdr:colOff>
      <xdr:row>51</xdr:row>
      <xdr:rowOff>57150</xdr:rowOff>
    </xdr:from>
    <xdr:to>
      <xdr:col>37</xdr:col>
      <xdr:colOff>142875</xdr:colOff>
      <xdr:row>53</xdr:row>
      <xdr:rowOff>85725</xdr:rowOff>
    </xdr:to>
    <xdr:sp macro="" textlink="">
      <xdr:nvSpPr>
        <xdr:cNvPr id="519" name="Accolade fermante 518"/>
        <xdr:cNvSpPr/>
      </xdr:nvSpPr>
      <xdr:spPr>
        <a:xfrm>
          <a:off x="9048750" y="7829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81</xdr:row>
      <xdr:rowOff>85725</xdr:rowOff>
    </xdr:from>
    <xdr:to>
      <xdr:col>25</xdr:col>
      <xdr:colOff>133350</xdr:colOff>
      <xdr:row>83</xdr:row>
      <xdr:rowOff>114300</xdr:rowOff>
    </xdr:to>
    <xdr:sp macro="" textlink="">
      <xdr:nvSpPr>
        <xdr:cNvPr id="523" name="Accolade fermante 522"/>
        <xdr:cNvSpPr/>
      </xdr:nvSpPr>
      <xdr:spPr>
        <a:xfrm>
          <a:off x="3200400" y="12430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22</xdr:col>
      <xdr:colOff>428625</xdr:colOff>
      <xdr:row>99</xdr:row>
      <xdr:rowOff>66674</xdr:rowOff>
    </xdr:from>
    <xdr:to>
      <xdr:col>23</xdr:col>
      <xdr:colOff>474344</xdr:colOff>
      <xdr:row>101</xdr:row>
      <xdr:rowOff>152399</xdr:rowOff>
    </xdr:to>
    <xdr:sp macro="" textlink="">
      <xdr:nvSpPr>
        <xdr:cNvPr id="534" name="Ellipse 533"/>
        <xdr:cNvSpPr/>
      </xdr:nvSpPr>
      <xdr:spPr>
        <a:xfrm>
          <a:off x="11096625" y="16068674"/>
          <a:ext cx="502919" cy="390525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9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109</xdr:row>
      <xdr:rowOff>95250</xdr:rowOff>
    </xdr:from>
    <xdr:to>
      <xdr:col>23</xdr:col>
      <xdr:colOff>483869</xdr:colOff>
      <xdr:row>112</xdr:row>
      <xdr:rowOff>38100</xdr:rowOff>
    </xdr:to>
    <xdr:sp macro="" textlink="">
      <xdr:nvSpPr>
        <xdr:cNvPr id="538" name="Ellipse 537"/>
        <xdr:cNvSpPr/>
      </xdr:nvSpPr>
      <xdr:spPr>
        <a:xfrm>
          <a:off x="11106150" y="1762125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119</xdr:row>
      <xdr:rowOff>85725</xdr:rowOff>
    </xdr:from>
    <xdr:to>
      <xdr:col>23</xdr:col>
      <xdr:colOff>483869</xdr:colOff>
      <xdr:row>122</xdr:row>
      <xdr:rowOff>28575</xdr:rowOff>
    </xdr:to>
    <xdr:sp macro="" textlink="">
      <xdr:nvSpPr>
        <xdr:cNvPr id="541" name="Ellipse 540"/>
        <xdr:cNvSpPr/>
      </xdr:nvSpPr>
      <xdr:spPr>
        <a:xfrm>
          <a:off x="11106150" y="191357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129</xdr:row>
      <xdr:rowOff>85725</xdr:rowOff>
    </xdr:from>
    <xdr:to>
      <xdr:col>23</xdr:col>
      <xdr:colOff>502919</xdr:colOff>
      <xdr:row>132</xdr:row>
      <xdr:rowOff>28575</xdr:rowOff>
    </xdr:to>
    <xdr:sp macro="" textlink="">
      <xdr:nvSpPr>
        <xdr:cNvPr id="542" name="Ellipse 541"/>
        <xdr:cNvSpPr/>
      </xdr:nvSpPr>
      <xdr:spPr>
        <a:xfrm>
          <a:off x="11125200" y="206597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139</xdr:row>
      <xdr:rowOff>85725</xdr:rowOff>
    </xdr:from>
    <xdr:to>
      <xdr:col>23</xdr:col>
      <xdr:colOff>483869</xdr:colOff>
      <xdr:row>142</xdr:row>
      <xdr:rowOff>28575</xdr:rowOff>
    </xdr:to>
    <xdr:sp macro="" textlink="">
      <xdr:nvSpPr>
        <xdr:cNvPr id="544" name="Ellipse 543"/>
        <xdr:cNvSpPr/>
      </xdr:nvSpPr>
      <xdr:spPr>
        <a:xfrm>
          <a:off x="11106150" y="221837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148</xdr:row>
      <xdr:rowOff>104775</xdr:rowOff>
    </xdr:from>
    <xdr:to>
      <xdr:col>23</xdr:col>
      <xdr:colOff>483869</xdr:colOff>
      <xdr:row>151</xdr:row>
      <xdr:rowOff>47625</xdr:rowOff>
    </xdr:to>
    <xdr:sp macro="" textlink="">
      <xdr:nvSpPr>
        <xdr:cNvPr id="549" name="Ellipse 548"/>
        <xdr:cNvSpPr/>
      </xdr:nvSpPr>
      <xdr:spPr>
        <a:xfrm>
          <a:off x="11106150" y="2357437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159</xdr:row>
      <xdr:rowOff>85725</xdr:rowOff>
    </xdr:from>
    <xdr:to>
      <xdr:col>23</xdr:col>
      <xdr:colOff>483869</xdr:colOff>
      <xdr:row>162</xdr:row>
      <xdr:rowOff>28575</xdr:rowOff>
    </xdr:to>
    <xdr:sp macro="" textlink="">
      <xdr:nvSpPr>
        <xdr:cNvPr id="551" name="Ellipse 550"/>
        <xdr:cNvSpPr/>
      </xdr:nvSpPr>
      <xdr:spPr>
        <a:xfrm>
          <a:off x="11106150" y="25231725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15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438150</xdr:colOff>
      <xdr:row>169</xdr:row>
      <xdr:rowOff>76200</xdr:rowOff>
    </xdr:from>
    <xdr:to>
      <xdr:col>23</xdr:col>
      <xdr:colOff>483869</xdr:colOff>
      <xdr:row>172</xdr:row>
      <xdr:rowOff>19050</xdr:rowOff>
    </xdr:to>
    <xdr:sp macro="" textlink="">
      <xdr:nvSpPr>
        <xdr:cNvPr id="552" name="Ellipse 551"/>
        <xdr:cNvSpPr/>
      </xdr:nvSpPr>
      <xdr:spPr>
        <a:xfrm>
          <a:off x="11106150" y="26746200"/>
          <a:ext cx="502919" cy="40005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28575</xdr:colOff>
      <xdr:row>96</xdr:row>
      <xdr:rowOff>0</xdr:rowOff>
    </xdr:from>
    <xdr:to>
      <xdr:col>26</xdr:col>
      <xdr:colOff>276225</xdr:colOff>
      <xdr:row>97</xdr:row>
      <xdr:rowOff>123824</xdr:rowOff>
    </xdr:to>
    <xdr:sp macro="" textlink="">
      <xdr:nvSpPr>
        <xdr:cNvPr id="555" name="Rectangle 554"/>
        <xdr:cNvSpPr/>
      </xdr:nvSpPr>
      <xdr:spPr>
        <a:xfrm>
          <a:off x="2400300" y="155448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28</xdr:col>
      <xdr:colOff>28574</xdr:colOff>
      <xdr:row>103</xdr:row>
      <xdr:rowOff>9525</xdr:rowOff>
    </xdr:from>
    <xdr:to>
      <xdr:col>30</xdr:col>
      <xdr:colOff>438149</xdr:colOff>
      <xdr:row>104</xdr:row>
      <xdr:rowOff>133349</xdr:rowOff>
    </xdr:to>
    <xdr:sp macro="" textlink="">
      <xdr:nvSpPr>
        <xdr:cNvPr id="556" name="Rectangle 555"/>
        <xdr:cNvSpPr/>
      </xdr:nvSpPr>
      <xdr:spPr>
        <a:xfrm>
          <a:off x="4352924" y="166211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32</xdr:col>
      <xdr:colOff>19050</xdr:colOff>
      <xdr:row>115</xdr:row>
      <xdr:rowOff>9525</xdr:rowOff>
    </xdr:from>
    <xdr:to>
      <xdr:col>34</xdr:col>
      <xdr:colOff>371475</xdr:colOff>
      <xdr:row>116</xdr:row>
      <xdr:rowOff>133349</xdr:rowOff>
    </xdr:to>
    <xdr:sp macro="" textlink="">
      <xdr:nvSpPr>
        <xdr:cNvPr id="557" name="Rectangle 556"/>
        <xdr:cNvSpPr/>
      </xdr:nvSpPr>
      <xdr:spPr>
        <a:xfrm>
          <a:off x="6286500" y="18449925"/>
          <a:ext cx="13239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36</xdr:col>
      <xdr:colOff>9525</xdr:colOff>
      <xdr:row>136</xdr:row>
      <xdr:rowOff>9525</xdr:rowOff>
    </xdr:from>
    <xdr:to>
      <xdr:col>38</xdr:col>
      <xdr:colOff>85725</xdr:colOff>
      <xdr:row>137</xdr:row>
      <xdr:rowOff>133349</xdr:rowOff>
    </xdr:to>
    <xdr:sp macro="" textlink="">
      <xdr:nvSpPr>
        <xdr:cNvPr id="558" name="Rectangle 557"/>
        <xdr:cNvSpPr/>
      </xdr:nvSpPr>
      <xdr:spPr>
        <a:xfrm>
          <a:off x="8220075" y="216503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25</xdr:col>
      <xdr:colOff>66675</xdr:colOff>
      <xdr:row>110</xdr:row>
      <xdr:rowOff>85725</xdr:rowOff>
    </xdr:from>
    <xdr:to>
      <xdr:col>25</xdr:col>
      <xdr:colOff>133350</xdr:colOff>
      <xdr:row>112</xdr:row>
      <xdr:rowOff>114300</xdr:rowOff>
    </xdr:to>
    <xdr:sp macro="" textlink="">
      <xdr:nvSpPr>
        <xdr:cNvPr id="559" name="Accolade fermante 558"/>
        <xdr:cNvSpPr/>
      </xdr:nvSpPr>
      <xdr:spPr>
        <a:xfrm>
          <a:off x="3200400" y="17764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57150</xdr:colOff>
      <xdr:row>102</xdr:row>
      <xdr:rowOff>95250</xdr:rowOff>
    </xdr:from>
    <xdr:to>
      <xdr:col>27</xdr:col>
      <xdr:colOff>123825</xdr:colOff>
      <xdr:row>112</xdr:row>
      <xdr:rowOff>76200</xdr:rowOff>
    </xdr:to>
    <xdr:sp macro="" textlink="">
      <xdr:nvSpPr>
        <xdr:cNvPr id="562" name="Accolade fermante 561"/>
        <xdr:cNvSpPr/>
      </xdr:nvSpPr>
      <xdr:spPr>
        <a:xfrm>
          <a:off x="4171950" y="16554450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100</xdr:row>
      <xdr:rowOff>57150</xdr:rowOff>
    </xdr:from>
    <xdr:to>
      <xdr:col>25</xdr:col>
      <xdr:colOff>133350</xdr:colOff>
      <xdr:row>102</xdr:row>
      <xdr:rowOff>85725</xdr:rowOff>
    </xdr:to>
    <xdr:sp macro="" textlink="">
      <xdr:nvSpPr>
        <xdr:cNvPr id="563" name="Accolade fermante 562"/>
        <xdr:cNvSpPr/>
      </xdr:nvSpPr>
      <xdr:spPr>
        <a:xfrm>
          <a:off x="3200400" y="16211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130</xdr:row>
      <xdr:rowOff>85725</xdr:rowOff>
    </xdr:from>
    <xdr:to>
      <xdr:col>25</xdr:col>
      <xdr:colOff>133350</xdr:colOff>
      <xdr:row>132</xdr:row>
      <xdr:rowOff>114300</xdr:rowOff>
    </xdr:to>
    <xdr:sp macro="" textlink="">
      <xdr:nvSpPr>
        <xdr:cNvPr id="564" name="Accolade fermante 563"/>
        <xdr:cNvSpPr/>
      </xdr:nvSpPr>
      <xdr:spPr>
        <a:xfrm>
          <a:off x="3200400" y="20812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47626</xdr:colOff>
      <xdr:row>122</xdr:row>
      <xdr:rowOff>47626</xdr:rowOff>
    </xdr:from>
    <xdr:to>
      <xdr:col>27</xdr:col>
      <xdr:colOff>102870</xdr:colOff>
      <xdr:row>132</xdr:row>
      <xdr:rowOff>104776</xdr:rowOff>
    </xdr:to>
    <xdr:sp macro="" textlink="">
      <xdr:nvSpPr>
        <xdr:cNvPr id="567" name="Accolade fermante 566"/>
        <xdr:cNvSpPr/>
      </xdr:nvSpPr>
      <xdr:spPr>
        <a:xfrm>
          <a:off x="4162426" y="19554826"/>
          <a:ext cx="55244" cy="15811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120</xdr:row>
      <xdr:rowOff>76200</xdr:rowOff>
    </xdr:from>
    <xdr:to>
      <xdr:col>25</xdr:col>
      <xdr:colOff>142875</xdr:colOff>
      <xdr:row>122</xdr:row>
      <xdr:rowOff>104775</xdr:rowOff>
    </xdr:to>
    <xdr:sp macro="" textlink="">
      <xdr:nvSpPr>
        <xdr:cNvPr id="568" name="Accolade fermante 567"/>
        <xdr:cNvSpPr/>
      </xdr:nvSpPr>
      <xdr:spPr>
        <a:xfrm>
          <a:off x="3209925" y="192786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149</xdr:row>
      <xdr:rowOff>85725</xdr:rowOff>
    </xdr:from>
    <xdr:to>
      <xdr:col>25</xdr:col>
      <xdr:colOff>133350</xdr:colOff>
      <xdr:row>151</xdr:row>
      <xdr:rowOff>114300</xdr:rowOff>
    </xdr:to>
    <xdr:sp macro="" textlink="">
      <xdr:nvSpPr>
        <xdr:cNvPr id="569" name="Accolade fermante 568"/>
        <xdr:cNvSpPr/>
      </xdr:nvSpPr>
      <xdr:spPr>
        <a:xfrm>
          <a:off x="3200400" y="237077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57150</xdr:colOff>
      <xdr:row>142</xdr:row>
      <xdr:rowOff>28575</xdr:rowOff>
    </xdr:from>
    <xdr:to>
      <xdr:col>27</xdr:col>
      <xdr:colOff>123825</xdr:colOff>
      <xdr:row>152</xdr:row>
      <xdr:rowOff>9525</xdr:rowOff>
    </xdr:to>
    <xdr:sp macro="" textlink="">
      <xdr:nvSpPr>
        <xdr:cNvPr id="571" name="Accolade fermante 570"/>
        <xdr:cNvSpPr/>
      </xdr:nvSpPr>
      <xdr:spPr>
        <a:xfrm>
          <a:off x="4171950" y="225837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140</xdr:row>
      <xdr:rowOff>57150</xdr:rowOff>
    </xdr:from>
    <xdr:to>
      <xdr:col>25</xdr:col>
      <xdr:colOff>133350</xdr:colOff>
      <xdr:row>142</xdr:row>
      <xdr:rowOff>85725</xdr:rowOff>
    </xdr:to>
    <xdr:sp macro="" textlink="">
      <xdr:nvSpPr>
        <xdr:cNvPr id="572" name="Accolade fermante 571"/>
        <xdr:cNvSpPr/>
      </xdr:nvSpPr>
      <xdr:spPr>
        <a:xfrm>
          <a:off x="3200400" y="22307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160</xdr:row>
      <xdr:rowOff>85725</xdr:rowOff>
    </xdr:from>
    <xdr:to>
      <xdr:col>25</xdr:col>
      <xdr:colOff>133350</xdr:colOff>
      <xdr:row>162</xdr:row>
      <xdr:rowOff>114300</xdr:rowOff>
    </xdr:to>
    <xdr:sp macro="" textlink="">
      <xdr:nvSpPr>
        <xdr:cNvPr id="573" name="Accolade fermante 572"/>
        <xdr:cNvSpPr/>
      </xdr:nvSpPr>
      <xdr:spPr>
        <a:xfrm>
          <a:off x="3200400" y="25384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38100</xdr:colOff>
      <xdr:row>162</xdr:row>
      <xdr:rowOff>85725</xdr:rowOff>
    </xdr:from>
    <xdr:to>
      <xdr:col>27</xdr:col>
      <xdr:colOff>104775</xdr:colOff>
      <xdr:row>172</xdr:row>
      <xdr:rowOff>66675</xdr:rowOff>
    </xdr:to>
    <xdr:sp macro="" textlink="">
      <xdr:nvSpPr>
        <xdr:cNvPr id="576" name="Accolade fermante 575"/>
        <xdr:cNvSpPr/>
      </xdr:nvSpPr>
      <xdr:spPr>
        <a:xfrm>
          <a:off x="4152900" y="256889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31</xdr:col>
      <xdr:colOff>76200</xdr:colOff>
      <xdr:row>109</xdr:row>
      <xdr:rowOff>38099</xdr:rowOff>
    </xdr:from>
    <xdr:to>
      <xdr:col>31</xdr:col>
      <xdr:colOff>121919</xdr:colOff>
      <xdr:row>129</xdr:row>
      <xdr:rowOff>123825</xdr:rowOff>
    </xdr:to>
    <xdr:sp macro="" textlink="">
      <xdr:nvSpPr>
        <xdr:cNvPr id="577" name="Accolade fermante 576"/>
        <xdr:cNvSpPr/>
      </xdr:nvSpPr>
      <xdr:spPr>
        <a:xfrm>
          <a:off x="6134100" y="17564099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66675</xdr:colOff>
      <xdr:row>107</xdr:row>
      <xdr:rowOff>76200</xdr:rowOff>
    </xdr:from>
    <xdr:to>
      <xdr:col>29</xdr:col>
      <xdr:colOff>133350</xdr:colOff>
      <xdr:row>109</xdr:row>
      <xdr:rowOff>104775</xdr:rowOff>
    </xdr:to>
    <xdr:sp macro="" textlink="">
      <xdr:nvSpPr>
        <xdr:cNvPr id="578" name="Accolade fermante 577"/>
        <xdr:cNvSpPr/>
      </xdr:nvSpPr>
      <xdr:spPr>
        <a:xfrm>
          <a:off x="5153025" y="17297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57150</xdr:colOff>
      <xdr:row>127</xdr:row>
      <xdr:rowOff>76200</xdr:rowOff>
    </xdr:from>
    <xdr:to>
      <xdr:col>29</xdr:col>
      <xdr:colOff>123825</xdr:colOff>
      <xdr:row>129</xdr:row>
      <xdr:rowOff>104775</xdr:rowOff>
    </xdr:to>
    <xdr:sp macro="" textlink="">
      <xdr:nvSpPr>
        <xdr:cNvPr id="579" name="Accolade fermante 578"/>
        <xdr:cNvSpPr/>
      </xdr:nvSpPr>
      <xdr:spPr>
        <a:xfrm>
          <a:off x="5143500" y="203454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31</xdr:col>
      <xdr:colOff>47625</xdr:colOff>
      <xdr:row>148</xdr:row>
      <xdr:rowOff>66675</xdr:rowOff>
    </xdr:from>
    <xdr:to>
      <xdr:col>31</xdr:col>
      <xdr:colOff>104774</xdr:colOff>
      <xdr:row>169</xdr:row>
      <xdr:rowOff>95250</xdr:rowOff>
    </xdr:to>
    <xdr:sp macro="" textlink="">
      <xdr:nvSpPr>
        <xdr:cNvPr id="580" name="Accolade fermante 579"/>
        <xdr:cNvSpPr/>
      </xdr:nvSpPr>
      <xdr:spPr>
        <a:xfrm>
          <a:off x="6105525" y="23536275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49531</xdr:colOff>
      <xdr:row>146</xdr:row>
      <xdr:rowOff>76200</xdr:rowOff>
    </xdr:from>
    <xdr:to>
      <xdr:col>29</xdr:col>
      <xdr:colOff>95250</xdr:colOff>
      <xdr:row>148</xdr:row>
      <xdr:rowOff>104775</xdr:rowOff>
    </xdr:to>
    <xdr:sp macro="" textlink="">
      <xdr:nvSpPr>
        <xdr:cNvPr id="581" name="Accolade fermante 580"/>
        <xdr:cNvSpPr/>
      </xdr:nvSpPr>
      <xdr:spPr>
        <a:xfrm>
          <a:off x="5135881" y="232410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76200</xdr:colOff>
      <xdr:row>167</xdr:row>
      <xdr:rowOff>85725</xdr:rowOff>
    </xdr:from>
    <xdr:to>
      <xdr:col>29</xdr:col>
      <xdr:colOff>142875</xdr:colOff>
      <xdr:row>169</xdr:row>
      <xdr:rowOff>114300</xdr:rowOff>
    </xdr:to>
    <xdr:sp macro="" textlink="">
      <xdr:nvSpPr>
        <xdr:cNvPr id="582" name="Accolade fermante 581"/>
        <xdr:cNvSpPr/>
      </xdr:nvSpPr>
      <xdr:spPr>
        <a:xfrm>
          <a:off x="16392525" y="264509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35</xdr:col>
      <xdr:colOff>47624</xdr:colOff>
      <xdr:row>121</xdr:row>
      <xdr:rowOff>57150</xdr:rowOff>
    </xdr:from>
    <xdr:to>
      <xdr:col>35</xdr:col>
      <xdr:colOff>93343</xdr:colOff>
      <xdr:row>160</xdr:row>
      <xdr:rowOff>66674</xdr:rowOff>
    </xdr:to>
    <xdr:sp macro="" textlink="">
      <xdr:nvSpPr>
        <xdr:cNvPr id="583" name="Accolade fermante 582"/>
        <xdr:cNvSpPr/>
      </xdr:nvSpPr>
      <xdr:spPr>
        <a:xfrm>
          <a:off x="8048624" y="19411950"/>
          <a:ext cx="45719" cy="5953124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33</xdr:col>
      <xdr:colOff>76200</xdr:colOff>
      <xdr:row>119</xdr:row>
      <xdr:rowOff>57150</xdr:rowOff>
    </xdr:from>
    <xdr:to>
      <xdr:col>33</xdr:col>
      <xdr:colOff>142875</xdr:colOff>
      <xdr:row>121</xdr:row>
      <xdr:rowOff>85725</xdr:rowOff>
    </xdr:to>
    <xdr:sp macro="" textlink="">
      <xdr:nvSpPr>
        <xdr:cNvPr id="584" name="Accolade fermante 583"/>
        <xdr:cNvSpPr/>
      </xdr:nvSpPr>
      <xdr:spPr>
        <a:xfrm>
          <a:off x="7105650" y="19107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33</xdr:col>
      <xdr:colOff>76200</xdr:colOff>
      <xdr:row>158</xdr:row>
      <xdr:rowOff>57150</xdr:rowOff>
    </xdr:from>
    <xdr:to>
      <xdr:col>33</xdr:col>
      <xdr:colOff>142875</xdr:colOff>
      <xdr:row>160</xdr:row>
      <xdr:rowOff>85725</xdr:rowOff>
    </xdr:to>
    <xdr:sp macro="" textlink="">
      <xdr:nvSpPr>
        <xdr:cNvPr id="585" name="Accolade fermante 584"/>
        <xdr:cNvSpPr/>
      </xdr:nvSpPr>
      <xdr:spPr>
        <a:xfrm>
          <a:off x="7105650" y="250507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37</xdr:col>
      <xdr:colOff>76200</xdr:colOff>
      <xdr:row>140</xdr:row>
      <xdr:rowOff>57150</xdr:rowOff>
    </xdr:from>
    <xdr:to>
      <xdr:col>37</xdr:col>
      <xdr:colOff>142875</xdr:colOff>
      <xdr:row>142</xdr:row>
      <xdr:rowOff>85725</xdr:rowOff>
    </xdr:to>
    <xdr:sp macro="" textlink="">
      <xdr:nvSpPr>
        <xdr:cNvPr id="586" name="Accolade fermante 585"/>
        <xdr:cNvSpPr/>
      </xdr:nvSpPr>
      <xdr:spPr>
        <a:xfrm>
          <a:off x="9048750" y="22307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66675</xdr:colOff>
      <xdr:row>170</xdr:row>
      <xdr:rowOff>85725</xdr:rowOff>
    </xdr:from>
    <xdr:to>
      <xdr:col>25</xdr:col>
      <xdr:colOff>133350</xdr:colOff>
      <xdr:row>172</xdr:row>
      <xdr:rowOff>114300</xdr:rowOff>
    </xdr:to>
    <xdr:sp macro="" textlink="">
      <xdr:nvSpPr>
        <xdr:cNvPr id="590" name="Accolade fermante 589"/>
        <xdr:cNvSpPr/>
      </xdr:nvSpPr>
      <xdr:spPr>
        <a:xfrm>
          <a:off x="3200400" y="26908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0</xdr:row>
      <xdr:rowOff>47625</xdr:rowOff>
    </xdr:from>
    <xdr:to>
      <xdr:col>3</xdr:col>
      <xdr:colOff>495300</xdr:colOff>
      <xdr:row>2</xdr:row>
      <xdr:rowOff>114300</xdr:rowOff>
    </xdr:to>
    <xdr:sp macro="" textlink="">
      <xdr:nvSpPr>
        <xdr:cNvPr id="2" name="Rectangle 1"/>
        <xdr:cNvSpPr/>
      </xdr:nvSpPr>
      <xdr:spPr>
        <a:xfrm>
          <a:off x="76198" y="47625"/>
          <a:ext cx="2152652" cy="3333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 Principale</a:t>
          </a:r>
        </a:p>
      </xdr:txBody>
    </xdr:sp>
    <xdr:clientData/>
  </xdr:twoCellAnchor>
  <xdr:twoCellAnchor>
    <xdr:from>
      <xdr:col>0</xdr:col>
      <xdr:colOff>74084</xdr:colOff>
      <xdr:row>87</xdr:row>
      <xdr:rowOff>65617</xdr:rowOff>
    </xdr:from>
    <xdr:to>
      <xdr:col>3</xdr:col>
      <xdr:colOff>486833</xdr:colOff>
      <xdr:row>90</xdr:row>
      <xdr:rowOff>17992</xdr:rowOff>
    </xdr:to>
    <xdr:sp macro="" textlink="">
      <xdr:nvSpPr>
        <xdr:cNvPr id="3" name="Rectangle 2"/>
        <xdr:cNvSpPr/>
      </xdr:nvSpPr>
      <xdr:spPr>
        <a:xfrm>
          <a:off x="74084" y="12088284"/>
          <a:ext cx="2021416" cy="3651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 Consolante</a:t>
          </a:r>
        </a:p>
      </xdr:txBody>
    </xdr:sp>
    <xdr:clientData/>
  </xdr:twoCellAnchor>
  <xdr:twoCellAnchor>
    <xdr:from>
      <xdr:col>0</xdr:col>
      <xdr:colOff>66675</xdr:colOff>
      <xdr:row>6</xdr:row>
      <xdr:rowOff>66675</xdr:rowOff>
    </xdr:from>
    <xdr:to>
      <xdr:col>0</xdr:col>
      <xdr:colOff>569594</xdr:colOff>
      <xdr:row>9</xdr:row>
      <xdr:rowOff>9525</xdr:rowOff>
    </xdr:to>
    <xdr:sp macro="" textlink="">
      <xdr:nvSpPr>
        <xdr:cNvPr id="4" name="Ellipse 3"/>
        <xdr:cNvSpPr/>
      </xdr:nvSpPr>
      <xdr:spPr>
        <a:xfrm>
          <a:off x="66675" y="8667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16</xdr:row>
      <xdr:rowOff>66675</xdr:rowOff>
    </xdr:from>
    <xdr:to>
      <xdr:col>0</xdr:col>
      <xdr:colOff>588644</xdr:colOff>
      <xdr:row>19</xdr:row>
      <xdr:rowOff>9525</xdr:rowOff>
    </xdr:to>
    <xdr:sp macro="" textlink="">
      <xdr:nvSpPr>
        <xdr:cNvPr id="5" name="Ellipse 4"/>
        <xdr:cNvSpPr/>
      </xdr:nvSpPr>
      <xdr:spPr>
        <a:xfrm>
          <a:off x="85725" y="22002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66675</xdr:colOff>
      <xdr:row>26</xdr:row>
      <xdr:rowOff>66675</xdr:rowOff>
    </xdr:from>
    <xdr:to>
      <xdr:col>0</xdr:col>
      <xdr:colOff>569594</xdr:colOff>
      <xdr:row>29</xdr:row>
      <xdr:rowOff>9525</xdr:rowOff>
    </xdr:to>
    <xdr:sp macro="" textlink="">
      <xdr:nvSpPr>
        <xdr:cNvPr id="6" name="Ellipse 5"/>
        <xdr:cNvSpPr/>
      </xdr:nvSpPr>
      <xdr:spPr>
        <a:xfrm>
          <a:off x="66675" y="35337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46</xdr:row>
      <xdr:rowOff>47625</xdr:rowOff>
    </xdr:from>
    <xdr:to>
      <xdr:col>0</xdr:col>
      <xdr:colOff>588644</xdr:colOff>
      <xdr:row>48</xdr:row>
      <xdr:rowOff>123825</xdr:rowOff>
    </xdr:to>
    <xdr:sp macro="" textlink="">
      <xdr:nvSpPr>
        <xdr:cNvPr id="8" name="Ellipse 7"/>
        <xdr:cNvSpPr/>
      </xdr:nvSpPr>
      <xdr:spPr>
        <a:xfrm>
          <a:off x="85725" y="618172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76200</xdr:colOff>
      <xdr:row>55</xdr:row>
      <xdr:rowOff>95250</xdr:rowOff>
    </xdr:from>
    <xdr:to>
      <xdr:col>0</xdr:col>
      <xdr:colOff>579119</xdr:colOff>
      <xdr:row>58</xdr:row>
      <xdr:rowOff>38100</xdr:rowOff>
    </xdr:to>
    <xdr:sp macro="" textlink="">
      <xdr:nvSpPr>
        <xdr:cNvPr id="9" name="Ellipse 8"/>
        <xdr:cNvSpPr/>
      </xdr:nvSpPr>
      <xdr:spPr>
        <a:xfrm>
          <a:off x="76200" y="742950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66</xdr:row>
      <xdr:rowOff>57150</xdr:rowOff>
    </xdr:from>
    <xdr:to>
      <xdr:col>0</xdr:col>
      <xdr:colOff>579119</xdr:colOff>
      <xdr:row>69</xdr:row>
      <xdr:rowOff>0</xdr:rowOff>
    </xdr:to>
    <xdr:sp macro="" textlink="">
      <xdr:nvSpPr>
        <xdr:cNvPr id="10" name="Ellipse 9"/>
        <xdr:cNvSpPr/>
      </xdr:nvSpPr>
      <xdr:spPr>
        <a:xfrm>
          <a:off x="76200" y="88582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7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</xdr:colOff>
      <xdr:row>76</xdr:row>
      <xdr:rowOff>66675</xdr:rowOff>
    </xdr:from>
    <xdr:to>
      <xdr:col>0</xdr:col>
      <xdr:colOff>560069</xdr:colOff>
      <xdr:row>79</xdr:row>
      <xdr:rowOff>9525</xdr:rowOff>
    </xdr:to>
    <xdr:sp macro="" textlink="">
      <xdr:nvSpPr>
        <xdr:cNvPr id="11" name="Ellipse 10"/>
        <xdr:cNvSpPr/>
      </xdr:nvSpPr>
      <xdr:spPr>
        <a:xfrm>
          <a:off x="57150" y="102012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8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3</xdr:col>
      <xdr:colOff>276225</xdr:colOff>
      <xdr:row>4</xdr:row>
      <xdr:rowOff>123824</xdr:rowOff>
    </xdr:to>
    <xdr:sp macro="" textlink="">
      <xdr:nvSpPr>
        <xdr:cNvPr id="12" name="Rectangle 11"/>
        <xdr:cNvSpPr/>
      </xdr:nvSpPr>
      <xdr:spPr>
        <a:xfrm>
          <a:off x="11696700" y="4572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5</xdr:col>
      <xdr:colOff>28574</xdr:colOff>
      <xdr:row>10</xdr:row>
      <xdr:rowOff>9525</xdr:rowOff>
    </xdr:from>
    <xdr:to>
      <xdr:col>7</xdr:col>
      <xdr:colOff>438149</xdr:colOff>
      <xdr:row>11</xdr:row>
      <xdr:rowOff>133349</xdr:rowOff>
    </xdr:to>
    <xdr:sp macro="" textlink="">
      <xdr:nvSpPr>
        <xdr:cNvPr id="13" name="Rectangle 12"/>
        <xdr:cNvSpPr/>
      </xdr:nvSpPr>
      <xdr:spPr>
        <a:xfrm>
          <a:off x="13639799" y="15335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9</xdr:col>
      <xdr:colOff>19050</xdr:colOff>
      <xdr:row>22</xdr:row>
      <xdr:rowOff>9525</xdr:rowOff>
    </xdr:from>
    <xdr:to>
      <xdr:col>11</xdr:col>
      <xdr:colOff>371475</xdr:colOff>
      <xdr:row>23</xdr:row>
      <xdr:rowOff>133349</xdr:rowOff>
    </xdr:to>
    <xdr:sp macro="" textlink="">
      <xdr:nvSpPr>
        <xdr:cNvPr id="14" name="Rectangle 13"/>
        <xdr:cNvSpPr/>
      </xdr:nvSpPr>
      <xdr:spPr>
        <a:xfrm>
          <a:off x="15573375" y="3362325"/>
          <a:ext cx="13239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13</xdr:col>
      <xdr:colOff>9525</xdr:colOff>
      <xdr:row>43</xdr:row>
      <xdr:rowOff>9525</xdr:rowOff>
    </xdr:from>
    <xdr:to>
      <xdr:col>15</xdr:col>
      <xdr:colOff>85725</xdr:colOff>
      <xdr:row>44</xdr:row>
      <xdr:rowOff>133349</xdr:rowOff>
    </xdr:to>
    <xdr:sp macro="" textlink="">
      <xdr:nvSpPr>
        <xdr:cNvPr id="15" name="Rectangle 14"/>
        <xdr:cNvSpPr/>
      </xdr:nvSpPr>
      <xdr:spPr>
        <a:xfrm>
          <a:off x="17506950" y="65627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</xdr:col>
      <xdr:colOff>66675</xdr:colOff>
      <xdr:row>17</xdr:row>
      <xdr:rowOff>85725</xdr:rowOff>
    </xdr:from>
    <xdr:to>
      <xdr:col>2</xdr:col>
      <xdr:colOff>133350</xdr:colOff>
      <xdr:row>19</xdr:row>
      <xdr:rowOff>114300</xdr:rowOff>
    </xdr:to>
    <xdr:sp macro="" textlink="">
      <xdr:nvSpPr>
        <xdr:cNvPr id="16" name="Accolade fermante 15"/>
        <xdr:cNvSpPr/>
      </xdr:nvSpPr>
      <xdr:spPr>
        <a:xfrm>
          <a:off x="12496800" y="2676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133350</xdr:colOff>
      <xdr:row>19</xdr:row>
      <xdr:rowOff>66675</xdr:rowOff>
    </xdr:to>
    <xdr:sp macro="" textlink="">
      <xdr:nvSpPr>
        <xdr:cNvPr id="17" name="Accolade fermante 16"/>
        <xdr:cNvSpPr/>
      </xdr:nvSpPr>
      <xdr:spPr>
        <a:xfrm>
          <a:off x="2562225" y="1285875"/>
          <a:ext cx="66675" cy="13144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7</xdr:row>
      <xdr:rowOff>57150</xdr:rowOff>
    </xdr:from>
    <xdr:to>
      <xdr:col>2</xdr:col>
      <xdr:colOff>133350</xdr:colOff>
      <xdr:row>9</xdr:row>
      <xdr:rowOff>85725</xdr:rowOff>
    </xdr:to>
    <xdr:sp macro="" textlink="">
      <xdr:nvSpPr>
        <xdr:cNvPr id="18" name="Accolade fermante 17"/>
        <xdr:cNvSpPr/>
      </xdr:nvSpPr>
      <xdr:spPr>
        <a:xfrm>
          <a:off x="12496800" y="1123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37</xdr:row>
      <xdr:rowOff>85725</xdr:rowOff>
    </xdr:from>
    <xdr:to>
      <xdr:col>2</xdr:col>
      <xdr:colOff>133350</xdr:colOff>
      <xdr:row>39</xdr:row>
      <xdr:rowOff>114300</xdr:rowOff>
    </xdr:to>
    <xdr:sp macro="" textlink="">
      <xdr:nvSpPr>
        <xdr:cNvPr id="19" name="Accolade fermante 18"/>
        <xdr:cNvSpPr/>
      </xdr:nvSpPr>
      <xdr:spPr>
        <a:xfrm>
          <a:off x="12496800" y="5724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66676</xdr:colOff>
      <xdr:row>29</xdr:row>
      <xdr:rowOff>66676</xdr:rowOff>
    </xdr:from>
    <xdr:to>
      <xdr:col>4</xdr:col>
      <xdr:colOff>121920</xdr:colOff>
      <xdr:row>39</xdr:row>
      <xdr:rowOff>123826</xdr:rowOff>
    </xdr:to>
    <xdr:sp macro="" textlink="">
      <xdr:nvSpPr>
        <xdr:cNvPr id="20" name="Accolade fermante 19"/>
        <xdr:cNvSpPr/>
      </xdr:nvSpPr>
      <xdr:spPr>
        <a:xfrm>
          <a:off x="2562226" y="3933826"/>
          <a:ext cx="55244" cy="13906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76200</xdr:colOff>
      <xdr:row>27</xdr:row>
      <xdr:rowOff>76200</xdr:rowOff>
    </xdr:from>
    <xdr:to>
      <xdr:col>2</xdr:col>
      <xdr:colOff>142875</xdr:colOff>
      <xdr:row>29</xdr:row>
      <xdr:rowOff>104775</xdr:rowOff>
    </xdr:to>
    <xdr:sp macro="" textlink="">
      <xdr:nvSpPr>
        <xdr:cNvPr id="21" name="Accolade fermante 20"/>
        <xdr:cNvSpPr/>
      </xdr:nvSpPr>
      <xdr:spPr>
        <a:xfrm>
          <a:off x="12506325" y="4191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56</xdr:row>
      <xdr:rowOff>85725</xdr:rowOff>
    </xdr:from>
    <xdr:to>
      <xdr:col>2</xdr:col>
      <xdr:colOff>133350</xdr:colOff>
      <xdr:row>58</xdr:row>
      <xdr:rowOff>114300</xdr:rowOff>
    </xdr:to>
    <xdr:sp macro="" textlink="">
      <xdr:nvSpPr>
        <xdr:cNvPr id="22" name="Accolade fermante 21"/>
        <xdr:cNvSpPr/>
      </xdr:nvSpPr>
      <xdr:spPr>
        <a:xfrm>
          <a:off x="12496800" y="8620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49</xdr:row>
      <xdr:rowOff>28575</xdr:rowOff>
    </xdr:from>
    <xdr:to>
      <xdr:col>4</xdr:col>
      <xdr:colOff>123825</xdr:colOff>
      <xdr:row>59</xdr:row>
      <xdr:rowOff>9525</xdr:rowOff>
    </xdr:to>
    <xdr:sp macro="" textlink="">
      <xdr:nvSpPr>
        <xdr:cNvPr id="23" name="Accolade fermante 22"/>
        <xdr:cNvSpPr/>
      </xdr:nvSpPr>
      <xdr:spPr>
        <a:xfrm>
          <a:off x="13458825" y="74961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47</xdr:row>
      <xdr:rowOff>57150</xdr:rowOff>
    </xdr:from>
    <xdr:to>
      <xdr:col>2</xdr:col>
      <xdr:colOff>133350</xdr:colOff>
      <xdr:row>49</xdr:row>
      <xdr:rowOff>85725</xdr:rowOff>
    </xdr:to>
    <xdr:sp macro="" textlink="">
      <xdr:nvSpPr>
        <xdr:cNvPr id="24" name="Accolade fermante 23"/>
        <xdr:cNvSpPr/>
      </xdr:nvSpPr>
      <xdr:spPr>
        <a:xfrm>
          <a:off x="12496800" y="7219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67</xdr:row>
      <xdr:rowOff>85725</xdr:rowOff>
    </xdr:from>
    <xdr:to>
      <xdr:col>2</xdr:col>
      <xdr:colOff>133350</xdr:colOff>
      <xdr:row>69</xdr:row>
      <xdr:rowOff>114300</xdr:rowOff>
    </xdr:to>
    <xdr:sp macro="" textlink="">
      <xdr:nvSpPr>
        <xdr:cNvPr id="25" name="Accolade fermante 24"/>
        <xdr:cNvSpPr/>
      </xdr:nvSpPr>
      <xdr:spPr>
        <a:xfrm>
          <a:off x="12496800" y="10296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69</xdr:row>
      <xdr:rowOff>85725</xdr:rowOff>
    </xdr:from>
    <xdr:to>
      <xdr:col>4</xdr:col>
      <xdr:colOff>104775</xdr:colOff>
      <xdr:row>79</xdr:row>
      <xdr:rowOff>66675</xdr:rowOff>
    </xdr:to>
    <xdr:sp macro="" textlink="">
      <xdr:nvSpPr>
        <xdr:cNvPr id="26" name="Accolade fermante 25"/>
        <xdr:cNvSpPr/>
      </xdr:nvSpPr>
      <xdr:spPr>
        <a:xfrm>
          <a:off x="13439775" y="106013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76200</xdr:colOff>
      <xdr:row>16</xdr:row>
      <xdr:rowOff>38099</xdr:rowOff>
    </xdr:from>
    <xdr:to>
      <xdr:col>8</xdr:col>
      <xdr:colOff>121919</xdr:colOff>
      <xdr:row>36</xdr:row>
      <xdr:rowOff>123825</xdr:rowOff>
    </xdr:to>
    <xdr:sp macro="" textlink="">
      <xdr:nvSpPr>
        <xdr:cNvPr id="27" name="Accolade fermante 26"/>
        <xdr:cNvSpPr/>
      </xdr:nvSpPr>
      <xdr:spPr>
        <a:xfrm>
          <a:off x="15420975" y="2476499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14</xdr:row>
      <xdr:rowOff>76200</xdr:rowOff>
    </xdr:from>
    <xdr:to>
      <xdr:col>6</xdr:col>
      <xdr:colOff>133350</xdr:colOff>
      <xdr:row>16</xdr:row>
      <xdr:rowOff>104775</xdr:rowOff>
    </xdr:to>
    <xdr:sp macro="" textlink="">
      <xdr:nvSpPr>
        <xdr:cNvPr id="28" name="Accolade fermante 27"/>
        <xdr:cNvSpPr/>
      </xdr:nvSpPr>
      <xdr:spPr>
        <a:xfrm>
          <a:off x="14439900" y="22098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57150</xdr:colOff>
      <xdr:row>34</xdr:row>
      <xdr:rowOff>76200</xdr:rowOff>
    </xdr:from>
    <xdr:to>
      <xdr:col>6</xdr:col>
      <xdr:colOff>123825</xdr:colOff>
      <xdr:row>36</xdr:row>
      <xdr:rowOff>104775</xdr:rowOff>
    </xdr:to>
    <xdr:sp macro="" textlink="">
      <xdr:nvSpPr>
        <xdr:cNvPr id="29" name="Accolade fermante 28"/>
        <xdr:cNvSpPr/>
      </xdr:nvSpPr>
      <xdr:spPr>
        <a:xfrm>
          <a:off x="14430375" y="52578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104775</xdr:colOff>
      <xdr:row>55</xdr:row>
      <xdr:rowOff>66675</xdr:rowOff>
    </xdr:from>
    <xdr:to>
      <xdr:col>8</xdr:col>
      <xdr:colOff>161924</xdr:colOff>
      <xdr:row>76</xdr:row>
      <xdr:rowOff>95250</xdr:rowOff>
    </xdr:to>
    <xdr:sp macro="" textlink="">
      <xdr:nvSpPr>
        <xdr:cNvPr id="30" name="Accolade fermante 29"/>
        <xdr:cNvSpPr/>
      </xdr:nvSpPr>
      <xdr:spPr>
        <a:xfrm>
          <a:off x="15449550" y="8448675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49531</xdr:colOff>
      <xdr:row>53</xdr:row>
      <xdr:rowOff>76200</xdr:rowOff>
    </xdr:from>
    <xdr:to>
      <xdr:col>6</xdr:col>
      <xdr:colOff>95250</xdr:colOff>
      <xdr:row>55</xdr:row>
      <xdr:rowOff>104775</xdr:rowOff>
    </xdr:to>
    <xdr:sp macro="" textlink="">
      <xdr:nvSpPr>
        <xdr:cNvPr id="31" name="Accolade fermante 30"/>
        <xdr:cNvSpPr/>
      </xdr:nvSpPr>
      <xdr:spPr>
        <a:xfrm>
          <a:off x="14422756" y="81534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104775</xdr:colOff>
      <xdr:row>74</xdr:row>
      <xdr:rowOff>66675</xdr:rowOff>
    </xdr:from>
    <xdr:to>
      <xdr:col>6</xdr:col>
      <xdr:colOff>171450</xdr:colOff>
      <xdr:row>76</xdr:row>
      <xdr:rowOff>95250</xdr:rowOff>
    </xdr:to>
    <xdr:sp macro="" textlink="">
      <xdr:nvSpPr>
        <xdr:cNvPr id="32" name="Accolade fermante 31"/>
        <xdr:cNvSpPr/>
      </xdr:nvSpPr>
      <xdr:spPr>
        <a:xfrm>
          <a:off x="14478000" y="1134427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47625</xdr:colOff>
      <xdr:row>28</xdr:row>
      <xdr:rowOff>95250</xdr:rowOff>
    </xdr:from>
    <xdr:to>
      <xdr:col>12</xdr:col>
      <xdr:colOff>121918</xdr:colOff>
      <xdr:row>67</xdr:row>
      <xdr:rowOff>114300</xdr:rowOff>
    </xdr:to>
    <xdr:sp macro="" textlink="">
      <xdr:nvSpPr>
        <xdr:cNvPr id="33" name="Accolade fermante 32"/>
        <xdr:cNvSpPr/>
      </xdr:nvSpPr>
      <xdr:spPr>
        <a:xfrm>
          <a:off x="6429375" y="3829050"/>
          <a:ext cx="74293" cy="52197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76200</xdr:colOff>
      <xdr:row>26</xdr:row>
      <xdr:rowOff>57150</xdr:rowOff>
    </xdr:from>
    <xdr:to>
      <xdr:col>10</xdr:col>
      <xdr:colOff>142875</xdr:colOff>
      <xdr:row>28</xdr:row>
      <xdr:rowOff>85725</xdr:rowOff>
    </xdr:to>
    <xdr:sp macro="" textlink="">
      <xdr:nvSpPr>
        <xdr:cNvPr id="34" name="Accolade fermante 33"/>
        <xdr:cNvSpPr/>
      </xdr:nvSpPr>
      <xdr:spPr>
        <a:xfrm>
          <a:off x="16392525" y="4019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76200</xdr:colOff>
      <xdr:row>65</xdr:row>
      <xdr:rowOff>57150</xdr:rowOff>
    </xdr:from>
    <xdr:to>
      <xdr:col>10</xdr:col>
      <xdr:colOff>142875</xdr:colOff>
      <xdr:row>67</xdr:row>
      <xdr:rowOff>85725</xdr:rowOff>
    </xdr:to>
    <xdr:sp macro="" textlink="">
      <xdr:nvSpPr>
        <xdr:cNvPr id="35" name="Accolade fermante 34"/>
        <xdr:cNvSpPr/>
      </xdr:nvSpPr>
      <xdr:spPr>
        <a:xfrm>
          <a:off x="16392525" y="9963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47</xdr:row>
      <xdr:rowOff>57150</xdr:rowOff>
    </xdr:from>
    <xdr:to>
      <xdr:col>14</xdr:col>
      <xdr:colOff>142875</xdr:colOff>
      <xdr:row>49</xdr:row>
      <xdr:rowOff>85725</xdr:rowOff>
    </xdr:to>
    <xdr:sp macro="" textlink="">
      <xdr:nvSpPr>
        <xdr:cNvPr id="36" name="Accolade fermante 35"/>
        <xdr:cNvSpPr/>
      </xdr:nvSpPr>
      <xdr:spPr>
        <a:xfrm>
          <a:off x="18335625" y="7219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77</xdr:row>
      <xdr:rowOff>85725</xdr:rowOff>
    </xdr:from>
    <xdr:to>
      <xdr:col>2</xdr:col>
      <xdr:colOff>133350</xdr:colOff>
      <xdr:row>79</xdr:row>
      <xdr:rowOff>114300</xdr:rowOff>
    </xdr:to>
    <xdr:sp macro="" textlink="">
      <xdr:nvSpPr>
        <xdr:cNvPr id="37" name="Accolade fermante 36"/>
        <xdr:cNvSpPr/>
      </xdr:nvSpPr>
      <xdr:spPr>
        <a:xfrm>
          <a:off x="12496800" y="11820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76200</xdr:colOff>
      <xdr:row>95</xdr:row>
      <xdr:rowOff>76200</xdr:rowOff>
    </xdr:from>
    <xdr:to>
      <xdr:col>0</xdr:col>
      <xdr:colOff>579119</xdr:colOff>
      <xdr:row>98</xdr:row>
      <xdr:rowOff>19050</xdr:rowOff>
    </xdr:to>
    <xdr:sp macro="" textlink="">
      <xdr:nvSpPr>
        <xdr:cNvPr id="38" name="Ellipse 37"/>
        <xdr:cNvSpPr/>
      </xdr:nvSpPr>
      <xdr:spPr>
        <a:xfrm>
          <a:off x="76200" y="127444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9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105</xdr:row>
      <xdr:rowOff>85725</xdr:rowOff>
    </xdr:from>
    <xdr:to>
      <xdr:col>0</xdr:col>
      <xdr:colOff>588644</xdr:colOff>
      <xdr:row>108</xdr:row>
      <xdr:rowOff>28575</xdr:rowOff>
    </xdr:to>
    <xdr:sp macro="" textlink="">
      <xdr:nvSpPr>
        <xdr:cNvPr id="39" name="Ellipse 38"/>
        <xdr:cNvSpPr/>
      </xdr:nvSpPr>
      <xdr:spPr>
        <a:xfrm>
          <a:off x="85725" y="140874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85725</xdr:colOff>
      <xdr:row>115</xdr:row>
      <xdr:rowOff>66675</xdr:rowOff>
    </xdr:from>
    <xdr:to>
      <xdr:col>0</xdr:col>
      <xdr:colOff>588644</xdr:colOff>
      <xdr:row>118</xdr:row>
      <xdr:rowOff>9525</xdr:rowOff>
    </xdr:to>
    <xdr:sp macro="" textlink="">
      <xdr:nvSpPr>
        <xdr:cNvPr id="40" name="Ellipse 39"/>
        <xdr:cNvSpPr/>
      </xdr:nvSpPr>
      <xdr:spPr>
        <a:xfrm>
          <a:off x="85725" y="1540192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125</xdr:row>
      <xdr:rowOff>76200</xdr:rowOff>
    </xdr:from>
    <xdr:to>
      <xdr:col>0</xdr:col>
      <xdr:colOff>579119</xdr:colOff>
      <xdr:row>128</xdr:row>
      <xdr:rowOff>19050</xdr:rowOff>
    </xdr:to>
    <xdr:sp macro="" textlink="">
      <xdr:nvSpPr>
        <xdr:cNvPr id="41" name="Ellipse 40"/>
        <xdr:cNvSpPr/>
      </xdr:nvSpPr>
      <xdr:spPr>
        <a:xfrm>
          <a:off x="76200" y="167449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85725</xdr:colOff>
      <xdr:row>135</xdr:row>
      <xdr:rowOff>85725</xdr:rowOff>
    </xdr:from>
    <xdr:to>
      <xdr:col>0</xdr:col>
      <xdr:colOff>588644</xdr:colOff>
      <xdr:row>138</xdr:row>
      <xdr:rowOff>28575</xdr:rowOff>
    </xdr:to>
    <xdr:sp macro="" textlink="">
      <xdr:nvSpPr>
        <xdr:cNvPr id="42" name="Ellipse 41"/>
        <xdr:cNvSpPr/>
      </xdr:nvSpPr>
      <xdr:spPr>
        <a:xfrm>
          <a:off x="85725" y="180879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85725</xdr:colOff>
      <xdr:row>144</xdr:row>
      <xdr:rowOff>95250</xdr:rowOff>
    </xdr:from>
    <xdr:to>
      <xdr:col>0</xdr:col>
      <xdr:colOff>588644</xdr:colOff>
      <xdr:row>147</xdr:row>
      <xdr:rowOff>38100</xdr:rowOff>
    </xdr:to>
    <xdr:sp macro="" textlink="">
      <xdr:nvSpPr>
        <xdr:cNvPr id="43" name="Ellipse 42"/>
        <xdr:cNvSpPr/>
      </xdr:nvSpPr>
      <xdr:spPr>
        <a:xfrm>
          <a:off x="85725" y="192976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155</xdr:row>
      <xdr:rowOff>85725</xdr:rowOff>
    </xdr:from>
    <xdr:to>
      <xdr:col>0</xdr:col>
      <xdr:colOff>598169</xdr:colOff>
      <xdr:row>158</xdr:row>
      <xdr:rowOff>28575</xdr:rowOff>
    </xdr:to>
    <xdr:sp macro="" textlink="">
      <xdr:nvSpPr>
        <xdr:cNvPr id="44" name="Ellipse 43"/>
        <xdr:cNvSpPr/>
      </xdr:nvSpPr>
      <xdr:spPr>
        <a:xfrm>
          <a:off x="95250" y="207549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15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165</xdr:row>
      <xdr:rowOff>66675</xdr:rowOff>
    </xdr:from>
    <xdr:to>
      <xdr:col>0</xdr:col>
      <xdr:colOff>579119</xdr:colOff>
      <xdr:row>168</xdr:row>
      <xdr:rowOff>9525</xdr:rowOff>
    </xdr:to>
    <xdr:sp macro="" textlink="">
      <xdr:nvSpPr>
        <xdr:cNvPr id="45" name="Ellipse 44"/>
        <xdr:cNvSpPr/>
      </xdr:nvSpPr>
      <xdr:spPr>
        <a:xfrm>
          <a:off x="76200" y="2206942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16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92</xdr:row>
      <xdr:rowOff>0</xdr:rowOff>
    </xdr:from>
    <xdr:to>
      <xdr:col>3</xdr:col>
      <xdr:colOff>276225</xdr:colOff>
      <xdr:row>93</xdr:row>
      <xdr:rowOff>123824</xdr:rowOff>
    </xdr:to>
    <xdr:sp macro="" textlink="">
      <xdr:nvSpPr>
        <xdr:cNvPr id="46" name="Rectangle 45"/>
        <xdr:cNvSpPr/>
      </xdr:nvSpPr>
      <xdr:spPr>
        <a:xfrm>
          <a:off x="11696700" y="14935200"/>
          <a:ext cx="121920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1/8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5</xdr:col>
      <xdr:colOff>28574</xdr:colOff>
      <xdr:row>99</xdr:row>
      <xdr:rowOff>9525</xdr:rowOff>
    </xdr:from>
    <xdr:to>
      <xdr:col>7</xdr:col>
      <xdr:colOff>438149</xdr:colOff>
      <xdr:row>100</xdr:row>
      <xdr:rowOff>133349</xdr:rowOff>
    </xdr:to>
    <xdr:sp macro="" textlink="">
      <xdr:nvSpPr>
        <xdr:cNvPr id="47" name="Rectangle 46"/>
        <xdr:cNvSpPr/>
      </xdr:nvSpPr>
      <xdr:spPr>
        <a:xfrm>
          <a:off x="13639799" y="16011525"/>
          <a:ext cx="138112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9</xdr:col>
      <xdr:colOff>19050</xdr:colOff>
      <xdr:row>111</xdr:row>
      <xdr:rowOff>9525</xdr:rowOff>
    </xdr:from>
    <xdr:to>
      <xdr:col>11</xdr:col>
      <xdr:colOff>371475</xdr:colOff>
      <xdr:row>112</xdr:row>
      <xdr:rowOff>133349</xdr:rowOff>
    </xdr:to>
    <xdr:sp macro="" textlink="">
      <xdr:nvSpPr>
        <xdr:cNvPr id="48" name="Rectangle 47"/>
        <xdr:cNvSpPr/>
      </xdr:nvSpPr>
      <xdr:spPr>
        <a:xfrm>
          <a:off x="15573375" y="17840325"/>
          <a:ext cx="1323975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13</xdr:col>
      <xdr:colOff>9525</xdr:colOff>
      <xdr:row>132</xdr:row>
      <xdr:rowOff>9525</xdr:rowOff>
    </xdr:from>
    <xdr:to>
      <xdr:col>15</xdr:col>
      <xdr:colOff>85725</xdr:colOff>
      <xdr:row>133</xdr:row>
      <xdr:rowOff>133349</xdr:rowOff>
    </xdr:to>
    <xdr:sp macro="" textlink="">
      <xdr:nvSpPr>
        <xdr:cNvPr id="49" name="Rectangle 48"/>
        <xdr:cNvSpPr/>
      </xdr:nvSpPr>
      <xdr:spPr>
        <a:xfrm>
          <a:off x="17506950" y="21040725"/>
          <a:ext cx="1047750" cy="276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</xdr:col>
      <xdr:colOff>66675</xdr:colOff>
      <xdr:row>106</xdr:row>
      <xdr:rowOff>85725</xdr:rowOff>
    </xdr:from>
    <xdr:to>
      <xdr:col>2</xdr:col>
      <xdr:colOff>133350</xdr:colOff>
      <xdr:row>108</xdr:row>
      <xdr:rowOff>114300</xdr:rowOff>
    </xdr:to>
    <xdr:sp macro="" textlink="">
      <xdr:nvSpPr>
        <xdr:cNvPr id="50" name="Accolade fermante 49"/>
        <xdr:cNvSpPr/>
      </xdr:nvSpPr>
      <xdr:spPr>
        <a:xfrm>
          <a:off x="12496800" y="17154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98</xdr:row>
      <xdr:rowOff>104775</xdr:rowOff>
    </xdr:from>
    <xdr:to>
      <xdr:col>4</xdr:col>
      <xdr:colOff>123825</xdr:colOff>
      <xdr:row>108</xdr:row>
      <xdr:rowOff>85725</xdr:rowOff>
    </xdr:to>
    <xdr:sp macro="" textlink="">
      <xdr:nvSpPr>
        <xdr:cNvPr id="51" name="Accolade fermante 50"/>
        <xdr:cNvSpPr/>
      </xdr:nvSpPr>
      <xdr:spPr>
        <a:xfrm>
          <a:off x="13458825" y="159543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96</xdr:row>
      <xdr:rowOff>57150</xdr:rowOff>
    </xdr:from>
    <xdr:to>
      <xdr:col>2</xdr:col>
      <xdr:colOff>133350</xdr:colOff>
      <xdr:row>98</xdr:row>
      <xdr:rowOff>85725</xdr:rowOff>
    </xdr:to>
    <xdr:sp macro="" textlink="">
      <xdr:nvSpPr>
        <xdr:cNvPr id="52" name="Accolade fermante 51"/>
        <xdr:cNvSpPr/>
      </xdr:nvSpPr>
      <xdr:spPr>
        <a:xfrm>
          <a:off x="12496800" y="15601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126</xdr:row>
      <xdr:rowOff>85725</xdr:rowOff>
    </xdr:from>
    <xdr:to>
      <xdr:col>2</xdr:col>
      <xdr:colOff>133350</xdr:colOff>
      <xdr:row>128</xdr:row>
      <xdr:rowOff>114300</xdr:rowOff>
    </xdr:to>
    <xdr:sp macro="" textlink="">
      <xdr:nvSpPr>
        <xdr:cNvPr id="53" name="Accolade fermante 52"/>
        <xdr:cNvSpPr/>
      </xdr:nvSpPr>
      <xdr:spPr>
        <a:xfrm>
          <a:off x="12496800" y="20202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57151</xdr:colOff>
      <xdr:row>118</xdr:row>
      <xdr:rowOff>57151</xdr:rowOff>
    </xdr:from>
    <xdr:to>
      <xdr:col>4</xdr:col>
      <xdr:colOff>112395</xdr:colOff>
      <xdr:row>128</xdr:row>
      <xdr:rowOff>114301</xdr:rowOff>
    </xdr:to>
    <xdr:sp macro="" textlink="">
      <xdr:nvSpPr>
        <xdr:cNvPr id="54" name="Accolade fermante 53"/>
        <xdr:cNvSpPr/>
      </xdr:nvSpPr>
      <xdr:spPr>
        <a:xfrm>
          <a:off x="13458826" y="18954751"/>
          <a:ext cx="55244" cy="15811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76200</xdr:colOff>
      <xdr:row>116</xdr:row>
      <xdr:rowOff>76200</xdr:rowOff>
    </xdr:from>
    <xdr:to>
      <xdr:col>2</xdr:col>
      <xdr:colOff>142875</xdr:colOff>
      <xdr:row>118</xdr:row>
      <xdr:rowOff>104775</xdr:rowOff>
    </xdr:to>
    <xdr:sp macro="" textlink="">
      <xdr:nvSpPr>
        <xdr:cNvPr id="55" name="Accolade fermante 54"/>
        <xdr:cNvSpPr/>
      </xdr:nvSpPr>
      <xdr:spPr>
        <a:xfrm>
          <a:off x="12506325" y="186690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145</xdr:row>
      <xdr:rowOff>85725</xdr:rowOff>
    </xdr:from>
    <xdr:to>
      <xdr:col>2</xdr:col>
      <xdr:colOff>133350</xdr:colOff>
      <xdr:row>147</xdr:row>
      <xdr:rowOff>114300</xdr:rowOff>
    </xdr:to>
    <xdr:sp macro="" textlink="">
      <xdr:nvSpPr>
        <xdr:cNvPr id="56" name="Accolade fermante 55"/>
        <xdr:cNvSpPr/>
      </xdr:nvSpPr>
      <xdr:spPr>
        <a:xfrm>
          <a:off x="12496800" y="230981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138</xdr:row>
      <xdr:rowOff>28575</xdr:rowOff>
    </xdr:from>
    <xdr:to>
      <xdr:col>4</xdr:col>
      <xdr:colOff>123825</xdr:colOff>
      <xdr:row>148</xdr:row>
      <xdr:rowOff>9525</xdr:rowOff>
    </xdr:to>
    <xdr:sp macro="" textlink="">
      <xdr:nvSpPr>
        <xdr:cNvPr id="57" name="Accolade fermante 56"/>
        <xdr:cNvSpPr/>
      </xdr:nvSpPr>
      <xdr:spPr>
        <a:xfrm>
          <a:off x="13458825" y="2197417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136</xdr:row>
      <xdr:rowOff>57150</xdr:rowOff>
    </xdr:from>
    <xdr:to>
      <xdr:col>2</xdr:col>
      <xdr:colOff>133350</xdr:colOff>
      <xdr:row>138</xdr:row>
      <xdr:rowOff>85725</xdr:rowOff>
    </xdr:to>
    <xdr:sp macro="" textlink="">
      <xdr:nvSpPr>
        <xdr:cNvPr id="58" name="Accolade fermante 57"/>
        <xdr:cNvSpPr/>
      </xdr:nvSpPr>
      <xdr:spPr>
        <a:xfrm>
          <a:off x="12496800" y="21697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156</xdr:row>
      <xdr:rowOff>85725</xdr:rowOff>
    </xdr:from>
    <xdr:to>
      <xdr:col>2</xdr:col>
      <xdr:colOff>133350</xdr:colOff>
      <xdr:row>158</xdr:row>
      <xdr:rowOff>114300</xdr:rowOff>
    </xdr:to>
    <xdr:sp macro="" textlink="">
      <xdr:nvSpPr>
        <xdr:cNvPr id="59" name="Accolade fermante 58"/>
        <xdr:cNvSpPr/>
      </xdr:nvSpPr>
      <xdr:spPr>
        <a:xfrm>
          <a:off x="12496800" y="24774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38100</xdr:colOff>
      <xdr:row>158</xdr:row>
      <xdr:rowOff>85725</xdr:rowOff>
    </xdr:from>
    <xdr:to>
      <xdr:col>4</xdr:col>
      <xdr:colOff>104775</xdr:colOff>
      <xdr:row>168</xdr:row>
      <xdr:rowOff>66675</xdr:rowOff>
    </xdr:to>
    <xdr:sp macro="" textlink="">
      <xdr:nvSpPr>
        <xdr:cNvPr id="60" name="Accolade fermante 59"/>
        <xdr:cNvSpPr/>
      </xdr:nvSpPr>
      <xdr:spPr>
        <a:xfrm>
          <a:off x="13439775" y="25079325"/>
          <a:ext cx="66675" cy="15049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47625</xdr:colOff>
      <xdr:row>105</xdr:row>
      <xdr:rowOff>47624</xdr:rowOff>
    </xdr:from>
    <xdr:to>
      <xdr:col>8</xdr:col>
      <xdr:colOff>93344</xdr:colOff>
      <xdr:row>125</xdr:row>
      <xdr:rowOff>133350</xdr:rowOff>
    </xdr:to>
    <xdr:sp macro="" textlink="">
      <xdr:nvSpPr>
        <xdr:cNvPr id="61" name="Accolade fermante 60"/>
        <xdr:cNvSpPr/>
      </xdr:nvSpPr>
      <xdr:spPr>
        <a:xfrm>
          <a:off x="15392400" y="16964024"/>
          <a:ext cx="45719" cy="3133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66675</xdr:colOff>
      <xdr:row>103</xdr:row>
      <xdr:rowOff>76200</xdr:rowOff>
    </xdr:from>
    <xdr:to>
      <xdr:col>6</xdr:col>
      <xdr:colOff>133350</xdr:colOff>
      <xdr:row>105</xdr:row>
      <xdr:rowOff>104775</xdr:rowOff>
    </xdr:to>
    <xdr:sp macro="" textlink="">
      <xdr:nvSpPr>
        <xdr:cNvPr id="62" name="Accolade fermante 61"/>
        <xdr:cNvSpPr/>
      </xdr:nvSpPr>
      <xdr:spPr>
        <a:xfrm>
          <a:off x="14439900" y="166878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57150</xdr:colOff>
      <xdr:row>123</xdr:row>
      <xdr:rowOff>76200</xdr:rowOff>
    </xdr:from>
    <xdr:to>
      <xdr:col>6</xdr:col>
      <xdr:colOff>123825</xdr:colOff>
      <xdr:row>125</xdr:row>
      <xdr:rowOff>104775</xdr:rowOff>
    </xdr:to>
    <xdr:sp macro="" textlink="">
      <xdr:nvSpPr>
        <xdr:cNvPr id="63" name="Accolade fermante 62"/>
        <xdr:cNvSpPr/>
      </xdr:nvSpPr>
      <xdr:spPr>
        <a:xfrm>
          <a:off x="14430375" y="1973580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57150</xdr:colOff>
      <xdr:row>144</xdr:row>
      <xdr:rowOff>76200</xdr:rowOff>
    </xdr:from>
    <xdr:to>
      <xdr:col>8</xdr:col>
      <xdr:colOff>114299</xdr:colOff>
      <xdr:row>165</xdr:row>
      <xdr:rowOff>104775</xdr:rowOff>
    </xdr:to>
    <xdr:sp macro="" textlink="">
      <xdr:nvSpPr>
        <xdr:cNvPr id="64" name="Accolade fermante 63"/>
        <xdr:cNvSpPr/>
      </xdr:nvSpPr>
      <xdr:spPr>
        <a:xfrm>
          <a:off x="15401925" y="22936200"/>
          <a:ext cx="57149" cy="32289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49531</xdr:colOff>
      <xdr:row>142</xdr:row>
      <xdr:rowOff>76200</xdr:rowOff>
    </xdr:from>
    <xdr:to>
      <xdr:col>6</xdr:col>
      <xdr:colOff>95250</xdr:colOff>
      <xdr:row>144</xdr:row>
      <xdr:rowOff>104775</xdr:rowOff>
    </xdr:to>
    <xdr:sp macro="" textlink="">
      <xdr:nvSpPr>
        <xdr:cNvPr id="65" name="Accolade fermante 64"/>
        <xdr:cNvSpPr/>
      </xdr:nvSpPr>
      <xdr:spPr>
        <a:xfrm>
          <a:off x="14422756" y="22631400"/>
          <a:ext cx="45719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47625</xdr:colOff>
      <xdr:row>163</xdr:row>
      <xdr:rowOff>66675</xdr:rowOff>
    </xdr:from>
    <xdr:to>
      <xdr:col>6</xdr:col>
      <xdr:colOff>114300</xdr:colOff>
      <xdr:row>165</xdr:row>
      <xdr:rowOff>95250</xdr:rowOff>
    </xdr:to>
    <xdr:sp macro="" textlink="">
      <xdr:nvSpPr>
        <xdr:cNvPr id="66" name="Accolade fermante 65"/>
        <xdr:cNvSpPr/>
      </xdr:nvSpPr>
      <xdr:spPr>
        <a:xfrm>
          <a:off x="3390900" y="21802725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66674</xdr:colOff>
      <xdr:row>117</xdr:row>
      <xdr:rowOff>38101</xdr:rowOff>
    </xdr:from>
    <xdr:to>
      <xdr:col>12</xdr:col>
      <xdr:colOff>112393</xdr:colOff>
      <xdr:row>156</xdr:row>
      <xdr:rowOff>76200</xdr:rowOff>
    </xdr:to>
    <xdr:sp macro="" textlink="">
      <xdr:nvSpPr>
        <xdr:cNvPr id="67" name="Accolade fermante 66"/>
        <xdr:cNvSpPr/>
      </xdr:nvSpPr>
      <xdr:spPr>
        <a:xfrm>
          <a:off x="17354549" y="18783301"/>
          <a:ext cx="45719" cy="5981699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76200</xdr:colOff>
      <xdr:row>115</xdr:row>
      <xdr:rowOff>57150</xdr:rowOff>
    </xdr:from>
    <xdr:to>
      <xdr:col>10</xdr:col>
      <xdr:colOff>142875</xdr:colOff>
      <xdr:row>117</xdr:row>
      <xdr:rowOff>85725</xdr:rowOff>
    </xdr:to>
    <xdr:sp macro="" textlink="">
      <xdr:nvSpPr>
        <xdr:cNvPr id="68" name="Accolade fermante 67"/>
        <xdr:cNvSpPr/>
      </xdr:nvSpPr>
      <xdr:spPr>
        <a:xfrm>
          <a:off x="16392525" y="184975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76200</xdr:colOff>
      <xdr:row>154</xdr:row>
      <xdr:rowOff>57150</xdr:rowOff>
    </xdr:from>
    <xdr:to>
      <xdr:col>10</xdr:col>
      <xdr:colOff>142875</xdr:colOff>
      <xdr:row>156</xdr:row>
      <xdr:rowOff>85725</xdr:rowOff>
    </xdr:to>
    <xdr:sp macro="" textlink="">
      <xdr:nvSpPr>
        <xdr:cNvPr id="69" name="Accolade fermante 68"/>
        <xdr:cNvSpPr/>
      </xdr:nvSpPr>
      <xdr:spPr>
        <a:xfrm>
          <a:off x="16392525" y="244411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76200</xdr:colOff>
      <xdr:row>136</xdr:row>
      <xdr:rowOff>57150</xdr:rowOff>
    </xdr:from>
    <xdr:to>
      <xdr:col>14</xdr:col>
      <xdr:colOff>142875</xdr:colOff>
      <xdr:row>138</xdr:row>
      <xdr:rowOff>85725</xdr:rowOff>
    </xdr:to>
    <xdr:sp macro="" textlink="">
      <xdr:nvSpPr>
        <xdr:cNvPr id="70" name="Accolade fermante 69"/>
        <xdr:cNvSpPr/>
      </xdr:nvSpPr>
      <xdr:spPr>
        <a:xfrm>
          <a:off x="18335625" y="21697950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66675</xdr:colOff>
      <xdr:row>166</xdr:row>
      <xdr:rowOff>85725</xdr:rowOff>
    </xdr:from>
    <xdr:to>
      <xdr:col>2</xdr:col>
      <xdr:colOff>133350</xdr:colOff>
      <xdr:row>168</xdr:row>
      <xdr:rowOff>114300</xdr:rowOff>
    </xdr:to>
    <xdr:sp macro="" textlink="">
      <xdr:nvSpPr>
        <xdr:cNvPr id="71" name="Accolade fermante 70"/>
        <xdr:cNvSpPr/>
      </xdr:nvSpPr>
      <xdr:spPr>
        <a:xfrm>
          <a:off x="12496800" y="26298525"/>
          <a:ext cx="66675" cy="3333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18</xdr:col>
      <xdr:colOff>57148</xdr:colOff>
      <xdr:row>0</xdr:row>
      <xdr:rowOff>66675</xdr:rowOff>
    </xdr:from>
    <xdr:to>
      <xdr:col>22</xdr:col>
      <xdr:colOff>342900</xdr:colOff>
      <xdr:row>3</xdr:row>
      <xdr:rowOff>0</xdr:rowOff>
    </xdr:to>
    <xdr:sp macro="" textlink="">
      <xdr:nvSpPr>
        <xdr:cNvPr id="72" name="Rectangle 71"/>
        <xdr:cNvSpPr/>
      </xdr:nvSpPr>
      <xdr:spPr>
        <a:xfrm>
          <a:off x="9305923" y="66675"/>
          <a:ext cx="2476502" cy="3333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Challenge Principale</a:t>
          </a:r>
        </a:p>
      </xdr:txBody>
    </xdr:sp>
    <xdr:clientData/>
  </xdr:twoCellAnchor>
  <xdr:twoCellAnchor>
    <xdr:from>
      <xdr:col>18</xdr:col>
      <xdr:colOff>47624</xdr:colOff>
      <xdr:row>87</xdr:row>
      <xdr:rowOff>66675</xdr:rowOff>
    </xdr:from>
    <xdr:to>
      <xdr:col>22</xdr:col>
      <xdr:colOff>381000</xdr:colOff>
      <xdr:row>90</xdr:row>
      <xdr:rowOff>19050</xdr:rowOff>
    </xdr:to>
    <xdr:sp macro="" textlink="">
      <xdr:nvSpPr>
        <xdr:cNvPr id="73" name="Rectangle 72"/>
        <xdr:cNvSpPr/>
      </xdr:nvSpPr>
      <xdr:spPr>
        <a:xfrm>
          <a:off x="9181041" y="12089342"/>
          <a:ext cx="2524126" cy="3651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Challenge Consolante</a:t>
          </a:r>
        </a:p>
      </xdr:txBody>
    </xdr:sp>
    <xdr:clientData/>
  </xdr:twoCellAnchor>
  <xdr:twoCellAnchor>
    <xdr:from>
      <xdr:col>19</xdr:col>
      <xdr:colOff>161925</xdr:colOff>
      <xdr:row>9</xdr:row>
      <xdr:rowOff>57150</xdr:rowOff>
    </xdr:from>
    <xdr:to>
      <xdr:col>19</xdr:col>
      <xdr:colOff>664844</xdr:colOff>
      <xdr:row>12</xdr:row>
      <xdr:rowOff>0</xdr:rowOff>
    </xdr:to>
    <xdr:sp macro="" textlink="">
      <xdr:nvSpPr>
        <xdr:cNvPr id="74" name="Ellipse 73"/>
        <xdr:cNvSpPr/>
      </xdr:nvSpPr>
      <xdr:spPr>
        <a:xfrm>
          <a:off x="9867900" y="179070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36</xdr:row>
      <xdr:rowOff>57150</xdr:rowOff>
    </xdr:from>
    <xdr:to>
      <xdr:col>0</xdr:col>
      <xdr:colOff>579119</xdr:colOff>
      <xdr:row>39</xdr:row>
      <xdr:rowOff>0</xdr:rowOff>
    </xdr:to>
    <xdr:sp macro="" textlink="">
      <xdr:nvSpPr>
        <xdr:cNvPr id="75" name="Ellipse 74"/>
        <xdr:cNvSpPr/>
      </xdr:nvSpPr>
      <xdr:spPr>
        <a:xfrm>
          <a:off x="76200" y="48577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180975</xdr:colOff>
      <xdr:row>29</xdr:row>
      <xdr:rowOff>57150</xdr:rowOff>
    </xdr:from>
    <xdr:to>
      <xdr:col>19</xdr:col>
      <xdr:colOff>683894</xdr:colOff>
      <xdr:row>32</xdr:row>
      <xdr:rowOff>0</xdr:rowOff>
    </xdr:to>
    <xdr:sp macro="" textlink="">
      <xdr:nvSpPr>
        <xdr:cNvPr id="77" name="Ellipse 76"/>
        <xdr:cNvSpPr/>
      </xdr:nvSpPr>
      <xdr:spPr>
        <a:xfrm>
          <a:off x="9763125" y="445770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180975</xdr:colOff>
      <xdr:row>48</xdr:row>
      <xdr:rowOff>66675</xdr:rowOff>
    </xdr:from>
    <xdr:to>
      <xdr:col>19</xdr:col>
      <xdr:colOff>683894</xdr:colOff>
      <xdr:row>51</xdr:row>
      <xdr:rowOff>9525</xdr:rowOff>
    </xdr:to>
    <xdr:sp macro="" textlink="">
      <xdr:nvSpPr>
        <xdr:cNvPr id="80" name="Ellipse 79"/>
        <xdr:cNvSpPr/>
      </xdr:nvSpPr>
      <xdr:spPr>
        <a:xfrm>
          <a:off x="9763125" y="70008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209550</xdr:colOff>
      <xdr:row>69</xdr:row>
      <xdr:rowOff>85725</xdr:rowOff>
    </xdr:from>
    <xdr:to>
      <xdr:col>19</xdr:col>
      <xdr:colOff>712469</xdr:colOff>
      <xdr:row>72</xdr:row>
      <xdr:rowOff>28575</xdr:rowOff>
    </xdr:to>
    <xdr:sp macro="" textlink="">
      <xdr:nvSpPr>
        <xdr:cNvPr id="81" name="Ellipse 80"/>
        <xdr:cNvSpPr/>
      </xdr:nvSpPr>
      <xdr:spPr>
        <a:xfrm>
          <a:off x="9791700" y="98202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28574</xdr:colOff>
      <xdr:row>6</xdr:row>
      <xdr:rowOff>9525</xdr:rowOff>
    </xdr:from>
    <xdr:to>
      <xdr:col>22</xdr:col>
      <xdr:colOff>438149</xdr:colOff>
      <xdr:row>7</xdr:row>
      <xdr:rowOff>133349</xdr:rowOff>
    </xdr:to>
    <xdr:sp macro="" textlink="">
      <xdr:nvSpPr>
        <xdr:cNvPr id="83" name="Rectangle 82"/>
        <xdr:cNvSpPr/>
      </xdr:nvSpPr>
      <xdr:spPr>
        <a:xfrm>
          <a:off x="2733674" y="1343025"/>
          <a:ext cx="1381125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24</xdr:col>
      <xdr:colOff>19050</xdr:colOff>
      <xdr:row>18</xdr:row>
      <xdr:rowOff>9525</xdr:rowOff>
    </xdr:from>
    <xdr:to>
      <xdr:col>26</xdr:col>
      <xdr:colOff>371475</xdr:colOff>
      <xdr:row>19</xdr:row>
      <xdr:rowOff>133349</xdr:rowOff>
    </xdr:to>
    <xdr:sp macro="" textlink="">
      <xdr:nvSpPr>
        <xdr:cNvPr id="84" name="Rectangle 83"/>
        <xdr:cNvSpPr/>
      </xdr:nvSpPr>
      <xdr:spPr>
        <a:xfrm>
          <a:off x="4667250" y="2943225"/>
          <a:ext cx="1323975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28</xdr:col>
      <xdr:colOff>9525</xdr:colOff>
      <xdr:row>39</xdr:row>
      <xdr:rowOff>9525</xdr:rowOff>
    </xdr:from>
    <xdr:to>
      <xdr:col>30</xdr:col>
      <xdr:colOff>85725</xdr:colOff>
      <xdr:row>40</xdr:row>
      <xdr:rowOff>133349</xdr:rowOff>
    </xdr:to>
    <xdr:sp macro="" textlink="">
      <xdr:nvSpPr>
        <xdr:cNvPr id="85" name="Rectangle 84"/>
        <xdr:cNvSpPr/>
      </xdr:nvSpPr>
      <xdr:spPr>
        <a:xfrm>
          <a:off x="6600825" y="5743575"/>
          <a:ext cx="1047750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23</xdr:col>
      <xdr:colOff>76200</xdr:colOff>
      <xdr:row>12</xdr:row>
      <xdr:rowOff>38099</xdr:rowOff>
    </xdr:from>
    <xdr:to>
      <xdr:col>23</xdr:col>
      <xdr:colOff>121919</xdr:colOff>
      <xdr:row>32</xdr:row>
      <xdr:rowOff>123825</xdr:rowOff>
    </xdr:to>
    <xdr:sp macro="" textlink="">
      <xdr:nvSpPr>
        <xdr:cNvPr id="97" name="Accolade fermante 96"/>
        <xdr:cNvSpPr/>
      </xdr:nvSpPr>
      <xdr:spPr>
        <a:xfrm>
          <a:off x="4514850" y="2171699"/>
          <a:ext cx="45719" cy="2752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66675</xdr:colOff>
      <xdr:row>10</xdr:row>
      <xdr:rowOff>76200</xdr:rowOff>
    </xdr:from>
    <xdr:to>
      <xdr:col>21</xdr:col>
      <xdr:colOff>133350</xdr:colOff>
      <xdr:row>12</xdr:row>
      <xdr:rowOff>104775</xdr:rowOff>
    </xdr:to>
    <xdr:sp macro="" textlink="">
      <xdr:nvSpPr>
        <xdr:cNvPr id="98" name="Accolade fermante 97"/>
        <xdr:cNvSpPr/>
      </xdr:nvSpPr>
      <xdr:spPr>
        <a:xfrm>
          <a:off x="3533775" y="194310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57150</xdr:colOff>
      <xdr:row>30</xdr:row>
      <xdr:rowOff>76200</xdr:rowOff>
    </xdr:from>
    <xdr:to>
      <xdr:col>21</xdr:col>
      <xdr:colOff>123825</xdr:colOff>
      <xdr:row>32</xdr:row>
      <xdr:rowOff>104775</xdr:rowOff>
    </xdr:to>
    <xdr:sp macro="" textlink="">
      <xdr:nvSpPr>
        <xdr:cNvPr id="99" name="Accolade fermante 98"/>
        <xdr:cNvSpPr/>
      </xdr:nvSpPr>
      <xdr:spPr>
        <a:xfrm>
          <a:off x="3524250" y="461010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23</xdr:col>
      <xdr:colOff>66675</xdr:colOff>
      <xdr:row>51</xdr:row>
      <xdr:rowOff>9525</xdr:rowOff>
    </xdr:from>
    <xdr:to>
      <xdr:col>23</xdr:col>
      <xdr:colOff>123824</xdr:colOff>
      <xdr:row>72</xdr:row>
      <xdr:rowOff>38100</xdr:rowOff>
    </xdr:to>
    <xdr:sp macro="" textlink="">
      <xdr:nvSpPr>
        <xdr:cNvPr id="100" name="Accolade fermante 99"/>
        <xdr:cNvSpPr/>
      </xdr:nvSpPr>
      <xdr:spPr>
        <a:xfrm>
          <a:off x="12144375" y="7343775"/>
          <a:ext cx="57149" cy="282892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49531</xdr:colOff>
      <xdr:row>49</xdr:row>
      <xdr:rowOff>76200</xdr:rowOff>
    </xdr:from>
    <xdr:to>
      <xdr:col>21</xdr:col>
      <xdr:colOff>95250</xdr:colOff>
      <xdr:row>51</xdr:row>
      <xdr:rowOff>104775</xdr:rowOff>
    </xdr:to>
    <xdr:sp macro="" textlink="">
      <xdr:nvSpPr>
        <xdr:cNvPr id="101" name="Accolade fermante 100"/>
        <xdr:cNvSpPr/>
      </xdr:nvSpPr>
      <xdr:spPr>
        <a:xfrm>
          <a:off x="3516631" y="7143750"/>
          <a:ext cx="45719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104775</xdr:colOff>
      <xdr:row>70</xdr:row>
      <xdr:rowOff>66675</xdr:rowOff>
    </xdr:from>
    <xdr:to>
      <xdr:col>21</xdr:col>
      <xdr:colOff>171450</xdr:colOff>
      <xdr:row>72</xdr:row>
      <xdr:rowOff>95250</xdr:rowOff>
    </xdr:to>
    <xdr:sp macro="" textlink="">
      <xdr:nvSpPr>
        <xdr:cNvPr id="102" name="Accolade fermante 101"/>
        <xdr:cNvSpPr/>
      </xdr:nvSpPr>
      <xdr:spPr>
        <a:xfrm>
          <a:off x="3571875" y="9934575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57150</xdr:colOff>
      <xdr:row>24</xdr:row>
      <xdr:rowOff>85725</xdr:rowOff>
    </xdr:from>
    <xdr:to>
      <xdr:col>27</xdr:col>
      <xdr:colOff>131443</xdr:colOff>
      <xdr:row>63</xdr:row>
      <xdr:rowOff>104775</xdr:rowOff>
    </xdr:to>
    <xdr:sp macro="" textlink="">
      <xdr:nvSpPr>
        <xdr:cNvPr id="103" name="Accolade fermante 102"/>
        <xdr:cNvSpPr/>
      </xdr:nvSpPr>
      <xdr:spPr>
        <a:xfrm>
          <a:off x="16144875" y="3819525"/>
          <a:ext cx="74293" cy="52197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22</xdr:row>
      <xdr:rowOff>57150</xdr:rowOff>
    </xdr:from>
    <xdr:to>
      <xdr:col>25</xdr:col>
      <xdr:colOff>142875</xdr:colOff>
      <xdr:row>24</xdr:row>
      <xdr:rowOff>85725</xdr:rowOff>
    </xdr:to>
    <xdr:sp macro="" textlink="">
      <xdr:nvSpPr>
        <xdr:cNvPr id="104" name="Accolade fermante 103"/>
        <xdr:cNvSpPr/>
      </xdr:nvSpPr>
      <xdr:spPr>
        <a:xfrm>
          <a:off x="5486400" y="352425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61</xdr:row>
      <xdr:rowOff>57150</xdr:rowOff>
    </xdr:from>
    <xdr:to>
      <xdr:col>25</xdr:col>
      <xdr:colOff>142875</xdr:colOff>
      <xdr:row>63</xdr:row>
      <xdr:rowOff>85725</xdr:rowOff>
    </xdr:to>
    <xdr:sp macro="" textlink="">
      <xdr:nvSpPr>
        <xdr:cNvPr id="105" name="Accolade fermante 104"/>
        <xdr:cNvSpPr/>
      </xdr:nvSpPr>
      <xdr:spPr>
        <a:xfrm>
          <a:off x="5486400" y="872490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76200</xdr:colOff>
      <xdr:row>43</xdr:row>
      <xdr:rowOff>57150</xdr:rowOff>
    </xdr:from>
    <xdr:to>
      <xdr:col>29</xdr:col>
      <xdr:colOff>142875</xdr:colOff>
      <xdr:row>45</xdr:row>
      <xdr:rowOff>85725</xdr:rowOff>
    </xdr:to>
    <xdr:sp macro="" textlink="">
      <xdr:nvSpPr>
        <xdr:cNvPr id="106" name="Accolade fermante 105"/>
        <xdr:cNvSpPr/>
      </xdr:nvSpPr>
      <xdr:spPr>
        <a:xfrm>
          <a:off x="7429500" y="632460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19</xdr:col>
      <xdr:colOff>219075</xdr:colOff>
      <xdr:row>118</xdr:row>
      <xdr:rowOff>85725</xdr:rowOff>
    </xdr:from>
    <xdr:to>
      <xdr:col>19</xdr:col>
      <xdr:colOff>721994</xdr:colOff>
      <xdr:row>121</xdr:row>
      <xdr:rowOff>28575</xdr:rowOff>
    </xdr:to>
    <xdr:sp macro="" textlink="">
      <xdr:nvSpPr>
        <xdr:cNvPr id="108" name="Ellipse 107"/>
        <xdr:cNvSpPr/>
      </xdr:nvSpPr>
      <xdr:spPr>
        <a:xfrm>
          <a:off x="9801225" y="1635442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2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190500</xdr:colOff>
      <xdr:row>98</xdr:row>
      <xdr:rowOff>57150</xdr:rowOff>
    </xdr:from>
    <xdr:to>
      <xdr:col>19</xdr:col>
      <xdr:colOff>693419</xdr:colOff>
      <xdr:row>101</xdr:row>
      <xdr:rowOff>0</xdr:rowOff>
    </xdr:to>
    <xdr:sp macro="" textlink="">
      <xdr:nvSpPr>
        <xdr:cNvPr id="109" name="Ellipse 108"/>
        <xdr:cNvSpPr/>
      </xdr:nvSpPr>
      <xdr:spPr>
        <a:xfrm>
          <a:off x="9772650" y="1365885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209550</xdr:colOff>
      <xdr:row>137</xdr:row>
      <xdr:rowOff>85725</xdr:rowOff>
    </xdr:from>
    <xdr:to>
      <xdr:col>19</xdr:col>
      <xdr:colOff>712469</xdr:colOff>
      <xdr:row>140</xdr:row>
      <xdr:rowOff>28575</xdr:rowOff>
    </xdr:to>
    <xdr:sp macro="" textlink="">
      <xdr:nvSpPr>
        <xdr:cNvPr id="112" name="Ellipse 111"/>
        <xdr:cNvSpPr/>
      </xdr:nvSpPr>
      <xdr:spPr>
        <a:xfrm>
          <a:off x="9791700" y="18888075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209550</xdr:colOff>
      <xdr:row>158</xdr:row>
      <xdr:rowOff>76200</xdr:rowOff>
    </xdr:from>
    <xdr:to>
      <xdr:col>19</xdr:col>
      <xdr:colOff>712469</xdr:colOff>
      <xdr:row>161</xdr:row>
      <xdr:rowOff>19050</xdr:rowOff>
    </xdr:to>
    <xdr:sp macro="" textlink="">
      <xdr:nvSpPr>
        <xdr:cNvPr id="115" name="Ellipse 114"/>
        <xdr:cNvSpPr/>
      </xdr:nvSpPr>
      <xdr:spPr>
        <a:xfrm>
          <a:off x="9791700" y="21678900"/>
          <a:ext cx="502919" cy="342900"/>
        </a:xfrm>
        <a:prstGeom prst="ellipse">
          <a:avLst/>
        </a:prstGeom>
        <a:solidFill>
          <a:schemeClr val="accent3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4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28574</xdr:colOff>
      <xdr:row>95</xdr:row>
      <xdr:rowOff>9525</xdr:rowOff>
    </xdr:from>
    <xdr:to>
      <xdr:col>22</xdr:col>
      <xdr:colOff>438149</xdr:colOff>
      <xdr:row>96</xdr:row>
      <xdr:rowOff>133349</xdr:rowOff>
    </xdr:to>
    <xdr:sp macro="" textlink="">
      <xdr:nvSpPr>
        <xdr:cNvPr id="117" name="Rectangle 116"/>
        <xdr:cNvSpPr/>
      </xdr:nvSpPr>
      <xdr:spPr>
        <a:xfrm>
          <a:off x="2733674" y="13211175"/>
          <a:ext cx="1381125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1/4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24</xdr:col>
      <xdr:colOff>19050</xdr:colOff>
      <xdr:row>107</xdr:row>
      <xdr:rowOff>9525</xdr:rowOff>
    </xdr:from>
    <xdr:to>
      <xdr:col>26</xdr:col>
      <xdr:colOff>371475</xdr:colOff>
      <xdr:row>108</xdr:row>
      <xdr:rowOff>133349</xdr:rowOff>
    </xdr:to>
    <xdr:sp macro="" textlink="">
      <xdr:nvSpPr>
        <xdr:cNvPr id="118" name="Rectangle 117"/>
        <xdr:cNvSpPr/>
      </xdr:nvSpPr>
      <xdr:spPr>
        <a:xfrm>
          <a:off x="4667250" y="14811375"/>
          <a:ext cx="1323975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1/2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de Finales</a:t>
          </a:r>
        </a:p>
      </xdr:txBody>
    </xdr:sp>
    <xdr:clientData/>
  </xdr:twoCellAnchor>
  <xdr:twoCellAnchor>
    <xdr:from>
      <xdr:col>28</xdr:col>
      <xdr:colOff>9525</xdr:colOff>
      <xdr:row>128</xdr:row>
      <xdr:rowOff>9525</xdr:rowOff>
    </xdr:from>
    <xdr:to>
      <xdr:col>30</xdr:col>
      <xdr:colOff>85725</xdr:colOff>
      <xdr:row>129</xdr:row>
      <xdr:rowOff>133349</xdr:rowOff>
    </xdr:to>
    <xdr:sp macro="" textlink="">
      <xdr:nvSpPr>
        <xdr:cNvPr id="119" name="Rectangle 118"/>
        <xdr:cNvSpPr/>
      </xdr:nvSpPr>
      <xdr:spPr>
        <a:xfrm>
          <a:off x="6600825" y="17611725"/>
          <a:ext cx="1047750" cy="2571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 Finales</a:t>
          </a:r>
        </a:p>
      </xdr:txBody>
    </xdr:sp>
    <xdr:clientData/>
  </xdr:twoCellAnchor>
  <xdr:twoCellAnchor>
    <xdr:from>
      <xdr:col>23</xdr:col>
      <xdr:colOff>47625</xdr:colOff>
      <xdr:row>101</xdr:row>
      <xdr:rowOff>47624</xdr:rowOff>
    </xdr:from>
    <xdr:to>
      <xdr:col>23</xdr:col>
      <xdr:colOff>93344</xdr:colOff>
      <xdr:row>121</xdr:row>
      <xdr:rowOff>133350</xdr:rowOff>
    </xdr:to>
    <xdr:sp macro="" textlink="">
      <xdr:nvSpPr>
        <xdr:cNvPr id="131" name="Accolade fermante 130"/>
        <xdr:cNvSpPr/>
      </xdr:nvSpPr>
      <xdr:spPr>
        <a:xfrm>
          <a:off x="4486275" y="14049374"/>
          <a:ext cx="45719" cy="275272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66675</xdr:colOff>
      <xdr:row>99</xdr:row>
      <xdr:rowOff>76200</xdr:rowOff>
    </xdr:from>
    <xdr:to>
      <xdr:col>21</xdr:col>
      <xdr:colOff>133350</xdr:colOff>
      <xdr:row>101</xdr:row>
      <xdr:rowOff>104775</xdr:rowOff>
    </xdr:to>
    <xdr:sp macro="" textlink="">
      <xdr:nvSpPr>
        <xdr:cNvPr id="132" name="Accolade fermante 131"/>
        <xdr:cNvSpPr/>
      </xdr:nvSpPr>
      <xdr:spPr>
        <a:xfrm>
          <a:off x="3533775" y="1381125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57150</xdr:colOff>
      <xdr:row>119</xdr:row>
      <xdr:rowOff>76200</xdr:rowOff>
    </xdr:from>
    <xdr:to>
      <xdr:col>21</xdr:col>
      <xdr:colOff>123825</xdr:colOff>
      <xdr:row>121</xdr:row>
      <xdr:rowOff>104775</xdr:rowOff>
    </xdr:to>
    <xdr:sp macro="" textlink="">
      <xdr:nvSpPr>
        <xdr:cNvPr id="133" name="Accolade fermante 132"/>
        <xdr:cNvSpPr/>
      </xdr:nvSpPr>
      <xdr:spPr>
        <a:xfrm>
          <a:off x="3524250" y="1647825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23</xdr:col>
      <xdr:colOff>57150</xdr:colOff>
      <xdr:row>140</xdr:row>
      <xdr:rowOff>76200</xdr:rowOff>
    </xdr:from>
    <xdr:to>
      <xdr:col>23</xdr:col>
      <xdr:colOff>114299</xdr:colOff>
      <xdr:row>161</xdr:row>
      <xdr:rowOff>104775</xdr:rowOff>
    </xdr:to>
    <xdr:sp macro="" textlink="">
      <xdr:nvSpPr>
        <xdr:cNvPr id="134" name="Accolade fermante 133"/>
        <xdr:cNvSpPr/>
      </xdr:nvSpPr>
      <xdr:spPr>
        <a:xfrm>
          <a:off x="4495800" y="19278600"/>
          <a:ext cx="57149" cy="282892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49531</xdr:colOff>
      <xdr:row>138</xdr:row>
      <xdr:rowOff>76200</xdr:rowOff>
    </xdr:from>
    <xdr:to>
      <xdr:col>21</xdr:col>
      <xdr:colOff>95250</xdr:colOff>
      <xdr:row>140</xdr:row>
      <xdr:rowOff>104775</xdr:rowOff>
    </xdr:to>
    <xdr:sp macro="" textlink="">
      <xdr:nvSpPr>
        <xdr:cNvPr id="135" name="Accolade fermante 134"/>
        <xdr:cNvSpPr/>
      </xdr:nvSpPr>
      <xdr:spPr>
        <a:xfrm>
          <a:off x="3516631" y="19011900"/>
          <a:ext cx="45719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21</xdr:col>
      <xdr:colOff>66675</xdr:colOff>
      <xdr:row>159</xdr:row>
      <xdr:rowOff>47625</xdr:rowOff>
    </xdr:from>
    <xdr:to>
      <xdr:col>21</xdr:col>
      <xdr:colOff>133350</xdr:colOff>
      <xdr:row>161</xdr:row>
      <xdr:rowOff>76200</xdr:rowOff>
    </xdr:to>
    <xdr:sp macro="" textlink="">
      <xdr:nvSpPr>
        <xdr:cNvPr id="136" name="Accolade fermante 135"/>
        <xdr:cNvSpPr/>
      </xdr:nvSpPr>
      <xdr:spPr>
        <a:xfrm>
          <a:off x="11172825" y="21783675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27</xdr:col>
      <xdr:colOff>66674</xdr:colOff>
      <xdr:row>113</xdr:row>
      <xdr:rowOff>38101</xdr:rowOff>
    </xdr:from>
    <xdr:to>
      <xdr:col>27</xdr:col>
      <xdr:colOff>112393</xdr:colOff>
      <xdr:row>152</xdr:row>
      <xdr:rowOff>76200</xdr:rowOff>
    </xdr:to>
    <xdr:sp macro="" textlink="">
      <xdr:nvSpPr>
        <xdr:cNvPr id="137" name="Accolade fermante 136"/>
        <xdr:cNvSpPr/>
      </xdr:nvSpPr>
      <xdr:spPr>
        <a:xfrm>
          <a:off x="6448424" y="15640051"/>
          <a:ext cx="45719" cy="5238749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111</xdr:row>
      <xdr:rowOff>57150</xdr:rowOff>
    </xdr:from>
    <xdr:to>
      <xdr:col>25</xdr:col>
      <xdr:colOff>142875</xdr:colOff>
      <xdr:row>113</xdr:row>
      <xdr:rowOff>85725</xdr:rowOff>
    </xdr:to>
    <xdr:sp macro="" textlink="">
      <xdr:nvSpPr>
        <xdr:cNvPr id="138" name="Accolade fermante 137"/>
        <xdr:cNvSpPr/>
      </xdr:nvSpPr>
      <xdr:spPr>
        <a:xfrm>
          <a:off x="5486400" y="1539240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25</xdr:col>
      <xdr:colOff>76200</xdr:colOff>
      <xdr:row>150</xdr:row>
      <xdr:rowOff>57150</xdr:rowOff>
    </xdr:from>
    <xdr:to>
      <xdr:col>25</xdr:col>
      <xdr:colOff>142875</xdr:colOff>
      <xdr:row>152</xdr:row>
      <xdr:rowOff>85725</xdr:rowOff>
    </xdr:to>
    <xdr:sp macro="" textlink="">
      <xdr:nvSpPr>
        <xdr:cNvPr id="139" name="Accolade fermante 138"/>
        <xdr:cNvSpPr/>
      </xdr:nvSpPr>
      <xdr:spPr>
        <a:xfrm>
          <a:off x="5486400" y="2059305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29</xdr:col>
      <xdr:colOff>76200</xdr:colOff>
      <xdr:row>132</xdr:row>
      <xdr:rowOff>57150</xdr:rowOff>
    </xdr:from>
    <xdr:to>
      <xdr:col>29</xdr:col>
      <xdr:colOff>142875</xdr:colOff>
      <xdr:row>134</xdr:row>
      <xdr:rowOff>85725</xdr:rowOff>
    </xdr:to>
    <xdr:sp macro="" textlink="">
      <xdr:nvSpPr>
        <xdr:cNvPr id="140" name="Accolade fermante 139"/>
        <xdr:cNvSpPr/>
      </xdr:nvSpPr>
      <xdr:spPr>
        <a:xfrm>
          <a:off x="7429500" y="18192750"/>
          <a:ext cx="66675" cy="2952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</xdr:row>
      <xdr:rowOff>31751</xdr:rowOff>
    </xdr:from>
    <xdr:to>
      <xdr:col>3</xdr:col>
      <xdr:colOff>0</xdr:colOff>
      <xdr:row>4</xdr:row>
      <xdr:rowOff>165099</xdr:rowOff>
    </xdr:to>
    <xdr:sp macro="" textlink="">
      <xdr:nvSpPr>
        <xdr:cNvPr id="2" name="Rectangle à coins arrondis 1"/>
        <xdr:cNvSpPr/>
      </xdr:nvSpPr>
      <xdr:spPr>
        <a:xfrm>
          <a:off x="668339" y="420689"/>
          <a:ext cx="1958974" cy="45084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3</xdr:col>
      <xdr:colOff>0</xdr:colOff>
      <xdr:row>2</xdr:row>
      <xdr:rowOff>23813</xdr:rowOff>
    </xdr:from>
    <xdr:to>
      <xdr:col>4</xdr:col>
      <xdr:colOff>10583</xdr:colOff>
      <xdr:row>4</xdr:row>
      <xdr:rowOff>142875</xdr:rowOff>
    </xdr:to>
    <xdr:sp macro="" textlink="">
      <xdr:nvSpPr>
        <xdr:cNvPr id="4" name="Rectangle à coins arrondis 3"/>
        <xdr:cNvSpPr/>
      </xdr:nvSpPr>
      <xdr:spPr>
        <a:xfrm>
          <a:off x="2631281" y="416719"/>
          <a:ext cx="570177" cy="428625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16</a:t>
          </a:r>
          <a:r>
            <a:rPr lang="fr-FR" sz="800" b="1" baseline="0"/>
            <a:t> </a:t>
          </a:r>
          <a:r>
            <a:rPr lang="fr-FR" sz="800" b="1"/>
            <a:t>émes</a:t>
          </a:r>
        </a:p>
      </xdr:txBody>
    </xdr:sp>
    <xdr:clientData/>
  </xdr:twoCellAnchor>
  <xdr:twoCellAnchor>
    <xdr:from>
      <xdr:col>7</xdr:col>
      <xdr:colOff>0</xdr:colOff>
      <xdr:row>2</xdr:row>
      <xdr:rowOff>23813</xdr:rowOff>
    </xdr:from>
    <xdr:to>
      <xdr:col>7</xdr:col>
      <xdr:colOff>550333</xdr:colOff>
      <xdr:row>4</xdr:row>
      <xdr:rowOff>142874</xdr:rowOff>
    </xdr:to>
    <xdr:sp macro="" textlink="">
      <xdr:nvSpPr>
        <xdr:cNvPr id="5" name="Rectangle à coins arrondis 4"/>
        <xdr:cNvSpPr/>
      </xdr:nvSpPr>
      <xdr:spPr>
        <a:xfrm>
          <a:off x="4869656" y="416719"/>
          <a:ext cx="550333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Finales</a:t>
          </a:r>
        </a:p>
      </xdr:txBody>
    </xdr:sp>
    <xdr:clientData/>
  </xdr:twoCellAnchor>
  <xdr:twoCellAnchor>
    <xdr:from>
      <xdr:col>5</xdr:col>
      <xdr:colOff>10583</xdr:colOff>
      <xdr:row>2</xdr:row>
      <xdr:rowOff>23813</xdr:rowOff>
    </xdr:from>
    <xdr:to>
      <xdr:col>6</xdr:col>
      <xdr:colOff>9525</xdr:colOff>
      <xdr:row>4</xdr:row>
      <xdr:rowOff>142874</xdr:rowOff>
    </xdr:to>
    <xdr:sp macro="" textlink="">
      <xdr:nvSpPr>
        <xdr:cNvPr id="6" name="Rectangle à coins arrondis 5"/>
        <xdr:cNvSpPr/>
      </xdr:nvSpPr>
      <xdr:spPr>
        <a:xfrm>
          <a:off x="3761052" y="416719"/>
          <a:ext cx="558536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1/4</a:t>
          </a:r>
        </a:p>
      </xdr:txBody>
    </xdr:sp>
    <xdr:clientData/>
  </xdr:twoCellAnchor>
  <xdr:twoCellAnchor>
    <xdr:from>
      <xdr:col>6</xdr:col>
      <xdr:colOff>9525</xdr:colOff>
      <xdr:row>2</xdr:row>
      <xdr:rowOff>23813</xdr:rowOff>
    </xdr:from>
    <xdr:to>
      <xdr:col>7</xdr:col>
      <xdr:colOff>0</xdr:colOff>
      <xdr:row>4</xdr:row>
      <xdr:rowOff>142874</xdr:rowOff>
    </xdr:to>
    <xdr:sp macro="" textlink="">
      <xdr:nvSpPr>
        <xdr:cNvPr id="7" name="Rectangle à coins arrondis 6"/>
        <xdr:cNvSpPr/>
      </xdr:nvSpPr>
      <xdr:spPr>
        <a:xfrm>
          <a:off x="4319588" y="416719"/>
          <a:ext cx="550068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1/2</a:t>
          </a:r>
        </a:p>
      </xdr:txBody>
    </xdr:sp>
    <xdr:clientData/>
  </xdr:twoCellAnchor>
  <xdr:twoCellAnchor>
    <xdr:from>
      <xdr:col>4</xdr:col>
      <xdr:colOff>22490</xdr:colOff>
      <xdr:row>2</xdr:row>
      <xdr:rowOff>23813</xdr:rowOff>
    </xdr:from>
    <xdr:to>
      <xdr:col>5</xdr:col>
      <xdr:colOff>11907</xdr:colOff>
      <xdr:row>4</xdr:row>
      <xdr:rowOff>142875</xdr:rowOff>
    </xdr:to>
    <xdr:sp macro="" textlink="">
      <xdr:nvSpPr>
        <xdr:cNvPr id="8" name="Rectangle à coins arrondis 7"/>
        <xdr:cNvSpPr/>
      </xdr:nvSpPr>
      <xdr:spPr>
        <a:xfrm>
          <a:off x="3213365" y="416719"/>
          <a:ext cx="549011" cy="428625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8 émes</a:t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28575</xdr:colOff>
      <xdr:row>5</xdr:row>
      <xdr:rowOff>0</xdr:rowOff>
    </xdr:to>
    <xdr:sp macro="" textlink="">
      <xdr:nvSpPr>
        <xdr:cNvPr id="9" name="Rectangle à coins arrondis 8"/>
        <xdr:cNvSpPr/>
      </xdr:nvSpPr>
      <xdr:spPr>
        <a:xfrm>
          <a:off x="5454650" y="388938"/>
          <a:ext cx="630238" cy="49556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Parties</a:t>
          </a:r>
        </a:p>
      </xdr:txBody>
    </xdr:sp>
    <xdr:clientData/>
  </xdr:twoCellAnchor>
  <xdr:twoCellAnchor>
    <xdr:from>
      <xdr:col>9</xdr:col>
      <xdr:colOff>27516</xdr:colOff>
      <xdr:row>2</xdr:row>
      <xdr:rowOff>7937</xdr:rowOff>
    </xdr:from>
    <xdr:to>
      <xdr:col>10</xdr:col>
      <xdr:colOff>10584</xdr:colOff>
      <xdr:row>5</xdr:row>
      <xdr:rowOff>0</xdr:rowOff>
    </xdr:to>
    <xdr:sp macro="" textlink="">
      <xdr:nvSpPr>
        <xdr:cNvPr id="10" name="Rectangle à coins arrondis 9"/>
        <xdr:cNvSpPr/>
      </xdr:nvSpPr>
      <xdr:spPr>
        <a:xfrm>
          <a:off x="6083829" y="396875"/>
          <a:ext cx="641880" cy="491596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Rangs Parties</a:t>
          </a:r>
        </a:p>
      </xdr:txBody>
    </xdr:sp>
    <xdr:clientData/>
  </xdr:twoCellAnchor>
  <xdr:twoCellAnchor>
    <xdr:from>
      <xdr:col>12</xdr:col>
      <xdr:colOff>0</xdr:colOff>
      <xdr:row>2</xdr:row>
      <xdr:rowOff>11907</xdr:rowOff>
    </xdr:from>
    <xdr:to>
      <xdr:col>13</xdr:col>
      <xdr:colOff>0</xdr:colOff>
      <xdr:row>4</xdr:row>
      <xdr:rowOff>158220</xdr:rowOff>
    </xdr:to>
    <xdr:sp macro="" textlink="">
      <xdr:nvSpPr>
        <xdr:cNvPr id="11" name="Rectangle à coins arrondis 10"/>
        <xdr:cNvSpPr/>
      </xdr:nvSpPr>
      <xdr:spPr>
        <a:xfrm>
          <a:off x="7568045" y="618043"/>
          <a:ext cx="588819" cy="45804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11</xdr:col>
      <xdr:colOff>9526</xdr:colOff>
      <xdr:row>2</xdr:row>
      <xdr:rowOff>23813</xdr:rowOff>
    </xdr:from>
    <xdr:to>
      <xdr:col>12</xdr:col>
      <xdr:colOff>0</xdr:colOff>
      <xdr:row>4</xdr:row>
      <xdr:rowOff>157161</xdr:rowOff>
    </xdr:to>
    <xdr:sp macro="" textlink="">
      <xdr:nvSpPr>
        <xdr:cNvPr id="12" name="Rectangle à coins arrondis 11"/>
        <xdr:cNvSpPr/>
      </xdr:nvSpPr>
      <xdr:spPr>
        <a:xfrm>
          <a:off x="6070890" y="629949"/>
          <a:ext cx="1497155" cy="44507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14</xdr:col>
      <xdr:colOff>0</xdr:colOff>
      <xdr:row>2</xdr:row>
      <xdr:rowOff>15875</xdr:rowOff>
    </xdr:from>
    <xdr:to>
      <xdr:col>15</xdr:col>
      <xdr:colOff>0</xdr:colOff>
      <xdr:row>4</xdr:row>
      <xdr:rowOff>158221</xdr:rowOff>
    </xdr:to>
    <xdr:sp macro="" textlink="">
      <xdr:nvSpPr>
        <xdr:cNvPr id="13" name="Rectangle à coins arrondis 12"/>
        <xdr:cNvSpPr/>
      </xdr:nvSpPr>
      <xdr:spPr>
        <a:xfrm>
          <a:off x="10326688" y="404813"/>
          <a:ext cx="730250" cy="459846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13</xdr:col>
      <xdr:colOff>0</xdr:colOff>
      <xdr:row>2</xdr:row>
      <xdr:rowOff>11907</xdr:rowOff>
    </xdr:from>
    <xdr:to>
      <xdr:col>13</xdr:col>
      <xdr:colOff>591609</xdr:colOff>
      <xdr:row>4</xdr:row>
      <xdr:rowOff>158219</xdr:rowOff>
    </xdr:to>
    <xdr:sp macro="" textlink="">
      <xdr:nvSpPr>
        <xdr:cNvPr id="14" name="Rectangle à coins arrondis 13"/>
        <xdr:cNvSpPr/>
      </xdr:nvSpPr>
      <xdr:spPr>
        <a:xfrm>
          <a:off x="9703594" y="404813"/>
          <a:ext cx="591609" cy="4558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0</xdr:col>
      <xdr:colOff>17318</xdr:colOff>
      <xdr:row>2</xdr:row>
      <xdr:rowOff>31751</xdr:rowOff>
    </xdr:from>
    <xdr:to>
      <xdr:col>2</xdr:col>
      <xdr:colOff>11908</xdr:colOff>
      <xdr:row>4</xdr:row>
      <xdr:rowOff>167482</xdr:rowOff>
    </xdr:to>
    <xdr:sp macro="" textlink="">
      <xdr:nvSpPr>
        <xdr:cNvPr id="15" name="Rectangle à coins arrondis 14"/>
        <xdr:cNvSpPr/>
      </xdr:nvSpPr>
      <xdr:spPr>
        <a:xfrm>
          <a:off x="17318" y="637887"/>
          <a:ext cx="496817" cy="44745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2</xdr:col>
      <xdr:colOff>9526</xdr:colOff>
      <xdr:row>43</xdr:row>
      <xdr:rowOff>31751</xdr:rowOff>
    </xdr:from>
    <xdr:to>
      <xdr:col>3</xdr:col>
      <xdr:colOff>0</xdr:colOff>
      <xdr:row>45</xdr:row>
      <xdr:rowOff>165099</xdr:rowOff>
    </xdr:to>
    <xdr:sp macro="" textlink="">
      <xdr:nvSpPr>
        <xdr:cNvPr id="16" name="Rectangle à coins arrondis 15"/>
        <xdr:cNvSpPr/>
      </xdr:nvSpPr>
      <xdr:spPr>
        <a:xfrm>
          <a:off x="664370" y="817564"/>
          <a:ext cx="1966911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3</xdr:col>
      <xdr:colOff>0</xdr:colOff>
      <xdr:row>43</xdr:row>
      <xdr:rowOff>23813</xdr:rowOff>
    </xdr:from>
    <xdr:to>
      <xdr:col>4</xdr:col>
      <xdr:colOff>10583</xdr:colOff>
      <xdr:row>45</xdr:row>
      <xdr:rowOff>142875</xdr:rowOff>
    </xdr:to>
    <xdr:sp macro="" textlink="">
      <xdr:nvSpPr>
        <xdr:cNvPr id="17" name="Rectangle à coins arrondis 16"/>
        <xdr:cNvSpPr/>
      </xdr:nvSpPr>
      <xdr:spPr>
        <a:xfrm>
          <a:off x="2631281" y="809626"/>
          <a:ext cx="570177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16</a:t>
          </a:r>
          <a:r>
            <a:rPr lang="fr-FR" sz="800" b="1" baseline="0"/>
            <a:t> </a:t>
          </a:r>
          <a:r>
            <a:rPr lang="fr-FR" sz="800" b="1"/>
            <a:t>émes</a:t>
          </a:r>
        </a:p>
      </xdr:txBody>
    </xdr:sp>
    <xdr:clientData/>
  </xdr:twoCellAnchor>
  <xdr:twoCellAnchor>
    <xdr:from>
      <xdr:col>7</xdr:col>
      <xdr:colOff>0</xdr:colOff>
      <xdr:row>43</xdr:row>
      <xdr:rowOff>23813</xdr:rowOff>
    </xdr:from>
    <xdr:to>
      <xdr:col>7</xdr:col>
      <xdr:colOff>550333</xdr:colOff>
      <xdr:row>45</xdr:row>
      <xdr:rowOff>142874</xdr:rowOff>
    </xdr:to>
    <xdr:sp macro="" textlink="">
      <xdr:nvSpPr>
        <xdr:cNvPr id="18" name="Rectangle à coins arrondis 17"/>
        <xdr:cNvSpPr/>
      </xdr:nvSpPr>
      <xdr:spPr>
        <a:xfrm>
          <a:off x="4869656" y="809626"/>
          <a:ext cx="550333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Finales</a:t>
          </a:r>
        </a:p>
      </xdr:txBody>
    </xdr:sp>
    <xdr:clientData/>
  </xdr:twoCellAnchor>
  <xdr:twoCellAnchor>
    <xdr:from>
      <xdr:col>5</xdr:col>
      <xdr:colOff>10583</xdr:colOff>
      <xdr:row>43</xdr:row>
      <xdr:rowOff>23813</xdr:rowOff>
    </xdr:from>
    <xdr:to>
      <xdr:col>6</xdr:col>
      <xdr:colOff>9525</xdr:colOff>
      <xdr:row>45</xdr:row>
      <xdr:rowOff>142874</xdr:rowOff>
    </xdr:to>
    <xdr:sp macro="" textlink="">
      <xdr:nvSpPr>
        <xdr:cNvPr id="19" name="Rectangle à coins arrondis 18"/>
        <xdr:cNvSpPr/>
      </xdr:nvSpPr>
      <xdr:spPr>
        <a:xfrm>
          <a:off x="3761052" y="809626"/>
          <a:ext cx="558536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1/4</a:t>
          </a:r>
        </a:p>
      </xdr:txBody>
    </xdr:sp>
    <xdr:clientData/>
  </xdr:twoCellAnchor>
  <xdr:twoCellAnchor>
    <xdr:from>
      <xdr:col>6</xdr:col>
      <xdr:colOff>9525</xdr:colOff>
      <xdr:row>43</xdr:row>
      <xdr:rowOff>23813</xdr:rowOff>
    </xdr:from>
    <xdr:to>
      <xdr:col>7</xdr:col>
      <xdr:colOff>0</xdr:colOff>
      <xdr:row>45</xdr:row>
      <xdr:rowOff>142874</xdr:rowOff>
    </xdr:to>
    <xdr:sp macro="" textlink="">
      <xdr:nvSpPr>
        <xdr:cNvPr id="20" name="Rectangle à coins arrondis 19"/>
        <xdr:cNvSpPr/>
      </xdr:nvSpPr>
      <xdr:spPr>
        <a:xfrm>
          <a:off x="4319588" y="809626"/>
          <a:ext cx="550068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1/2</a:t>
          </a:r>
        </a:p>
      </xdr:txBody>
    </xdr:sp>
    <xdr:clientData/>
  </xdr:twoCellAnchor>
  <xdr:twoCellAnchor>
    <xdr:from>
      <xdr:col>4</xdr:col>
      <xdr:colOff>22490</xdr:colOff>
      <xdr:row>43</xdr:row>
      <xdr:rowOff>23813</xdr:rowOff>
    </xdr:from>
    <xdr:to>
      <xdr:col>5</xdr:col>
      <xdr:colOff>11907</xdr:colOff>
      <xdr:row>45</xdr:row>
      <xdr:rowOff>142875</xdr:rowOff>
    </xdr:to>
    <xdr:sp macro="" textlink="">
      <xdr:nvSpPr>
        <xdr:cNvPr id="21" name="Rectangle à coins arrondis 20"/>
        <xdr:cNvSpPr/>
      </xdr:nvSpPr>
      <xdr:spPr>
        <a:xfrm>
          <a:off x="3213365" y="809626"/>
          <a:ext cx="549011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8 émes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9</xdr:col>
      <xdr:colOff>28575</xdr:colOff>
      <xdr:row>46</xdr:row>
      <xdr:rowOff>0</xdr:rowOff>
    </xdr:to>
    <xdr:sp macro="" textlink="">
      <xdr:nvSpPr>
        <xdr:cNvPr id="22" name="Rectangle à coins arrondis 21"/>
        <xdr:cNvSpPr/>
      </xdr:nvSpPr>
      <xdr:spPr>
        <a:xfrm>
          <a:off x="5438775" y="785813"/>
          <a:ext cx="626269" cy="479688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Parties</a:t>
          </a:r>
        </a:p>
      </xdr:txBody>
    </xdr:sp>
    <xdr:clientData/>
  </xdr:twoCellAnchor>
  <xdr:twoCellAnchor>
    <xdr:from>
      <xdr:col>9</xdr:col>
      <xdr:colOff>27516</xdr:colOff>
      <xdr:row>43</xdr:row>
      <xdr:rowOff>7937</xdr:rowOff>
    </xdr:from>
    <xdr:to>
      <xdr:col>10</xdr:col>
      <xdr:colOff>10584</xdr:colOff>
      <xdr:row>46</xdr:row>
      <xdr:rowOff>0</xdr:rowOff>
    </xdr:to>
    <xdr:sp macro="" textlink="">
      <xdr:nvSpPr>
        <xdr:cNvPr id="23" name="Rectangle à coins arrondis 22"/>
        <xdr:cNvSpPr/>
      </xdr:nvSpPr>
      <xdr:spPr>
        <a:xfrm>
          <a:off x="6063985" y="793750"/>
          <a:ext cx="637912" cy="47572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Rangs Parties</a:t>
          </a:r>
        </a:p>
      </xdr:txBody>
    </xdr:sp>
    <xdr:clientData/>
  </xdr:twoCellAnchor>
  <xdr:twoCellAnchor>
    <xdr:from>
      <xdr:col>12</xdr:col>
      <xdr:colOff>0</xdr:colOff>
      <xdr:row>43</xdr:row>
      <xdr:rowOff>11907</xdr:rowOff>
    </xdr:from>
    <xdr:to>
      <xdr:col>13</xdr:col>
      <xdr:colOff>0</xdr:colOff>
      <xdr:row>45</xdr:row>
      <xdr:rowOff>158220</xdr:rowOff>
    </xdr:to>
    <xdr:sp macro="" textlink="">
      <xdr:nvSpPr>
        <xdr:cNvPr id="24" name="Rectangle à coins arrondis 23"/>
        <xdr:cNvSpPr/>
      </xdr:nvSpPr>
      <xdr:spPr>
        <a:xfrm>
          <a:off x="8822531" y="797720"/>
          <a:ext cx="881063" cy="455875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11</xdr:col>
      <xdr:colOff>9526</xdr:colOff>
      <xdr:row>43</xdr:row>
      <xdr:rowOff>23813</xdr:rowOff>
    </xdr:from>
    <xdr:to>
      <xdr:col>12</xdr:col>
      <xdr:colOff>0</xdr:colOff>
      <xdr:row>45</xdr:row>
      <xdr:rowOff>157161</xdr:rowOff>
    </xdr:to>
    <xdr:sp macro="" textlink="">
      <xdr:nvSpPr>
        <xdr:cNvPr id="25" name="Rectangle à coins arrondis 24"/>
        <xdr:cNvSpPr/>
      </xdr:nvSpPr>
      <xdr:spPr>
        <a:xfrm>
          <a:off x="6831807" y="809626"/>
          <a:ext cx="1990724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/>
            <a:t>Noms</a:t>
          </a:r>
          <a:r>
            <a:rPr lang="fr-FR" sz="1050" b="1" baseline="0"/>
            <a:t> d'équipes</a:t>
          </a:r>
          <a:endParaRPr lang="fr-FR" sz="1050" b="1"/>
        </a:p>
      </xdr:txBody>
    </xdr:sp>
    <xdr:clientData/>
  </xdr:twoCellAnchor>
  <xdr:twoCellAnchor>
    <xdr:from>
      <xdr:col>14</xdr:col>
      <xdr:colOff>0</xdr:colOff>
      <xdr:row>43</xdr:row>
      <xdr:rowOff>15875</xdr:rowOff>
    </xdr:from>
    <xdr:to>
      <xdr:col>15</xdr:col>
      <xdr:colOff>0</xdr:colOff>
      <xdr:row>45</xdr:row>
      <xdr:rowOff>158221</xdr:rowOff>
    </xdr:to>
    <xdr:sp macro="" textlink="">
      <xdr:nvSpPr>
        <xdr:cNvPr id="26" name="Rectangle à coins arrondis 25"/>
        <xdr:cNvSpPr/>
      </xdr:nvSpPr>
      <xdr:spPr>
        <a:xfrm>
          <a:off x="10298906" y="801688"/>
          <a:ext cx="738188" cy="451908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13</xdr:col>
      <xdr:colOff>0</xdr:colOff>
      <xdr:row>43</xdr:row>
      <xdr:rowOff>11907</xdr:rowOff>
    </xdr:from>
    <xdr:to>
      <xdr:col>13</xdr:col>
      <xdr:colOff>591609</xdr:colOff>
      <xdr:row>45</xdr:row>
      <xdr:rowOff>158219</xdr:rowOff>
    </xdr:to>
    <xdr:sp macro="" textlink="">
      <xdr:nvSpPr>
        <xdr:cNvPr id="27" name="Rectangle à coins arrondis 26"/>
        <xdr:cNvSpPr/>
      </xdr:nvSpPr>
      <xdr:spPr>
        <a:xfrm>
          <a:off x="9703594" y="797720"/>
          <a:ext cx="591609" cy="45587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/>
            <a:t>N°</a:t>
          </a:r>
        </a:p>
      </xdr:txBody>
    </xdr:sp>
    <xdr:clientData/>
  </xdr:twoCellAnchor>
  <xdr:twoCellAnchor>
    <xdr:from>
      <xdr:col>0</xdr:col>
      <xdr:colOff>27214</xdr:colOff>
      <xdr:row>43</xdr:row>
      <xdr:rowOff>31751</xdr:rowOff>
    </xdr:from>
    <xdr:to>
      <xdr:col>2</xdr:col>
      <xdr:colOff>11906</xdr:colOff>
      <xdr:row>45</xdr:row>
      <xdr:rowOff>167482</xdr:rowOff>
    </xdr:to>
    <xdr:sp macro="" textlink="">
      <xdr:nvSpPr>
        <xdr:cNvPr id="28" name="Rectangle à coins arrondis 27"/>
        <xdr:cNvSpPr/>
      </xdr:nvSpPr>
      <xdr:spPr>
        <a:xfrm>
          <a:off x="9484178" y="630465"/>
          <a:ext cx="488157" cy="44869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18</xdr:col>
      <xdr:colOff>9526</xdr:colOff>
      <xdr:row>2</xdr:row>
      <xdr:rowOff>31751</xdr:rowOff>
    </xdr:from>
    <xdr:to>
      <xdr:col>19</xdr:col>
      <xdr:colOff>0</xdr:colOff>
      <xdr:row>4</xdr:row>
      <xdr:rowOff>165099</xdr:rowOff>
    </xdr:to>
    <xdr:sp macro="" textlink="">
      <xdr:nvSpPr>
        <xdr:cNvPr id="29" name="Rectangle à coins arrondis 28"/>
        <xdr:cNvSpPr/>
      </xdr:nvSpPr>
      <xdr:spPr>
        <a:xfrm>
          <a:off x="664370" y="817564"/>
          <a:ext cx="1966911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22</xdr:col>
      <xdr:colOff>0</xdr:colOff>
      <xdr:row>2</xdr:row>
      <xdr:rowOff>23813</xdr:rowOff>
    </xdr:from>
    <xdr:to>
      <xdr:col>22</xdr:col>
      <xdr:colOff>550333</xdr:colOff>
      <xdr:row>4</xdr:row>
      <xdr:rowOff>142874</xdr:rowOff>
    </xdr:to>
    <xdr:sp macro="" textlink="">
      <xdr:nvSpPr>
        <xdr:cNvPr id="31" name="Rectangle à coins arrondis 30"/>
        <xdr:cNvSpPr/>
      </xdr:nvSpPr>
      <xdr:spPr>
        <a:xfrm>
          <a:off x="4869656" y="809626"/>
          <a:ext cx="550333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Finales</a:t>
          </a:r>
        </a:p>
      </xdr:txBody>
    </xdr:sp>
    <xdr:clientData/>
  </xdr:twoCellAnchor>
  <xdr:twoCellAnchor>
    <xdr:from>
      <xdr:col>20</xdr:col>
      <xdr:colOff>10583</xdr:colOff>
      <xdr:row>2</xdr:row>
      <xdr:rowOff>23813</xdr:rowOff>
    </xdr:from>
    <xdr:to>
      <xdr:col>21</xdr:col>
      <xdr:colOff>9525</xdr:colOff>
      <xdr:row>4</xdr:row>
      <xdr:rowOff>142874</xdr:rowOff>
    </xdr:to>
    <xdr:sp macro="" textlink="">
      <xdr:nvSpPr>
        <xdr:cNvPr id="32" name="Rectangle à coins arrondis 31"/>
        <xdr:cNvSpPr/>
      </xdr:nvSpPr>
      <xdr:spPr>
        <a:xfrm>
          <a:off x="3761052" y="809626"/>
          <a:ext cx="558536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1/4</a:t>
          </a:r>
        </a:p>
      </xdr:txBody>
    </xdr:sp>
    <xdr:clientData/>
  </xdr:twoCellAnchor>
  <xdr:twoCellAnchor>
    <xdr:from>
      <xdr:col>21</xdr:col>
      <xdr:colOff>9525</xdr:colOff>
      <xdr:row>2</xdr:row>
      <xdr:rowOff>23813</xdr:rowOff>
    </xdr:from>
    <xdr:to>
      <xdr:col>22</xdr:col>
      <xdr:colOff>0</xdr:colOff>
      <xdr:row>4</xdr:row>
      <xdr:rowOff>142874</xdr:rowOff>
    </xdr:to>
    <xdr:sp macro="" textlink="">
      <xdr:nvSpPr>
        <xdr:cNvPr id="33" name="Rectangle à coins arrondis 32"/>
        <xdr:cNvSpPr/>
      </xdr:nvSpPr>
      <xdr:spPr>
        <a:xfrm>
          <a:off x="4319588" y="809626"/>
          <a:ext cx="550068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1/2</a:t>
          </a:r>
        </a:p>
      </xdr:txBody>
    </xdr:sp>
    <xdr:clientData/>
  </xdr:twoCellAnchor>
  <xdr:twoCellAnchor>
    <xdr:from>
      <xdr:col>18</xdr:col>
      <xdr:colOff>1488281</xdr:colOff>
      <xdr:row>2</xdr:row>
      <xdr:rowOff>23813</xdr:rowOff>
    </xdr:from>
    <xdr:to>
      <xdr:col>20</xdr:col>
      <xdr:colOff>11907</xdr:colOff>
      <xdr:row>4</xdr:row>
      <xdr:rowOff>142875</xdr:rowOff>
    </xdr:to>
    <xdr:sp macro="" textlink="">
      <xdr:nvSpPr>
        <xdr:cNvPr id="34" name="Rectangle à coins arrondis 33"/>
        <xdr:cNvSpPr/>
      </xdr:nvSpPr>
      <xdr:spPr>
        <a:xfrm>
          <a:off x="11441906" y="642938"/>
          <a:ext cx="583407" cy="428625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8 émes</a:t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28575</xdr:colOff>
      <xdr:row>5</xdr:row>
      <xdr:rowOff>0</xdr:rowOff>
    </xdr:to>
    <xdr:sp macro="" textlink="">
      <xdr:nvSpPr>
        <xdr:cNvPr id="35" name="Rectangle à coins arrondis 34"/>
        <xdr:cNvSpPr/>
      </xdr:nvSpPr>
      <xdr:spPr>
        <a:xfrm>
          <a:off x="5438775" y="785813"/>
          <a:ext cx="626269" cy="479688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Parties</a:t>
          </a:r>
        </a:p>
      </xdr:txBody>
    </xdr:sp>
    <xdr:clientData/>
  </xdr:twoCellAnchor>
  <xdr:twoCellAnchor>
    <xdr:from>
      <xdr:col>24</xdr:col>
      <xdr:colOff>27516</xdr:colOff>
      <xdr:row>2</xdr:row>
      <xdr:rowOff>7937</xdr:rowOff>
    </xdr:from>
    <xdr:to>
      <xdr:col>25</xdr:col>
      <xdr:colOff>10584</xdr:colOff>
      <xdr:row>5</xdr:row>
      <xdr:rowOff>0</xdr:rowOff>
    </xdr:to>
    <xdr:sp macro="" textlink="">
      <xdr:nvSpPr>
        <xdr:cNvPr id="36" name="Rectangle à coins arrondis 35"/>
        <xdr:cNvSpPr/>
      </xdr:nvSpPr>
      <xdr:spPr>
        <a:xfrm>
          <a:off x="6063985" y="793750"/>
          <a:ext cx="637912" cy="47572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Rangs Parties</a:t>
          </a:r>
        </a:p>
      </xdr:txBody>
    </xdr:sp>
    <xdr:clientData/>
  </xdr:twoCellAnchor>
  <xdr:twoCellAnchor>
    <xdr:from>
      <xdr:col>27</xdr:col>
      <xdr:colOff>0</xdr:colOff>
      <xdr:row>2</xdr:row>
      <xdr:rowOff>11907</xdr:rowOff>
    </xdr:from>
    <xdr:to>
      <xdr:col>28</xdr:col>
      <xdr:colOff>0</xdr:colOff>
      <xdr:row>4</xdr:row>
      <xdr:rowOff>158220</xdr:rowOff>
    </xdr:to>
    <xdr:sp macro="" textlink="">
      <xdr:nvSpPr>
        <xdr:cNvPr id="37" name="Rectangle à coins arrondis 36"/>
        <xdr:cNvSpPr/>
      </xdr:nvSpPr>
      <xdr:spPr>
        <a:xfrm>
          <a:off x="8822531" y="797720"/>
          <a:ext cx="881063" cy="455875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26</xdr:col>
      <xdr:colOff>9526</xdr:colOff>
      <xdr:row>2</xdr:row>
      <xdr:rowOff>23813</xdr:rowOff>
    </xdr:from>
    <xdr:to>
      <xdr:col>27</xdr:col>
      <xdr:colOff>0</xdr:colOff>
      <xdr:row>4</xdr:row>
      <xdr:rowOff>157161</xdr:rowOff>
    </xdr:to>
    <xdr:sp macro="" textlink="">
      <xdr:nvSpPr>
        <xdr:cNvPr id="38" name="Rectangle à coins arrondis 37"/>
        <xdr:cNvSpPr/>
      </xdr:nvSpPr>
      <xdr:spPr>
        <a:xfrm>
          <a:off x="6831807" y="809626"/>
          <a:ext cx="1990724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29</xdr:col>
      <xdr:colOff>0</xdr:colOff>
      <xdr:row>2</xdr:row>
      <xdr:rowOff>15875</xdr:rowOff>
    </xdr:from>
    <xdr:to>
      <xdr:col>30</xdr:col>
      <xdr:colOff>0</xdr:colOff>
      <xdr:row>4</xdr:row>
      <xdr:rowOff>158221</xdr:rowOff>
    </xdr:to>
    <xdr:sp macro="" textlink="">
      <xdr:nvSpPr>
        <xdr:cNvPr id="39" name="Rectangle à coins arrondis 38"/>
        <xdr:cNvSpPr/>
      </xdr:nvSpPr>
      <xdr:spPr>
        <a:xfrm>
          <a:off x="10298906" y="801688"/>
          <a:ext cx="738188" cy="451908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28</xdr:col>
      <xdr:colOff>0</xdr:colOff>
      <xdr:row>2</xdr:row>
      <xdr:rowOff>11907</xdr:rowOff>
    </xdr:from>
    <xdr:to>
      <xdr:col>28</xdr:col>
      <xdr:colOff>591609</xdr:colOff>
      <xdr:row>4</xdr:row>
      <xdr:rowOff>158219</xdr:rowOff>
    </xdr:to>
    <xdr:sp macro="" textlink="">
      <xdr:nvSpPr>
        <xdr:cNvPr id="40" name="Rectangle à coins arrondis 39"/>
        <xdr:cNvSpPr/>
      </xdr:nvSpPr>
      <xdr:spPr>
        <a:xfrm>
          <a:off x="9703594" y="797720"/>
          <a:ext cx="591609" cy="45587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16</xdr:col>
      <xdr:colOff>0</xdr:colOff>
      <xdr:row>2</xdr:row>
      <xdr:rowOff>31751</xdr:rowOff>
    </xdr:from>
    <xdr:to>
      <xdr:col>18</xdr:col>
      <xdr:colOff>11907</xdr:colOff>
      <xdr:row>4</xdr:row>
      <xdr:rowOff>167482</xdr:rowOff>
    </xdr:to>
    <xdr:sp macro="" textlink="">
      <xdr:nvSpPr>
        <xdr:cNvPr id="41" name="Rectangle à coins arrondis 40"/>
        <xdr:cNvSpPr/>
      </xdr:nvSpPr>
      <xdr:spPr>
        <a:xfrm>
          <a:off x="0" y="817564"/>
          <a:ext cx="666751" cy="44529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18</xdr:col>
      <xdr:colOff>9525</xdr:colOff>
      <xdr:row>43</xdr:row>
      <xdr:rowOff>31751</xdr:rowOff>
    </xdr:from>
    <xdr:to>
      <xdr:col>19</xdr:col>
      <xdr:colOff>11906</xdr:colOff>
      <xdr:row>45</xdr:row>
      <xdr:rowOff>165099</xdr:rowOff>
    </xdr:to>
    <xdr:sp macro="" textlink="">
      <xdr:nvSpPr>
        <xdr:cNvPr id="42" name="Rectangle à coins arrondis 41"/>
        <xdr:cNvSpPr/>
      </xdr:nvSpPr>
      <xdr:spPr>
        <a:xfrm>
          <a:off x="9963150" y="8020845"/>
          <a:ext cx="1502569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19</xdr:col>
      <xdr:colOff>0</xdr:colOff>
      <xdr:row>43</xdr:row>
      <xdr:rowOff>23813</xdr:rowOff>
    </xdr:from>
    <xdr:to>
      <xdr:col>19</xdr:col>
      <xdr:colOff>10583</xdr:colOff>
      <xdr:row>45</xdr:row>
      <xdr:rowOff>142875</xdr:rowOff>
    </xdr:to>
    <xdr:sp macro="" textlink="">
      <xdr:nvSpPr>
        <xdr:cNvPr id="43" name="Rectangle à coins arrondis 42"/>
        <xdr:cNvSpPr/>
      </xdr:nvSpPr>
      <xdr:spPr>
        <a:xfrm>
          <a:off x="14049375" y="809626"/>
          <a:ext cx="570177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16</a:t>
          </a:r>
          <a:r>
            <a:rPr lang="fr-FR" sz="800" b="1" baseline="0"/>
            <a:t> </a:t>
          </a:r>
          <a:r>
            <a:rPr lang="fr-FR" sz="800" b="1"/>
            <a:t>émes</a:t>
          </a:r>
        </a:p>
      </xdr:txBody>
    </xdr:sp>
    <xdr:clientData/>
  </xdr:twoCellAnchor>
  <xdr:twoCellAnchor>
    <xdr:from>
      <xdr:col>22</xdr:col>
      <xdr:colOff>0</xdr:colOff>
      <xdr:row>43</xdr:row>
      <xdr:rowOff>23813</xdr:rowOff>
    </xdr:from>
    <xdr:to>
      <xdr:col>22</xdr:col>
      <xdr:colOff>550333</xdr:colOff>
      <xdr:row>45</xdr:row>
      <xdr:rowOff>142874</xdr:rowOff>
    </xdr:to>
    <xdr:sp macro="" textlink="">
      <xdr:nvSpPr>
        <xdr:cNvPr id="44" name="Rectangle à coins arrondis 43"/>
        <xdr:cNvSpPr/>
      </xdr:nvSpPr>
      <xdr:spPr>
        <a:xfrm>
          <a:off x="16287750" y="809626"/>
          <a:ext cx="550333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Finales</a:t>
          </a:r>
        </a:p>
      </xdr:txBody>
    </xdr:sp>
    <xdr:clientData/>
  </xdr:twoCellAnchor>
  <xdr:twoCellAnchor>
    <xdr:from>
      <xdr:col>20</xdr:col>
      <xdr:colOff>10583</xdr:colOff>
      <xdr:row>43</xdr:row>
      <xdr:rowOff>23813</xdr:rowOff>
    </xdr:from>
    <xdr:to>
      <xdr:col>21</xdr:col>
      <xdr:colOff>9525</xdr:colOff>
      <xdr:row>45</xdr:row>
      <xdr:rowOff>142874</xdr:rowOff>
    </xdr:to>
    <xdr:sp macro="" textlink="">
      <xdr:nvSpPr>
        <xdr:cNvPr id="45" name="Rectangle à coins arrondis 44"/>
        <xdr:cNvSpPr/>
      </xdr:nvSpPr>
      <xdr:spPr>
        <a:xfrm>
          <a:off x="15179146" y="809626"/>
          <a:ext cx="558535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1/4</a:t>
          </a:r>
        </a:p>
      </xdr:txBody>
    </xdr:sp>
    <xdr:clientData/>
  </xdr:twoCellAnchor>
  <xdr:twoCellAnchor>
    <xdr:from>
      <xdr:col>21</xdr:col>
      <xdr:colOff>9525</xdr:colOff>
      <xdr:row>43</xdr:row>
      <xdr:rowOff>23813</xdr:rowOff>
    </xdr:from>
    <xdr:to>
      <xdr:col>22</xdr:col>
      <xdr:colOff>0</xdr:colOff>
      <xdr:row>45</xdr:row>
      <xdr:rowOff>142874</xdr:rowOff>
    </xdr:to>
    <xdr:sp macro="" textlink="">
      <xdr:nvSpPr>
        <xdr:cNvPr id="46" name="Rectangle à coins arrondis 45"/>
        <xdr:cNvSpPr/>
      </xdr:nvSpPr>
      <xdr:spPr>
        <a:xfrm>
          <a:off x="15737681" y="809626"/>
          <a:ext cx="550069" cy="428623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1/2</a:t>
          </a:r>
        </a:p>
      </xdr:txBody>
    </xdr:sp>
    <xdr:clientData/>
  </xdr:twoCellAnchor>
  <xdr:twoCellAnchor>
    <xdr:from>
      <xdr:col>18</xdr:col>
      <xdr:colOff>1500186</xdr:colOff>
      <xdr:row>43</xdr:row>
      <xdr:rowOff>35718</xdr:rowOff>
    </xdr:from>
    <xdr:to>
      <xdr:col>19</xdr:col>
      <xdr:colOff>559592</xdr:colOff>
      <xdr:row>45</xdr:row>
      <xdr:rowOff>154780</xdr:rowOff>
    </xdr:to>
    <xdr:sp macro="" textlink="">
      <xdr:nvSpPr>
        <xdr:cNvPr id="47" name="Rectangle à coins arrondis 46"/>
        <xdr:cNvSpPr/>
      </xdr:nvSpPr>
      <xdr:spPr>
        <a:xfrm>
          <a:off x="11453811" y="8024812"/>
          <a:ext cx="559594" cy="428624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800" b="1"/>
            <a:t>8 émes</a:t>
          </a:r>
        </a:p>
      </xdr:txBody>
    </xdr:sp>
    <xdr:clientData/>
  </xdr:twoCellAnchor>
  <xdr:twoCellAnchor>
    <xdr:from>
      <xdr:col>23</xdr:col>
      <xdr:colOff>9525</xdr:colOff>
      <xdr:row>43</xdr:row>
      <xdr:rowOff>0</xdr:rowOff>
    </xdr:from>
    <xdr:to>
      <xdr:col>24</xdr:col>
      <xdr:colOff>28575</xdr:colOff>
      <xdr:row>46</xdr:row>
      <xdr:rowOff>0</xdr:rowOff>
    </xdr:to>
    <xdr:sp macro="" textlink="">
      <xdr:nvSpPr>
        <xdr:cNvPr id="48" name="Rectangle à coins arrondis 47"/>
        <xdr:cNvSpPr/>
      </xdr:nvSpPr>
      <xdr:spPr>
        <a:xfrm>
          <a:off x="16856869" y="785813"/>
          <a:ext cx="626269" cy="479688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Parties</a:t>
          </a:r>
        </a:p>
      </xdr:txBody>
    </xdr:sp>
    <xdr:clientData/>
  </xdr:twoCellAnchor>
  <xdr:twoCellAnchor>
    <xdr:from>
      <xdr:col>24</xdr:col>
      <xdr:colOff>27516</xdr:colOff>
      <xdr:row>43</xdr:row>
      <xdr:rowOff>7937</xdr:rowOff>
    </xdr:from>
    <xdr:to>
      <xdr:col>25</xdr:col>
      <xdr:colOff>10584</xdr:colOff>
      <xdr:row>46</xdr:row>
      <xdr:rowOff>0</xdr:rowOff>
    </xdr:to>
    <xdr:sp macro="" textlink="">
      <xdr:nvSpPr>
        <xdr:cNvPr id="49" name="Rectangle à coins arrondis 48"/>
        <xdr:cNvSpPr/>
      </xdr:nvSpPr>
      <xdr:spPr>
        <a:xfrm>
          <a:off x="17482079" y="793750"/>
          <a:ext cx="637911" cy="475721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Rangs Parties</a:t>
          </a:r>
        </a:p>
      </xdr:txBody>
    </xdr:sp>
    <xdr:clientData/>
  </xdr:twoCellAnchor>
  <xdr:twoCellAnchor>
    <xdr:from>
      <xdr:col>27</xdr:col>
      <xdr:colOff>0</xdr:colOff>
      <xdr:row>43</xdr:row>
      <xdr:rowOff>11907</xdr:rowOff>
    </xdr:from>
    <xdr:to>
      <xdr:col>28</xdr:col>
      <xdr:colOff>0</xdr:colOff>
      <xdr:row>45</xdr:row>
      <xdr:rowOff>158220</xdr:rowOff>
    </xdr:to>
    <xdr:sp macro="" textlink="">
      <xdr:nvSpPr>
        <xdr:cNvPr id="50" name="Rectangle à coins arrondis 49"/>
        <xdr:cNvSpPr/>
      </xdr:nvSpPr>
      <xdr:spPr>
        <a:xfrm>
          <a:off x="20240625" y="797720"/>
          <a:ext cx="881063" cy="455875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26</xdr:col>
      <xdr:colOff>9526</xdr:colOff>
      <xdr:row>43</xdr:row>
      <xdr:rowOff>23813</xdr:rowOff>
    </xdr:from>
    <xdr:to>
      <xdr:col>27</xdr:col>
      <xdr:colOff>0</xdr:colOff>
      <xdr:row>45</xdr:row>
      <xdr:rowOff>157161</xdr:rowOff>
    </xdr:to>
    <xdr:sp macro="" textlink="">
      <xdr:nvSpPr>
        <xdr:cNvPr id="51" name="Rectangle à coins arrondis 50"/>
        <xdr:cNvSpPr/>
      </xdr:nvSpPr>
      <xdr:spPr>
        <a:xfrm>
          <a:off x="18249901" y="809626"/>
          <a:ext cx="1990724" cy="44291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29</xdr:col>
      <xdr:colOff>0</xdr:colOff>
      <xdr:row>43</xdr:row>
      <xdr:rowOff>15875</xdr:rowOff>
    </xdr:from>
    <xdr:to>
      <xdr:col>30</xdr:col>
      <xdr:colOff>0</xdr:colOff>
      <xdr:row>45</xdr:row>
      <xdr:rowOff>158221</xdr:rowOff>
    </xdr:to>
    <xdr:sp macro="" textlink="">
      <xdr:nvSpPr>
        <xdr:cNvPr id="52" name="Rectangle à coins arrondis 51"/>
        <xdr:cNvSpPr/>
      </xdr:nvSpPr>
      <xdr:spPr>
        <a:xfrm>
          <a:off x="21717000" y="801688"/>
          <a:ext cx="738188" cy="451908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28</xdr:col>
      <xdr:colOff>0</xdr:colOff>
      <xdr:row>43</xdr:row>
      <xdr:rowOff>11907</xdr:rowOff>
    </xdr:from>
    <xdr:to>
      <xdr:col>28</xdr:col>
      <xdr:colOff>591609</xdr:colOff>
      <xdr:row>45</xdr:row>
      <xdr:rowOff>158219</xdr:rowOff>
    </xdr:to>
    <xdr:sp macro="" textlink="">
      <xdr:nvSpPr>
        <xdr:cNvPr id="53" name="Rectangle à coins arrondis 52"/>
        <xdr:cNvSpPr/>
      </xdr:nvSpPr>
      <xdr:spPr>
        <a:xfrm>
          <a:off x="21121688" y="797720"/>
          <a:ext cx="591609" cy="45587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16</xdr:col>
      <xdr:colOff>0</xdr:colOff>
      <xdr:row>43</xdr:row>
      <xdr:rowOff>31751</xdr:rowOff>
    </xdr:from>
    <xdr:to>
      <xdr:col>18</xdr:col>
      <xdr:colOff>11907</xdr:colOff>
      <xdr:row>45</xdr:row>
      <xdr:rowOff>167482</xdr:rowOff>
    </xdr:to>
    <xdr:sp macro="" textlink="">
      <xdr:nvSpPr>
        <xdr:cNvPr id="54" name="Rectangle à coins arrondis 53"/>
        <xdr:cNvSpPr/>
      </xdr:nvSpPr>
      <xdr:spPr>
        <a:xfrm>
          <a:off x="11418094" y="817564"/>
          <a:ext cx="666751" cy="44529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40482</xdr:rowOff>
    </xdr:from>
    <xdr:to>
      <xdr:col>3</xdr:col>
      <xdr:colOff>0</xdr:colOff>
      <xdr:row>4</xdr:row>
      <xdr:rowOff>186795</xdr:rowOff>
    </xdr:to>
    <xdr:sp macro="" textlink="">
      <xdr:nvSpPr>
        <xdr:cNvPr id="2" name="Rectangle à coins arrondis 1"/>
        <xdr:cNvSpPr/>
      </xdr:nvSpPr>
      <xdr:spPr>
        <a:xfrm>
          <a:off x="2203450" y="662782"/>
          <a:ext cx="914400" cy="52731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1</xdr:col>
      <xdr:colOff>9526</xdr:colOff>
      <xdr:row>2</xdr:row>
      <xdr:rowOff>49213</xdr:rowOff>
    </xdr:from>
    <xdr:to>
      <xdr:col>2</xdr:col>
      <xdr:colOff>0</xdr:colOff>
      <xdr:row>4</xdr:row>
      <xdr:rowOff>182561</xdr:rowOff>
    </xdr:to>
    <xdr:sp macro="" textlink="">
      <xdr:nvSpPr>
        <xdr:cNvPr id="3" name="Rectangle à coins arrondis 2"/>
        <xdr:cNvSpPr/>
      </xdr:nvSpPr>
      <xdr:spPr>
        <a:xfrm>
          <a:off x="771526" y="430213"/>
          <a:ext cx="1431924" cy="51434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41275</xdr:rowOff>
    </xdr:from>
    <xdr:to>
      <xdr:col>5</xdr:col>
      <xdr:colOff>0</xdr:colOff>
      <xdr:row>4</xdr:row>
      <xdr:rowOff>183621</xdr:rowOff>
    </xdr:to>
    <xdr:sp macro="" textlink="">
      <xdr:nvSpPr>
        <xdr:cNvPr id="4" name="Rectangle à coins arrondis 3"/>
        <xdr:cNvSpPr/>
      </xdr:nvSpPr>
      <xdr:spPr>
        <a:xfrm>
          <a:off x="4032250" y="663575"/>
          <a:ext cx="914400" cy="523346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3</xdr:col>
      <xdr:colOff>0</xdr:colOff>
      <xdr:row>2</xdr:row>
      <xdr:rowOff>37307</xdr:rowOff>
    </xdr:from>
    <xdr:to>
      <xdr:col>3</xdr:col>
      <xdr:colOff>908050</xdr:colOff>
      <xdr:row>4</xdr:row>
      <xdr:rowOff>183619</xdr:rowOff>
    </xdr:to>
    <xdr:sp macro="" textlink="">
      <xdr:nvSpPr>
        <xdr:cNvPr id="5" name="Rectangle à coins arrondis 4"/>
        <xdr:cNvSpPr/>
      </xdr:nvSpPr>
      <xdr:spPr>
        <a:xfrm>
          <a:off x="3117850" y="418307"/>
          <a:ext cx="908050" cy="52731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2</xdr:col>
      <xdr:colOff>0</xdr:colOff>
      <xdr:row>39</xdr:row>
      <xdr:rowOff>43657</xdr:rowOff>
    </xdr:from>
    <xdr:to>
      <xdr:col>3</xdr:col>
      <xdr:colOff>0</xdr:colOff>
      <xdr:row>41</xdr:row>
      <xdr:rowOff>189970</xdr:rowOff>
    </xdr:to>
    <xdr:sp macro="" textlink="">
      <xdr:nvSpPr>
        <xdr:cNvPr id="6" name="Rectangle à coins arrondis 5"/>
        <xdr:cNvSpPr/>
      </xdr:nvSpPr>
      <xdr:spPr>
        <a:xfrm>
          <a:off x="2203450" y="10406857"/>
          <a:ext cx="914400" cy="52731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1</xdr:col>
      <xdr:colOff>9526</xdr:colOff>
      <xdr:row>39</xdr:row>
      <xdr:rowOff>55563</xdr:rowOff>
    </xdr:from>
    <xdr:to>
      <xdr:col>2</xdr:col>
      <xdr:colOff>0</xdr:colOff>
      <xdr:row>41</xdr:row>
      <xdr:rowOff>188911</xdr:rowOff>
    </xdr:to>
    <xdr:sp macro="" textlink="">
      <xdr:nvSpPr>
        <xdr:cNvPr id="7" name="Rectangle à coins arrondis 6"/>
        <xdr:cNvSpPr/>
      </xdr:nvSpPr>
      <xdr:spPr>
        <a:xfrm>
          <a:off x="771526" y="10418763"/>
          <a:ext cx="1431924" cy="51434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/>
            <a:t>Noms</a:t>
          </a:r>
          <a:r>
            <a:rPr lang="fr-FR" sz="1050" b="1" baseline="0"/>
            <a:t> d'équipes</a:t>
          </a:r>
          <a:endParaRPr lang="fr-FR" sz="1050" b="1"/>
        </a:p>
      </xdr:txBody>
    </xdr:sp>
    <xdr:clientData/>
  </xdr:twoCellAnchor>
  <xdr:twoCellAnchor>
    <xdr:from>
      <xdr:col>4</xdr:col>
      <xdr:colOff>0</xdr:colOff>
      <xdr:row>39</xdr:row>
      <xdr:rowOff>47625</xdr:rowOff>
    </xdr:from>
    <xdr:to>
      <xdr:col>5</xdr:col>
      <xdr:colOff>0</xdr:colOff>
      <xdr:row>41</xdr:row>
      <xdr:rowOff>189971</xdr:rowOff>
    </xdr:to>
    <xdr:sp macro="" textlink="">
      <xdr:nvSpPr>
        <xdr:cNvPr id="8" name="Rectangle à coins arrondis 7"/>
        <xdr:cNvSpPr/>
      </xdr:nvSpPr>
      <xdr:spPr>
        <a:xfrm>
          <a:off x="4032250" y="10410825"/>
          <a:ext cx="914400" cy="523346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3</xdr:col>
      <xdr:colOff>0</xdr:colOff>
      <xdr:row>39</xdr:row>
      <xdr:rowOff>43657</xdr:rowOff>
    </xdr:from>
    <xdr:to>
      <xdr:col>4</xdr:col>
      <xdr:colOff>0</xdr:colOff>
      <xdr:row>41</xdr:row>
      <xdr:rowOff>189969</xdr:rowOff>
    </xdr:to>
    <xdr:sp macro="" textlink="">
      <xdr:nvSpPr>
        <xdr:cNvPr id="9" name="Rectangle à coins arrondis 8"/>
        <xdr:cNvSpPr/>
      </xdr:nvSpPr>
      <xdr:spPr>
        <a:xfrm>
          <a:off x="3117850" y="10406857"/>
          <a:ext cx="914400" cy="52731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/>
            <a:t>N°</a:t>
          </a:r>
        </a:p>
      </xdr:txBody>
    </xdr:sp>
    <xdr:clientData/>
  </xdr:twoCellAnchor>
  <xdr:twoCellAnchor>
    <xdr:from>
      <xdr:col>7</xdr:col>
      <xdr:colOff>1606550</xdr:colOff>
      <xdr:row>2</xdr:row>
      <xdr:rowOff>24607</xdr:rowOff>
    </xdr:from>
    <xdr:to>
      <xdr:col>8</xdr:col>
      <xdr:colOff>781050</xdr:colOff>
      <xdr:row>4</xdr:row>
      <xdr:rowOff>184150</xdr:rowOff>
    </xdr:to>
    <xdr:sp macro="" textlink="">
      <xdr:nvSpPr>
        <xdr:cNvPr id="10" name="Rectangle à coins arrondis 9"/>
        <xdr:cNvSpPr/>
      </xdr:nvSpPr>
      <xdr:spPr>
        <a:xfrm>
          <a:off x="7848600" y="672307"/>
          <a:ext cx="793750" cy="54054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6</xdr:col>
      <xdr:colOff>758826</xdr:colOff>
      <xdr:row>2</xdr:row>
      <xdr:rowOff>30163</xdr:rowOff>
    </xdr:from>
    <xdr:to>
      <xdr:col>7</xdr:col>
      <xdr:colOff>1606550</xdr:colOff>
      <xdr:row>4</xdr:row>
      <xdr:rowOff>190500</xdr:rowOff>
    </xdr:to>
    <xdr:sp macro="" textlink="">
      <xdr:nvSpPr>
        <xdr:cNvPr id="11" name="Rectangle à coins arrondis 10"/>
        <xdr:cNvSpPr/>
      </xdr:nvSpPr>
      <xdr:spPr>
        <a:xfrm>
          <a:off x="6238876" y="677863"/>
          <a:ext cx="1609724" cy="54133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9</xdr:col>
      <xdr:colOff>774700</xdr:colOff>
      <xdr:row>2</xdr:row>
      <xdr:rowOff>28575</xdr:rowOff>
    </xdr:from>
    <xdr:to>
      <xdr:col>10</xdr:col>
      <xdr:colOff>774700</xdr:colOff>
      <xdr:row>4</xdr:row>
      <xdr:rowOff>177800</xdr:rowOff>
    </xdr:to>
    <xdr:sp macro="" textlink="">
      <xdr:nvSpPr>
        <xdr:cNvPr id="12" name="Rectangle à coins arrondis 11"/>
        <xdr:cNvSpPr/>
      </xdr:nvSpPr>
      <xdr:spPr>
        <a:xfrm>
          <a:off x="9429750" y="676275"/>
          <a:ext cx="793750" cy="530225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8</xdr:col>
      <xdr:colOff>774700</xdr:colOff>
      <xdr:row>2</xdr:row>
      <xdr:rowOff>30957</xdr:rowOff>
    </xdr:from>
    <xdr:to>
      <xdr:col>9</xdr:col>
      <xdr:colOff>774700</xdr:colOff>
      <xdr:row>4</xdr:row>
      <xdr:rowOff>190500</xdr:rowOff>
    </xdr:to>
    <xdr:sp macro="" textlink="">
      <xdr:nvSpPr>
        <xdr:cNvPr id="13" name="Rectangle à coins arrondis 12"/>
        <xdr:cNvSpPr/>
      </xdr:nvSpPr>
      <xdr:spPr>
        <a:xfrm>
          <a:off x="8636000" y="678657"/>
          <a:ext cx="793750" cy="540543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  <xdr:twoCellAnchor>
    <xdr:from>
      <xdr:col>8</xdr:col>
      <xdr:colOff>0</xdr:colOff>
      <xdr:row>39</xdr:row>
      <xdr:rowOff>43657</xdr:rowOff>
    </xdr:from>
    <xdr:to>
      <xdr:col>9</xdr:col>
      <xdr:colOff>0</xdr:colOff>
      <xdr:row>41</xdr:row>
      <xdr:rowOff>189970</xdr:rowOff>
    </xdr:to>
    <xdr:sp macro="" textlink="">
      <xdr:nvSpPr>
        <xdr:cNvPr id="14" name="Rectangle à coins arrondis 13"/>
        <xdr:cNvSpPr/>
      </xdr:nvSpPr>
      <xdr:spPr>
        <a:xfrm>
          <a:off x="7931150" y="10267157"/>
          <a:ext cx="914400" cy="527313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900" b="1"/>
            <a:t>Totales Points</a:t>
          </a:r>
        </a:p>
      </xdr:txBody>
    </xdr:sp>
    <xdr:clientData/>
  </xdr:twoCellAnchor>
  <xdr:twoCellAnchor>
    <xdr:from>
      <xdr:col>7</xdr:col>
      <xdr:colOff>9526</xdr:colOff>
      <xdr:row>39</xdr:row>
      <xdr:rowOff>55563</xdr:rowOff>
    </xdr:from>
    <xdr:to>
      <xdr:col>8</xdr:col>
      <xdr:colOff>0</xdr:colOff>
      <xdr:row>41</xdr:row>
      <xdr:rowOff>188911</xdr:rowOff>
    </xdr:to>
    <xdr:sp macro="" textlink="">
      <xdr:nvSpPr>
        <xdr:cNvPr id="15" name="Rectangle à coins arrondis 14"/>
        <xdr:cNvSpPr/>
      </xdr:nvSpPr>
      <xdr:spPr>
        <a:xfrm>
          <a:off x="6480176" y="10279063"/>
          <a:ext cx="1450974" cy="514348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Noms</a:t>
          </a:r>
          <a:r>
            <a:rPr lang="fr-FR" sz="1100" b="1" baseline="0"/>
            <a:t> d'équipes</a:t>
          </a:r>
          <a:endParaRPr lang="fr-FR" sz="1100" b="1"/>
        </a:p>
      </xdr:txBody>
    </xdr:sp>
    <xdr:clientData/>
  </xdr:twoCellAnchor>
  <xdr:twoCellAnchor>
    <xdr:from>
      <xdr:col>10</xdr:col>
      <xdr:colOff>0</xdr:colOff>
      <xdr:row>39</xdr:row>
      <xdr:rowOff>41275</xdr:rowOff>
    </xdr:from>
    <xdr:to>
      <xdr:col>11</xdr:col>
      <xdr:colOff>0</xdr:colOff>
      <xdr:row>41</xdr:row>
      <xdr:rowOff>183621</xdr:rowOff>
    </xdr:to>
    <xdr:sp macro="" textlink="">
      <xdr:nvSpPr>
        <xdr:cNvPr id="16" name="Rectangle à coins arrondis 15"/>
        <xdr:cNvSpPr/>
      </xdr:nvSpPr>
      <xdr:spPr>
        <a:xfrm>
          <a:off x="9759950" y="10264775"/>
          <a:ext cx="914400" cy="523346"/>
        </a:xfrm>
        <a:prstGeom prst="roundRect">
          <a:avLst/>
        </a:prstGeom>
        <a:solidFill>
          <a:srgbClr val="FEABA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050" b="1">
              <a:solidFill>
                <a:schemeClr val="tx1"/>
              </a:solidFill>
            </a:rPr>
            <a:t>Places</a:t>
          </a:r>
        </a:p>
      </xdr:txBody>
    </xdr:sp>
    <xdr:clientData/>
  </xdr:twoCellAnchor>
  <xdr:twoCellAnchor>
    <xdr:from>
      <xdr:col>9</xdr:col>
      <xdr:colOff>0</xdr:colOff>
      <xdr:row>39</xdr:row>
      <xdr:rowOff>43657</xdr:rowOff>
    </xdr:from>
    <xdr:to>
      <xdr:col>9</xdr:col>
      <xdr:colOff>908050</xdr:colOff>
      <xdr:row>41</xdr:row>
      <xdr:rowOff>189969</xdr:rowOff>
    </xdr:to>
    <xdr:sp macro="" textlink="">
      <xdr:nvSpPr>
        <xdr:cNvPr id="17" name="Rectangle à coins arrondis 16"/>
        <xdr:cNvSpPr/>
      </xdr:nvSpPr>
      <xdr:spPr>
        <a:xfrm>
          <a:off x="8845550" y="10267157"/>
          <a:ext cx="908050" cy="527312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="1"/>
            <a:t>N°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H78"/>
  <sheetViews>
    <sheetView topLeftCell="A40" workbookViewId="0">
      <selection activeCell="C55" sqref="C55"/>
    </sheetView>
  </sheetViews>
  <sheetFormatPr baseColWidth="10" defaultRowHeight="15" x14ac:dyDescent="0.25"/>
  <cols>
    <col min="1" max="1" width="14" customWidth="1"/>
    <col min="2" max="2" width="16.7109375" customWidth="1"/>
    <col min="3" max="3" width="37.28515625" customWidth="1"/>
    <col min="4" max="4" width="17.42578125" customWidth="1"/>
    <col min="5" max="6" width="7.7109375" customWidth="1"/>
    <col min="7" max="7" width="8.5703125" style="1" customWidth="1"/>
    <col min="8" max="8" width="19.28515625" style="1" customWidth="1"/>
    <col min="9" max="9" width="10.28515625" customWidth="1"/>
    <col min="10" max="10" width="11" customWidth="1"/>
    <col min="15" max="15" width="7.28515625" customWidth="1"/>
  </cols>
  <sheetData>
    <row r="1" spans="2:4" ht="39" customHeight="1" x14ac:dyDescent="0.25">
      <c r="B1" s="1"/>
      <c r="C1" s="2"/>
      <c r="D1" s="1"/>
    </row>
    <row r="2" spans="2:4" ht="147.75" customHeight="1" thickBot="1" x14ac:dyDescent="0.3">
      <c r="B2" s="1"/>
      <c r="C2" s="1"/>
      <c r="D2" s="1"/>
    </row>
    <row r="3" spans="2:4" ht="15.75" thickBot="1" x14ac:dyDescent="0.3">
      <c r="B3" s="49" t="s">
        <v>40</v>
      </c>
      <c r="C3" s="50" t="s">
        <v>41</v>
      </c>
      <c r="D3" s="50" t="s">
        <v>86</v>
      </c>
    </row>
    <row r="4" spans="2:4" ht="15.75" thickBot="1" x14ac:dyDescent="0.3">
      <c r="B4" s="51">
        <v>1</v>
      </c>
      <c r="C4" s="51" t="str">
        <f>VLOOKUP('Feuille d''inscription'!B4,' classement 5 premières'!$B$5:$C$68,2,FALSE)</f>
        <v>lolo</v>
      </c>
      <c r="D4" s="52"/>
    </row>
    <row r="5" spans="2:4" ht="15.75" thickBot="1" x14ac:dyDescent="0.3">
      <c r="B5" s="53">
        <v>2</v>
      </c>
      <c r="C5" s="51" t="str">
        <f>VLOOKUP('Feuille d''inscription'!B5,' classement 5 premières'!$B$5:$C$68,2,FALSE)</f>
        <v>rené</v>
      </c>
      <c r="D5" s="54"/>
    </row>
    <row r="6" spans="2:4" ht="15.75" thickBot="1" x14ac:dyDescent="0.3">
      <c r="B6" s="53">
        <v>3</v>
      </c>
      <c r="C6" s="51" t="str">
        <f>VLOOKUP('Feuille d''inscription'!B6,' classement 5 premières'!$B$5:$C$68,2,FALSE)</f>
        <v>dg</v>
      </c>
      <c r="D6" s="54"/>
    </row>
    <row r="7" spans="2:4" ht="15.75" thickBot="1" x14ac:dyDescent="0.3">
      <c r="B7" s="53">
        <v>4</v>
      </c>
      <c r="C7" s="51" t="str">
        <f>VLOOKUP('Feuille d''inscription'!B7,' classement 5 premières'!$B$5:$C$68,2,FALSE)</f>
        <v>sf</v>
      </c>
      <c r="D7" s="54"/>
    </row>
    <row r="8" spans="2:4" ht="15.75" thickBot="1" x14ac:dyDescent="0.3">
      <c r="B8" s="53">
        <v>5</v>
      </c>
      <c r="C8" s="51" t="str">
        <f>VLOOKUP('Feuille d''inscription'!B8,' classement 5 premières'!$B$5:$C$68,2,FALSE)</f>
        <v>ff</v>
      </c>
      <c r="D8" s="54"/>
    </row>
    <row r="9" spans="2:4" ht="15.75" thickBot="1" x14ac:dyDescent="0.3">
      <c r="B9" s="53">
        <v>6</v>
      </c>
      <c r="C9" s="51" t="str">
        <f>VLOOKUP('Feuille d''inscription'!B9,' classement 5 premières'!$B$5:$C$68,2,FALSE)</f>
        <v>ss</v>
      </c>
      <c r="D9" s="54"/>
    </row>
    <row r="10" spans="2:4" ht="15.75" thickBot="1" x14ac:dyDescent="0.3">
      <c r="B10" s="53">
        <v>7</v>
      </c>
      <c r="C10" s="51" t="str">
        <f>VLOOKUP('Feuille d''inscription'!B10,' classement 5 premières'!$B$5:$C$68,2,FALSE)</f>
        <v>aq</v>
      </c>
      <c r="D10" s="54"/>
    </row>
    <row r="11" spans="2:4" ht="15.75" thickBot="1" x14ac:dyDescent="0.3">
      <c r="B11" s="53">
        <v>8</v>
      </c>
      <c r="C11" s="51" t="str">
        <f>VLOOKUP('Feuille d''inscription'!B11,' classement 5 premières'!$B$5:$C$68,2,FALSE)</f>
        <v>aq</v>
      </c>
      <c r="D11" s="54"/>
    </row>
    <row r="12" spans="2:4" ht="15.75" thickBot="1" x14ac:dyDescent="0.3">
      <c r="B12" s="53">
        <v>9</v>
      </c>
      <c r="C12" s="51" t="str">
        <f>VLOOKUP('Feuille d''inscription'!B12,' classement 5 premières'!$B$5:$C$68,2,FALSE)</f>
        <v>rt</v>
      </c>
      <c r="D12" s="54"/>
    </row>
    <row r="13" spans="2:4" ht="15.75" thickBot="1" x14ac:dyDescent="0.3">
      <c r="B13" s="53">
        <v>10</v>
      </c>
      <c r="C13" s="51" t="str">
        <f>VLOOKUP('Feuille d''inscription'!B13,' classement 5 premières'!$B$5:$C$68,2,FALSE)</f>
        <v>yy</v>
      </c>
      <c r="D13" s="54"/>
    </row>
    <row r="14" spans="2:4" ht="15.75" thickBot="1" x14ac:dyDescent="0.3">
      <c r="B14" s="53">
        <v>11</v>
      </c>
      <c r="C14" s="51" t="str">
        <f>VLOOKUP('Feuille d''inscription'!B14,' classement 5 premières'!$B$5:$C$68,2,FALSE)</f>
        <v>yuu</v>
      </c>
      <c r="D14" s="54"/>
    </row>
    <row r="15" spans="2:4" ht="15.75" thickBot="1" x14ac:dyDescent="0.3">
      <c r="B15" s="53">
        <v>12</v>
      </c>
      <c r="C15" s="51" t="str">
        <f>VLOOKUP('Feuille d''inscription'!B15,' classement 5 premières'!$B$5:$C$68,2,FALSE)</f>
        <v>aze</v>
      </c>
      <c r="D15" s="54"/>
    </row>
    <row r="16" spans="2:4" ht="15.75" thickBot="1" x14ac:dyDescent="0.3">
      <c r="B16" s="53">
        <v>13</v>
      </c>
      <c r="C16" s="51" t="str">
        <f>VLOOKUP('Feuille d''inscription'!B16,' classement 5 premières'!$B$5:$C$68,2,FALSE)</f>
        <v>rez</v>
      </c>
      <c r="D16" s="54"/>
    </row>
    <row r="17" spans="2:4" ht="15.75" thickBot="1" x14ac:dyDescent="0.3">
      <c r="B17" s="53">
        <v>14</v>
      </c>
      <c r="C17" s="51" t="str">
        <f>VLOOKUP('Feuille d''inscription'!B17,' classement 5 premières'!$B$5:$C$68,2,FALSE)</f>
        <v>rfgg</v>
      </c>
      <c r="D17" s="54"/>
    </row>
    <row r="18" spans="2:4" ht="15.75" thickBot="1" x14ac:dyDescent="0.3">
      <c r="B18" s="53">
        <v>15</v>
      </c>
      <c r="C18" s="51" t="str">
        <f>VLOOKUP('Feuille d''inscription'!B18,' classement 5 premières'!$B$5:$C$68,2,FALSE)</f>
        <v>zqq</v>
      </c>
      <c r="D18" s="54"/>
    </row>
    <row r="19" spans="2:4" ht="15.75" thickBot="1" x14ac:dyDescent="0.3">
      <c r="B19" s="53">
        <v>16</v>
      </c>
      <c r="C19" s="51" t="str">
        <f>VLOOKUP('Feuille d''inscription'!B19,' classement 5 premières'!$B$5:$C$68,2,FALSE)</f>
        <v>qww</v>
      </c>
      <c r="D19" s="54"/>
    </row>
    <row r="20" spans="2:4" ht="15.75" thickBot="1" x14ac:dyDescent="0.3">
      <c r="B20" s="53">
        <v>17</v>
      </c>
      <c r="C20" s="51" t="str">
        <f>VLOOKUP('Feuille d''inscription'!B20,' classement 5 premières'!$B$5:$C$68,2,FALSE)</f>
        <v>wwqq</v>
      </c>
      <c r="D20" s="54"/>
    </row>
    <row r="21" spans="2:4" ht="15.75" thickBot="1" x14ac:dyDescent="0.3">
      <c r="B21" s="53">
        <v>18</v>
      </c>
      <c r="C21" s="51" t="str">
        <f>VLOOKUP('Feuille d''inscription'!B21,' classement 5 premières'!$B$5:$C$68,2,FALSE)</f>
        <v>qaz</v>
      </c>
      <c r="D21" s="54"/>
    </row>
    <row r="22" spans="2:4" ht="15.75" thickBot="1" x14ac:dyDescent="0.3">
      <c r="B22" s="53">
        <v>19</v>
      </c>
      <c r="C22" s="51" t="str">
        <f>VLOOKUP('Feuille d''inscription'!B22,' classement 5 premières'!$B$5:$C$68,2,FALSE)</f>
        <v>zerr</v>
      </c>
      <c r="D22" s="54"/>
    </row>
    <row r="23" spans="2:4" ht="15.75" thickBot="1" x14ac:dyDescent="0.3">
      <c r="B23" s="53">
        <v>20</v>
      </c>
      <c r="C23" s="51" t="str">
        <f>VLOOKUP('Feuille d''inscription'!B23,' classement 5 premières'!$B$5:$C$68,2,FALSE)</f>
        <v>sswde</v>
      </c>
      <c r="D23" s="54"/>
    </row>
    <row r="24" spans="2:4" ht="15.75" thickBot="1" x14ac:dyDescent="0.3">
      <c r="B24" s="53">
        <v>21</v>
      </c>
      <c r="C24" s="51" t="str">
        <f>VLOOKUP('Feuille d''inscription'!B24,' classement 5 premières'!$B$5:$C$68,2,FALSE)</f>
        <v>rfd</v>
      </c>
      <c r="D24" s="54"/>
    </row>
    <row r="25" spans="2:4" ht="15.75" thickBot="1" x14ac:dyDescent="0.3">
      <c r="B25" s="53">
        <v>22</v>
      </c>
      <c r="C25" s="51" t="str">
        <f>VLOOKUP('Feuille d''inscription'!B25,' classement 5 premières'!$B$5:$C$68,2,FALSE)</f>
        <v>ttyhh</v>
      </c>
      <c r="D25" s="54"/>
    </row>
    <row r="26" spans="2:4" ht="15.75" thickBot="1" x14ac:dyDescent="0.3">
      <c r="B26" s="53">
        <v>23</v>
      </c>
      <c r="C26" s="51" t="str">
        <f>VLOOKUP('Feuille d''inscription'!B26,' classement 5 premières'!$B$5:$C$68,2,FALSE)</f>
        <v>uytr</v>
      </c>
      <c r="D26" s="54"/>
    </row>
    <row r="27" spans="2:4" ht="15.75" thickBot="1" x14ac:dyDescent="0.3">
      <c r="B27" s="53">
        <v>24</v>
      </c>
      <c r="C27" s="51" t="str">
        <f>VLOOKUP('Feuille d''inscription'!B27,' classement 5 premières'!$B$5:$C$68,2,FALSE)</f>
        <v>yt-y(</v>
      </c>
      <c r="D27" s="54"/>
    </row>
    <row r="28" spans="2:4" ht="15.75" thickBot="1" x14ac:dyDescent="0.3">
      <c r="B28" s="53">
        <v>25</v>
      </c>
      <c r="C28" s="51" t="str">
        <f>VLOOKUP('Feuille d''inscription'!B28,' classement 5 premières'!$B$5:$C$68,2,FALSE)</f>
        <v>è('''"</v>
      </c>
      <c r="D28" s="54"/>
    </row>
    <row r="29" spans="2:4" ht="15.75" thickBot="1" x14ac:dyDescent="0.3">
      <c r="B29" s="53">
        <v>26</v>
      </c>
      <c r="C29" s="51" t="str">
        <f>VLOOKUP('Feuille d''inscription'!B29,' classement 5 premières'!$B$5:$C$68,2,FALSE)</f>
        <v>uèuuu</v>
      </c>
      <c r="D29" s="54"/>
    </row>
    <row r="30" spans="2:4" ht="15.75" thickBot="1" x14ac:dyDescent="0.3">
      <c r="B30" s="53">
        <v>27</v>
      </c>
      <c r="C30" s="51" t="str">
        <f>VLOOKUP('Feuille d''inscription'!B30,' classement 5 premières'!$B$5:$C$68,2,FALSE)</f>
        <v>iiii</v>
      </c>
      <c r="D30" s="54"/>
    </row>
    <row r="31" spans="2:4" ht="15.75" thickBot="1" x14ac:dyDescent="0.3">
      <c r="B31" s="53">
        <v>28</v>
      </c>
      <c r="C31" s="51" t="str">
        <f>VLOOKUP('Feuille d''inscription'!B31,' classement 5 premières'!$B$5:$C$68,2,FALSE)</f>
        <v>uuuuu</v>
      </c>
      <c r="D31" s="54"/>
    </row>
    <row r="32" spans="2:4" ht="15.75" thickBot="1" x14ac:dyDescent="0.3">
      <c r="B32" s="53">
        <v>29</v>
      </c>
      <c r="C32" s="51" t="str">
        <f>VLOOKUP('Feuille d''inscription'!B32,' classement 5 premières'!$B$5:$C$68,2,FALSE)</f>
        <v>yyeezz</v>
      </c>
      <c r="D32" s="54"/>
    </row>
    <row r="33" spans="2:4" ht="15.75" thickBot="1" x14ac:dyDescent="0.3">
      <c r="B33" s="53">
        <v>30</v>
      </c>
      <c r="C33" s="51" t="str">
        <f>VLOOKUP('Feuille d''inscription'!B33,' classement 5 premières'!$B$5:$C$68,2,FALSE)</f>
        <v>aaa</v>
      </c>
      <c r="D33" s="54"/>
    </row>
    <row r="34" spans="2:4" ht="15.75" thickBot="1" x14ac:dyDescent="0.3">
      <c r="B34" s="53">
        <v>31</v>
      </c>
      <c r="C34" s="51" t="str">
        <f>VLOOKUP('Feuille d''inscription'!B34,' classement 5 premières'!$B$5:$C$68,2,FALSE)</f>
        <v>errrttt</v>
      </c>
      <c r="D34" s="54"/>
    </row>
    <row r="35" spans="2:4" ht="15.75" thickBot="1" x14ac:dyDescent="0.3">
      <c r="B35" s="53">
        <v>32</v>
      </c>
      <c r="C35" s="51" t="str">
        <f>VLOOKUP('Feuille d''inscription'!B35,' classement 5 premières'!$B$5:$C$68,2,FALSE)</f>
        <v>yuuuu</v>
      </c>
      <c r="D35" s="54"/>
    </row>
    <row r="36" spans="2:4" ht="15.75" thickBot="1" x14ac:dyDescent="0.3">
      <c r="B36" s="53">
        <v>33</v>
      </c>
      <c r="C36" s="51" t="str">
        <f>VLOOKUP('Feuille d''inscription'!B36,' classement 5 premières'!$B$5:$C$68,2,FALSE)</f>
        <v>i'eeee</v>
      </c>
      <c r="D36" s="54"/>
    </row>
    <row r="37" spans="2:4" ht="15.75" thickBot="1" x14ac:dyDescent="0.3">
      <c r="B37" s="53">
        <v>34</v>
      </c>
      <c r="C37" s="51">
        <f>VLOOKUP('Feuille d''inscription'!B37,' classement 5 premières'!$B$5:$C$68,2,FALSE)</f>
        <v>0</v>
      </c>
      <c r="D37" s="54"/>
    </row>
    <row r="38" spans="2:4" ht="15.75" thickBot="1" x14ac:dyDescent="0.3">
      <c r="B38" s="53">
        <v>35</v>
      </c>
      <c r="C38" s="51">
        <f>VLOOKUP('Feuille d''inscription'!B38,' classement 5 premières'!$B$5:$C$68,2,FALSE)</f>
        <v>0</v>
      </c>
      <c r="D38" s="54"/>
    </row>
    <row r="39" spans="2:4" ht="15.75" thickBot="1" x14ac:dyDescent="0.3">
      <c r="B39" s="55">
        <v>36</v>
      </c>
      <c r="C39" s="51">
        <f>VLOOKUP('Feuille d''inscription'!B39,' classement 5 premières'!$B$5:$C$68,2,FALSE)</f>
        <v>0</v>
      </c>
      <c r="D39" s="56"/>
    </row>
    <row r="40" spans="2:4" ht="39" customHeight="1" x14ac:dyDescent="0.25">
      <c r="B40" s="1"/>
      <c r="C40" s="2"/>
      <c r="D40" s="1"/>
    </row>
    <row r="41" spans="2:4" ht="147" customHeight="1" thickBot="1" x14ac:dyDescent="0.3">
      <c r="B41" s="1"/>
      <c r="C41" s="1"/>
      <c r="D41" s="1"/>
    </row>
    <row r="42" spans="2:4" ht="15.75" thickBot="1" x14ac:dyDescent="0.3">
      <c r="B42" s="49" t="s">
        <v>40</v>
      </c>
      <c r="C42" s="50" t="s">
        <v>41</v>
      </c>
      <c r="D42" s="50" t="s">
        <v>86</v>
      </c>
    </row>
    <row r="43" spans="2:4" ht="15.75" thickBot="1" x14ac:dyDescent="0.3">
      <c r="B43" s="51">
        <v>37</v>
      </c>
      <c r="C43" s="51">
        <f>VLOOKUP('Feuille d''inscription'!B43,' classement 5 premières'!$B$5:$C$68,2,FALSE)</f>
        <v>0</v>
      </c>
      <c r="D43" s="52"/>
    </row>
    <row r="44" spans="2:4" ht="15.75" thickBot="1" x14ac:dyDescent="0.3">
      <c r="B44" s="53">
        <v>28</v>
      </c>
      <c r="C44" s="51" t="str">
        <f>VLOOKUP('Feuille d''inscription'!B44,' classement 5 premières'!$B$5:$C$68,2,FALSE)</f>
        <v>uuuuu</v>
      </c>
      <c r="D44" s="54"/>
    </row>
    <row r="45" spans="2:4" ht="15.75" thickBot="1" x14ac:dyDescent="0.3">
      <c r="B45" s="53">
        <v>39</v>
      </c>
      <c r="C45" s="51">
        <f>VLOOKUP('Feuille d''inscription'!B45,' classement 5 premières'!$B$5:$C$68,2,FALSE)</f>
        <v>0</v>
      </c>
      <c r="D45" s="54"/>
    </row>
    <row r="46" spans="2:4" ht="15.75" thickBot="1" x14ac:dyDescent="0.3">
      <c r="B46" s="53">
        <v>40</v>
      </c>
      <c r="C46" s="51">
        <f>VLOOKUP('Feuille d''inscription'!B46,' classement 5 premières'!$B$5:$C$68,2,FALSE)</f>
        <v>0</v>
      </c>
      <c r="D46" s="54"/>
    </row>
    <row r="47" spans="2:4" ht="15.75" thickBot="1" x14ac:dyDescent="0.3">
      <c r="B47" s="53">
        <v>41</v>
      </c>
      <c r="C47" s="51">
        <f>VLOOKUP('Feuille d''inscription'!B47,' classement 5 premières'!$B$5:$C$68,2,FALSE)</f>
        <v>0</v>
      </c>
      <c r="D47" s="54"/>
    </row>
    <row r="48" spans="2:4" ht="15.75" thickBot="1" x14ac:dyDescent="0.3">
      <c r="B48" s="53">
        <v>42</v>
      </c>
      <c r="C48" s="51">
        <f>VLOOKUP('Feuille d''inscription'!B48,' classement 5 premières'!$B$5:$C$68,2,FALSE)</f>
        <v>0</v>
      </c>
      <c r="D48" s="54"/>
    </row>
    <row r="49" spans="2:4" ht="15.75" thickBot="1" x14ac:dyDescent="0.3">
      <c r="B49" s="53">
        <v>43</v>
      </c>
      <c r="C49" s="51">
        <f>VLOOKUP('Feuille d''inscription'!B49,' classement 5 premières'!$B$5:$C$68,2,FALSE)</f>
        <v>0</v>
      </c>
      <c r="D49" s="54"/>
    </row>
    <row r="50" spans="2:4" ht="15.75" thickBot="1" x14ac:dyDescent="0.3">
      <c r="B50" s="53">
        <v>44</v>
      </c>
      <c r="C50" s="51">
        <f>VLOOKUP('Feuille d''inscription'!B50,' classement 5 premières'!$B$5:$C$68,2,FALSE)</f>
        <v>0</v>
      </c>
      <c r="D50" s="54"/>
    </row>
    <row r="51" spans="2:4" ht="15.75" thickBot="1" x14ac:dyDescent="0.3">
      <c r="B51" s="53">
        <v>45</v>
      </c>
      <c r="C51" s="51">
        <f>VLOOKUP('Feuille d''inscription'!B51,' classement 5 premières'!$B$5:$C$68,2,FALSE)</f>
        <v>0</v>
      </c>
      <c r="D51" s="54"/>
    </row>
    <row r="52" spans="2:4" ht="15.75" thickBot="1" x14ac:dyDescent="0.3">
      <c r="B52" s="53">
        <v>46</v>
      </c>
      <c r="C52" s="51">
        <f>VLOOKUP('Feuille d''inscription'!B52,' classement 5 premières'!$B$5:$C$68,2,FALSE)</f>
        <v>0</v>
      </c>
      <c r="D52" s="54"/>
    </row>
    <row r="53" spans="2:4" ht="15.75" thickBot="1" x14ac:dyDescent="0.3">
      <c r="B53" s="53">
        <v>47</v>
      </c>
      <c r="C53" s="51">
        <f>VLOOKUP('Feuille d''inscription'!B53,' classement 5 premières'!$B$5:$C$68,2,FALSE)</f>
        <v>0</v>
      </c>
      <c r="D53" s="54"/>
    </row>
    <row r="54" spans="2:4" ht="15.75" thickBot="1" x14ac:dyDescent="0.3">
      <c r="B54" s="53">
        <v>48</v>
      </c>
      <c r="C54" s="51">
        <f>VLOOKUP('Feuille d''inscription'!B54,' classement 5 premières'!$B$5:$C$68,2,FALSE)</f>
        <v>0</v>
      </c>
      <c r="D54" s="54"/>
    </row>
    <row r="55" spans="2:4" ht="15.75" thickBot="1" x14ac:dyDescent="0.3">
      <c r="B55" s="53">
        <v>49</v>
      </c>
      <c r="C55" s="51">
        <f>VLOOKUP('Feuille d''inscription'!B55,' classement 5 premières'!$B$5:$C$68,2,FALSE)</f>
        <v>0</v>
      </c>
      <c r="D55" s="54"/>
    </row>
    <row r="56" spans="2:4" ht="15.75" thickBot="1" x14ac:dyDescent="0.3">
      <c r="B56" s="53">
        <v>50</v>
      </c>
      <c r="C56" s="51">
        <f>VLOOKUP('Feuille d''inscription'!B56,' classement 5 premières'!$B$5:$C$68,2,FALSE)</f>
        <v>0</v>
      </c>
      <c r="D56" s="54"/>
    </row>
    <row r="57" spans="2:4" ht="15.75" thickBot="1" x14ac:dyDescent="0.3">
      <c r="B57" s="53">
        <v>51</v>
      </c>
      <c r="C57" s="51">
        <f>VLOOKUP('Feuille d''inscription'!B57,' classement 5 premières'!$B$5:$C$68,2,FALSE)</f>
        <v>0</v>
      </c>
      <c r="D57" s="54"/>
    </row>
    <row r="58" spans="2:4" ht="15.75" thickBot="1" x14ac:dyDescent="0.3">
      <c r="B58" s="53">
        <v>52</v>
      </c>
      <c r="C58" s="51">
        <f>VLOOKUP('Feuille d''inscription'!B58,' classement 5 premières'!$B$5:$C$68,2,FALSE)</f>
        <v>0</v>
      </c>
      <c r="D58" s="54"/>
    </row>
    <row r="59" spans="2:4" ht="15.75" thickBot="1" x14ac:dyDescent="0.3">
      <c r="B59" s="53">
        <v>53</v>
      </c>
      <c r="C59" s="51">
        <f>VLOOKUP('Feuille d''inscription'!B59,' classement 5 premières'!$B$5:$C$68,2,FALSE)</f>
        <v>0</v>
      </c>
      <c r="D59" s="54"/>
    </row>
    <row r="60" spans="2:4" ht="15.75" thickBot="1" x14ac:dyDescent="0.3">
      <c r="B60" s="53">
        <v>54</v>
      </c>
      <c r="C60" s="51">
        <f>VLOOKUP('Feuille d''inscription'!B60,' classement 5 premières'!$B$5:$C$68,2,FALSE)</f>
        <v>0</v>
      </c>
      <c r="D60" s="54"/>
    </row>
    <row r="61" spans="2:4" ht="15.75" thickBot="1" x14ac:dyDescent="0.3">
      <c r="B61" s="53">
        <v>55</v>
      </c>
      <c r="C61" s="51">
        <f>VLOOKUP('Feuille d''inscription'!B61,' classement 5 premières'!$B$5:$C$68,2,FALSE)</f>
        <v>0</v>
      </c>
      <c r="D61" s="54"/>
    </row>
    <row r="62" spans="2:4" ht="15.75" thickBot="1" x14ac:dyDescent="0.3">
      <c r="B62" s="53">
        <v>56</v>
      </c>
      <c r="C62" s="51">
        <f>VLOOKUP('Feuille d''inscription'!B62,' classement 5 premières'!$B$5:$C$68,2,FALSE)</f>
        <v>0</v>
      </c>
      <c r="D62" s="54"/>
    </row>
    <row r="63" spans="2:4" ht="15.75" thickBot="1" x14ac:dyDescent="0.3">
      <c r="B63" s="53">
        <v>57</v>
      </c>
      <c r="C63" s="51">
        <f>VLOOKUP('Feuille d''inscription'!B63,' classement 5 premières'!$B$5:$C$68,2,FALSE)</f>
        <v>0</v>
      </c>
      <c r="D63" s="54"/>
    </row>
    <row r="64" spans="2:4" ht="15.75" thickBot="1" x14ac:dyDescent="0.3">
      <c r="B64" s="53">
        <v>58</v>
      </c>
      <c r="C64" s="51">
        <f>VLOOKUP('Feuille d''inscription'!B64,' classement 5 premières'!$B$5:$C$68,2,FALSE)</f>
        <v>0</v>
      </c>
      <c r="D64" s="54"/>
    </row>
    <row r="65" spans="2:4" ht="15.75" thickBot="1" x14ac:dyDescent="0.3">
      <c r="B65" s="53">
        <v>59</v>
      </c>
      <c r="C65" s="51">
        <f>VLOOKUP('Feuille d''inscription'!B65,' classement 5 premières'!$B$5:$C$68,2,FALSE)</f>
        <v>0</v>
      </c>
      <c r="D65" s="54"/>
    </row>
    <row r="66" spans="2:4" ht="15.75" thickBot="1" x14ac:dyDescent="0.3">
      <c r="B66" s="53">
        <v>60</v>
      </c>
      <c r="C66" s="51">
        <f>VLOOKUP('Feuille d''inscription'!B66,' classement 5 premières'!$B$5:$C$68,2,FALSE)</f>
        <v>0</v>
      </c>
      <c r="D66" s="54"/>
    </row>
    <row r="67" spans="2:4" ht="15.75" thickBot="1" x14ac:dyDescent="0.3">
      <c r="B67" s="53">
        <v>61</v>
      </c>
      <c r="C67" s="51">
        <f>VLOOKUP('Feuille d''inscription'!B67,' classement 5 premières'!$B$5:$C$68,2,FALSE)</f>
        <v>0</v>
      </c>
      <c r="D67" s="54"/>
    </row>
    <row r="68" spans="2:4" ht="15.75" thickBot="1" x14ac:dyDescent="0.3">
      <c r="B68" s="53">
        <v>62</v>
      </c>
      <c r="C68" s="51">
        <f>VLOOKUP('Feuille d''inscription'!B68,' classement 5 premières'!$B$5:$C$68,2,FALSE)</f>
        <v>0</v>
      </c>
      <c r="D68" s="54"/>
    </row>
    <row r="69" spans="2:4" ht="15.75" thickBot="1" x14ac:dyDescent="0.3">
      <c r="B69" s="53">
        <v>63</v>
      </c>
      <c r="C69" s="51">
        <f>VLOOKUP('Feuille d''inscription'!B69,' classement 5 premières'!$B$5:$C$68,2,FALSE)</f>
        <v>0</v>
      </c>
      <c r="D69" s="54"/>
    </row>
    <row r="70" spans="2:4" ht="15.75" thickBot="1" x14ac:dyDescent="0.3">
      <c r="B70" s="53">
        <v>64</v>
      </c>
      <c r="C70" s="51">
        <f>VLOOKUP('Feuille d''inscription'!B70,' classement 5 premières'!$B$5:$C$68,2,FALSE)</f>
        <v>0</v>
      </c>
      <c r="D70" s="54"/>
    </row>
    <row r="71" spans="2:4" ht="15.75" thickBot="1" x14ac:dyDescent="0.3">
      <c r="B71" s="53">
        <v>65</v>
      </c>
      <c r="C71" s="51" t="e">
        <f>VLOOKUP('Feuille d''inscription'!B71,' classement 5 premières'!$B$5:$C$68,2,FALSE)</f>
        <v>#N/A</v>
      </c>
      <c r="D71" s="54"/>
    </row>
    <row r="72" spans="2:4" ht="15.75" thickBot="1" x14ac:dyDescent="0.3">
      <c r="B72" s="53">
        <v>66</v>
      </c>
      <c r="C72" s="51" t="e">
        <f>VLOOKUP('Feuille d''inscription'!B72,' classement 5 premières'!$B$5:$C$68,2,FALSE)</f>
        <v>#N/A</v>
      </c>
      <c r="D72" s="54"/>
    </row>
    <row r="73" spans="2:4" ht="15.75" thickBot="1" x14ac:dyDescent="0.3">
      <c r="B73" s="53">
        <v>67</v>
      </c>
      <c r="C73" s="51" t="e">
        <f>VLOOKUP('Feuille d''inscription'!B73,' classement 5 premières'!$B$5:$C$68,2,FALSE)</f>
        <v>#N/A</v>
      </c>
      <c r="D73" s="54"/>
    </row>
    <row r="74" spans="2:4" ht="15.75" thickBot="1" x14ac:dyDescent="0.3">
      <c r="B74" s="53">
        <v>68</v>
      </c>
      <c r="C74" s="51" t="e">
        <f>VLOOKUP('Feuille d''inscription'!B74,' classement 5 premières'!$B$5:$C$68,2,FALSE)</f>
        <v>#N/A</v>
      </c>
      <c r="D74" s="54"/>
    </row>
    <row r="75" spans="2:4" ht="15.75" thickBot="1" x14ac:dyDescent="0.3">
      <c r="B75" s="53">
        <v>69</v>
      </c>
      <c r="C75" s="51" t="e">
        <f>VLOOKUP('Feuille d''inscription'!B75,' classement 5 premières'!$B$5:$C$68,2,FALSE)</f>
        <v>#N/A</v>
      </c>
      <c r="D75" s="54"/>
    </row>
    <row r="76" spans="2:4" ht="15.75" thickBot="1" x14ac:dyDescent="0.3">
      <c r="B76" s="53">
        <v>70</v>
      </c>
      <c r="C76" s="51" t="e">
        <f>VLOOKUP('Feuille d''inscription'!B76,' classement 5 premières'!$B$5:$C$68,2,FALSE)</f>
        <v>#N/A</v>
      </c>
      <c r="D76" s="54"/>
    </row>
    <row r="77" spans="2:4" ht="15.75" thickBot="1" x14ac:dyDescent="0.3">
      <c r="B77" s="53">
        <v>71</v>
      </c>
      <c r="C77" s="51" t="e">
        <f>VLOOKUP('Feuille d''inscription'!B77,' classement 5 premières'!$B$5:$C$68,2,FALSE)</f>
        <v>#N/A</v>
      </c>
      <c r="D77" s="54"/>
    </row>
    <row r="78" spans="2:4" ht="15.75" thickBot="1" x14ac:dyDescent="0.3">
      <c r="B78" s="55">
        <v>72</v>
      </c>
      <c r="C78" s="51" t="e">
        <f>VLOOKUP('Feuille d''inscription'!B78,' classement 5 premières'!$B$5:$C$68,2,FALSE)</f>
        <v>#N/A</v>
      </c>
      <c r="D78" s="56"/>
    </row>
  </sheetData>
  <dataValidations count="1">
    <dataValidation type="custom" allowBlank="1" showInputMessage="1" showErrorMessage="1" error="protégé par mot de passe" sqref="A1:E2">
      <formula1>","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46"/>
  <sheetViews>
    <sheetView workbookViewId="0">
      <selection activeCell="A4" sqref="A4"/>
    </sheetView>
  </sheetViews>
  <sheetFormatPr baseColWidth="10" defaultRowHeight="15" x14ac:dyDescent="0.25"/>
  <cols>
    <col min="1" max="14" width="13.7109375" style="37" customWidth="1"/>
    <col min="15" max="16384" width="11.42578125" style="37"/>
  </cols>
  <sheetData>
    <row r="1" spans="1:14" ht="16.5" thickBot="1" x14ac:dyDescent="0.3">
      <c r="A1" s="35" t="s">
        <v>6</v>
      </c>
      <c r="B1" s="36"/>
      <c r="C1" s="35" t="s">
        <v>6</v>
      </c>
      <c r="E1" s="35" t="s">
        <v>7</v>
      </c>
      <c r="F1" s="36"/>
      <c r="G1" s="35" t="s">
        <v>7</v>
      </c>
      <c r="H1" s="35" t="s">
        <v>8</v>
      </c>
      <c r="I1" s="36"/>
      <c r="J1" s="35" t="s">
        <v>8</v>
      </c>
      <c r="L1" s="35" t="s">
        <v>9</v>
      </c>
      <c r="M1" s="36"/>
      <c r="N1" s="35" t="s">
        <v>9</v>
      </c>
    </row>
    <row r="2" spans="1:14" s="41" customFormat="1" ht="16.5" thickBot="1" x14ac:dyDescent="0.3">
      <c r="A2" s="38" t="s">
        <v>10</v>
      </c>
      <c r="B2" s="39"/>
      <c r="C2" s="40" t="s">
        <v>10</v>
      </c>
      <c r="E2" s="38" t="s">
        <v>10</v>
      </c>
      <c r="F2" s="39"/>
      <c r="G2" s="40" t="s">
        <v>10</v>
      </c>
      <c r="H2" s="38" t="s">
        <v>10</v>
      </c>
      <c r="I2" s="39"/>
      <c r="J2" s="40" t="s">
        <v>10</v>
      </c>
      <c r="L2" s="38" t="s">
        <v>10</v>
      </c>
      <c r="M2" s="39"/>
      <c r="N2" s="40" t="s">
        <v>10</v>
      </c>
    </row>
    <row r="3" spans="1:14" s="41" customFormat="1" ht="16.5" thickTop="1" x14ac:dyDescent="0.25">
      <c r="A3" s="42"/>
      <c r="B3" s="43"/>
      <c r="C3" s="43"/>
      <c r="E3" s="42"/>
      <c r="F3" s="43"/>
      <c r="G3" s="43"/>
      <c r="H3" s="42"/>
      <c r="I3" s="43"/>
      <c r="J3" s="43"/>
      <c r="L3" s="42"/>
      <c r="M3" s="43"/>
      <c r="N3" s="43"/>
    </row>
    <row r="4" spans="1:14" s="41" customFormat="1" ht="16.5" thickBot="1" x14ac:dyDescent="0.3">
      <c r="A4" s="44"/>
      <c r="B4" s="45"/>
      <c r="C4" s="45"/>
      <c r="E4" s="44"/>
      <c r="F4" s="45"/>
      <c r="G4" s="45"/>
      <c r="H4" s="44"/>
      <c r="I4" s="45"/>
      <c r="J4" s="45"/>
      <c r="L4" s="44"/>
      <c r="M4" s="45"/>
      <c r="N4" s="45"/>
    </row>
    <row r="5" spans="1:14" s="41" customFormat="1" ht="15.75" x14ac:dyDescent="0.25">
      <c r="A5" s="46"/>
      <c r="B5" s="46"/>
      <c r="C5" s="46"/>
      <c r="E5" s="46"/>
      <c r="F5" s="46"/>
      <c r="G5" s="46"/>
      <c r="H5" s="46"/>
      <c r="I5" s="46"/>
      <c r="J5" s="46"/>
      <c r="L5" s="46"/>
      <c r="M5" s="46"/>
      <c r="N5" s="46"/>
    </row>
    <row r="6" spans="1:14" s="41" customFormat="1" ht="16.5" thickBot="1" x14ac:dyDescent="0.3"/>
    <row r="7" spans="1:14" s="41" customFormat="1" ht="16.5" thickBot="1" x14ac:dyDescent="0.3">
      <c r="A7" s="35" t="s">
        <v>11</v>
      </c>
      <c r="B7" s="47"/>
      <c r="C7" s="35" t="s">
        <v>11</v>
      </c>
      <c r="E7" s="35" t="s">
        <v>12</v>
      </c>
      <c r="F7" s="47"/>
      <c r="G7" s="48" t="s">
        <v>12</v>
      </c>
      <c r="H7" s="35" t="s">
        <v>13</v>
      </c>
      <c r="I7" s="47"/>
      <c r="J7" s="35" t="s">
        <v>13</v>
      </c>
      <c r="L7" s="35" t="s">
        <v>14</v>
      </c>
      <c r="M7" s="47"/>
      <c r="N7" s="35" t="s">
        <v>14</v>
      </c>
    </row>
    <row r="8" spans="1:14" s="41" customFormat="1" ht="16.5" thickBot="1" x14ac:dyDescent="0.3">
      <c r="A8" s="38" t="s">
        <v>10</v>
      </c>
      <c r="B8" s="39"/>
      <c r="C8" s="40" t="s">
        <v>10</v>
      </c>
      <c r="E8" s="38" t="s">
        <v>10</v>
      </c>
      <c r="F8" s="39"/>
      <c r="G8" s="40" t="s">
        <v>10</v>
      </c>
      <c r="H8" s="38" t="s">
        <v>10</v>
      </c>
      <c r="I8" s="39"/>
      <c r="J8" s="40" t="s">
        <v>10</v>
      </c>
      <c r="L8" s="38" t="s">
        <v>10</v>
      </c>
      <c r="M8" s="39"/>
      <c r="N8" s="40" t="s">
        <v>10</v>
      </c>
    </row>
    <row r="9" spans="1:14" s="41" customFormat="1" ht="16.5" thickTop="1" x14ac:dyDescent="0.25">
      <c r="A9" s="42" t="s">
        <v>15</v>
      </c>
      <c r="B9" s="43"/>
      <c r="C9" s="43"/>
      <c r="E9" s="42"/>
      <c r="F9" s="43"/>
      <c r="G9" s="43"/>
      <c r="H9" s="42"/>
      <c r="I9" s="43"/>
      <c r="J9" s="43"/>
      <c r="L9" s="42"/>
      <c r="M9" s="43"/>
      <c r="N9" s="43"/>
    </row>
    <row r="10" spans="1:14" s="41" customFormat="1" ht="16.5" thickBot="1" x14ac:dyDescent="0.3">
      <c r="A10" s="44"/>
      <c r="B10" s="45"/>
      <c r="C10" s="45"/>
      <c r="E10" s="44"/>
      <c r="F10" s="45"/>
      <c r="G10" s="45"/>
      <c r="H10" s="44"/>
      <c r="I10" s="45"/>
      <c r="J10" s="45"/>
      <c r="L10" s="44"/>
      <c r="M10" s="45"/>
      <c r="N10" s="45"/>
    </row>
    <row r="11" spans="1:14" s="41" customFormat="1" ht="15.75" x14ac:dyDescent="0.25">
      <c r="A11" s="46"/>
      <c r="B11" s="46"/>
      <c r="C11" s="46"/>
      <c r="E11" s="46"/>
      <c r="F11" s="46"/>
      <c r="G11" s="46"/>
      <c r="H11" s="46"/>
      <c r="I11" s="46"/>
      <c r="J11" s="46"/>
      <c r="L11" s="46"/>
      <c r="M11" s="46"/>
      <c r="N11" s="46"/>
    </row>
    <row r="12" spans="1:14" s="41" customFormat="1" ht="16.5" thickBot="1" x14ac:dyDescent="0.3">
      <c r="A12" s="46"/>
      <c r="B12" s="46"/>
      <c r="C12" s="46"/>
      <c r="E12" s="46"/>
      <c r="F12" s="46"/>
      <c r="G12" s="46"/>
      <c r="H12" s="46"/>
      <c r="I12" s="46"/>
      <c r="J12" s="46"/>
      <c r="L12" s="46"/>
      <c r="M12" s="46"/>
      <c r="N12" s="46"/>
    </row>
    <row r="13" spans="1:14" s="41" customFormat="1" ht="16.5" thickBot="1" x14ac:dyDescent="0.3">
      <c r="A13" s="35" t="s">
        <v>16</v>
      </c>
      <c r="B13" s="47"/>
      <c r="C13" s="35" t="s">
        <v>16</v>
      </c>
      <c r="E13" s="35" t="s">
        <v>17</v>
      </c>
      <c r="F13" s="47"/>
      <c r="G13" s="35" t="s">
        <v>17</v>
      </c>
      <c r="H13" s="35" t="s">
        <v>18</v>
      </c>
      <c r="I13" s="47"/>
      <c r="J13" s="35" t="s">
        <v>18</v>
      </c>
      <c r="L13" s="35" t="s">
        <v>19</v>
      </c>
      <c r="M13" s="47"/>
      <c r="N13" s="35" t="s">
        <v>19</v>
      </c>
    </row>
    <row r="14" spans="1:14" s="41" customFormat="1" ht="16.5" thickBot="1" x14ac:dyDescent="0.3">
      <c r="A14" s="38" t="s">
        <v>10</v>
      </c>
      <c r="B14" s="39"/>
      <c r="C14" s="40" t="s">
        <v>10</v>
      </c>
      <c r="E14" s="38" t="s">
        <v>10</v>
      </c>
      <c r="F14" s="39"/>
      <c r="G14" s="40" t="s">
        <v>10</v>
      </c>
      <c r="H14" s="38" t="s">
        <v>10</v>
      </c>
      <c r="I14" s="39"/>
      <c r="J14" s="40" t="s">
        <v>10</v>
      </c>
      <c r="L14" s="38" t="s">
        <v>10</v>
      </c>
      <c r="M14" s="39"/>
      <c r="N14" s="40" t="s">
        <v>10</v>
      </c>
    </row>
    <row r="15" spans="1:14" s="41" customFormat="1" ht="16.5" thickTop="1" x14ac:dyDescent="0.25">
      <c r="A15" s="42"/>
      <c r="B15" s="43"/>
      <c r="C15" s="43"/>
      <c r="E15" s="42"/>
      <c r="F15" s="43"/>
      <c r="G15" s="43"/>
      <c r="H15" s="42"/>
      <c r="I15" s="43"/>
      <c r="J15" s="43"/>
      <c r="L15" s="42"/>
      <c r="M15" s="43"/>
      <c r="N15" s="43"/>
    </row>
    <row r="16" spans="1:14" s="41" customFormat="1" ht="16.5" thickBot="1" x14ac:dyDescent="0.3">
      <c r="A16" s="44"/>
      <c r="B16" s="45"/>
      <c r="C16" s="45"/>
      <c r="E16" s="44"/>
      <c r="F16" s="45"/>
      <c r="G16" s="45"/>
      <c r="H16" s="44"/>
      <c r="I16" s="45"/>
      <c r="J16" s="45"/>
      <c r="L16" s="44"/>
      <c r="M16" s="45"/>
      <c r="N16" s="45"/>
    </row>
    <row r="18" spans="1:14" ht="15.75" thickBot="1" x14ac:dyDescent="0.3"/>
    <row r="19" spans="1:14" s="41" customFormat="1" ht="16.5" thickBot="1" x14ac:dyDescent="0.3">
      <c r="A19" s="35" t="s">
        <v>20</v>
      </c>
      <c r="B19" s="47"/>
      <c r="C19" s="35" t="s">
        <v>20</v>
      </c>
      <c r="E19" s="35" t="s">
        <v>21</v>
      </c>
      <c r="F19" s="47"/>
      <c r="G19" s="48" t="s">
        <v>21</v>
      </c>
      <c r="H19" s="35" t="s">
        <v>22</v>
      </c>
      <c r="I19" s="47"/>
      <c r="J19" s="35" t="s">
        <v>22</v>
      </c>
      <c r="L19" s="35" t="s">
        <v>23</v>
      </c>
      <c r="M19" s="47"/>
      <c r="N19" s="35" t="s">
        <v>23</v>
      </c>
    </row>
    <row r="20" spans="1:14" s="41" customFormat="1" ht="16.5" thickBot="1" x14ac:dyDescent="0.3">
      <c r="A20" s="38" t="s">
        <v>10</v>
      </c>
      <c r="B20" s="39"/>
      <c r="C20" s="40" t="s">
        <v>10</v>
      </c>
      <c r="E20" s="38" t="s">
        <v>10</v>
      </c>
      <c r="F20" s="39"/>
      <c r="G20" s="40" t="s">
        <v>10</v>
      </c>
      <c r="H20" s="38" t="s">
        <v>10</v>
      </c>
      <c r="I20" s="39"/>
      <c r="J20" s="40" t="s">
        <v>10</v>
      </c>
      <c r="L20" s="38" t="s">
        <v>10</v>
      </c>
      <c r="M20" s="39"/>
      <c r="N20" s="40" t="s">
        <v>10</v>
      </c>
    </row>
    <row r="21" spans="1:14" s="41" customFormat="1" ht="16.5" thickTop="1" x14ac:dyDescent="0.25">
      <c r="A21" s="42"/>
      <c r="B21" s="43"/>
      <c r="C21" s="43"/>
      <c r="E21" s="42"/>
      <c r="F21" s="43"/>
      <c r="G21" s="43"/>
      <c r="H21" s="42"/>
      <c r="I21" s="43"/>
      <c r="J21" s="43"/>
      <c r="L21" s="42"/>
      <c r="M21" s="43"/>
      <c r="N21" s="43"/>
    </row>
    <row r="22" spans="1:14" s="41" customFormat="1" ht="16.5" thickBot="1" x14ac:dyDescent="0.3">
      <c r="A22" s="44"/>
      <c r="B22" s="45"/>
      <c r="C22" s="45"/>
      <c r="E22" s="44"/>
      <c r="F22" s="45"/>
      <c r="G22" s="45"/>
      <c r="H22" s="44"/>
      <c r="I22" s="45"/>
      <c r="J22" s="45"/>
      <c r="L22" s="44"/>
      <c r="M22" s="45"/>
      <c r="N22" s="45"/>
    </row>
    <row r="24" spans="1:14" ht="15.75" thickBot="1" x14ac:dyDescent="0.3"/>
    <row r="25" spans="1:14" s="41" customFormat="1" ht="16.5" thickBot="1" x14ac:dyDescent="0.3">
      <c r="A25" s="35" t="s">
        <v>24</v>
      </c>
      <c r="B25" s="47"/>
      <c r="C25" s="35" t="s">
        <v>24</v>
      </c>
      <c r="E25" s="35" t="s">
        <v>25</v>
      </c>
      <c r="F25" s="47"/>
      <c r="G25" s="35" t="s">
        <v>25</v>
      </c>
      <c r="H25" s="35" t="s">
        <v>26</v>
      </c>
      <c r="I25" s="47"/>
      <c r="J25" s="35" t="s">
        <v>26</v>
      </c>
      <c r="L25" s="35" t="s">
        <v>27</v>
      </c>
      <c r="M25" s="47"/>
      <c r="N25" s="35" t="s">
        <v>27</v>
      </c>
    </row>
    <row r="26" spans="1:14" s="41" customFormat="1" ht="16.5" thickBot="1" x14ac:dyDescent="0.3">
      <c r="A26" s="38" t="s">
        <v>10</v>
      </c>
      <c r="B26" s="39"/>
      <c r="C26" s="40" t="s">
        <v>10</v>
      </c>
      <c r="E26" s="38" t="s">
        <v>10</v>
      </c>
      <c r="F26" s="39"/>
      <c r="G26" s="40" t="s">
        <v>10</v>
      </c>
      <c r="H26" s="38" t="s">
        <v>10</v>
      </c>
      <c r="I26" s="39"/>
      <c r="J26" s="40" t="s">
        <v>10</v>
      </c>
      <c r="L26" s="38" t="s">
        <v>10</v>
      </c>
      <c r="M26" s="39"/>
      <c r="N26" s="40" t="s">
        <v>10</v>
      </c>
    </row>
    <row r="27" spans="1:14" s="41" customFormat="1" ht="16.5" thickTop="1" x14ac:dyDescent="0.25">
      <c r="A27" s="42"/>
      <c r="B27" s="43"/>
      <c r="C27" s="43"/>
      <c r="E27" s="42"/>
      <c r="F27" s="43"/>
      <c r="G27" s="43"/>
      <c r="H27" s="42"/>
      <c r="I27" s="43"/>
      <c r="J27" s="43"/>
      <c r="L27" s="42"/>
      <c r="M27" s="43"/>
      <c r="N27" s="43"/>
    </row>
    <row r="28" spans="1:14" s="41" customFormat="1" ht="16.5" thickBot="1" x14ac:dyDescent="0.3">
      <c r="A28" s="44"/>
      <c r="B28" s="45"/>
      <c r="C28" s="45"/>
      <c r="E28" s="44"/>
      <c r="F28" s="45"/>
      <c r="G28" s="45"/>
      <c r="H28" s="44"/>
      <c r="I28" s="45"/>
      <c r="J28" s="45"/>
      <c r="L28" s="44"/>
      <c r="M28" s="45"/>
      <c r="N28" s="45"/>
    </row>
    <row r="30" spans="1:14" ht="15.75" thickBot="1" x14ac:dyDescent="0.3"/>
    <row r="31" spans="1:14" s="41" customFormat="1" ht="16.5" thickBot="1" x14ac:dyDescent="0.3">
      <c r="A31" s="35" t="s">
        <v>28</v>
      </c>
      <c r="B31" s="47"/>
      <c r="C31" s="35" t="s">
        <v>28</v>
      </c>
      <c r="E31" s="35" t="s">
        <v>29</v>
      </c>
      <c r="F31" s="47"/>
      <c r="G31" s="48" t="s">
        <v>29</v>
      </c>
      <c r="H31" s="35" t="s">
        <v>30</v>
      </c>
      <c r="I31" s="47"/>
      <c r="J31" s="35" t="s">
        <v>30</v>
      </c>
      <c r="L31" s="35" t="s">
        <v>31</v>
      </c>
      <c r="M31" s="47"/>
      <c r="N31" s="35" t="s">
        <v>31</v>
      </c>
    </row>
    <row r="32" spans="1:14" s="41" customFormat="1" ht="16.5" thickBot="1" x14ac:dyDescent="0.3">
      <c r="A32" s="38" t="s">
        <v>10</v>
      </c>
      <c r="B32" s="39"/>
      <c r="C32" s="40" t="s">
        <v>10</v>
      </c>
      <c r="E32" s="38" t="s">
        <v>10</v>
      </c>
      <c r="F32" s="39"/>
      <c r="G32" s="40" t="s">
        <v>10</v>
      </c>
      <c r="H32" s="38" t="s">
        <v>10</v>
      </c>
      <c r="I32" s="39"/>
      <c r="J32" s="40" t="s">
        <v>10</v>
      </c>
      <c r="L32" s="38" t="s">
        <v>10</v>
      </c>
      <c r="M32" s="39"/>
      <c r="N32" s="40" t="s">
        <v>10</v>
      </c>
    </row>
    <row r="33" spans="1:14" s="41" customFormat="1" ht="16.5" thickTop="1" x14ac:dyDescent="0.25">
      <c r="A33" s="42"/>
      <c r="B33" s="43"/>
      <c r="C33" s="43"/>
      <c r="E33" s="42"/>
      <c r="F33" s="43"/>
      <c r="G33" s="43"/>
      <c r="H33" s="42"/>
      <c r="I33" s="43"/>
      <c r="J33" s="43"/>
      <c r="L33" s="42"/>
      <c r="M33" s="43"/>
      <c r="N33" s="43"/>
    </row>
    <row r="34" spans="1:14" s="41" customFormat="1" ht="16.5" thickBot="1" x14ac:dyDescent="0.3">
      <c r="A34" s="44"/>
      <c r="B34" s="45"/>
      <c r="C34" s="45"/>
      <c r="E34" s="44"/>
      <c r="F34" s="45"/>
      <c r="G34" s="45"/>
      <c r="H34" s="44"/>
      <c r="I34" s="45"/>
      <c r="J34" s="45"/>
      <c r="L34" s="44"/>
      <c r="M34" s="45"/>
      <c r="N34" s="45"/>
    </row>
    <row r="36" spans="1:14" ht="15.75" thickBot="1" x14ac:dyDescent="0.3"/>
    <row r="37" spans="1:14" s="41" customFormat="1" ht="16.5" thickBot="1" x14ac:dyDescent="0.3">
      <c r="A37" s="35" t="s">
        <v>32</v>
      </c>
      <c r="B37" s="47"/>
      <c r="C37" s="35" t="s">
        <v>32</v>
      </c>
      <c r="E37" s="35" t="s">
        <v>33</v>
      </c>
      <c r="F37" s="47"/>
      <c r="G37" s="35" t="s">
        <v>33</v>
      </c>
      <c r="H37" s="35" t="s">
        <v>34</v>
      </c>
      <c r="I37" s="47"/>
      <c r="J37" s="35" t="s">
        <v>34</v>
      </c>
      <c r="L37" s="35" t="s">
        <v>35</v>
      </c>
      <c r="M37" s="47"/>
      <c r="N37" s="35" t="s">
        <v>35</v>
      </c>
    </row>
    <row r="38" spans="1:14" s="41" customFormat="1" ht="16.5" thickBot="1" x14ac:dyDescent="0.3">
      <c r="A38" s="38" t="s">
        <v>10</v>
      </c>
      <c r="B38" s="39"/>
      <c r="C38" s="40" t="s">
        <v>10</v>
      </c>
      <c r="E38" s="38" t="s">
        <v>10</v>
      </c>
      <c r="F38" s="39"/>
      <c r="G38" s="40" t="s">
        <v>10</v>
      </c>
      <c r="H38" s="38" t="s">
        <v>10</v>
      </c>
      <c r="I38" s="39"/>
      <c r="J38" s="40" t="s">
        <v>10</v>
      </c>
      <c r="L38" s="38" t="s">
        <v>10</v>
      </c>
      <c r="M38" s="39"/>
      <c r="N38" s="40" t="s">
        <v>10</v>
      </c>
    </row>
    <row r="39" spans="1:14" s="41" customFormat="1" ht="16.5" thickTop="1" x14ac:dyDescent="0.25">
      <c r="A39" s="42"/>
      <c r="B39" s="43"/>
      <c r="C39" s="43"/>
      <c r="E39" s="42"/>
      <c r="F39" s="43"/>
      <c r="G39" s="43"/>
      <c r="H39" s="42"/>
      <c r="I39" s="43"/>
      <c r="J39" s="43"/>
      <c r="L39" s="42"/>
      <c r="M39" s="43"/>
      <c r="N39" s="43"/>
    </row>
    <row r="40" spans="1:14" s="41" customFormat="1" ht="16.5" thickBot="1" x14ac:dyDescent="0.3">
      <c r="A40" s="44"/>
      <c r="B40" s="45"/>
      <c r="C40" s="45"/>
      <c r="E40" s="44"/>
      <c r="F40" s="45"/>
      <c r="G40" s="45"/>
      <c r="H40" s="44"/>
      <c r="I40" s="45"/>
      <c r="J40" s="45"/>
      <c r="L40" s="44"/>
      <c r="M40" s="45"/>
      <c r="N40" s="45"/>
    </row>
    <row r="42" spans="1:14" ht="15.75" thickBot="1" x14ac:dyDescent="0.3"/>
    <row r="43" spans="1:14" s="41" customFormat="1" ht="16.5" thickBot="1" x14ac:dyDescent="0.3">
      <c r="A43" s="35" t="s">
        <v>36</v>
      </c>
      <c r="B43" s="47"/>
      <c r="C43" s="35" t="s">
        <v>36</v>
      </c>
      <c r="E43" s="35" t="s">
        <v>37</v>
      </c>
      <c r="F43" s="47"/>
      <c r="G43" s="35" t="s">
        <v>37</v>
      </c>
      <c r="H43" s="35" t="s">
        <v>38</v>
      </c>
      <c r="I43" s="47"/>
      <c r="J43" s="35" t="s">
        <v>38</v>
      </c>
      <c r="L43" s="35" t="s">
        <v>39</v>
      </c>
      <c r="M43" s="47"/>
      <c r="N43" s="35" t="s">
        <v>39</v>
      </c>
    </row>
    <row r="44" spans="1:14" s="41" customFormat="1" ht="16.5" thickBot="1" x14ac:dyDescent="0.3">
      <c r="A44" s="38" t="s">
        <v>10</v>
      </c>
      <c r="B44" s="39"/>
      <c r="C44" s="40" t="s">
        <v>10</v>
      </c>
      <c r="E44" s="38" t="s">
        <v>10</v>
      </c>
      <c r="F44" s="39"/>
      <c r="G44" s="40" t="s">
        <v>10</v>
      </c>
      <c r="H44" s="38" t="s">
        <v>10</v>
      </c>
      <c r="I44" s="39"/>
      <c r="J44" s="40" t="s">
        <v>10</v>
      </c>
      <c r="L44" s="38" t="s">
        <v>10</v>
      </c>
      <c r="M44" s="39"/>
      <c r="N44" s="40" t="s">
        <v>10</v>
      </c>
    </row>
    <row r="45" spans="1:14" s="41" customFormat="1" ht="16.5" thickTop="1" x14ac:dyDescent="0.25">
      <c r="A45" s="42"/>
      <c r="B45" s="43"/>
      <c r="C45" s="43"/>
      <c r="E45" s="42"/>
      <c r="F45" s="43"/>
      <c r="G45" s="43"/>
      <c r="H45" s="42"/>
      <c r="I45" s="43"/>
      <c r="J45" s="43"/>
      <c r="L45" s="42"/>
      <c r="M45" s="43"/>
      <c r="N45" s="43"/>
    </row>
    <row r="46" spans="1:14" s="41" customFormat="1" ht="16.5" thickBot="1" x14ac:dyDescent="0.3">
      <c r="A46" s="44"/>
      <c r="B46" s="45"/>
      <c r="C46" s="45"/>
      <c r="E46" s="44"/>
      <c r="F46" s="45"/>
      <c r="G46" s="45"/>
      <c r="H46" s="44"/>
      <c r="I46" s="45"/>
      <c r="J46" s="45"/>
      <c r="L46" s="44"/>
      <c r="M46" s="45"/>
      <c r="N46" s="45"/>
    </row>
  </sheetData>
  <sheetProtection password="CABB" sheet="1" objects="1" scenarios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A519"/>
  <sheetViews>
    <sheetView topLeftCell="A76" zoomScaleNormal="100" workbookViewId="0">
      <selection activeCell="A51" sqref="A51"/>
    </sheetView>
  </sheetViews>
  <sheetFormatPr baseColWidth="10" defaultRowHeight="15" x14ac:dyDescent="0.25"/>
  <cols>
    <col min="1" max="1" width="14.7109375" customWidth="1"/>
    <col min="2" max="3" width="10.7109375" customWidth="1"/>
    <col min="4" max="4" width="0.42578125" customWidth="1"/>
    <col min="6" max="6" width="0.42578125" customWidth="1"/>
    <col min="7" max="8" width="10.7109375" style="1" customWidth="1"/>
    <col min="9" max="10" width="14.7109375" customWidth="1"/>
    <col min="11" max="11" width="10.7109375" customWidth="1"/>
    <col min="12" max="12" width="10.7109375" style="1" customWidth="1"/>
    <col min="13" max="13" width="0.42578125" customWidth="1"/>
    <col min="14" max="14" width="10.7109375" style="1" customWidth="1"/>
    <col min="15" max="15" width="0.42578125" customWidth="1"/>
    <col min="16" max="17" width="11.42578125" style="1"/>
    <col min="18" max="19" width="14.7109375" style="1" customWidth="1"/>
    <col min="22" max="22" width="0.5703125" customWidth="1"/>
    <col min="24" max="24" width="0.42578125" customWidth="1"/>
    <col min="27" max="27" width="14.5703125" customWidth="1"/>
  </cols>
  <sheetData>
    <row r="1" spans="1:27" ht="21.75" customHeight="1" x14ac:dyDescent="0.25">
      <c r="A1" s="1"/>
      <c r="B1" s="1"/>
      <c r="C1" s="2"/>
      <c r="D1" s="1"/>
      <c r="E1" s="1"/>
      <c r="K1" s="1"/>
      <c r="L1" s="2"/>
      <c r="M1" s="1"/>
    </row>
    <row r="2" spans="1:27" ht="11.1" customHeight="1" thickBot="1" x14ac:dyDescent="0.3">
      <c r="A2" s="12"/>
      <c r="B2" s="12"/>
      <c r="C2" s="14"/>
      <c r="D2" s="12"/>
      <c r="E2" s="14"/>
      <c r="F2" s="12"/>
      <c r="G2" s="12"/>
      <c r="H2" s="12"/>
      <c r="K2" s="1"/>
      <c r="M2" s="1"/>
    </row>
    <row r="3" spans="1:27" ht="11.1" customHeight="1" x14ac:dyDescent="0.25">
      <c r="A3" s="12"/>
      <c r="B3" s="15" t="s">
        <v>1</v>
      </c>
      <c r="C3" s="16"/>
      <c r="D3" s="17"/>
      <c r="E3" s="4"/>
      <c r="F3" s="17"/>
      <c r="G3" s="18" t="s">
        <v>1</v>
      </c>
      <c r="H3" s="18"/>
      <c r="K3" s="15" t="s">
        <v>1</v>
      </c>
      <c r="L3" s="16"/>
      <c r="M3" s="17"/>
      <c r="N3" s="4"/>
      <c r="O3" s="17"/>
      <c r="P3" s="18" t="s">
        <v>1</v>
      </c>
      <c r="Q3" s="18"/>
    </row>
    <row r="4" spans="1:27" ht="11.1" customHeight="1" thickBot="1" x14ac:dyDescent="0.3">
      <c r="A4" s="74">
        <v>2</v>
      </c>
      <c r="B4" s="19" t="s">
        <v>2</v>
      </c>
      <c r="C4" s="20"/>
      <c r="D4" s="21"/>
      <c r="E4" s="10"/>
      <c r="F4" s="21"/>
      <c r="G4" s="22" t="s">
        <v>2</v>
      </c>
      <c r="H4" s="22"/>
      <c r="J4" s="74">
        <v>2</v>
      </c>
      <c r="K4" s="19" t="s">
        <v>2</v>
      </c>
      <c r="L4" s="20"/>
      <c r="M4" s="21"/>
      <c r="N4" s="10"/>
      <c r="O4" s="21"/>
      <c r="P4" s="22" t="s">
        <v>2</v>
      </c>
      <c r="Q4" s="22"/>
      <c r="AA4" s="1"/>
    </row>
    <row r="5" spans="1:27" ht="11.1" customHeight="1" x14ac:dyDescent="0.25">
      <c r="A5" s="74"/>
      <c r="B5" s="3" t="s">
        <v>1</v>
      </c>
      <c r="C5" s="4"/>
      <c r="D5" s="5"/>
      <c r="E5" s="4"/>
      <c r="F5" s="5"/>
      <c r="G5" s="6" t="s">
        <v>1</v>
      </c>
      <c r="H5" s="6"/>
      <c r="J5" s="74"/>
      <c r="K5" s="3" t="s">
        <v>1</v>
      </c>
      <c r="L5" s="4"/>
      <c r="M5" s="5"/>
      <c r="N5" s="4"/>
      <c r="O5" s="5"/>
      <c r="P5" s="6" t="s">
        <v>1</v>
      </c>
      <c r="Q5" s="6"/>
      <c r="AA5" s="1"/>
    </row>
    <row r="6" spans="1:27" ht="11.1" customHeight="1" thickBot="1" x14ac:dyDescent="0.3">
      <c r="A6" s="74">
        <v>4</v>
      </c>
      <c r="B6" s="7" t="s">
        <v>2</v>
      </c>
      <c r="C6" s="8"/>
      <c r="D6" s="9"/>
      <c r="E6" s="10"/>
      <c r="F6" s="9"/>
      <c r="G6" s="11" t="s">
        <v>2</v>
      </c>
      <c r="H6" s="11"/>
      <c r="J6" s="74">
        <v>4</v>
      </c>
      <c r="K6" s="7" t="s">
        <v>2</v>
      </c>
      <c r="L6" s="8"/>
      <c r="M6" s="9"/>
      <c r="N6" s="10"/>
      <c r="O6" s="9"/>
      <c r="P6" s="11" t="s">
        <v>2</v>
      </c>
      <c r="Q6" s="11"/>
      <c r="AA6" s="1"/>
    </row>
    <row r="7" spans="1:27" ht="11.1" customHeight="1" x14ac:dyDescent="0.25">
      <c r="A7" s="74"/>
      <c r="B7" s="15" t="s">
        <v>1</v>
      </c>
      <c r="C7" s="16"/>
      <c r="D7" s="17"/>
      <c r="E7" s="4"/>
      <c r="F7" s="17"/>
      <c r="G7" s="18" t="s">
        <v>1</v>
      </c>
      <c r="H7" s="18"/>
      <c r="J7" s="74"/>
      <c r="K7" s="15" t="s">
        <v>1</v>
      </c>
      <c r="L7" s="16"/>
      <c r="M7" s="17"/>
      <c r="N7" s="4"/>
      <c r="O7" s="17"/>
      <c r="P7" s="18" t="s">
        <v>1</v>
      </c>
      <c r="Q7" s="18"/>
      <c r="AA7" s="12"/>
    </row>
    <row r="8" spans="1:27" ht="11.1" customHeight="1" thickBot="1" x14ac:dyDescent="0.3">
      <c r="A8" s="74">
        <v>6</v>
      </c>
      <c r="B8" s="19" t="s">
        <v>2</v>
      </c>
      <c r="C8" s="20"/>
      <c r="D8" s="21"/>
      <c r="E8" s="10"/>
      <c r="F8" s="21"/>
      <c r="G8" s="22" t="s">
        <v>2</v>
      </c>
      <c r="H8" s="22"/>
      <c r="J8" s="74">
        <v>6</v>
      </c>
      <c r="K8" s="19" t="s">
        <v>2</v>
      </c>
      <c r="L8" s="20"/>
      <c r="M8" s="21"/>
      <c r="N8" s="10"/>
      <c r="O8" s="21"/>
      <c r="P8" s="22" t="s">
        <v>2</v>
      </c>
      <c r="Q8" s="22"/>
      <c r="AA8" s="12"/>
    </row>
    <row r="9" spans="1:27" ht="11.1" customHeight="1" x14ac:dyDescent="0.25">
      <c r="A9" s="74"/>
      <c r="B9" s="3" t="s">
        <v>1</v>
      </c>
      <c r="C9" s="4"/>
      <c r="D9" s="5"/>
      <c r="E9" s="4"/>
      <c r="F9" s="5"/>
      <c r="G9" s="6" t="s">
        <v>1</v>
      </c>
      <c r="H9" s="6"/>
      <c r="J9" s="74"/>
      <c r="K9" s="3" t="s">
        <v>1</v>
      </c>
      <c r="L9" s="4"/>
      <c r="M9" s="5"/>
      <c r="N9" s="4"/>
      <c r="O9" s="5"/>
      <c r="P9" s="6" t="s">
        <v>1</v>
      </c>
      <c r="Q9" s="6"/>
      <c r="AA9" s="12"/>
    </row>
    <row r="10" spans="1:27" ht="11.1" customHeight="1" thickBot="1" x14ac:dyDescent="0.3">
      <c r="A10" s="74">
        <v>8</v>
      </c>
      <c r="B10" s="7" t="s">
        <v>2</v>
      </c>
      <c r="C10" s="8"/>
      <c r="D10" s="9"/>
      <c r="E10" s="10"/>
      <c r="F10" s="9"/>
      <c r="G10" s="11" t="s">
        <v>2</v>
      </c>
      <c r="H10" s="11"/>
      <c r="J10" s="74">
        <v>8</v>
      </c>
      <c r="K10" s="7" t="s">
        <v>2</v>
      </c>
      <c r="L10" s="8"/>
      <c r="M10" s="9"/>
      <c r="N10" s="10"/>
      <c r="O10" s="9"/>
      <c r="P10" s="11" t="s">
        <v>2</v>
      </c>
      <c r="Q10" s="11"/>
      <c r="AA10" s="12"/>
    </row>
    <row r="11" spans="1:27" ht="11.1" customHeight="1" x14ac:dyDescent="0.25">
      <c r="A11" s="74"/>
      <c r="B11" s="15" t="s">
        <v>1</v>
      </c>
      <c r="C11" s="16"/>
      <c r="D11" s="17"/>
      <c r="E11" s="4"/>
      <c r="F11" s="17"/>
      <c r="G11" s="18" t="s">
        <v>1</v>
      </c>
      <c r="H11" s="18"/>
      <c r="J11" s="74"/>
      <c r="K11" s="15" t="s">
        <v>1</v>
      </c>
      <c r="L11" s="16"/>
      <c r="M11" s="17"/>
      <c r="N11" s="4"/>
      <c r="O11" s="17"/>
      <c r="P11" s="18" t="s">
        <v>1</v>
      </c>
      <c r="Q11" s="18"/>
      <c r="AA11" s="12"/>
    </row>
    <row r="12" spans="1:27" ht="11.1" customHeight="1" thickBot="1" x14ac:dyDescent="0.3">
      <c r="A12" s="74">
        <v>10</v>
      </c>
      <c r="B12" s="19" t="s">
        <v>2</v>
      </c>
      <c r="C12" s="20"/>
      <c r="D12" s="21"/>
      <c r="E12" s="10"/>
      <c r="F12" s="21"/>
      <c r="G12" s="22" t="s">
        <v>2</v>
      </c>
      <c r="H12" s="22"/>
      <c r="J12" s="74">
        <v>10</v>
      </c>
      <c r="K12" s="19" t="s">
        <v>2</v>
      </c>
      <c r="L12" s="20"/>
      <c r="M12" s="21"/>
      <c r="N12" s="10"/>
      <c r="O12" s="21"/>
      <c r="P12" s="22" t="s">
        <v>2</v>
      </c>
      <c r="Q12" s="22"/>
      <c r="AA12" s="12"/>
    </row>
    <row r="13" spans="1:27" ht="11.1" customHeight="1" x14ac:dyDescent="0.25">
      <c r="A13" s="74"/>
      <c r="B13" s="3" t="s">
        <v>1</v>
      </c>
      <c r="C13" s="4"/>
      <c r="D13" s="5"/>
      <c r="E13" s="4"/>
      <c r="F13" s="5"/>
      <c r="G13" s="6" t="s">
        <v>1</v>
      </c>
      <c r="H13" s="6"/>
      <c r="J13" s="74"/>
      <c r="K13" s="3" t="s">
        <v>1</v>
      </c>
      <c r="L13" s="4"/>
      <c r="M13" s="5"/>
      <c r="N13" s="4"/>
      <c r="O13" s="5"/>
      <c r="P13" s="6" t="s">
        <v>1</v>
      </c>
      <c r="Q13" s="6"/>
      <c r="AA13" s="12"/>
    </row>
    <row r="14" spans="1:27" ht="11.1" customHeight="1" thickBot="1" x14ac:dyDescent="0.3">
      <c r="A14" s="74">
        <v>12</v>
      </c>
      <c r="B14" s="7" t="s">
        <v>2</v>
      </c>
      <c r="C14" s="8"/>
      <c r="D14" s="9"/>
      <c r="E14" s="10"/>
      <c r="F14" s="9"/>
      <c r="G14" s="11" t="s">
        <v>2</v>
      </c>
      <c r="H14" s="11"/>
      <c r="J14" s="74">
        <v>12</v>
      </c>
      <c r="K14" s="7" t="s">
        <v>2</v>
      </c>
      <c r="L14" s="8"/>
      <c r="M14" s="9"/>
      <c r="N14" s="10"/>
      <c r="O14" s="9"/>
      <c r="P14" s="11" t="s">
        <v>2</v>
      </c>
      <c r="Q14" s="11"/>
      <c r="AA14" s="12"/>
    </row>
    <row r="15" spans="1:27" ht="11.1" customHeight="1" x14ac:dyDescent="0.25">
      <c r="A15" s="74"/>
      <c r="B15" s="15" t="s">
        <v>1</v>
      </c>
      <c r="C15" s="16"/>
      <c r="D15" s="17"/>
      <c r="E15" s="4"/>
      <c r="F15" s="17"/>
      <c r="G15" s="18" t="s">
        <v>1</v>
      </c>
      <c r="H15" s="18"/>
      <c r="J15" s="74"/>
      <c r="K15" s="15" t="s">
        <v>1</v>
      </c>
      <c r="L15" s="16"/>
      <c r="M15" s="17"/>
      <c r="N15" s="4"/>
      <c r="O15" s="17"/>
      <c r="P15" s="18" t="s">
        <v>1</v>
      </c>
      <c r="Q15" s="18"/>
      <c r="AA15" s="12"/>
    </row>
    <row r="16" spans="1:27" ht="11.1" customHeight="1" thickBot="1" x14ac:dyDescent="0.3">
      <c r="A16" s="74">
        <v>14</v>
      </c>
      <c r="B16" s="19" t="s">
        <v>2</v>
      </c>
      <c r="C16" s="20"/>
      <c r="D16" s="21"/>
      <c r="E16" s="10"/>
      <c r="F16" s="21"/>
      <c r="G16" s="22" t="s">
        <v>2</v>
      </c>
      <c r="H16" s="22"/>
      <c r="J16" s="74">
        <v>14</v>
      </c>
      <c r="K16" s="19" t="s">
        <v>2</v>
      </c>
      <c r="L16" s="20"/>
      <c r="M16" s="21"/>
      <c r="N16" s="10"/>
      <c r="O16" s="21"/>
      <c r="P16" s="22" t="s">
        <v>2</v>
      </c>
      <c r="Q16" s="22"/>
      <c r="AA16" s="12"/>
    </row>
    <row r="17" spans="1:27" ht="11.1" customHeight="1" x14ac:dyDescent="0.25">
      <c r="A17" s="74"/>
      <c r="B17" s="3" t="s">
        <v>1</v>
      </c>
      <c r="C17" s="4"/>
      <c r="D17" s="5"/>
      <c r="E17" s="4"/>
      <c r="F17" s="5"/>
      <c r="G17" s="6" t="s">
        <v>1</v>
      </c>
      <c r="H17" s="6"/>
      <c r="J17" s="74"/>
      <c r="K17" s="3" t="s">
        <v>1</v>
      </c>
      <c r="L17" s="4"/>
      <c r="M17" s="5"/>
      <c r="N17" s="4"/>
      <c r="O17" s="5"/>
      <c r="P17" s="6" t="s">
        <v>1</v>
      </c>
      <c r="Q17" s="6"/>
      <c r="AA17" s="12"/>
    </row>
    <row r="18" spans="1:27" ht="11.1" customHeight="1" thickBot="1" x14ac:dyDescent="0.3">
      <c r="A18" s="74">
        <v>16</v>
      </c>
      <c r="B18" s="7" t="s">
        <v>2</v>
      </c>
      <c r="C18" s="8"/>
      <c r="D18" s="9"/>
      <c r="E18" s="10"/>
      <c r="F18" s="9"/>
      <c r="G18" s="11" t="s">
        <v>2</v>
      </c>
      <c r="H18" s="11"/>
      <c r="J18" s="74">
        <v>16</v>
      </c>
      <c r="K18" s="7" t="s">
        <v>2</v>
      </c>
      <c r="L18" s="8"/>
      <c r="M18" s="9"/>
      <c r="N18" s="10"/>
      <c r="O18" s="9"/>
      <c r="P18" s="11" t="s">
        <v>2</v>
      </c>
      <c r="Q18" s="11"/>
      <c r="AA18" s="12"/>
    </row>
    <row r="19" spans="1:27" ht="11.1" customHeight="1" x14ac:dyDescent="0.25">
      <c r="A19" s="74"/>
      <c r="B19" s="15" t="s">
        <v>1</v>
      </c>
      <c r="C19" s="16"/>
      <c r="D19" s="17"/>
      <c r="E19" s="4"/>
      <c r="F19" s="17"/>
      <c r="G19" s="18" t="s">
        <v>1</v>
      </c>
      <c r="H19" s="18"/>
      <c r="J19" s="74"/>
      <c r="K19" s="15" t="s">
        <v>1</v>
      </c>
      <c r="L19" s="16"/>
      <c r="M19" s="17"/>
      <c r="N19" s="4"/>
      <c r="O19" s="17"/>
      <c r="P19" s="18" t="s">
        <v>1</v>
      </c>
      <c r="Q19" s="18"/>
      <c r="AA19" s="12"/>
    </row>
    <row r="20" spans="1:27" ht="11.1" customHeight="1" thickBot="1" x14ac:dyDescent="0.3">
      <c r="A20" s="74">
        <v>18</v>
      </c>
      <c r="B20" s="19" t="s">
        <v>2</v>
      </c>
      <c r="C20" s="20"/>
      <c r="D20" s="21"/>
      <c r="E20" s="10"/>
      <c r="F20" s="21"/>
      <c r="G20" s="22" t="s">
        <v>2</v>
      </c>
      <c r="H20" s="22"/>
      <c r="J20" s="74">
        <v>18</v>
      </c>
      <c r="K20" s="19" t="s">
        <v>2</v>
      </c>
      <c r="L20" s="20"/>
      <c r="M20" s="21"/>
      <c r="N20" s="10"/>
      <c r="O20" s="21"/>
      <c r="P20" s="22" t="s">
        <v>2</v>
      </c>
      <c r="Q20" s="22"/>
      <c r="AA20" s="12"/>
    </row>
    <row r="21" spans="1:27" ht="11.1" customHeight="1" x14ac:dyDescent="0.25">
      <c r="A21" s="74"/>
      <c r="B21" s="3" t="s">
        <v>1</v>
      </c>
      <c r="C21" s="4"/>
      <c r="D21" s="5"/>
      <c r="E21" s="4"/>
      <c r="F21" s="5"/>
      <c r="G21" s="6" t="s">
        <v>1</v>
      </c>
      <c r="H21" s="6"/>
      <c r="J21" s="74"/>
      <c r="K21" s="3" t="s">
        <v>1</v>
      </c>
      <c r="L21" s="4"/>
      <c r="M21" s="5"/>
      <c r="N21" s="4"/>
      <c r="O21" s="5"/>
      <c r="P21" s="6" t="s">
        <v>1</v>
      </c>
      <c r="Q21" s="6"/>
      <c r="AA21" s="12"/>
    </row>
    <row r="22" spans="1:27" ht="11.1" customHeight="1" thickBot="1" x14ac:dyDescent="0.3">
      <c r="A22" s="74">
        <v>20</v>
      </c>
      <c r="B22" s="7" t="s">
        <v>2</v>
      </c>
      <c r="C22" s="8"/>
      <c r="D22" s="9"/>
      <c r="E22" s="10"/>
      <c r="F22" s="9"/>
      <c r="G22" s="11" t="s">
        <v>2</v>
      </c>
      <c r="H22" s="11"/>
      <c r="J22" s="74">
        <v>20</v>
      </c>
      <c r="K22" s="7" t="s">
        <v>2</v>
      </c>
      <c r="L22" s="8"/>
      <c r="M22" s="9"/>
      <c r="N22" s="10"/>
      <c r="O22" s="9"/>
      <c r="P22" s="11" t="s">
        <v>2</v>
      </c>
      <c r="Q22" s="11"/>
      <c r="AA22" s="12"/>
    </row>
    <row r="23" spans="1:27" ht="11.1" customHeight="1" x14ac:dyDescent="0.25">
      <c r="A23" s="74"/>
      <c r="B23" s="15" t="s">
        <v>1</v>
      </c>
      <c r="C23" s="16"/>
      <c r="D23" s="17"/>
      <c r="E23" s="4"/>
      <c r="F23" s="17"/>
      <c r="G23" s="18" t="s">
        <v>1</v>
      </c>
      <c r="H23" s="18"/>
      <c r="J23" s="74"/>
      <c r="K23" s="15" t="s">
        <v>1</v>
      </c>
      <c r="L23" s="16"/>
      <c r="M23" s="17"/>
      <c r="N23" s="4"/>
      <c r="O23" s="17"/>
      <c r="P23" s="18" t="s">
        <v>1</v>
      </c>
      <c r="Q23" s="18"/>
      <c r="AA23" s="12"/>
    </row>
    <row r="24" spans="1:27" ht="11.1" customHeight="1" thickBot="1" x14ac:dyDescent="0.3">
      <c r="A24" s="74">
        <v>22</v>
      </c>
      <c r="B24" s="19" t="s">
        <v>2</v>
      </c>
      <c r="C24" s="20"/>
      <c r="D24" s="21"/>
      <c r="E24" s="10"/>
      <c r="F24" s="21"/>
      <c r="G24" s="22" t="s">
        <v>2</v>
      </c>
      <c r="H24" s="22"/>
      <c r="J24" s="74">
        <v>22</v>
      </c>
      <c r="K24" s="19" t="s">
        <v>2</v>
      </c>
      <c r="L24" s="20"/>
      <c r="M24" s="21"/>
      <c r="N24" s="10"/>
      <c r="O24" s="21"/>
      <c r="P24" s="22" t="s">
        <v>2</v>
      </c>
      <c r="Q24" s="22"/>
      <c r="AA24" s="12"/>
    </row>
    <row r="25" spans="1:27" ht="11.1" customHeight="1" x14ac:dyDescent="0.25">
      <c r="A25" s="74"/>
      <c r="B25" s="3" t="s">
        <v>1</v>
      </c>
      <c r="C25" s="4"/>
      <c r="D25" s="5"/>
      <c r="E25" s="4"/>
      <c r="F25" s="5"/>
      <c r="G25" s="6" t="s">
        <v>1</v>
      </c>
      <c r="H25" s="6"/>
      <c r="J25" s="74"/>
      <c r="K25" s="3" t="s">
        <v>1</v>
      </c>
      <c r="L25" s="4"/>
      <c r="M25" s="5"/>
      <c r="N25" s="4"/>
      <c r="O25" s="5"/>
      <c r="P25" s="6" t="s">
        <v>1</v>
      </c>
      <c r="Q25" s="6"/>
      <c r="AA25" s="12"/>
    </row>
    <row r="26" spans="1:27" ht="11.1" customHeight="1" thickBot="1" x14ac:dyDescent="0.3">
      <c r="A26" s="74">
        <v>24</v>
      </c>
      <c r="B26" s="7" t="s">
        <v>2</v>
      </c>
      <c r="C26" s="8"/>
      <c r="D26" s="9"/>
      <c r="E26" s="10"/>
      <c r="F26" s="9"/>
      <c r="G26" s="11" t="s">
        <v>2</v>
      </c>
      <c r="H26" s="11"/>
      <c r="J26" s="74">
        <v>24</v>
      </c>
      <c r="K26" s="7" t="s">
        <v>2</v>
      </c>
      <c r="L26" s="8"/>
      <c r="M26" s="9"/>
      <c r="N26" s="10"/>
      <c r="O26" s="9"/>
      <c r="P26" s="11" t="s">
        <v>2</v>
      </c>
      <c r="Q26" s="11"/>
      <c r="AA26" s="12"/>
    </row>
    <row r="27" spans="1:27" ht="11.1" customHeight="1" x14ac:dyDescent="0.25">
      <c r="A27" s="74"/>
      <c r="B27" s="15" t="s">
        <v>1</v>
      </c>
      <c r="C27" s="16"/>
      <c r="D27" s="17"/>
      <c r="E27" s="4"/>
      <c r="F27" s="17"/>
      <c r="G27" s="18" t="s">
        <v>1</v>
      </c>
      <c r="H27" s="18"/>
      <c r="J27" s="74"/>
      <c r="K27" s="15" t="s">
        <v>1</v>
      </c>
      <c r="L27" s="16"/>
      <c r="M27" s="17"/>
      <c r="N27" s="4"/>
      <c r="O27" s="17"/>
      <c r="P27" s="18" t="s">
        <v>1</v>
      </c>
      <c r="Q27" s="18"/>
      <c r="AA27" s="12"/>
    </row>
    <row r="28" spans="1:27" ht="11.1" customHeight="1" thickBot="1" x14ac:dyDescent="0.3">
      <c r="A28" s="74">
        <v>26</v>
      </c>
      <c r="B28" s="19" t="s">
        <v>2</v>
      </c>
      <c r="C28" s="20"/>
      <c r="D28" s="21"/>
      <c r="E28" s="10"/>
      <c r="F28" s="21"/>
      <c r="G28" s="22" t="s">
        <v>2</v>
      </c>
      <c r="H28" s="22"/>
      <c r="J28" s="74">
        <v>26</v>
      </c>
      <c r="K28" s="19" t="s">
        <v>2</v>
      </c>
      <c r="L28" s="20"/>
      <c r="M28" s="21"/>
      <c r="N28" s="10"/>
      <c r="O28" s="21"/>
      <c r="P28" s="22" t="s">
        <v>2</v>
      </c>
      <c r="Q28" s="22"/>
      <c r="AA28" s="12"/>
    </row>
    <row r="29" spans="1:27" ht="11.1" customHeight="1" x14ac:dyDescent="0.25">
      <c r="A29" s="74"/>
      <c r="B29" s="3" t="s">
        <v>1</v>
      </c>
      <c r="C29" s="4"/>
      <c r="D29" s="5"/>
      <c r="E29" s="4"/>
      <c r="F29" s="5"/>
      <c r="G29" s="6" t="s">
        <v>1</v>
      </c>
      <c r="H29" s="6"/>
      <c r="J29" s="74"/>
      <c r="K29" s="3" t="s">
        <v>1</v>
      </c>
      <c r="L29" s="4"/>
      <c r="M29" s="5"/>
      <c r="N29" s="4"/>
      <c r="O29" s="5"/>
      <c r="P29" s="6" t="s">
        <v>1</v>
      </c>
      <c r="Q29" s="6"/>
      <c r="AA29" s="12"/>
    </row>
    <row r="30" spans="1:27" ht="11.1" customHeight="1" thickBot="1" x14ac:dyDescent="0.3">
      <c r="A30" s="74">
        <v>28</v>
      </c>
      <c r="B30" s="7" t="s">
        <v>2</v>
      </c>
      <c r="C30" s="8"/>
      <c r="D30" s="9"/>
      <c r="E30" s="10"/>
      <c r="F30" s="9"/>
      <c r="G30" s="11" t="s">
        <v>2</v>
      </c>
      <c r="H30" s="11"/>
      <c r="J30" s="74">
        <v>28</v>
      </c>
      <c r="K30" s="7" t="s">
        <v>2</v>
      </c>
      <c r="L30" s="8"/>
      <c r="M30" s="9"/>
      <c r="N30" s="10"/>
      <c r="O30" s="9"/>
      <c r="P30" s="11" t="s">
        <v>2</v>
      </c>
      <c r="Q30" s="11"/>
      <c r="AA30" s="12"/>
    </row>
    <row r="31" spans="1:27" ht="11.1" customHeight="1" x14ac:dyDescent="0.25">
      <c r="A31" s="74"/>
      <c r="B31" s="15" t="s">
        <v>1</v>
      </c>
      <c r="C31" s="16"/>
      <c r="D31" s="17"/>
      <c r="E31" s="4"/>
      <c r="F31" s="17"/>
      <c r="G31" s="18" t="s">
        <v>1</v>
      </c>
      <c r="H31" s="18"/>
      <c r="J31" s="74"/>
      <c r="K31" s="15" t="s">
        <v>1</v>
      </c>
      <c r="L31" s="16"/>
      <c r="M31" s="17"/>
      <c r="N31" s="4"/>
      <c r="O31" s="17"/>
      <c r="P31" s="18" t="s">
        <v>1</v>
      </c>
      <c r="Q31" s="18"/>
      <c r="AA31" s="12"/>
    </row>
    <row r="32" spans="1:27" ht="11.1" customHeight="1" thickBot="1" x14ac:dyDescent="0.3">
      <c r="A32" s="74">
        <v>30</v>
      </c>
      <c r="B32" s="19" t="s">
        <v>2</v>
      </c>
      <c r="C32" s="20"/>
      <c r="D32" s="21"/>
      <c r="E32" s="10"/>
      <c r="F32" s="21"/>
      <c r="G32" s="22" t="s">
        <v>2</v>
      </c>
      <c r="H32" s="22"/>
      <c r="J32" s="74">
        <v>30</v>
      </c>
      <c r="K32" s="19" t="s">
        <v>2</v>
      </c>
      <c r="L32" s="20"/>
      <c r="M32" s="21"/>
      <c r="N32" s="10"/>
      <c r="O32" s="21"/>
      <c r="P32" s="22" t="s">
        <v>2</v>
      </c>
      <c r="Q32" s="22"/>
      <c r="AA32" s="12"/>
    </row>
    <row r="33" spans="1:27" ht="11.1" customHeight="1" x14ac:dyDescent="0.25">
      <c r="A33" s="74"/>
      <c r="B33" s="3" t="s">
        <v>1</v>
      </c>
      <c r="C33" s="4"/>
      <c r="D33" s="5"/>
      <c r="E33" s="4"/>
      <c r="F33" s="5"/>
      <c r="G33" s="6" t="s">
        <v>1</v>
      </c>
      <c r="H33" s="6"/>
      <c r="J33" s="74"/>
      <c r="K33" s="3" t="s">
        <v>1</v>
      </c>
      <c r="L33" s="4"/>
      <c r="M33" s="5"/>
      <c r="N33" s="4"/>
      <c r="O33" s="5"/>
      <c r="P33" s="6" t="s">
        <v>1</v>
      </c>
      <c r="Q33" s="6"/>
      <c r="AA33" s="12"/>
    </row>
    <row r="34" spans="1:27" ht="11.1" customHeight="1" thickBot="1" x14ac:dyDescent="0.3">
      <c r="A34" s="74">
        <v>32</v>
      </c>
      <c r="B34" s="7" t="s">
        <v>2</v>
      </c>
      <c r="C34" s="8"/>
      <c r="D34" s="9"/>
      <c r="E34" s="10"/>
      <c r="F34" s="9"/>
      <c r="G34" s="11" t="s">
        <v>2</v>
      </c>
      <c r="H34" s="11"/>
      <c r="J34" s="74">
        <v>32</v>
      </c>
      <c r="K34" s="7" t="s">
        <v>2</v>
      </c>
      <c r="L34" s="8"/>
      <c r="M34" s="9"/>
      <c r="N34" s="10"/>
      <c r="O34" s="9"/>
      <c r="P34" s="11" t="s">
        <v>2</v>
      </c>
      <c r="Q34" s="11"/>
      <c r="AA34" s="12"/>
    </row>
    <row r="35" spans="1:27" ht="11.1" customHeight="1" x14ac:dyDescent="0.25">
      <c r="A35" s="74"/>
      <c r="B35" s="15" t="s">
        <v>1</v>
      </c>
      <c r="C35" s="16"/>
      <c r="D35" s="17"/>
      <c r="E35" s="4"/>
      <c r="F35" s="17"/>
      <c r="G35" s="18" t="s">
        <v>1</v>
      </c>
      <c r="H35" s="18"/>
      <c r="J35" s="74"/>
      <c r="K35" s="15" t="s">
        <v>1</v>
      </c>
      <c r="L35" s="16"/>
      <c r="M35" s="17"/>
      <c r="N35" s="4"/>
      <c r="O35" s="17"/>
      <c r="P35" s="18" t="s">
        <v>1</v>
      </c>
      <c r="Q35" s="18"/>
      <c r="AA35" s="12"/>
    </row>
    <row r="36" spans="1:27" ht="11.1" customHeight="1" thickBot="1" x14ac:dyDescent="0.3">
      <c r="A36" s="74">
        <v>34</v>
      </c>
      <c r="B36" s="19" t="s">
        <v>2</v>
      </c>
      <c r="C36" s="20"/>
      <c r="D36" s="21"/>
      <c r="E36" s="10"/>
      <c r="F36" s="21"/>
      <c r="G36" s="22" t="s">
        <v>2</v>
      </c>
      <c r="H36" s="22"/>
      <c r="J36" s="74">
        <v>34</v>
      </c>
      <c r="K36" s="19" t="s">
        <v>2</v>
      </c>
      <c r="L36" s="20"/>
      <c r="M36" s="21"/>
      <c r="N36" s="10"/>
      <c r="O36" s="21"/>
      <c r="P36" s="22" t="s">
        <v>2</v>
      </c>
      <c r="Q36" s="22"/>
      <c r="AA36" s="12"/>
    </row>
    <row r="37" spans="1:27" ht="11.1" customHeight="1" x14ac:dyDescent="0.25">
      <c r="A37" s="74"/>
      <c r="B37" s="3" t="s">
        <v>1</v>
      </c>
      <c r="C37" s="4"/>
      <c r="D37" s="5"/>
      <c r="E37" s="4"/>
      <c r="F37" s="5"/>
      <c r="G37" s="6" t="s">
        <v>1</v>
      </c>
      <c r="H37" s="6"/>
      <c r="J37" s="74"/>
      <c r="K37" s="3" t="s">
        <v>1</v>
      </c>
      <c r="L37" s="4"/>
      <c r="M37" s="5"/>
      <c r="N37" s="4"/>
      <c r="O37" s="5"/>
      <c r="P37" s="6" t="s">
        <v>1</v>
      </c>
      <c r="Q37" s="6"/>
      <c r="AA37" s="12"/>
    </row>
    <row r="38" spans="1:27" ht="11.1" customHeight="1" thickBot="1" x14ac:dyDescent="0.3">
      <c r="A38" s="74">
        <v>36</v>
      </c>
      <c r="B38" s="7" t="s">
        <v>2</v>
      </c>
      <c r="C38" s="8"/>
      <c r="D38" s="9"/>
      <c r="E38" s="10"/>
      <c r="F38" s="9"/>
      <c r="G38" s="11" t="s">
        <v>2</v>
      </c>
      <c r="H38" s="11"/>
      <c r="J38" s="74">
        <v>36</v>
      </c>
      <c r="K38" s="7" t="s">
        <v>2</v>
      </c>
      <c r="L38" s="8"/>
      <c r="M38" s="9"/>
      <c r="N38" s="10"/>
      <c r="O38" s="9"/>
      <c r="P38" s="11" t="s">
        <v>2</v>
      </c>
      <c r="Q38" s="11"/>
      <c r="AA38" s="12"/>
    </row>
    <row r="39" spans="1:27" ht="11.1" customHeight="1" x14ac:dyDescent="0.25">
      <c r="A39" s="74"/>
      <c r="B39" s="15" t="s">
        <v>1</v>
      </c>
      <c r="C39" s="16"/>
      <c r="D39" s="17"/>
      <c r="E39" s="4"/>
      <c r="F39" s="17"/>
      <c r="G39" s="18" t="s">
        <v>1</v>
      </c>
      <c r="H39" s="18"/>
      <c r="J39" s="74"/>
      <c r="K39" s="15" t="s">
        <v>1</v>
      </c>
      <c r="L39" s="16"/>
      <c r="M39" s="17"/>
      <c r="N39" s="4"/>
      <c r="O39" s="17"/>
      <c r="P39" s="18" t="s">
        <v>1</v>
      </c>
      <c r="Q39" s="18"/>
      <c r="AA39" s="1"/>
    </row>
    <row r="40" spans="1:27" ht="11.1" customHeight="1" thickBot="1" x14ac:dyDescent="0.3">
      <c r="A40" s="74">
        <v>38</v>
      </c>
      <c r="B40" s="19" t="s">
        <v>2</v>
      </c>
      <c r="C40" s="20"/>
      <c r="D40" s="21"/>
      <c r="E40" s="10"/>
      <c r="F40" s="21"/>
      <c r="G40" s="22" t="s">
        <v>2</v>
      </c>
      <c r="H40" s="22"/>
      <c r="J40" s="74">
        <v>38</v>
      </c>
      <c r="K40" s="19" t="s">
        <v>2</v>
      </c>
      <c r="L40" s="20"/>
      <c r="M40" s="21"/>
      <c r="N40" s="10"/>
      <c r="O40" s="21"/>
      <c r="P40" s="22" t="s">
        <v>2</v>
      </c>
      <c r="Q40" s="22"/>
      <c r="AA40" s="1"/>
    </row>
    <row r="41" spans="1:27" ht="11.1" customHeight="1" x14ac:dyDescent="0.25">
      <c r="A41" s="74"/>
      <c r="B41" s="3" t="s">
        <v>1</v>
      </c>
      <c r="C41" s="4"/>
      <c r="D41" s="5"/>
      <c r="E41" s="4"/>
      <c r="F41" s="5"/>
      <c r="G41" s="6" t="s">
        <v>1</v>
      </c>
      <c r="H41" s="6"/>
      <c r="J41" s="74"/>
      <c r="K41" s="3" t="s">
        <v>1</v>
      </c>
      <c r="L41" s="4"/>
      <c r="M41" s="5"/>
      <c r="N41" s="4"/>
      <c r="O41" s="5"/>
      <c r="P41" s="6" t="s">
        <v>1</v>
      </c>
      <c r="Q41" s="6"/>
      <c r="AA41" s="1"/>
    </row>
    <row r="42" spans="1:27" ht="11.1" customHeight="1" thickBot="1" x14ac:dyDescent="0.3">
      <c r="A42" s="74">
        <v>40</v>
      </c>
      <c r="B42" s="7" t="s">
        <v>2</v>
      </c>
      <c r="C42" s="8"/>
      <c r="D42" s="9"/>
      <c r="E42" s="10"/>
      <c r="F42" s="9"/>
      <c r="G42" s="11" t="s">
        <v>2</v>
      </c>
      <c r="H42" s="11"/>
      <c r="J42" s="74">
        <v>40</v>
      </c>
      <c r="K42" s="7" t="s">
        <v>2</v>
      </c>
      <c r="L42" s="8"/>
      <c r="M42" s="9"/>
      <c r="N42" s="10"/>
      <c r="O42" s="9"/>
      <c r="P42" s="11" t="s">
        <v>2</v>
      </c>
      <c r="Q42" s="11"/>
      <c r="AA42" s="1"/>
    </row>
    <row r="43" spans="1:27" ht="11.1" customHeight="1" x14ac:dyDescent="0.25">
      <c r="A43" s="74"/>
      <c r="B43" s="15" t="s">
        <v>1</v>
      </c>
      <c r="C43" s="16"/>
      <c r="D43" s="17"/>
      <c r="E43" s="4"/>
      <c r="F43" s="17"/>
      <c r="G43" s="18" t="s">
        <v>1</v>
      </c>
      <c r="H43" s="18"/>
      <c r="J43" s="74"/>
      <c r="K43" s="15" t="s">
        <v>1</v>
      </c>
      <c r="L43" s="16"/>
      <c r="M43" s="17"/>
      <c r="N43" s="4"/>
      <c r="O43" s="17"/>
      <c r="P43" s="18" t="s">
        <v>1</v>
      </c>
      <c r="Q43" s="18"/>
      <c r="AA43" s="1"/>
    </row>
    <row r="44" spans="1:27" ht="11.1" customHeight="1" thickBot="1" x14ac:dyDescent="0.3">
      <c r="A44" s="74">
        <v>42</v>
      </c>
      <c r="B44" s="19" t="s">
        <v>2</v>
      </c>
      <c r="C44" s="20"/>
      <c r="D44" s="21"/>
      <c r="E44" s="10"/>
      <c r="F44" s="21"/>
      <c r="G44" s="22" t="s">
        <v>2</v>
      </c>
      <c r="H44" s="22"/>
      <c r="J44" s="74">
        <v>42</v>
      </c>
      <c r="K44" s="19" t="s">
        <v>2</v>
      </c>
      <c r="L44" s="20"/>
      <c r="M44" s="21"/>
      <c r="N44" s="10"/>
      <c r="O44" s="21"/>
      <c r="P44" s="22" t="s">
        <v>2</v>
      </c>
      <c r="Q44" s="22"/>
      <c r="AA44" s="1"/>
    </row>
    <row r="45" spans="1:27" ht="11.1" customHeight="1" x14ac:dyDescent="0.25">
      <c r="A45" s="74"/>
      <c r="B45" s="3" t="s">
        <v>1</v>
      </c>
      <c r="C45" s="4"/>
      <c r="D45" s="5"/>
      <c r="E45" s="4"/>
      <c r="F45" s="5"/>
      <c r="G45" s="6" t="s">
        <v>1</v>
      </c>
      <c r="H45" s="6"/>
      <c r="J45" s="74"/>
      <c r="K45" s="3" t="s">
        <v>1</v>
      </c>
      <c r="L45" s="4"/>
      <c r="M45" s="5"/>
      <c r="N45" s="4"/>
      <c r="O45" s="5"/>
      <c r="P45" s="6" t="s">
        <v>1</v>
      </c>
      <c r="Q45" s="6"/>
      <c r="AA45" s="1"/>
    </row>
    <row r="46" spans="1:27" ht="11.1" customHeight="1" thickBot="1" x14ac:dyDescent="0.3">
      <c r="A46" s="74">
        <v>44</v>
      </c>
      <c r="B46" s="7" t="s">
        <v>2</v>
      </c>
      <c r="C46" s="8"/>
      <c r="D46" s="9"/>
      <c r="E46" s="10"/>
      <c r="F46" s="9"/>
      <c r="G46" s="11" t="s">
        <v>2</v>
      </c>
      <c r="H46" s="11"/>
      <c r="J46" s="74">
        <v>44</v>
      </c>
      <c r="K46" s="7" t="s">
        <v>2</v>
      </c>
      <c r="L46" s="8"/>
      <c r="M46" s="9"/>
      <c r="N46" s="10"/>
      <c r="O46" s="9"/>
      <c r="P46" s="11" t="s">
        <v>2</v>
      </c>
      <c r="Q46" s="11"/>
      <c r="AA46" s="1"/>
    </row>
    <row r="47" spans="1:27" ht="11.1" customHeight="1" x14ac:dyDescent="0.25">
      <c r="A47" s="74"/>
      <c r="B47" s="15" t="s">
        <v>1</v>
      </c>
      <c r="C47" s="16"/>
      <c r="D47" s="17"/>
      <c r="E47" s="4"/>
      <c r="F47" s="17"/>
      <c r="G47" s="18" t="s">
        <v>1</v>
      </c>
      <c r="H47" s="18"/>
      <c r="J47" s="74"/>
      <c r="K47" s="15" t="s">
        <v>1</v>
      </c>
      <c r="L47" s="16"/>
      <c r="M47" s="17"/>
      <c r="N47" s="4"/>
      <c r="O47" s="17"/>
      <c r="P47" s="18" t="s">
        <v>1</v>
      </c>
      <c r="Q47" s="18"/>
      <c r="AA47" s="1"/>
    </row>
    <row r="48" spans="1:27" ht="11.1" customHeight="1" thickBot="1" x14ac:dyDescent="0.3">
      <c r="A48" s="74">
        <v>46</v>
      </c>
      <c r="B48" s="19" t="s">
        <v>2</v>
      </c>
      <c r="C48" s="20"/>
      <c r="D48" s="21"/>
      <c r="E48" s="10"/>
      <c r="F48" s="21"/>
      <c r="G48" s="22" t="s">
        <v>2</v>
      </c>
      <c r="H48" s="22"/>
      <c r="J48" s="74">
        <v>46</v>
      </c>
      <c r="K48" s="19" t="s">
        <v>2</v>
      </c>
      <c r="L48" s="20"/>
      <c r="M48" s="21"/>
      <c r="N48" s="10"/>
      <c r="O48" s="21"/>
      <c r="P48" s="22" t="s">
        <v>2</v>
      </c>
      <c r="Q48" s="22"/>
      <c r="AA48" s="1"/>
    </row>
    <row r="49" spans="1:27" ht="11.1" customHeight="1" x14ac:dyDescent="0.25">
      <c r="A49" s="74"/>
      <c r="B49" s="3" t="s">
        <v>1</v>
      </c>
      <c r="C49" s="4"/>
      <c r="D49" s="5"/>
      <c r="E49" s="4"/>
      <c r="F49" s="5"/>
      <c r="G49" s="6" t="s">
        <v>1</v>
      </c>
      <c r="H49" s="6"/>
      <c r="J49" s="74"/>
      <c r="K49" s="3" t="s">
        <v>1</v>
      </c>
      <c r="L49" s="4"/>
      <c r="M49" s="5"/>
      <c r="N49" s="4"/>
      <c r="O49" s="5"/>
      <c r="P49" s="6" t="s">
        <v>1</v>
      </c>
      <c r="Q49" s="6"/>
      <c r="AA49" s="1"/>
    </row>
    <row r="50" spans="1:27" ht="11.1" customHeight="1" thickBot="1" x14ac:dyDescent="0.3">
      <c r="A50" s="74">
        <v>48</v>
      </c>
      <c r="B50" s="7" t="s">
        <v>2</v>
      </c>
      <c r="C50" s="8"/>
      <c r="D50" s="9"/>
      <c r="E50" s="10"/>
      <c r="F50" s="9"/>
      <c r="G50" s="11" t="s">
        <v>2</v>
      </c>
      <c r="H50" s="11"/>
      <c r="J50" s="74">
        <v>48</v>
      </c>
      <c r="K50" s="7" t="s">
        <v>2</v>
      </c>
      <c r="L50" s="8"/>
      <c r="M50" s="9"/>
      <c r="N50" s="10"/>
      <c r="O50" s="9"/>
      <c r="P50" s="11" t="s">
        <v>2</v>
      </c>
      <c r="Q50" s="11"/>
      <c r="AA50" s="1"/>
    </row>
    <row r="51" spans="1:27" ht="11.1" customHeight="1" x14ac:dyDescent="0.25">
      <c r="A51" s="74"/>
      <c r="B51" s="15" t="s">
        <v>1</v>
      </c>
      <c r="C51" s="16"/>
      <c r="D51" s="17"/>
      <c r="E51" s="4"/>
      <c r="F51" s="17"/>
      <c r="G51" s="18" t="s">
        <v>1</v>
      </c>
      <c r="H51" s="18"/>
      <c r="J51" s="74"/>
      <c r="K51" s="15" t="s">
        <v>1</v>
      </c>
      <c r="L51" s="16"/>
      <c r="M51" s="17"/>
      <c r="N51" s="4"/>
      <c r="O51" s="17"/>
      <c r="P51" s="18" t="s">
        <v>1</v>
      </c>
      <c r="Q51" s="18"/>
      <c r="AA51" s="1"/>
    </row>
    <row r="52" spans="1:27" ht="11.1" customHeight="1" thickBot="1" x14ac:dyDescent="0.3">
      <c r="A52" s="74">
        <v>50</v>
      </c>
      <c r="B52" s="19" t="s">
        <v>2</v>
      </c>
      <c r="C52" s="20"/>
      <c r="D52" s="21"/>
      <c r="E52" s="10"/>
      <c r="F52" s="21"/>
      <c r="G52" s="22" t="s">
        <v>2</v>
      </c>
      <c r="H52" s="22"/>
      <c r="J52" s="74">
        <v>50</v>
      </c>
      <c r="K52" s="19" t="s">
        <v>2</v>
      </c>
      <c r="L52" s="20"/>
      <c r="M52" s="21"/>
      <c r="N52" s="10"/>
      <c r="O52" s="21"/>
      <c r="P52" s="22" t="s">
        <v>2</v>
      </c>
      <c r="Q52" s="22"/>
      <c r="AA52" s="1"/>
    </row>
    <row r="53" spans="1:27" ht="11.1" customHeight="1" x14ac:dyDescent="0.25">
      <c r="A53" s="74"/>
      <c r="B53" s="3" t="s">
        <v>1</v>
      </c>
      <c r="C53" s="4"/>
      <c r="D53" s="5"/>
      <c r="E53" s="4"/>
      <c r="F53" s="5"/>
      <c r="G53" s="6" t="s">
        <v>1</v>
      </c>
      <c r="H53" s="6"/>
      <c r="J53" s="74"/>
      <c r="K53" s="3" t="s">
        <v>1</v>
      </c>
      <c r="L53" s="4"/>
      <c r="M53" s="5"/>
      <c r="N53" s="4"/>
      <c r="O53" s="5"/>
      <c r="P53" s="6" t="s">
        <v>1</v>
      </c>
      <c r="Q53" s="6"/>
      <c r="AA53" s="1"/>
    </row>
    <row r="54" spans="1:27" ht="11.1" customHeight="1" thickBot="1" x14ac:dyDescent="0.3">
      <c r="A54" s="74">
        <v>52</v>
      </c>
      <c r="B54" s="7" t="s">
        <v>2</v>
      </c>
      <c r="C54" s="8"/>
      <c r="D54" s="9"/>
      <c r="E54" s="10"/>
      <c r="F54" s="9"/>
      <c r="G54" s="11" t="s">
        <v>2</v>
      </c>
      <c r="H54" s="11"/>
      <c r="J54" s="74">
        <v>52</v>
      </c>
      <c r="K54" s="7" t="s">
        <v>2</v>
      </c>
      <c r="L54" s="8"/>
      <c r="M54" s="9"/>
      <c r="N54" s="10"/>
      <c r="O54" s="9"/>
      <c r="P54" s="11" t="s">
        <v>2</v>
      </c>
      <c r="Q54" s="11"/>
      <c r="AA54" s="1"/>
    </row>
    <row r="55" spans="1:27" ht="11.1" customHeight="1" x14ac:dyDescent="0.25">
      <c r="A55" s="74"/>
      <c r="B55" s="15" t="s">
        <v>1</v>
      </c>
      <c r="C55" s="16"/>
      <c r="D55" s="17"/>
      <c r="E55" s="4"/>
      <c r="F55" s="17"/>
      <c r="G55" s="18" t="s">
        <v>1</v>
      </c>
      <c r="H55" s="18"/>
      <c r="J55" s="74"/>
      <c r="K55" s="15" t="s">
        <v>1</v>
      </c>
      <c r="L55" s="16"/>
      <c r="M55" s="17"/>
      <c r="N55" s="4"/>
      <c r="O55" s="17"/>
      <c r="P55" s="18" t="s">
        <v>1</v>
      </c>
      <c r="Q55" s="18"/>
      <c r="AA55" s="1"/>
    </row>
    <row r="56" spans="1:27" ht="11.1" customHeight="1" thickBot="1" x14ac:dyDescent="0.3">
      <c r="A56" s="74">
        <v>54</v>
      </c>
      <c r="B56" s="19" t="s">
        <v>2</v>
      </c>
      <c r="C56" s="20"/>
      <c r="D56" s="21"/>
      <c r="E56" s="10"/>
      <c r="F56" s="21"/>
      <c r="G56" s="22" t="s">
        <v>2</v>
      </c>
      <c r="H56" s="22"/>
      <c r="J56" s="74">
        <v>54</v>
      </c>
      <c r="K56" s="19" t="s">
        <v>2</v>
      </c>
      <c r="L56" s="20"/>
      <c r="M56" s="21"/>
      <c r="N56" s="10"/>
      <c r="O56" s="21"/>
      <c r="P56" s="22" t="s">
        <v>2</v>
      </c>
      <c r="Q56" s="22"/>
      <c r="AA56" s="1"/>
    </row>
    <row r="57" spans="1:27" ht="11.1" customHeight="1" x14ac:dyDescent="0.25">
      <c r="A57" s="74"/>
      <c r="B57" s="3" t="s">
        <v>1</v>
      </c>
      <c r="C57" s="4"/>
      <c r="D57" s="5"/>
      <c r="E57" s="4"/>
      <c r="F57" s="5"/>
      <c r="G57" s="6" t="s">
        <v>1</v>
      </c>
      <c r="H57" s="6"/>
      <c r="J57" s="74"/>
      <c r="K57" s="3" t="s">
        <v>1</v>
      </c>
      <c r="L57" s="4"/>
      <c r="M57" s="5"/>
      <c r="N57" s="4"/>
      <c r="O57" s="5"/>
      <c r="P57" s="6" t="s">
        <v>1</v>
      </c>
      <c r="Q57" s="6"/>
      <c r="AA57" s="1"/>
    </row>
    <row r="58" spans="1:27" ht="11.1" customHeight="1" thickBot="1" x14ac:dyDescent="0.3">
      <c r="A58" s="74">
        <v>56</v>
      </c>
      <c r="B58" s="7" t="s">
        <v>2</v>
      </c>
      <c r="C58" s="8"/>
      <c r="D58" s="9"/>
      <c r="E58" s="10"/>
      <c r="F58" s="9"/>
      <c r="G58" s="11" t="s">
        <v>2</v>
      </c>
      <c r="H58" s="11"/>
      <c r="J58" s="74">
        <v>56</v>
      </c>
      <c r="K58" s="7" t="s">
        <v>2</v>
      </c>
      <c r="L58" s="8"/>
      <c r="M58" s="9"/>
      <c r="N58" s="10"/>
      <c r="O58" s="9"/>
      <c r="P58" s="11" t="s">
        <v>2</v>
      </c>
      <c r="Q58" s="11"/>
      <c r="AA58" s="1"/>
    </row>
    <row r="59" spans="1:27" ht="11.1" customHeight="1" x14ac:dyDescent="0.25">
      <c r="A59" s="74"/>
      <c r="B59" s="15" t="s">
        <v>1</v>
      </c>
      <c r="C59" s="16"/>
      <c r="D59" s="17"/>
      <c r="E59" s="4"/>
      <c r="F59" s="17"/>
      <c r="G59" s="18" t="s">
        <v>1</v>
      </c>
      <c r="H59" s="18"/>
      <c r="J59" s="74"/>
      <c r="K59" s="15" t="s">
        <v>1</v>
      </c>
      <c r="L59" s="16"/>
      <c r="M59" s="17"/>
      <c r="N59" s="4"/>
      <c r="O59" s="17"/>
      <c r="P59" s="18" t="s">
        <v>1</v>
      </c>
      <c r="Q59" s="18"/>
      <c r="AA59" s="1"/>
    </row>
    <row r="60" spans="1:27" ht="11.1" customHeight="1" thickBot="1" x14ac:dyDescent="0.3">
      <c r="A60" s="74">
        <v>58</v>
      </c>
      <c r="B60" s="19" t="s">
        <v>2</v>
      </c>
      <c r="C60" s="20"/>
      <c r="D60" s="21"/>
      <c r="E60" s="10"/>
      <c r="F60" s="21"/>
      <c r="G60" s="22" t="s">
        <v>2</v>
      </c>
      <c r="H60" s="22"/>
      <c r="J60" s="74">
        <v>58</v>
      </c>
      <c r="K60" s="19" t="s">
        <v>2</v>
      </c>
      <c r="L60" s="20"/>
      <c r="M60" s="21"/>
      <c r="N60" s="10"/>
      <c r="O60" s="21"/>
      <c r="P60" s="22" t="s">
        <v>2</v>
      </c>
      <c r="Q60" s="22"/>
      <c r="AA60" s="1"/>
    </row>
    <row r="61" spans="1:27" ht="11.1" customHeight="1" x14ac:dyDescent="0.25">
      <c r="A61" s="74"/>
      <c r="B61" s="3" t="s">
        <v>1</v>
      </c>
      <c r="C61" s="4"/>
      <c r="D61" s="5"/>
      <c r="E61" s="4"/>
      <c r="F61" s="5"/>
      <c r="G61" s="6" t="s">
        <v>1</v>
      </c>
      <c r="H61" s="6"/>
      <c r="J61" s="74"/>
      <c r="K61" s="3" t="s">
        <v>1</v>
      </c>
      <c r="L61" s="4"/>
      <c r="M61" s="5"/>
      <c r="N61" s="4"/>
      <c r="O61" s="5"/>
      <c r="P61" s="6" t="s">
        <v>1</v>
      </c>
      <c r="Q61" s="6"/>
      <c r="AA61" s="1"/>
    </row>
    <row r="62" spans="1:27" ht="11.1" customHeight="1" thickBot="1" x14ac:dyDescent="0.3">
      <c r="A62" s="74">
        <v>60</v>
      </c>
      <c r="B62" s="7" t="s">
        <v>2</v>
      </c>
      <c r="C62" s="8"/>
      <c r="D62" s="9"/>
      <c r="E62" s="10"/>
      <c r="F62" s="9"/>
      <c r="G62" s="11" t="s">
        <v>2</v>
      </c>
      <c r="H62" s="11"/>
      <c r="J62" s="74">
        <v>60</v>
      </c>
      <c r="K62" s="7" t="s">
        <v>2</v>
      </c>
      <c r="L62" s="8"/>
      <c r="M62" s="9"/>
      <c r="N62" s="10"/>
      <c r="O62" s="9"/>
      <c r="P62" s="11" t="s">
        <v>2</v>
      </c>
      <c r="Q62" s="11"/>
      <c r="AA62" s="1"/>
    </row>
    <row r="63" spans="1:27" ht="11.1" customHeight="1" x14ac:dyDescent="0.25">
      <c r="A63" s="74"/>
      <c r="B63" s="15" t="s">
        <v>1</v>
      </c>
      <c r="C63" s="16"/>
      <c r="D63" s="17"/>
      <c r="E63" s="4"/>
      <c r="F63" s="17"/>
      <c r="G63" s="18" t="s">
        <v>1</v>
      </c>
      <c r="H63" s="18"/>
      <c r="J63" s="74"/>
      <c r="K63" s="15" t="s">
        <v>1</v>
      </c>
      <c r="L63" s="16"/>
      <c r="M63" s="17"/>
      <c r="N63" s="4"/>
      <c r="O63" s="17"/>
      <c r="P63" s="18" t="s">
        <v>1</v>
      </c>
      <c r="Q63" s="18"/>
      <c r="AA63" s="1"/>
    </row>
    <row r="64" spans="1:27" ht="11.1" customHeight="1" thickBot="1" x14ac:dyDescent="0.3">
      <c r="A64" s="74">
        <v>62</v>
      </c>
      <c r="B64" s="19" t="s">
        <v>2</v>
      </c>
      <c r="C64" s="20"/>
      <c r="D64" s="21"/>
      <c r="E64" s="10"/>
      <c r="F64" s="21"/>
      <c r="G64" s="22" t="s">
        <v>2</v>
      </c>
      <c r="H64" s="22"/>
      <c r="J64" s="74">
        <v>62</v>
      </c>
      <c r="K64" s="19" t="s">
        <v>2</v>
      </c>
      <c r="L64" s="20"/>
      <c r="M64" s="21"/>
      <c r="N64" s="10"/>
      <c r="O64" s="21"/>
      <c r="P64" s="22" t="s">
        <v>2</v>
      </c>
      <c r="Q64" s="22"/>
      <c r="AA64" s="1"/>
    </row>
    <row r="65" spans="1:27" ht="11.1" customHeight="1" x14ac:dyDescent="0.25">
      <c r="A65" s="74"/>
      <c r="B65" s="3" t="s">
        <v>1</v>
      </c>
      <c r="C65" s="4"/>
      <c r="D65" s="5"/>
      <c r="E65" s="4"/>
      <c r="F65" s="5"/>
      <c r="G65" s="6" t="s">
        <v>1</v>
      </c>
      <c r="H65" s="6"/>
      <c r="J65" s="74"/>
      <c r="K65" s="3" t="s">
        <v>1</v>
      </c>
      <c r="L65" s="4"/>
      <c r="M65" s="5"/>
      <c r="N65" s="4"/>
      <c r="O65" s="5"/>
      <c r="P65" s="6" t="s">
        <v>1</v>
      </c>
      <c r="Q65" s="6"/>
      <c r="AA65" s="1"/>
    </row>
    <row r="66" spans="1:27" ht="11.1" customHeight="1" thickBot="1" x14ac:dyDescent="0.3">
      <c r="A66" s="74">
        <v>64</v>
      </c>
      <c r="B66" s="7" t="s">
        <v>2</v>
      </c>
      <c r="C66" s="8"/>
      <c r="D66" s="9"/>
      <c r="E66" s="10"/>
      <c r="F66" s="9"/>
      <c r="G66" s="11" t="s">
        <v>2</v>
      </c>
      <c r="H66" s="11"/>
      <c r="J66" s="74">
        <v>64</v>
      </c>
      <c r="K66" s="7" t="s">
        <v>2</v>
      </c>
      <c r="L66" s="8"/>
      <c r="M66" s="9"/>
      <c r="N66" s="10"/>
      <c r="O66" s="9"/>
      <c r="P66" s="11" t="s">
        <v>2</v>
      </c>
      <c r="Q66" s="11"/>
      <c r="AA66" s="1"/>
    </row>
    <row r="67" spans="1:27" ht="11.1" customHeight="1" x14ac:dyDescent="0.25">
      <c r="A67" s="74"/>
      <c r="B67" s="15" t="s">
        <v>1</v>
      </c>
      <c r="C67" s="16"/>
      <c r="D67" s="17"/>
      <c r="E67" s="4"/>
      <c r="F67" s="17"/>
      <c r="G67" s="18" t="s">
        <v>1</v>
      </c>
      <c r="H67" s="18"/>
      <c r="J67" s="74"/>
      <c r="K67" s="15" t="s">
        <v>1</v>
      </c>
      <c r="L67" s="16"/>
      <c r="M67" s="17"/>
      <c r="N67" s="4"/>
      <c r="O67" s="17"/>
      <c r="P67" s="18" t="s">
        <v>1</v>
      </c>
      <c r="Q67" s="18"/>
      <c r="AA67" s="1"/>
    </row>
    <row r="68" spans="1:27" ht="11.1" customHeight="1" thickBot="1" x14ac:dyDescent="0.3">
      <c r="A68" s="74">
        <v>66</v>
      </c>
      <c r="B68" s="19" t="s">
        <v>2</v>
      </c>
      <c r="C68" s="20"/>
      <c r="D68" s="21"/>
      <c r="E68" s="10"/>
      <c r="F68" s="21"/>
      <c r="G68" s="22" t="s">
        <v>2</v>
      </c>
      <c r="H68" s="22"/>
      <c r="J68" s="74">
        <v>66</v>
      </c>
      <c r="K68" s="19" t="s">
        <v>2</v>
      </c>
      <c r="L68" s="20"/>
      <c r="M68" s="21"/>
      <c r="N68" s="10"/>
      <c r="O68" s="21"/>
      <c r="P68" s="22" t="s">
        <v>2</v>
      </c>
      <c r="Q68" s="22"/>
      <c r="AA68" s="1"/>
    </row>
    <row r="69" spans="1:27" ht="11.1" customHeight="1" x14ac:dyDescent="0.25">
      <c r="A69" s="74"/>
      <c r="B69" s="3" t="s">
        <v>1</v>
      </c>
      <c r="C69" s="4"/>
      <c r="D69" s="5"/>
      <c r="E69" s="4"/>
      <c r="F69" s="5"/>
      <c r="G69" s="6" t="s">
        <v>1</v>
      </c>
      <c r="H69" s="6"/>
      <c r="J69" s="74"/>
      <c r="K69" s="3" t="s">
        <v>1</v>
      </c>
      <c r="L69" s="4"/>
      <c r="M69" s="5"/>
      <c r="N69" s="4"/>
      <c r="O69" s="5"/>
      <c r="P69" s="6" t="s">
        <v>1</v>
      </c>
      <c r="Q69" s="6"/>
      <c r="AA69" s="1"/>
    </row>
    <row r="70" spans="1:27" ht="11.1" customHeight="1" thickBot="1" x14ac:dyDescent="0.3">
      <c r="A70" s="74">
        <v>68</v>
      </c>
      <c r="B70" s="7" t="s">
        <v>2</v>
      </c>
      <c r="C70" s="8"/>
      <c r="D70" s="9"/>
      <c r="E70" s="10"/>
      <c r="F70" s="9"/>
      <c r="G70" s="11" t="s">
        <v>2</v>
      </c>
      <c r="H70" s="11"/>
      <c r="J70" s="74">
        <v>68</v>
      </c>
      <c r="K70" s="7" t="s">
        <v>2</v>
      </c>
      <c r="L70" s="8"/>
      <c r="M70" s="9"/>
      <c r="N70" s="10"/>
      <c r="O70" s="9"/>
      <c r="P70" s="11" t="s">
        <v>2</v>
      </c>
      <c r="Q70" s="11"/>
      <c r="AA70" s="1"/>
    </row>
    <row r="71" spans="1:27" ht="11.1" customHeight="1" x14ac:dyDescent="0.25">
      <c r="A71" s="74"/>
      <c r="B71" s="15" t="s">
        <v>1</v>
      </c>
      <c r="C71" s="16"/>
      <c r="D71" s="17"/>
      <c r="E71" s="4"/>
      <c r="F71" s="17"/>
      <c r="G71" s="18" t="s">
        <v>1</v>
      </c>
      <c r="H71" s="18"/>
      <c r="J71" s="74"/>
      <c r="K71" s="15" t="s">
        <v>1</v>
      </c>
      <c r="L71" s="16"/>
      <c r="M71" s="17"/>
      <c r="N71" s="4"/>
      <c r="O71" s="17"/>
      <c r="P71" s="18" t="s">
        <v>1</v>
      </c>
      <c r="Q71" s="18"/>
      <c r="AA71" s="1"/>
    </row>
    <row r="72" spans="1:27" ht="11.1" customHeight="1" thickBot="1" x14ac:dyDescent="0.3">
      <c r="A72" s="74">
        <v>70</v>
      </c>
      <c r="B72" s="19" t="s">
        <v>2</v>
      </c>
      <c r="C72" s="20"/>
      <c r="D72" s="21"/>
      <c r="E72" s="10"/>
      <c r="F72" s="21"/>
      <c r="G72" s="22" t="s">
        <v>2</v>
      </c>
      <c r="H72" s="22"/>
      <c r="J72" s="74">
        <v>70</v>
      </c>
      <c r="K72" s="19" t="s">
        <v>2</v>
      </c>
      <c r="L72" s="20"/>
      <c r="M72" s="21"/>
      <c r="N72" s="10"/>
      <c r="O72" s="21"/>
      <c r="P72" s="22" t="s">
        <v>2</v>
      </c>
      <c r="Q72" s="22"/>
      <c r="AA72" s="1"/>
    </row>
    <row r="73" spans="1:27" ht="11.1" customHeight="1" x14ac:dyDescent="0.25">
      <c r="A73" s="74"/>
      <c r="B73" s="3" t="s">
        <v>1</v>
      </c>
      <c r="C73" s="4"/>
      <c r="D73" s="5"/>
      <c r="E73" s="4"/>
      <c r="F73" s="5"/>
      <c r="G73" s="6" t="s">
        <v>1</v>
      </c>
      <c r="H73" s="6"/>
      <c r="J73" s="74"/>
      <c r="K73" s="3" t="s">
        <v>1</v>
      </c>
      <c r="L73" s="4"/>
      <c r="M73" s="5"/>
      <c r="N73" s="4"/>
      <c r="O73" s="5"/>
      <c r="P73" s="6" t="s">
        <v>1</v>
      </c>
      <c r="Q73" s="6"/>
      <c r="AA73" s="1"/>
    </row>
    <row r="74" spans="1:27" ht="11.1" customHeight="1" thickBot="1" x14ac:dyDescent="0.3">
      <c r="A74" s="74">
        <v>72</v>
      </c>
      <c r="B74" s="7" t="s">
        <v>2</v>
      </c>
      <c r="C74" s="8"/>
      <c r="D74" s="9"/>
      <c r="E74" s="10"/>
      <c r="F74" s="9"/>
      <c r="G74" s="11" t="s">
        <v>2</v>
      </c>
      <c r="H74" s="11"/>
      <c r="J74" s="74">
        <v>72</v>
      </c>
      <c r="K74" s="7" t="s">
        <v>2</v>
      </c>
      <c r="L74" s="8"/>
      <c r="M74" s="9"/>
      <c r="N74" s="10"/>
      <c r="O74" s="9"/>
      <c r="P74" s="11" t="s">
        <v>2</v>
      </c>
      <c r="Q74" s="11"/>
      <c r="AA74" s="1"/>
    </row>
    <row r="75" spans="1:27" ht="11.1" customHeight="1" x14ac:dyDescent="0.25">
      <c r="A75" s="25"/>
      <c r="B75" s="12"/>
      <c r="C75" s="14"/>
      <c r="D75" s="12"/>
      <c r="E75" s="14"/>
      <c r="F75" s="12"/>
      <c r="G75" s="12"/>
      <c r="H75" s="12"/>
      <c r="K75" s="12"/>
      <c r="L75" s="13"/>
      <c r="M75" s="12"/>
      <c r="N75" s="73"/>
      <c r="O75" s="12"/>
      <c r="P75" s="12"/>
      <c r="Q75" s="12"/>
      <c r="AA75" s="1"/>
    </row>
    <row r="76" spans="1:27" ht="21.75" customHeight="1" x14ac:dyDescent="0.25">
      <c r="A76" s="1"/>
      <c r="B76" s="1"/>
      <c r="C76" s="2"/>
      <c r="D76" s="1"/>
      <c r="E76" s="1"/>
      <c r="K76" s="1"/>
      <c r="L76" s="2"/>
      <c r="M76" s="1"/>
    </row>
    <row r="77" spans="1:27" ht="11.1" customHeight="1" thickBot="1" x14ac:dyDescent="0.3">
      <c r="A77" s="12"/>
      <c r="B77" s="12"/>
      <c r="C77" s="14"/>
      <c r="D77" s="12"/>
      <c r="E77" s="14"/>
      <c r="F77" s="12"/>
      <c r="G77" s="12"/>
      <c r="H77" s="12"/>
      <c r="K77" s="1"/>
      <c r="M77" s="1"/>
    </row>
    <row r="78" spans="1:27" ht="11.1" customHeight="1" x14ac:dyDescent="0.25">
      <c r="A78" s="12"/>
      <c r="B78" s="15" t="s">
        <v>1</v>
      </c>
      <c r="C78" s="16"/>
      <c r="D78" s="17"/>
      <c r="E78" s="4"/>
      <c r="F78" s="17"/>
      <c r="G78" s="18" t="s">
        <v>1</v>
      </c>
      <c r="H78" s="18"/>
      <c r="K78" s="15" t="s">
        <v>1</v>
      </c>
      <c r="L78" s="16"/>
      <c r="M78" s="17"/>
      <c r="N78" s="4"/>
      <c r="O78" s="17"/>
      <c r="P78" s="18" t="s">
        <v>1</v>
      </c>
      <c r="Q78" s="18"/>
    </row>
    <row r="79" spans="1:27" ht="11.1" customHeight="1" thickBot="1" x14ac:dyDescent="0.3">
      <c r="A79" s="74">
        <v>2</v>
      </c>
      <c r="B79" s="19" t="s">
        <v>2</v>
      </c>
      <c r="C79" s="20"/>
      <c r="D79" s="21"/>
      <c r="E79" s="10"/>
      <c r="F79" s="21"/>
      <c r="G79" s="22" t="s">
        <v>2</v>
      </c>
      <c r="H79" s="22"/>
      <c r="J79" s="74">
        <v>2</v>
      </c>
      <c r="K79" s="19" t="s">
        <v>2</v>
      </c>
      <c r="L79" s="20"/>
      <c r="M79" s="21"/>
      <c r="N79" s="10"/>
      <c r="O79" s="21"/>
      <c r="P79" s="22" t="s">
        <v>2</v>
      </c>
      <c r="Q79" s="22"/>
      <c r="AA79" s="1"/>
    </row>
    <row r="80" spans="1:27" ht="11.1" customHeight="1" x14ac:dyDescent="0.25">
      <c r="A80" s="74"/>
      <c r="B80" s="3" t="s">
        <v>1</v>
      </c>
      <c r="C80" s="4"/>
      <c r="D80" s="5"/>
      <c r="E80" s="4"/>
      <c r="F80" s="5"/>
      <c r="G80" s="6" t="s">
        <v>1</v>
      </c>
      <c r="H80" s="6"/>
      <c r="J80" s="74"/>
      <c r="K80" s="3" t="s">
        <v>1</v>
      </c>
      <c r="L80" s="4"/>
      <c r="M80" s="5"/>
      <c r="N80" s="4"/>
      <c r="O80" s="5"/>
      <c r="P80" s="6" t="s">
        <v>1</v>
      </c>
      <c r="Q80" s="6"/>
      <c r="AA80" s="1"/>
    </row>
    <row r="81" spans="1:27" ht="11.1" customHeight="1" thickBot="1" x14ac:dyDescent="0.3">
      <c r="A81" s="74">
        <v>4</v>
      </c>
      <c r="B81" s="7" t="s">
        <v>2</v>
      </c>
      <c r="C81" s="8"/>
      <c r="D81" s="9"/>
      <c r="E81" s="10"/>
      <c r="F81" s="9"/>
      <c r="G81" s="11" t="s">
        <v>2</v>
      </c>
      <c r="H81" s="11"/>
      <c r="J81" s="74">
        <v>4</v>
      </c>
      <c r="K81" s="7" t="s">
        <v>2</v>
      </c>
      <c r="L81" s="8"/>
      <c r="M81" s="9"/>
      <c r="N81" s="10"/>
      <c r="O81" s="9"/>
      <c r="P81" s="11" t="s">
        <v>2</v>
      </c>
      <c r="Q81" s="11"/>
      <c r="AA81" s="1"/>
    </row>
    <row r="82" spans="1:27" ht="11.1" customHeight="1" x14ac:dyDescent="0.25">
      <c r="A82" s="74"/>
      <c r="B82" s="15" t="s">
        <v>1</v>
      </c>
      <c r="C82" s="16"/>
      <c r="D82" s="17"/>
      <c r="E82" s="4"/>
      <c r="F82" s="17"/>
      <c r="G82" s="18" t="s">
        <v>1</v>
      </c>
      <c r="H82" s="18"/>
      <c r="J82" s="74"/>
      <c r="K82" s="15" t="s">
        <v>1</v>
      </c>
      <c r="L82" s="16"/>
      <c r="M82" s="17"/>
      <c r="N82" s="4"/>
      <c r="O82" s="17"/>
      <c r="P82" s="18" t="s">
        <v>1</v>
      </c>
      <c r="Q82" s="18"/>
      <c r="AA82" s="12"/>
    </row>
    <row r="83" spans="1:27" ht="11.1" customHeight="1" thickBot="1" x14ac:dyDescent="0.3">
      <c r="A83" s="74">
        <v>6</v>
      </c>
      <c r="B83" s="19" t="s">
        <v>2</v>
      </c>
      <c r="C83" s="20"/>
      <c r="D83" s="21"/>
      <c r="E83" s="10"/>
      <c r="F83" s="21"/>
      <c r="G83" s="22" t="s">
        <v>2</v>
      </c>
      <c r="H83" s="22"/>
      <c r="J83" s="74">
        <v>6</v>
      </c>
      <c r="K83" s="19" t="s">
        <v>2</v>
      </c>
      <c r="L83" s="20"/>
      <c r="M83" s="21"/>
      <c r="N83" s="10"/>
      <c r="O83" s="21"/>
      <c r="P83" s="22" t="s">
        <v>2</v>
      </c>
      <c r="Q83" s="22"/>
      <c r="AA83" s="12"/>
    </row>
    <row r="84" spans="1:27" ht="11.1" customHeight="1" x14ac:dyDescent="0.25">
      <c r="A84" s="74"/>
      <c r="B84" s="3" t="s">
        <v>1</v>
      </c>
      <c r="C84" s="4"/>
      <c r="D84" s="5"/>
      <c r="E84" s="4"/>
      <c r="F84" s="5"/>
      <c r="G84" s="6" t="s">
        <v>1</v>
      </c>
      <c r="H84" s="6"/>
      <c r="J84" s="74"/>
      <c r="K84" s="3" t="s">
        <v>1</v>
      </c>
      <c r="L84" s="4"/>
      <c r="M84" s="5"/>
      <c r="N84" s="4"/>
      <c r="O84" s="5"/>
      <c r="P84" s="6" t="s">
        <v>1</v>
      </c>
      <c r="Q84" s="6"/>
      <c r="AA84" s="12"/>
    </row>
    <row r="85" spans="1:27" ht="11.1" customHeight="1" thickBot="1" x14ac:dyDescent="0.3">
      <c r="A85" s="74">
        <v>8</v>
      </c>
      <c r="B85" s="7" t="s">
        <v>2</v>
      </c>
      <c r="C85" s="8"/>
      <c r="D85" s="9"/>
      <c r="E85" s="10"/>
      <c r="F85" s="9"/>
      <c r="G85" s="11" t="s">
        <v>2</v>
      </c>
      <c r="H85" s="11"/>
      <c r="J85" s="74">
        <v>8</v>
      </c>
      <c r="K85" s="7" t="s">
        <v>2</v>
      </c>
      <c r="L85" s="8"/>
      <c r="M85" s="9"/>
      <c r="N85" s="10"/>
      <c r="O85" s="9"/>
      <c r="P85" s="11" t="s">
        <v>2</v>
      </c>
      <c r="Q85" s="11"/>
      <c r="AA85" s="12"/>
    </row>
    <row r="86" spans="1:27" ht="11.1" customHeight="1" x14ac:dyDescent="0.25">
      <c r="A86" s="74"/>
      <c r="B86" s="15" t="s">
        <v>1</v>
      </c>
      <c r="C86" s="16"/>
      <c r="D86" s="17"/>
      <c r="E86" s="4"/>
      <c r="F86" s="17"/>
      <c r="G86" s="18" t="s">
        <v>1</v>
      </c>
      <c r="H86" s="18"/>
      <c r="J86" s="74"/>
      <c r="K86" s="15" t="s">
        <v>1</v>
      </c>
      <c r="L86" s="16"/>
      <c r="M86" s="17"/>
      <c r="N86" s="4"/>
      <c r="O86" s="17"/>
      <c r="P86" s="18" t="s">
        <v>1</v>
      </c>
      <c r="Q86" s="18"/>
      <c r="AA86" s="12"/>
    </row>
    <row r="87" spans="1:27" ht="11.1" customHeight="1" thickBot="1" x14ac:dyDescent="0.3">
      <c r="A87" s="74">
        <v>10</v>
      </c>
      <c r="B87" s="19" t="s">
        <v>2</v>
      </c>
      <c r="C87" s="20"/>
      <c r="D87" s="21"/>
      <c r="E87" s="10"/>
      <c r="F87" s="21"/>
      <c r="G87" s="22" t="s">
        <v>2</v>
      </c>
      <c r="H87" s="22"/>
      <c r="J87" s="74">
        <v>10</v>
      </c>
      <c r="K87" s="19" t="s">
        <v>2</v>
      </c>
      <c r="L87" s="20"/>
      <c r="M87" s="21"/>
      <c r="N87" s="10"/>
      <c r="O87" s="21"/>
      <c r="P87" s="22" t="s">
        <v>2</v>
      </c>
      <c r="Q87" s="22"/>
      <c r="AA87" s="12"/>
    </row>
    <row r="88" spans="1:27" ht="11.1" customHeight="1" x14ac:dyDescent="0.25">
      <c r="A88" s="74"/>
      <c r="B88" s="3" t="s">
        <v>1</v>
      </c>
      <c r="C88" s="4"/>
      <c r="D88" s="5"/>
      <c r="E88" s="4"/>
      <c r="F88" s="5"/>
      <c r="G88" s="6" t="s">
        <v>1</v>
      </c>
      <c r="H88" s="6"/>
      <c r="J88" s="74"/>
      <c r="K88" s="3" t="s">
        <v>1</v>
      </c>
      <c r="L88" s="4"/>
      <c r="M88" s="5"/>
      <c r="N88" s="4"/>
      <c r="O88" s="5"/>
      <c r="P88" s="6" t="s">
        <v>1</v>
      </c>
      <c r="Q88" s="6"/>
      <c r="AA88" s="12"/>
    </row>
    <row r="89" spans="1:27" ht="11.1" customHeight="1" thickBot="1" x14ac:dyDescent="0.3">
      <c r="A89" s="74">
        <v>12</v>
      </c>
      <c r="B89" s="7" t="s">
        <v>2</v>
      </c>
      <c r="C89" s="8"/>
      <c r="D89" s="9"/>
      <c r="E89" s="10"/>
      <c r="F89" s="9"/>
      <c r="G89" s="11" t="s">
        <v>2</v>
      </c>
      <c r="H89" s="11"/>
      <c r="J89" s="74">
        <v>12</v>
      </c>
      <c r="K89" s="7" t="s">
        <v>2</v>
      </c>
      <c r="L89" s="8"/>
      <c r="M89" s="9"/>
      <c r="N89" s="10"/>
      <c r="O89" s="9"/>
      <c r="P89" s="11" t="s">
        <v>2</v>
      </c>
      <c r="Q89" s="11"/>
      <c r="AA89" s="12"/>
    </row>
    <row r="90" spans="1:27" ht="11.1" customHeight="1" x14ac:dyDescent="0.25">
      <c r="A90" s="74"/>
      <c r="B90" s="15" t="s">
        <v>1</v>
      </c>
      <c r="C90" s="16"/>
      <c r="D90" s="17"/>
      <c r="E90" s="4"/>
      <c r="F90" s="17"/>
      <c r="G90" s="18" t="s">
        <v>1</v>
      </c>
      <c r="H90" s="18"/>
      <c r="J90" s="74"/>
      <c r="K90" s="15" t="s">
        <v>1</v>
      </c>
      <c r="L90" s="16"/>
      <c r="M90" s="17"/>
      <c r="N90" s="4"/>
      <c r="O90" s="17"/>
      <c r="P90" s="18" t="s">
        <v>1</v>
      </c>
      <c r="Q90" s="18"/>
      <c r="AA90" s="12"/>
    </row>
    <row r="91" spans="1:27" ht="11.1" customHeight="1" thickBot="1" x14ac:dyDescent="0.3">
      <c r="A91" s="74">
        <v>14</v>
      </c>
      <c r="B91" s="19" t="s">
        <v>2</v>
      </c>
      <c r="C91" s="20"/>
      <c r="D91" s="21"/>
      <c r="E91" s="10"/>
      <c r="F91" s="21"/>
      <c r="G91" s="22" t="s">
        <v>2</v>
      </c>
      <c r="H91" s="22"/>
      <c r="J91" s="74">
        <v>14</v>
      </c>
      <c r="K91" s="19" t="s">
        <v>2</v>
      </c>
      <c r="L91" s="20"/>
      <c r="M91" s="21"/>
      <c r="N91" s="10"/>
      <c r="O91" s="21"/>
      <c r="P91" s="22" t="s">
        <v>2</v>
      </c>
      <c r="Q91" s="22"/>
      <c r="AA91" s="12"/>
    </row>
    <row r="92" spans="1:27" ht="11.1" customHeight="1" x14ac:dyDescent="0.25">
      <c r="A92" s="74"/>
      <c r="B92" s="3" t="s">
        <v>1</v>
      </c>
      <c r="C92" s="4"/>
      <c r="D92" s="5"/>
      <c r="E92" s="4"/>
      <c r="F92" s="5"/>
      <c r="G92" s="6" t="s">
        <v>1</v>
      </c>
      <c r="H92" s="6"/>
      <c r="J92" s="74"/>
      <c r="K92" s="3" t="s">
        <v>1</v>
      </c>
      <c r="L92" s="4"/>
      <c r="M92" s="5"/>
      <c r="N92" s="4"/>
      <c r="O92" s="5"/>
      <c r="P92" s="6" t="s">
        <v>1</v>
      </c>
      <c r="Q92" s="6"/>
      <c r="AA92" s="12"/>
    </row>
    <row r="93" spans="1:27" ht="11.1" customHeight="1" thickBot="1" x14ac:dyDescent="0.3">
      <c r="A93" s="74">
        <v>16</v>
      </c>
      <c r="B93" s="7" t="s">
        <v>2</v>
      </c>
      <c r="C93" s="8"/>
      <c r="D93" s="9"/>
      <c r="E93" s="10"/>
      <c r="F93" s="9"/>
      <c r="G93" s="11" t="s">
        <v>2</v>
      </c>
      <c r="H93" s="11"/>
      <c r="J93" s="74">
        <v>16</v>
      </c>
      <c r="K93" s="7" t="s">
        <v>2</v>
      </c>
      <c r="L93" s="8"/>
      <c r="M93" s="9"/>
      <c r="N93" s="10"/>
      <c r="O93" s="9"/>
      <c r="P93" s="11" t="s">
        <v>2</v>
      </c>
      <c r="Q93" s="11"/>
      <c r="AA93" s="12"/>
    </row>
    <row r="94" spans="1:27" ht="11.1" customHeight="1" x14ac:dyDescent="0.25">
      <c r="A94" s="74"/>
      <c r="B94" s="15" t="s">
        <v>1</v>
      </c>
      <c r="C94" s="16"/>
      <c r="D94" s="17"/>
      <c r="E94" s="4"/>
      <c r="F94" s="17"/>
      <c r="G94" s="18" t="s">
        <v>1</v>
      </c>
      <c r="H94" s="18"/>
      <c r="J94" s="74"/>
      <c r="K94" s="15" t="s">
        <v>1</v>
      </c>
      <c r="L94" s="16"/>
      <c r="M94" s="17"/>
      <c r="N94" s="4"/>
      <c r="O94" s="17"/>
      <c r="P94" s="18" t="s">
        <v>1</v>
      </c>
      <c r="Q94" s="18"/>
      <c r="AA94" s="12"/>
    </row>
    <row r="95" spans="1:27" ht="11.1" customHeight="1" thickBot="1" x14ac:dyDescent="0.3">
      <c r="A95" s="74">
        <v>18</v>
      </c>
      <c r="B95" s="19" t="s">
        <v>2</v>
      </c>
      <c r="C95" s="20"/>
      <c r="D95" s="21"/>
      <c r="E95" s="10"/>
      <c r="F95" s="21"/>
      <c r="G95" s="22" t="s">
        <v>2</v>
      </c>
      <c r="H95" s="22"/>
      <c r="J95" s="74">
        <v>18</v>
      </c>
      <c r="K95" s="19" t="s">
        <v>2</v>
      </c>
      <c r="L95" s="20"/>
      <c r="M95" s="21"/>
      <c r="N95" s="10"/>
      <c r="O95" s="21"/>
      <c r="P95" s="22" t="s">
        <v>2</v>
      </c>
      <c r="Q95" s="22"/>
      <c r="AA95" s="12"/>
    </row>
    <row r="96" spans="1:27" ht="11.1" customHeight="1" x14ac:dyDescent="0.25">
      <c r="A96" s="74"/>
      <c r="B96" s="3" t="s">
        <v>1</v>
      </c>
      <c r="C96" s="4"/>
      <c r="D96" s="5"/>
      <c r="E96" s="4"/>
      <c r="F96" s="5"/>
      <c r="G96" s="6" t="s">
        <v>1</v>
      </c>
      <c r="H96" s="6"/>
      <c r="J96" s="74"/>
      <c r="K96" s="3" t="s">
        <v>1</v>
      </c>
      <c r="L96" s="4"/>
      <c r="M96" s="5"/>
      <c r="N96" s="4"/>
      <c r="O96" s="5"/>
      <c r="P96" s="6" t="s">
        <v>1</v>
      </c>
      <c r="Q96" s="6"/>
      <c r="AA96" s="12"/>
    </row>
    <row r="97" spans="1:27" ht="11.1" customHeight="1" thickBot="1" x14ac:dyDescent="0.3">
      <c r="A97" s="74">
        <v>20</v>
      </c>
      <c r="B97" s="7" t="s">
        <v>2</v>
      </c>
      <c r="C97" s="8"/>
      <c r="D97" s="9"/>
      <c r="E97" s="10"/>
      <c r="F97" s="9"/>
      <c r="G97" s="11" t="s">
        <v>2</v>
      </c>
      <c r="H97" s="11"/>
      <c r="J97" s="74">
        <v>20</v>
      </c>
      <c r="K97" s="7" t="s">
        <v>2</v>
      </c>
      <c r="L97" s="8"/>
      <c r="M97" s="9"/>
      <c r="N97" s="10"/>
      <c r="O97" s="9"/>
      <c r="P97" s="11" t="s">
        <v>2</v>
      </c>
      <c r="Q97" s="11"/>
      <c r="AA97" s="12"/>
    </row>
    <row r="98" spans="1:27" ht="11.1" customHeight="1" x14ac:dyDescent="0.25">
      <c r="A98" s="74"/>
      <c r="B98" s="15" t="s">
        <v>1</v>
      </c>
      <c r="C98" s="16"/>
      <c r="D98" s="17"/>
      <c r="E98" s="4"/>
      <c r="F98" s="17"/>
      <c r="G98" s="18" t="s">
        <v>1</v>
      </c>
      <c r="H98" s="18"/>
      <c r="J98" s="74"/>
      <c r="K98" s="15" t="s">
        <v>1</v>
      </c>
      <c r="L98" s="16"/>
      <c r="M98" s="17"/>
      <c r="N98" s="4"/>
      <c r="O98" s="17"/>
      <c r="P98" s="18" t="s">
        <v>1</v>
      </c>
      <c r="Q98" s="18"/>
      <c r="AA98" s="12"/>
    </row>
    <row r="99" spans="1:27" ht="11.1" customHeight="1" thickBot="1" x14ac:dyDescent="0.3">
      <c r="A99" s="74">
        <v>22</v>
      </c>
      <c r="B99" s="19" t="s">
        <v>2</v>
      </c>
      <c r="C99" s="20"/>
      <c r="D99" s="21"/>
      <c r="E99" s="10"/>
      <c r="F99" s="21"/>
      <c r="G99" s="22" t="s">
        <v>2</v>
      </c>
      <c r="H99" s="22"/>
      <c r="J99" s="74">
        <v>22</v>
      </c>
      <c r="K99" s="19" t="s">
        <v>2</v>
      </c>
      <c r="L99" s="20"/>
      <c r="M99" s="21"/>
      <c r="N99" s="10"/>
      <c r="O99" s="21"/>
      <c r="P99" s="22" t="s">
        <v>2</v>
      </c>
      <c r="Q99" s="22"/>
      <c r="AA99" s="12"/>
    </row>
    <row r="100" spans="1:27" ht="11.1" customHeight="1" x14ac:dyDescent="0.25">
      <c r="A100" s="74"/>
      <c r="B100" s="3" t="s">
        <v>1</v>
      </c>
      <c r="C100" s="4"/>
      <c r="D100" s="5"/>
      <c r="E100" s="4"/>
      <c r="F100" s="5"/>
      <c r="G100" s="6" t="s">
        <v>1</v>
      </c>
      <c r="H100" s="6"/>
      <c r="J100" s="74"/>
      <c r="K100" s="3" t="s">
        <v>1</v>
      </c>
      <c r="L100" s="4"/>
      <c r="M100" s="5"/>
      <c r="N100" s="4"/>
      <c r="O100" s="5"/>
      <c r="P100" s="6" t="s">
        <v>1</v>
      </c>
      <c r="Q100" s="6"/>
      <c r="AA100" s="12"/>
    </row>
    <row r="101" spans="1:27" ht="11.1" customHeight="1" thickBot="1" x14ac:dyDescent="0.3">
      <c r="A101" s="74">
        <v>24</v>
      </c>
      <c r="B101" s="7" t="s">
        <v>2</v>
      </c>
      <c r="C101" s="8"/>
      <c r="D101" s="9"/>
      <c r="E101" s="10"/>
      <c r="F101" s="9"/>
      <c r="G101" s="11" t="s">
        <v>2</v>
      </c>
      <c r="H101" s="11"/>
      <c r="J101" s="74">
        <v>24</v>
      </c>
      <c r="K101" s="7" t="s">
        <v>2</v>
      </c>
      <c r="L101" s="8"/>
      <c r="M101" s="9"/>
      <c r="N101" s="10"/>
      <c r="O101" s="9"/>
      <c r="P101" s="11" t="s">
        <v>2</v>
      </c>
      <c r="Q101" s="11"/>
      <c r="AA101" s="12"/>
    </row>
    <row r="102" spans="1:27" ht="11.1" customHeight="1" x14ac:dyDescent="0.25">
      <c r="A102" s="74"/>
      <c r="B102" s="15" t="s">
        <v>1</v>
      </c>
      <c r="C102" s="16"/>
      <c r="D102" s="17"/>
      <c r="E102" s="4"/>
      <c r="F102" s="17"/>
      <c r="G102" s="18" t="s">
        <v>1</v>
      </c>
      <c r="H102" s="18"/>
      <c r="J102" s="74"/>
      <c r="K102" s="15" t="s">
        <v>1</v>
      </c>
      <c r="L102" s="16"/>
      <c r="M102" s="17"/>
      <c r="N102" s="4"/>
      <c r="O102" s="17"/>
      <c r="P102" s="18" t="s">
        <v>1</v>
      </c>
      <c r="Q102" s="18"/>
      <c r="AA102" s="12"/>
    </row>
    <row r="103" spans="1:27" ht="11.1" customHeight="1" thickBot="1" x14ac:dyDescent="0.3">
      <c r="A103" s="74">
        <v>26</v>
      </c>
      <c r="B103" s="19" t="s">
        <v>2</v>
      </c>
      <c r="C103" s="20"/>
      <c r="D103" s="21"/>
      <c r="E103" s="10"/>
      <c r="F103" s="21"/>
      <c r="G103" s="22" t="s">
        <v>2</v>
      </c>
      <c r="H103" s="22"/>
      <c r="J103" s="74">
        <v>26</v>
      </c>
      <c r="K103" s="19" t="s">
        <v>2</v>
      </c>
      <c r="L103" s="20"/>
      <c r="M103" s="21"/>
      <c r="N103" s="10"/>
      <c r="O103" s="21"/>
      <c r="P103" s="22" t="s">
        <v>2</v>
      </c>
      <c r="Q103" s="22"/>
      <c r="AA103" s="12"/>
    </row>
    <row r="104" spans="1:27" ht="11.1" customHeight="1" x14ac:dyDescent="0.25">
      <c r="A104" s="74"/>
      <c r="B104" s="3" t="s">
        <v>1</v>
      </c>
      <c r="C104" s="4"/>
      <c r="D104" s="5"/>
      <c r="E104" s="4"/>
      <c r="F104" s="5"/>
      <c r="G104" s="6" t="s">
        <v>1</v>
      </c>
      <c r="H104" s="6"/>
      <c r="J104" s="74"/>
      <c r="K104" s="3" t="s">
        <v>1</v>
      </c>
      <c r="L104" s="4"/>
      <c r="M104" s="5"/>
      <c r="N104" s="4"/>
      <c r="O104" s="5"/>
      <c r="P104" s="6" t="s">
        <v>1</v>
      </c>
      <c r="Q104" s="6"/>
      <c r="AA104" s="12"/>
    </row>
    <row r="105" spans="1:27" ht="11.1" customHeight="1" thickBot="1" x14ac:dyDescent="0.3">
      <c r="A105" s="74">
        <v>28</v>
      </c>
      <c r="B105" s="7" t="s">
        <v>2</v>
      </c>
      <c r="C105" s="8"/>
      <c r="D105" s="9"/>
      <c r="E105" s="10"/>
      <c r="F105" s="9"/>
      <c r="G105" s="11" t="s">
        <v>2</v>
      </c>
      <c r="H105" s="11"/>
      <c r="J105" s="74">
        <v>28</v>
      </c>
      <c r="K105" s="7" t="s">
        <v>2</v>
      </c>
      <c r="L105" s="8"/>
      <c r="M105" s="9"/>
      <c r="N105" s="10"/>
      <c r="O105" s="9"/>
      <c r="P105" s="11" t="s">
        <v>2</v>
      </c>
      <c r="Q105" s="11"/>
      <c r="AA105" s="12"/>
    </row>
    <row r="106" spans="1:27" ht="11.1" customHeight="1" x14ac:dyDescent="0.25">
      <c r="A106" s="74"/>
      <c r="B106" s="15" t="s">
        <v>1</v>
      </c>
      <c r="C106" s="16"/>
      <c r="D106" s="17"/>
      <c r="E106" s="4"/>
      <c r="F106" s="17"/>
      <c r="G106" s="18" t="s">
        <v>1</v>
      </c>
      <c r="H106" s="18"/>
      <c r="J106" s="74"/>
      <c r="K106" s="15" t="s">
        <v>1</v>
      </c>
      <c r="L106" s="16"/>
      <c r="M106" s="17"/>
      <c r="N106" s="4"/>
      <c r="O106" s="17"/>
      <c r="P106" s="18" t="s">
        <v>1</v>
      </c>
      <c r="Q106" s="18"/>
      <c r="AA106" s="12"/>
    </row>
    <row r="107" spans="1:27" ht="11.1" customHeight="1" thickBot="1" x14ac:dyDescent="0.3">
      <c r="A107" s="74">
        <v>30</v>
      </c>
      <c r="B107" s="19" t="s">
        <v>2</v>
      </c>
      <c r="C107" s="20"/>
      <c r="D107" s="21"/>
      <c r="E107" s="10"/>
      <c r="F107" s="21"/>
      <c r="G107" s="22" t="s">
        <v>2</v>
      </c>
      <c r="H107" s="22"/>
      <c r="J107" s="74">
        <v>30</v>
      </c>
      <c r="K107" s="19" t="s">
        <v>2</v>
      </c>
      <c r="L107" s="20"/>
      <c r="M107" s="21"/>
      <c r="N107" s="10"/>
      <c r="O107" s="21"/>
      <c r="P107" s="22" t="s">
        <v>2</v>
      </c>
      <c r="Q107" s="22"/>
      <c r="AA107" s="12"/>
    </row>
    <row r="108" spans="1:27" ht="11.1" customHeight="1" x14ac:dyDescent="0.25">
      <c r="A108" s="74"/>
      <c r="B108" s="3" t="s">
        <v>1</v>
      </c>
      <c r="C108" s="4"/>
      <c r="D108" s="5"/>
      <c r="E108" s="4"/>
      <c r="F108" s="5"/>
      <c r="G108" s="6" t="s">
        <v>1</v>
      </c>
      <c r="H108" s="6"/>
      <c r="J108" s="74"/>
      <c r="K108" s="3" t="s">
        <v>1</v>
      </c>
      <c r="L108" s="4"/>
      <c r="M108" s="5"/>
      <c r="N108" s="4"/>
      <c r="O108" s="5"/>
      <c r="P108" s="6" t="s">
        <v>1</v>
      </c>
      <c r="Q108" s="6"/>
      <c r="AA108" s="12"/>
    </row>
    <row r="109" spans="1:27" ht="11.1" customHeight="1" thickBot="1" x14ac:dyDescent="0.3">
      <c r="A109" s="74">
        <v>32</v>
      </c>
      <c r="B109" s="7" t="s">
        <v>2</v>
      </c>
      <c r="C109" s="8"/>
      <c r="D109" s="9"/>
      <c r="E109" s="10"/>
      <c r="F109" s="9"/>
      <c r="G109" s="11" t="s">
        <v>2</v>
      </c>
      <c r="H109" s="11"/>
      <c r="J109" s="74">
        <v>32</v>
      </c>
      <c r="K109" s="7" t="s">
        <v>2</v>
      </c>
      <c r="L109" s="8"/>
      <c r="M109" s="9"/>
      <c r="N109" s="10"/>
      <c r="O109" s="9"/>
      <c r="P109" s="11" t="s">
        <v>2</v>
      </c>
      <c r="Q109" s="11"/>
      <c r="AA109" s="12"/>
    </row>
    <row r="110" spans="1:27" ht="11.1" customHeight="1" x14ac:dyDescent="0.25">
      <c r="A110" s="74"/>
      <c r="B110" s="15" t="s">
        <v>1</v>
      </c>
      <c r="C110" s="16"/>
      <c r="D110" s="17"/>
      <c r="E110" s="4"/>
      <c r="F110" s="17"/>
      <c r="G110" s="18" t="s">
        <v>1</v>
      </c>
      <c r="H110" s="18"/>
      <c r="J110" s="74"/>
      <c r="K110" s="15" t="s">
        <v>1</v>
      </c>
      <c r="L110" s="16"/>
      <c r="M110" s="17"/>
      <c r="N110" s="4"/>
      <c r="O110" s="17"/>
      <c r="P110" s="18" t="s">
        <v>1</v>
      </c>
      <c r="Q110" s="18"/>
      <c r="AA110" s="12"/>
    </row>
    <row r="111" spans="1:27" ht="11.1" customHeight="1" thickBot="1" x14ac:dyDescent="0.3">
      <c r="A111" s="74">
        <v>34</v>
      </c>
      <c r="B111" s="19" t="s">
        <v>2</v>
      </c>
      <c r="C111" s="20"/>
      <c r="D111" s="21"/>
      <c r="E111" s="10"/>
      <c r="F111" s="21"/>
      <c r="G111" s="22" t="s">
        <v>2</v>
      </c>
      <c r="H111" s="22"/>
      <c r="J111" s="74">
        <v>34</v>
      </c>
      <c r="K111" s="19" t="s">
        <v>2</v>
      </c>
      <c r="L111" s="20"/>
      <c r="M111" s="21"/>
      <c r="N111" s="10"/>
      <c r="O111" s="21"/>
      <c r="P111" s="22" t="s">
        <v>2</v>
      </c>
      <c r="Q111" s="22"/>
      <c r="AA111" s="12"/>
    </row>
    <row r="112" spans="1:27" ht="11.1" customHeight="1" x14ac:dyDescent="0.25">
      <c r="A112" s="74"/>
      <c r="B112" s="3" t="s">
        <v>1</v>
      </c>
      <c r="C112" s="4"/>
      <c r="D112" s="5"/>
      <c r="E112" s="4"/>
      <c r="F112" s="5"/>
      <c r="G112" s="6" t="s">
        <v>1</v>
      </c>
      <c r="H112" s="6"/>
      <c r="J112" s="74"/>
      <c r="K112" s="3" t="s">
        <v>1</v>
      </c>
      <c r="L112" s="4"/>
      <c r="M112" s="5"/>
      <c r="N112" s="4"/>
      <c r="O112" s="5"/>
      <c r="P112" s="6" t="s">
        <v>1</v>
      </c>
      <c r="Q112" s="6"/>
      <c r="AA112" s="12"/>
    </row>
    <row r="113" spans="1:27" ht="11.1" customHeight="1" thickBot="1" x14ac:dyDescent="0.3">
      <c r="A113" s="74">
        <v>36</v>
      </c>
      <c r="B113" s="7" t="s">
        <v>2</v>
      </c>
      <c r="C113" s="8"/>
      <c r="D113" s="9"/>
      <c r="E113" s="10"/>
      <c r="F113" s="9"/>
      <c r="G113" s="11" t="s">
        <v>2</v>
      </c>
      <c r="H113" s="11"/>
      <c r="J113" s="74">
        <v>36</v>
      </c>
      <c r="K113" s="7" t="s">
        <v>2</v>
      </c>
      <c r="L113" s="8"/>
      <c r="M113" s="9"/>
      <c r="N113" s="10"/>
      <c r="O113" s="9"/>
      <c r="P113" s="11" t="s">
        <v>2</v>
      </c>
      <c r="Q113" s="11"/>
      <c r="AA113" s="12"/>
    </row>
    <row r="114" spans="1:27" ht="11.1" customHeight="1" x14ac:dyDescent="0.25">
      <c r="A114" s="74"/>
      <c r="B114" s="15" t="s">
        <v>1</v>
      </c>
      <c r="C114" s="16"/>
      <c r="D114" s="17"/>
      <c r="E114" s="4"/>
      <c r="F114" s="17"/>
      <c r="G114" s="18" t="s">
        <v>1</v>
      </c>
      <c r="H114" s="18"/>
      <c r="J114" s="74"/>
      <c r="K114" s="15" t="s">
        <v>1</v>
      </c>
      <c r="L114" s="16"/>
      <c r="M114" s="17"/>
      <c r="N114" s="4"/>
      <c r="O114" s="17"/>
      <c r="P114" s="18" t="s">
        <v>1</v>
      </c>
      <c r="Q114" s="18"/>
      <c r="AA114" s="1"/>
    </row>
    <row r="115" spans="1:27" ht="11.1" customHeight="1" thickBot="1" x14ac:dyDescent="0.3">
      <c r="A115" s="74">
        <v>38</v>
      </c>
      <c r="B115" s="19" t="s">
        <v>2</v>
      </c>
      <c r="C115" s="20"/>
      <c r="D115" s="21"/>
      <c r="E115" s="10"/>
      <c r="F115" s="21"/>
      <c r="G115" s="22" t="s">
        <v>2</v>
      </c>
      <c r="H115" s="22"/>
      <c r="J115" s="74">
        <v>38</v>
      </c>
      <c r="K115" s="19" t="s">
        <v>2</v>
      </c>
      <c r="L115" s="20"/>
      <c r="M115" s="21"/>
      <c r="N115" s="10"/>
      <c r="O115" s="21"/>
      <c r="P115" s="22" t="s">
        <v>2</v>
      </c>
      <c r="Q115" s="22"/>
      <c r="AA115" s="1"/>
    </row>
    <row r="116" spans="1:27" ht="11.1" customHeight="1" x14ac:dyDescent="0.25">
      <c r="A116" s="74"/>
      <c r="B116" s="3" t="s">
        <v>1</v>
      </c>
      <c r="C116" s="4"/>
      <c r="D116" s="5"/>
      <c r="E116" s="4"/>
      <c r="F116" s="5"/>
      <c r="G116" s="6" t="s">
        <v>1</v>
      </c>
      <c r="H116" s="6"/>
      <c r="J116" s="74"/>
      <c r="K116" s="3" t="s">
        <v>1</v>
      </c>
      <c r="L116" s="4"/>
      <c r="M116" s="5"/>
      <c r="N116" s="4"/>
      <c r="O116" s="5"/>
      <c r="P116" s="6" t="s">
        <v>1</v>
      </c>
      <c r="Q116" s="6"/>
      <c r="AA116" s="1"/>
    </row>
    <row r="117" spans="1:27" ht="11.1" customHeight="1" thickBot="1" x14ac:dyDescent="0.3">
      <c r="A117" s="74">
        <v>40</v>
      </c>
      <c r="B117" s="7" t="s">
        <v>2</v>
      </c>
      <c r="C117" s="8"/>
      <c r="D117" s="9"/>
      <c r="E117" s="10"/>
      <c r="F117" s="9"/>
      <c r="G117" s="11" t="s">
        <v>2</v>
      </c>
      <c r="H117" s="11"/>
      <c r="J117" s="74">
        <v>40</v>
      </c>
      <c r="K117" s="7" t="s">
        <v>2</v>
      </c>
      <c r="L117" s="8"/>
      <c r="M117" s="9"/>
      <c r="N117" s="10"/>
      <c r="O117" s="9"/>
      <c r="P117" s="11" t="s">
        <v>2</v>
      </c>
      <c r="Q117" s="11"/>
      <c r="AA117" s="1"/>
    </row>
    <row r="118" spans="1:27" ht="11.1" customHeight="1" x14ac:dyDescent="0.25">
      <c r="A118" s="74"/>
      <c r="B118" s="15" t="s">
        <v>1</v>
      </c>
      <c r="C118" s="16"/>
      <c r="D118" s="17"/>
      <c r="E118" s="4"/>
      <c r="F118" s="17"/>
      <c r="G118" s="18" t="s">
        <v>1</v>
      </c>
      <c r="H118" s="18"/>
      <c r="J118" s="74"/>
      <c r="K118" s="15" t="s">
        <v>1</v>
      </c>
      <c r="L118" s="16"/>
      <c r="M118" s="17"/>
      <c r="N118" s="4"/>
      <c r="O118" s="17"/>
      <c r="P118" s="18" t="s">
        <v>1</v>
      </c>
      <c r="Q118" s="18"/>
      <c r="AA118" s="1"/>
    </row>
    <row r="119" spans="1:27" ht="11.1" customHeight="1" thickBot="1" x14ac:dyDescent="0.3">
      <c r="A119" s="74">
        <v>42</v>
      </c>
      <c r="B119" s="19" t="s">
        <v>2</v>
      </c>
      <c r="C119" s="20"/>
      <c r="D119" s="21"/>
      <c r="E119" s="10"/>
      <c r="F119" s="21"/>
      <c r="G119" s="22" t="s">
        <v>2</v>
      </c>
      <c r="H119" s="22"/>
      <c r="J119" s="74">
        <v>42</v>
      </c>
      <c r="K119" s="19" t="s">
        <v>2</v>
      </c>
      <c r="L119" s="20"/>
      <c r="M119" s="21"/>
      <c r="N119" s="10"/>
      <c r="O119" s="21"/>
      <c r="P119" s="22" t="s">
        <v>2</v>
      </c>
      <c r="Q119" s="22"/>
      <c r="AA119" s="1"/>
    </row>
    <row r="120" spans="1:27" ht="11.1" customHeight="1" x14ac:dyDescent="0.25">
      <c r="A120" s="74"/>
      <c r="B120" s="3" t="s">
        <v>1</v>
      </c>
      <c r="C120" s="4"/>
      <c r="D120" s="5"/>
      <c r="E120" s="4"/>
      <c r="F120" s="5"/>
      <c r="G120" s="6" t="s">
        <v>1</v>
      </c>
      <c r="H120" s="6"/>
      <c r="J120" s="74"/>
      <c r="K120" s="3" t="s">
        <v>1</v>
      </c>
      <c r="L120" s="4"/>
      <c r="M120" s="5"/>
      <c r="N120" s="4"/>
      <c r="O120" s="5"/>
      <c r="P120" s="6" t="s">
        <v>1</v>
      </c>
      <c r="Q120" s="6"/>
      <c r="AA120" s="1"/>
    </row>
    <row r="121" spans="1:27" ht="11.1" customHeight="1" thickBot="1" x14ac:dyDescent="0.3">
      <c r="A121" s="74">
        <v>44</v>
      </c>
      <c r="B121" s="7" t="s">
        <v>2</v>
      </c>
      <c r="C121" s="8"/>
      <c r="D121" s="9"/>
      <c r="E121" s="10"/>
      <c r="F121" s="9"/>
      <c r="G121" s="11" t="s">
        <v>2</v>
      </c>
      <c r="H121" s="11"/>
      <c r="J121" s="74">
        <v>44</v>
      </c>
      <c r="K121" s="7" t="s">
        <v>2</v>
      </c>
      <c r="L121" s="8"/>
      <c r="M121" s="9"/>
      <c r="N121" s="10"/>
      <c r="O121" s="9"/>
      <c r="P121" s="11" t="s">
        <v>2</v>
      </c>
      <c r="Q121" s="11"/>
      <c r="AA121" s="1"/>
    </row>
    <row r="122" spans="1:27" ht="11.1" customHeight="1" x14ac:dyDescent="0.25">
      <c r="A122" s="74"/>
      <c r="B122" s="15" t="s">
        <v>1</v>
      </c>
      <c r="C122" s="16"/>
      <c r="D122" s="17"/>
      <c r="E122" s="4"/>
      <c r="F122" s="17"/>
      <c r="G122" s="18" t="s">
        <v>1</v>
      </c>
      <c r="H122" s="18"/>
      <c r="J122" s="74"/>
      <c r="K122" s="15" t="s">
        <v>1</v>
      </c>
      <c r="L122" s="16"/>
      <c r="M122" s="17"/>
      <c r="N122" s="4"/>
      <c r="O122" s="17"/>
      <c r="P122" s="18" t="s">
        <v>1</v>
      </c>
      <c r="Q122" s="18"/>
      <c r="AA122" s="1"/>
    </row>
    <row r="123" spans="1:27" ht="11.1" customHeight="1" thickBot="1" x14ac:dyDescent="0.3">
      <c r="A123" s="74">
        <v>46</v>
      </c>
      <c r="B123" s="19" t="s">
        <v>2</v>
      </c>
      <c r="C123" s="20"/>
      <c r="D123" s="21"/>
      <c r="E123" s="10"/>
      <c r="F123" s="21"/>
      <c r="G123" s="22" t="s">
        <v>2</v>
      </c>
      <c r="H123" s="22"/>
      <c r="J123" s="74">
        <v>46</v>
      </c>
      <c r="K123" s="19" t="s">
        <v>2</v>
      </c>
      <c r="L123" s="20"/>
      <c r="M123" s="21"/>
      <c r="N123" s="10"/>
      <c r="O123" s="21"/>
      <c r="P123" s="22" t="s">
        <v>2</v>
      </c>
      <c r="Q123" s="22"/>
      <c r="AA123" s="1"/>
    </row>
    <row r="124" spans="1:27" ht="11.1" customHeight="1" x14ac:dyDescent="0.25">
      <c r="A124" s="74"/>
      <c r="B124" s="3" t="s">
        <v>1</v>
      </c>
      <c r="C124" s="4"/>
      <c r="D124" s="5"/>
      <c r="E124" s="4"/>
      <c r="F124" s="5"/>
      <c r="G124" s="6" t="s">
        <v>1</v>
      </c>
      <c r="H124" s="6"/>
      <c r="J124" s="74"/>
      <c r="K124" s="3" t="s">
        <v>1</v>
      </c>
      <c r="L124" s="4"/>
      <c r="M124" s="5"/>
      <c r="N124" s="4"/>
      <c r="O124" s="5"/>
      <c r="P124" s="6" t="s">
        <v>1</v>
      </c>
      <c r="Q124" s="6"/>
      <c r="AA124" s="1"/>
    </row>
    <row r="125" spans="1:27" ht="11.1" customHeight="1" thickBot="1" x14ac:dyDescent="0.3">
      <c r="A125" s="74">
        <v>48</v>
      </c>
      <c r="B125" s="7" t="s">
        <v>2</v>
      </c>
      <c r="C125" s="8"/>
      <c r="D125" s="9"/>
      <c r="E125" s="10"/>
      <c r="F125" s="9"/>
      <c r="G125" s="11" t="s">
        <v>2</v>
      </c>
      <c r="H125" s="11"/>
      <c r="J125" s="74">
        <v>48</v>
      </c>
      <c r="K125" s="7" t="s">
        <v>2</v>
      </c>
      <c r="L125" s="8"/>
      <c r="M125" s="9"/>
      <c r="N125" s="10"/>
      <c r="O125" s="9"/>
      <c r="P125" s="11" t="s">
        <v>2</v>
      </c>
      <c r="Q125" s="11"/>
      <c r="AA125" s="1"/>
    </row>
    <row r="126" spans="1:27" ht="11.1" customHeight="1" x14ac:dyDescent="0.25">
      <c r="A126" s="74"/>
      <c r="B126" s="15" t="s">
        <v>1</v>
      </c>
      <c r="C126" s="16"/>
      <c r="D126" s="17"/>
      <c r="E126" s="4"/>
      <c r="F126" s="17"/>
      <c r="G126" s="18" t="s">
        <v>1</v>
      </c>
      <c r="H126" s="18"/>
      <c r="J126" s="74"/>
      <c r="K126" s="15" t="s">
        <v>1</v>
      </c>
      <c r="L126" s="16"/>
      <c r="M126" s="17"/>
      <c r="N126" s="4"/>
      <c r="O126" s="17"/>
      <c r="P126" s="18" t="s">
        <v>1</v>
      </c>
      <c r="Q126" s="18"/>
      <c r="AA126" s="1"/>
    </row>
    <row r="127" spans="1:27" ht="11.1" customHeight="1" thickBot="1" x14ac:dyDescent="0.3">
      <c r="A127" s="74">
        <v>50</v>
      </c>
      <c r="B127" s="19" t="s">
        <v>2</v>
      </c>
      <c r="C127" s="20"/>
      <c r="D127" s="21"/>
      <c r="E127" s="10"/>
      <c r="F127" s="21"/>
      <c r="G127" s="22" t="s">
        <v>2</v>
      </c>
      <c r="H127" s="22"/>
      <c r="J127" s="74">
        <v>50</v>
      </c>
      <c r="K127" s="19" t="s">
        <v>2</v>
      </c>
      <c r="L127" s="20"/>
      <c r="M127" s="21"/>
      <c r="N127" s="10"/>
      <c r="O127" s="21"/>
      <c r="P127" s="22" t="s">
        <v>2</v>
      </c>
      <c r="Q127" s="22"/>
      <c r="AA127" s="1"/>
    </row>
    <row r="128" spans="1:27" ht="11.1" customHeight="1" x14ac:dyDescent="0.25">
      <c r="A128" s="74"/>
      <c r="B128" s="3" t="s">
        <v>1</v>
      </c>
      <c r="C128" s="4"/>
      <c r="D128" s="5"/>
      <c r="E128" s="4"/>
      <c r="F128" s="5"/>
      <c r="G128" s="6" t="s">
        <v>1</v>
      </c>
      <c r="H128" s="6"/>
      <c r="J128" s="74"/>
      <c r="K128" s="3" t="s">
        <v>1</v>
      </c>
      <c r="L128" s="4"/>
      <c r="M128" s="5"/>
      <c r="N128" s="4"/>
      <c r="O128" s="5"/>
      <c r="P128" s="6" t="s">
        <v>1</v>
      </c>
      <c r="Q128" s="6"/>
      <c r="AA128" s="1"/>
    </row>
    <row r="129" spans="1:27" ht="11.1" customHeight="1" thickBot="1" x14ac:dyDescent="0.3">
      <c r="A129" s="74">
        <v>52</v>
      </c>
      <c r="B129" s="7" t="s">
        <v>2</v>
      </c>
      <c r="C129" s="8"/>
      <c r="D129" s="9"/>
      <c r="E129" s="10"/>
      <c r="F129" s="9"/>
      <c r="G129" s="11" t="s">
        <v>2</v>
      </c>
      <c r="H129" s="11"/>
      <c r="J129" s="74">
        <v>52</v>
      </c>
      <c r="K129" s="7" t="s">
        <v>2</v>
      </c>
      <c r="L129" s="8"/>
      <c r="M129" s="9"/>
      <c r="N129" s="10"/>
      <c r="O129" s="9"/>
      <c r="P129" s="11" t="s">
        <v>2</v>
      </c>
      <c r="Q129" s="11"/>
      <c r="AA129" s="1"/>
    </row>
    <row r="130" spans="1:27" ht="11.1" customHeight="1" x14ac:dyDescent="0.25">
      <c r="A130" s="74"/>
      <c r="B130" s="15" t="s">
        <v>1</v>
      </c>
      <c r="C130" s="16"/>
      <c r="D130" s="17"/>
      <c r="E130" s="4"/>
      <c r="F130" s="17"/>
      <c r="G130" s="18" t="s">
        <v>1</v>
      </c>
      <c r="H130" s="18"/>
      <c r="J130" s="74"/>
      <c r="K130" s="15" t="s">
        <v>1</v>
      </c>
      <c r="L130" s="16"/>
      <c r="M130" s="17"/>
      <c r="N130" s="4"/>
      <c r="O130" s="17"/>
      <c r="P130" s="18" t="s">
        <v>1</v>
      </c>
      <c r="Q130" s="18"/>
      <c r="AA130" s="1"/>
    </row>
    <row r="131" spans="1:27" ht="11.1" customHeight="1" thickBot="1" x14ac:dyDescent="0.3">
      <c r="A131" s="74">
        <v>54</v>
      </c>
      <c r="B131" s="19" t="s">
        <v>2</v>
      </c>
      <c r="C131" s="20"/>
      <c r="D131" s="21"/>
      <c r="E131" s="10"/>
      <c r="F131" s="21"/>
      <c r="G131" s="22" t="s">
        <v>2</v>
      </c>
      <c r="H131" s="22"/>
      <c r="J131" s="74">
        <v>54</v>
      </c>
      <c r="K131" s="19" t="s">
        <v>2</v>
      </c>
      <c r="L131" s="20"/>
      <c r="M131" s="21"/>
      <c r="N131" s="10"/>
      <c r="O131" s="21"/>
      <c r="P131" s="22" t="s">
        <v>2</v>
      </c>
      <c r="Q131" s="22"/>
      <c r="AA131" s="1"/>
    </row>
    <row r="132" spans="1:27" ht="11.1" customHeight="1" x14ac:dyDescent="0.25">
      <c r="A132" s="74"/>
      <c r="B132" s="3" t="s">
        <v>1</v>
      </c>
      <c r="C132" s="4"/>
      <c r="D132" s="5"/>
      <c r="E132" s="4"/>
      <c r="F132" s="5"/>
      <c r="G132" s="6" t="s">
        <v>1</v>
      </c>
      <c r="H132" s="6"/>
      <c r="J132" s="74"/>
      <c r="K132" s="3" t="s">
        <v>1</v>
      </c>
      <c r="L132" s="4"/>
      <c r="M132" s="5"/>
      <c r="N132" s="4"/>
      <c r="O132" s="5"/>
      <c r="P132" s="6" t="s">
        <v>1</v>
      </c>
      <c r="Q132" s="6"/>
      <c r="AA132" s="1"/>
    </row>
    <row r="133" spans="1:27" ht="11.1" customHeight="1" thickBot="1" x14ac:dyDescent="0.3">
      <c r="A133" s="74">
        <v>56</v>
      </c>
      <c r="B133" s="7" t="s">
        <v>2</v>
      </c>
      <c r="C133" s="8"/>
      <c r="D133" s="9"/>
      <c r="E133" s="10"/>
      <c r="F133" s="9"/>
      <c r="G133" s="11" t="s">
        <v>2</v>
      </c>
      <c r="H133" s="11"/>
      <c r="J133" s="74">
        <v>56</v>
      </c>
      <c r="K133" s="7" t="s">
        <v>2</v>
      </c>
      <c r="L133" s="8"/>
      <c r="M133" s="9"/>
      <c r="N133" s="10"/>
      <c r="O133" s="9"/>
      <c r="P133" s="11" t="s">
        <v>2</v>
      </c>
      <c r="Q133" s="11"/>
      <c r="AA133" s="1"/>
    </row>
    <row r="134" spans="1:27" ht="11.1" customHeight="1" x14ac:dyDescent="0.25">
      <c r="A134" s="74"/>
      <c r="B134" s="15" t="s">
        <v>1</v>
      </c>
      <c r="C134" s="16"/>
      <c r="D134" s="17"/>
      <c r="E134" s="4"/>
      <c r="F134" s="17"/>
      <c r="G134" s="18" t="s">
        <v>1</v>
      </c>
      <c r="H134" s="18"/>
      <c r="J134" s="74"/>
      <c r="K134" s="15" t="s">
        <v>1</v>
      </c>
      <c r="L134" s="16"/>
      <c r="M134" s="17"/>
      <c r="N134" s="4"/>
      <c r="O134" s="17"/>
      <c r="P134" s="18" t="s">
        <v>1</v>
      </c>
      <c r="Q134" s="18"/>
      <c r="AA134" s="1"/>
    </row>
    <row r="135" spans="1:27" ht="11.1" customHeight="1" thickBot="1" x14ac:dyDescent="0.3">
      <c r="A135" s="74">
        <v>58</v>
      </c>
      <c r="B135" s="19" t="s">
        <v>2</v>
      </c>
      <c r="C135" s="20"/>
      <c r="D135" s="21"/>
      <c r="E135" s="10"/>
      <c r="F135" s="21"/>
      <c r="G135" s="22" t="s">
        <v>2</v>
      </c>
      <c r="H135" s="22"/>
      <c r="J135" s="74">
        <v>58</v>
      </c>
      <c r="K135" s="19" t="s">
        <v>2</v>
      </c>
      <c r="L135" s="20"/>
      <c r="M135" s="21"/>
      <c r="N135" s="10"/>
      <c r="O135" s="21"/>
      <c r="P135" s="22" t="s">
        <v>2</v>
      </c>
      <c r="Q135" s="22"/>
      <c r="AA135" s="1"/>
    </row>
    <row r="136" spans="1:27" ht="11.1" customHeight="1" x14ac:dyDescent="0.25">
      <c r="A136" s="74"/>
      <c r="B136" s="3" t="s">
        <v>1</v>
      </c>
      <c r="C136" s="4"/>
      <c r="D136" s="5"/>
      <c r="E136" s="4"/>
      <c r="F136" s="5"/>
      <c r="G136" s="6" t="s">
        <v>1</v>
      </c>
      <c r="H136" s="6"/>
      <c r="J136" s="74"/>
      <c r="K136" s="3" t="s">
        <v>1</v>
      </c>
      <c r="L136" s="4"/>
      <c r="M136" s="5"/>
      <c r="N136" s="4"/>
      <c r="O136" s="5"/>
      <c r="P136" s="6" t="s">
        <v>1</v>
      </c>
      <c r="Q136" s="6"/>
      <c r="AA136" s="1"/>
    </row>
    <row r="137" spans="1:27" ht="11.1" customHeight="1" thickBot="1" x14ac:dyDescent="0.3">
      <c r="A137" s="74">
        <v>60</v>
      </c>
      <c r="B137" s="7" t="s">
        <v>2</v>
      </c>
      <c r="C137" s="8"/>
      <c r="D137" s="9"/>
      <c r="E137" s="10"/>
      <c r="F137" s="9"/>
      <c r="G137" s="11" t="s">
        <v>2</v>
      </c>
      <c r="H137" s="11"/>
      <c r="J137" s="74">
        <v>60</v>
      </c>
      <c r="K137" s="7" t="s">
        <v>2</v>
      </c>
      <c r="L137" s="8"/>
      <c r="M137" s="9"/>
      <c r="N137" s="10"/>
      <c r="O137" s="9"/>
      <c r="P137" s="11" t="s">
        <v>2</v>
      </c>
      <c r="Q137" s="11"/>
      <c r="AA137" s="1"/>
    </row>
    <row r="138" spans="1:27" ht="11.1" customHeight="1" x14ac:dyDescent="0.25">
      <c r="A138" s="74"/>
      <c r="B138" s="15" t="s">
        <v>1</v>
      </c>
      <c r="C138" s="16"/>
      <c r="D138" s="17"/>
      <c r="E138" s="4"/>
      <c r="F138" s="17"/>
      <c r="G138" s="18" t="s">
        <v>1</v>
      </c>
      <c r="H138" s="18"/>
      <c r="J138" s="74"/>
      <c r="K138" s="15" t="s">
        <v>1</v>
      </c>
      <c r="L138" s="16"/>
      <c r="M138" s="17"/>
      <c r="N138" s="4"/>
      <c r="O138" s="17"/>
      <c r="P138" s="18" t="s">
        <v>1</v>
      </c>
      <c r="Q138" s="18"/>
      <c r="AA138" s="1"/>
    </row>
    <row r="139" spans="1:27" ht="11.1" customHeight="1" thickBot="1" x14ac:dyDescent="0.3">
      <c r="A139" s="74">
        <v>62</v>
      </c>
      <c r="B139" s="19" t="s">
        <v>2</v>
      </c>
      <c r="C139" s="20"/>
      <c r="D139" s="21"/>
      <c r="E139" s="10"/>
      <c r="F139" s="21"/>
      <c r="G139" s="22" t="s">
        <v>2</v>
      </c>
      <c r="H139" s="22"/>
      <c r="J139" s="74">
        <v>62</v>
      </c>
      <c r="K139" s="19" t="s">
        <v>2</v>
      </c>
      <c r="L139" s="20"/>
      <c r="M139" s="21"/>
      <c r="N139" s="10"/>
      <c r="O139" s="21"/>
      <c r="P139" s="22" t="s">
        <v>2</v>
      </c>
      <c r="Q139" s="22"/>
      <c r="AA139" s="1"/>
    </row>
    <row r="140" spans="1:27" ht="11.1" customHeight="1" x14ac:dyDescent="0.25">
      <c r="A140" s="74"/>
      <c r="B140" s="3" t="s">
        <v>1</v>
      </c>
      <c r="C140" s="4"/>
      <c r="D140" s="5"/>
      <c r="E140" s="4"/>
      <c r="F140" s="5"/>
      <c r="G140" s="6" t="s">
        <v>1</v>
      </c>
      <c r="H140" s="6"/>
      <c r="J140" s="74"/>
      <c r="K140" s="3" t="s">
        <v>1</v>
      </c>
      <c r="L140" s="4"/>
      <c r="M140" s="5"/>
      <c r="N140" s="4"/>
      <c r="O140" s="5"/>
      <c r="P140" s="6" t="s">
        <v>1</v>
      </c>
      <c r="Q140" s="6"/>
      <c r="AA140" s="1"/>
    </row>
    <row r="141" spans="1:27" ht="11.1" customHeight="1" thickBot="1" x14ac:dyDescent="0.3">
      <c r="A141" s="74">
        <v>64</v>
      </c>
      <c r="B141" s="7" t="s">
        <v>2</v>
      </c>
      <c r="C141" s="8"/>
      <c r="D141" s="9"/>
      <c r="E141" s="10"/>
      <c r="F141" s="9"/>
      <c r="G141" s="11" t="s">
        <v>2</v>
      </c>
      <c r="H141" s="11"/>
      <c r="J141" s="74">
        <v>64</v>
      </c>
      <c r="K141" s="7" t="s">
        <v>2</v>
      </c>
      <c r="L141" s="8"/>
      <c r="M141" s="9"/>
      <c r="N141" s="10"/>
      <c r="O141" s="9"/>
      <c r="P141" s="11" t="s">
        <v>2</v>
      </c>
      <c r="Q141" s="11"/>
      <c r="AA141" s="1"/>
    </row>
    <row r="142" spans="1:27" ht="11.1" customHeight="1" x14ac:dyDescent="0.25">
      <c r="A142" s="74"/>
      <c r="B142" s="15" t="s">
        <v>1</v>
      </c>
      <c r="C142" s="16"/>
      <c r="D142" s="17"/>
      <c r="E142" s="4"/>
      <c r="F142" s="17"/>
      <c r="G142" s="18" t="s">
        <v>1</v>
      </c>
      <c r="H142" s="18"/>
      <c r="J142" s="74"/>
      <c r="K142" s="15" t="s">
        <v>1</v>
      </c>
      <c r="L142" s="16"/>
      <c r="M142" s="17"/>
      <c r="N142" s="4"/>
      <c r="O142" s="17"/>
      <c r="P142" s="18" t="s">
        <v>1</v>
      </c>
      <c r="Q142" s="18"/>
      <c r="AA142" s="1"/>
    </row>
    <row r="143" spans="1:27" ht="11.1" customHeight="1" thickBot="1" x14ac:dyDescent="0.3">
      <c r="A143" s="74">
        <v>66</v>
      </c>
      <c r="B143" s="19" t="s">
        <v>2</v>
      </c>
      <c r="C143" s="20"/>
      <c r="D143" s="21"/>
      <c r="E143" s="10"/>
      <c r="F143" s="21"/>
      <c r="G143" s="22" t="s">
        <v>2</v>
      </c>
      <c r="H143" s="22"/>
      <c r="J143" s="74">
        <v>66</v>
      </c>
      <c r="K143" s="19" t="s">
        <v>2</v>
      </c>
      <c r="L143" s="20"/>
      <c r="M143" s="21"/>
      <c r="N143" s="10"/>
      <c r="O143" s="21"/>
      <c r="P143" s="22" t="s">
        <v>2</v>
      </c>
      <c r="Q143" s="22"/>
      <c r="AA143" s="1"/>
    </row>
    <row r="144" spans="1:27" ht="11.1" customHeight="1" x14ac:dyDescent="0.25">
      <c r="A144" s="74"/>
      <c r="B144" s="3" t="s">
        <v>1</v>
      </c>
      <c r="C144" s="4"/>
      <c r="D144" s="5"/>
      <c r="E144" s="4"/>
      <c r="F144" s="5"/>
      <c r="G144" s="6" t="s">
        <v>1</v>
      </c>
      <c r="H144" s="6"/>
      <c r="J144" s="74"/>
      <c r="K144" s="3" t="s">
        <v>1</v>
      </c>
      <c r="L144" s="4"/>
      <c r="M144" s="5"/>
      <c r="N144" s="4"/>
      <c r="O144" s="5"/>
      <c r="P144" s="6" t="s">
        <v>1</v>
      </c>
      <c r="Q144" s="6"/>
      <c r="AA144" s="1"/>
    </row>
    <row r="145" spans="1:27" ht="11.1" customHeight="1" thickBot="1" x14ac:dyDescent="0.3">
      <c r="A145" s="74">
        <v>68</v>
      </c>
      <c r="B145" s="7" t="s">
        <v>2</v>
      </c>
      <c r="C145" s="8"/>
      <c r="D145" s="9"/>
      <c r="E145" s="10"/>
      <c r="F145" s="9"/>
      <c r="G145" s="11" t="s">
        <v>2</v>
      </c>
      <c r="H145" s="11"/>
      <c r="J145" s="74">
        <v>68</v>
      </c>
      <c r="K145" s="7" t="s">
        <v>2</v>
      </c>
      <c r="L145" s="8"/>
      <c r="M145" s="9"/>
      <c r="N145" s="10"/>
      <c r="O145" s="9"/>
      <c r="P145" s="11" t="s">
        <v>2</v>
      </c>
      <c r="Q145" s="11"/>
      <c r="AA145" s="1"/>
    </row>
    <row r="146" spans="1:27" ht="11.1" customHeight="1" x14ac:dyDescent="0.25">
      <c r="A146" s="74"/>
      <c r="B146" s="15" t="s">
        <v>1</v>
      </c>
      <c r="C146" s="16"/>
      <c r="D146" s="17"/>
      <c r="E146" s="4"/>
      <c r="F146" s="17"/>
      <c r="G146" s="18" t="s">
        <v>1</v>
      </c>
      <c r="H146" s="18"/>
      <c r="J146" s="74"/>
      <c r="K146" s="15" t="s">
        <v>1</v>
      </c>
      <c r="L146" s="16"/>
      <c r="M146" s="17"/>
      <c r="N146" s="4"/>
      <c r="O146" s="17"/>
      <c r="P146" s="18" t="s">
        <v>1</v>
      </c>
      <c r="Q146" s="18"/>
      <c r="AA146" s="1"/>
    </row>
    <row r="147" spans="1:27" ht="11.1" customHeight="1" thickBot="1" x14ac:dyDescent="0.3">
      <c r="A147" s="74">
        <v>70</v>
      </c>
      <c r="B147" s="19" t="s">
        <v>2</v>
      </c>
      <c r="C147" s="20"/>
      <c r="D147" s="21"/>
      <c r="E147" s="10"/>
      <c r="F147" s="21"/>
      <c r="G147" s="22" t="s">
        <v>2</v>
      </c>
      <c r="H147" s="22"/>
      <c r="J147" s="74">
        <v>70</v>
      </c>
      <c r="K147" s="19" t="s">
        <v>2</v>
      </c>
      <c r="L147" s="20"/>
      <c r="M147" s="21"/>
      <c r="N147" s="10"/>
      <c r="O147" s="21"/>
      <c r="P147" s="22" t="s">
        <v>2</v>
      </c>
      <c r="Q147" s="22"/>
      <c r="AA147" s="1"/>
    </row>
    <row r="148" spans="1:27" ht="11.1" customHeight="1" x14ac:dyDescent="0.25">
      <c r="A148" s="74"/>
      <c r="B148" s="3" t="s">
        <v>1</v>
      </c>
      <c r="C148" s="4"/>
      <c r="D148" s="5"/>
      <c r="E148" s="4"/>
      <c r="F148" s="5"/>
      <c r="G148" s="6" t="s">
        <v>1</v>
      </c>
      <c r="H148" s="6"/>
      <c r="J148" s="74"/>
      <c r="K148" s="3" t="s">
        <v>1</v>
      </c>
      <c r="L148" s="4"/>
      <c r="M148" s="5"/>
      <c r="N148" s="4"/>
      <c r="O148" s="5"/>
      <c r="P148" s="6" t="s">
        <v>1</v>
      </c>
      <c r="Q148" s="6"/>
      <c r="AA148" s="1"/>
    </row>
    <row r="149" spans="1:27" ht="11.1" customHeight="1" thickBot="1" x14ac:dyDescent="0.3">
      <c r="A149" s="74">
        <v>72</v>
      </c>
      <c r="B149" s="7" t="s">
        <v>2</v>
      </c>
      <c r="C149" s="8"/>
      <c r="D149" s="9"/>
      <c r="E149" s="10"/>
      <c r="F149" s="9"/>
      <c r="G149" s="11" t="s">
        <v>2</v>
      </c>
      <c r="H149" s="11"/>
      <c r="J149" s="74">
        <v>72</v>
      </c>
      <c r="K149" s="7" t="s">
        <v>2</v>
      </c>
      <c r="L149" s="8"/>
      <c r="M149" s="9"/>
      <c r="N149" s="10"/>
      <c r="O149" s="9"/>
      <c r="P149" s="11" t="s">
        <v>2</v>
      </c>
      <c r="Q149" s="11"/>
      <c r="AA149" s="1"/>
    </row>
    <row r="150" spans="1:27" ht="11.1" customHeight="1" x14ac:dyDescent="0.25">
      <c r="A150" s="25"/>
      <c r="B150" s="12"/>
      <c r="C150" s="14"/>
      <c r="D150" s="12"/>
      <c r="E150" s="14"/>
      <c r="F150" s="12"/>
      <c r="G150" s="12"/>
      <c r="H150" s="12"/>
      <c r="K150" s="12"/>
      <c r="L150" s="13"/>
      <c r="M150" s="12"/>
      <c r="N150" s="14"/>
      <c r="O150" s="12"/>
      <c r="P150" s="12"/>
      <c r="Q150" s="12"/>
      <c r="AA150" s="1"/>
    </row>
    <row r="151" spans="1:27" ht="21.75" customHeight="1" x14ac:dyDescent="0.25">
      <c r="A151" s="1"/>
      <c r="B151" s="1"/>
      <c r="C151" s="2"/>
      <c r="D151" s="1"/>
      <c r="E151" s="1"/>
      <c r="K151" s="1"/>
      <c r="L151" s="2"/>
      <c r="M151" s="1"/>
    </row>
    <row r="152" spans="1:27" ht="11.1" customHeight="1" thickBot="1" x14ac:dyDescent="0.3">
      <c r="A152" s="12"/>
      <c r="B152" s="12"/>
      <c r="C152" s="14"/>
      <c r="D152" s="12"/>
      <c r="E152" s="14"/>
      <c r="F152" s="12"/>
      <c r="G152" s="12"/>
      <c r="H152" s="12"/>
      <c r="K152" s="1"/>
      <c r="M152" s="1"/>
    </row>
    <row r="153" spans="1:27" ht="11.1" customHeight="1" x14ac:dyDescent="0.25">
      <c r="A153" s="12"/>
      <c r="B153" s="15" t="s">
        <v>1</v>
      </c>
      <c r="C153" s="16"/>
      <c r="D153" s="17"/>
      <c r="E153" s="4"/>
      <c r="F153" s="17"/>
      <c r="G153" s="18" t="s">
        <v>1</v>
      </c>
      <c r="H153" s="18"/>
      <c r="K153" s="15" t="s">
        <v>1</v>
      </c>
      <c r="L153" s="16"/>
      <c r="M153" s="17"/>
      <c r="N153" s="4"/>
      <c r="O153" s="17"/>
      <c r="P153" s="18" t="s">
        <v>1</v>
      </c>
      <c r="Q153" s="18"/>
    </row>
    <row r="154" spans="1:27" ht="11.1" customHeight="1" thickBot="1" x14ac:dyDescent="0.3">
      <c r="A154" s="74">
        <v>2</v>
      </c>
      <c r="B154" s="19" t="s">
        <v>2</v>
      </c>
      <c r="C154" s="20"/>
      <c r="D154" s="21"/>
      <c r="E154" s="10"/>
      <c r="F154" s="21"/>
      <c r="G154" s="22" t="s">
        <v>2</v>
      </c>
      <c r="H154" s="22"/>
      <c r="J154" s="74">
        <v>2</v>
      </c>
      <c r="K154" s="19" t="s">
        <v>2</v>
      </c>
      <c r="L154" s="20"/>
      <c r="M154" s="21"/>
      <c r="N154" s="10"/>
      <c r="O154" s="21"/>
      <c r="P154" s="22" t="s">
        <v>2</v>
      </c>
      <c r="Q154" s="22"/>
      <c r="AA154" s="1"/>
    </row>
    <row r="155" spans="1:27" ht="11.1" customHeight="1" x14ac:dyDescent="0.25">
      <c r="A155" s="74"/>
      <c r="B155" s="3" t="s">
        <v>1</v>
      </c>
      <c r="C155" s="4"/>
      <c r="D155" s="5"/>
      <c r="E155" s="4"/>
      <c r="F155" s="5"/>
      <c r="G155" s="6" t="s">
        <v>1</v>
      </c>
      <c r="H155" s="6"/>
      <c r="J155" s="74"/>
      <c r="K155" s="3" t="s">
        <v>1</v>
      </c>
      <c r="L155" s="4"/>
      <c r="M155" s="5"/>
      <c r="N155" s="4"/>
      <c r="O155" s="5"/>
      <c r="P155" s="6" t="s">
        <v>1</v>
      </c>
      <c r="Q155" s="6"/>
      <c r="AA155" s="1"/>
    </row>
    <row r="156" spans="1:27" ht="11.1" customHeight="1" thickBot="1" x14ac:dyDescent="0.3">
      <c r="A156" s="74">
        <v>4</v>
      </c>
      <c r="B156" s="7" t="s">
        <v>2</v>
      </c>
      <c r="C156" s="8"/>
      <c r="D156" s="9"/>
      <c r="E156" s="10"/>
      <c r="F156" s="9"/>
      <c r="G156" s="11" t="s">
        <v>2</v>
      </c>
      <c r="H156" s="11"/>
      <c r="J156" s="74">
        <v>4</v>
      </c>
      <c r="K156" s="7" t="s">
        <v>2</v>
      </c>
      <c r="L156" s="8"/>
      <c r="M156" s="9"/>
      <c r="N156" s="10"/>
      <c r="O156" s="9"/>
      <c r="P156" s="11" t="s">
        <v>2</v>
      </c>
      <c r="Q156" s="11"/>
      <c r="AA156" s="1"/>
    </row>
    <row r="157" spans="1:27" ht="11.1" customHeight="1" x14ac:dyDescent="0.25">
      <c r="A157" s="74"/>
      <c r="B157" s="15" t="s">
        <v>1</v>
      </c>
      <c r="C157" s="16"/>
      <c r="D157" s="17"/>
      <c r="E157" s="4"/>
      <c r="F157" s="17"/>
      <c r="G157" s="18" t="s">
        <v>1</v>
      </c>
      <c r="H157" s="18"/>
      <c r="J157" s="74"/>
      <c r="K157" s="15" t="s">
        <v>1</v>
      </c>
      <c r="L157" s="16"/>
      <c r="M157" s="17"/>
      <c r="N157" s="4"/>
      <c r="O157" s="17"/>
      <c r="P157" s="18" t="s">
        <v>1</v>
      </c>
      <c r="Q157" s="18"/>
      <c r="AA157" s="12"/>
    </row>
    <row r="158" spans="1:27" ht="11.1" customHeight="1" thickBot="1" x14ac:dyDescent="0.3">
      <c r="A158" s="74">
        <v>6</v>
      </c>
      <c r="B158" s="19" t="s">
        <v>2</v>
      </c>
      <c r="C158" s="20"/>
      <c r="D158" s="21"/>
      <c r="E158" s="10"/>
      <c r="F158" s="21"/>
      <c r="G158" s="22" t="s">
        <v>2</v>
      </c>
      <c r="H158" s="22"/>
      <c r="J158" s="74">
        <v>6</v>
      </c>
      <c r="K158" s="19" t="s">
        <v>2</v>
      </c>
      <c r="L158" s="20"/>
      <c r="M158" s="21"/>
      <c r="N158" s="10"/>
      <c r="O158" s="21"/>
      <c r="P158" s="22" t="s">
        <v>2</v>
      </c>
      <c r="Q158" s="22"/>
      <c r="AA158" s="12"/>
    </row>
    <row r="159" spans="1:27" ht="11.1" customHeight="1" x14ac:dyDescent="0.25">
      <c r="A159" s="74"/>
      <c r="B159" s="3" t="s">
        <v>1</v>
      </c>
      <c r="C159" s="4"/>
      <c r="D159" s="5"/>
      <c r="E159" s="4"/>
      <c r="F159" s="5"/>
      <c r="G159" s="6" t="s">
        <v>1</v>
      </c>
      <c r="H159" s="6"/>
      <c r="J159" s="74"/>
      <c r="K159" s="3" t="s">
        <v>1</v>
      </c>
      <c r="L159" s="4"/>
      <c r="M159" s="5"/>
      <c r="N159" s="4"/>
      <c r="O159" s="5"/>
      <c r="P159" s="6" t="s">
        <v>1</v>
      </c>
      <c r="Q159" s="6"/>
      <c r="AA159" s="12"/>
    </row>
    <row r="160" spans="1:27" ht="11.1" customHeight="1" thickBot="1" x14ac:dyDescent="0.3">
      <c r="A160" s="74">
        <v>8</v>
      </c>
      <c r="B160" s="7" t="s">
        <v>2</v>
      </c>
      <c r="C160" s="8"/>
      <c r="D160" s="9"/>
      <c r="E160" s="10"/>
      <c r="F160" s="9"/>
      <c r="G160" s="11" t="s">
        <v>2</v>
      </c>
      <c r="H160" s="11"/>
      <c r="J160" s="74">
        <v>8</v>
      </c>
      <c r="K160" s="7" t="s">
        <v>2</v>
      </c>
      <c r="L160" s="8"/>
      <c r="M160" s="9"/>
      <c r="N160" s="10"/>
      <c r="O160" s="9"/>
      <c r="P160" s="11" t="s">
        <v>2</v>
      </c>
      <c r="Q160" s="11"/>
      <c r="AA160" s="12"/>
    </row>
    <row r="161" spans="1:27" ht="11.1" customHeight="1" x14ac:dyDescent="0.25">
      <c r="A161" s="74"/>
      <c r="B161" s="15" t="s">
        <v>1</v>
      </c>
      <c r="C161" s="16"/>
      <c r="D161" s="17"/>
      <c r="E161" s="4"/>
      <c r="F161" s="17"/>
      <c r="G161" s="18" t="s">
        <v>1</v>
      </c>
      <c r="H161" s="18"/>
      <c r="J161" s="74"/>
      <c r="K161" s="15" t="s">
        <v>1</v>
      </c>
      <c r="L161" s="16"/>
      <c r="M161" s="17"/>
      <c r="N161" s="4"/>
      <c r="O161" s="17"/>
      <c r="P161" s="18" t="s">
        <v>1</v>
      </c>
      <c r="Q161" s="18"/>
      <c r="AA161" s="12"/>
    </row>
    <row r="162" spans="1:27" ht="11.1" customHeight="1" thickBot="1" x14ac:dyDescent="0.3">
      <c r="A162" s="74">
        <v>10</v>
      </c>
      <c r="B162" s="19" t="s">
        <v>2</v>
      </c>
      <c r="C162" s="20"/>
      <c r="D162" s="21"/>
      <c r="E162" s="10"/>
      <c r="F162" s="21"/>
      <c r="G162" s="22" t="s">
        <v>2</v>
      </c>
      <c r="H162" s="22"/>
      <c r="J162" s="74">
        <v>10</v>
      </c>
      <c r="K162" s="19" t="s">
        <v>2</v>
      </c>
      <c r="L162" s="20"/>
      <c r="M162" s="21"/>
      <c r="N162" s="10"/>
      <c r="O162" s="21"/>
      <c r="P162" s="22" t="s">
        <v>2</v>
      </c>
      <c r="Q162" s="22"/>
      <c r="AA162" s="12"/>
    </row>
    <row r="163" spans="1:27" ht="11.1" customHeight="1" x14ac:dyDescent="0.25">
      <c r="A163" s="74"/>
      <c r="B163" s="3" t="s">
        <v>1</v>
      </c>
      <c r="C163" s="4"/>
      <c r="D163" s="5"/>
      <c r="E163" s="4"/>
      <c r="F163" s="5"/>
      <c r="G163" s="6" t="s">
        <v>1</v>
      </c>
      <c r="H163" s="6"/>
      <c r="J163" s="74"/>
      <c r="K163" s="3" t="s">
        <v>1</v>
      </c>
      <c r="L163" s="4"/>
      <c r="M163" s="5"/>
      <c r="N163" s="4"/>
      <c r="O163" s="5"/>
      <c r="P163" s="6" t="s">
        <v>1</v>
      </c>
      <c r="Q163" s="6"/>
      <c r="AA163" s="12"/>
    </row>
    <row r="164" spans="1:27" ht="11.1" customHeight="1" thickBot="1" x14ac:dyDescent="0.3">
      <c r="A164" s="74">
        <v>12</v>
      </c>
      <c r="B164" s="7" t="s">
        <v>2</v>
      </c>
      <c r="C164" s="8"/>
      <c r="D164" s="9"/>
      <c r="E164" s="10"/>
      <c r="F164" s="9"/>
      <c r="G164" s="11" t="s">
        <v>2</v>
      </c>
      <c r="H164" s="11"/>
      <c r="J164" s="74">
        <v>12</v>
      </c>
      <c r="K164" s="7" t="s">
        <v>2</v>
      </c>
      <c r="L164" s="8"/>
      <c r="M164" s="9"/>
      <c r="N164" s="10"/>
      <c r="O164" s="9"/>
      <c r="P164" s="11" t="s">
        <v>2</v>
      </c>
      <c r="Q164" s="11"/>
      <c r="AA164" s="12"/>
    </row>
    <row r="165" spans="1:27" ht="11.1" customHeight="1" x14ac:dyDescent="0.25">
      <c r="A165" s="74"/>
      <c r="B165" s="15" t="s">
        <v>1</v>
      </c>
      <c r="C165" s="16"/>
      <c r="D165" s="17"/>
      <c r="E165" s="4"/>
      <c r="F165" s="17"/>
      <c r="G165" s="18" t="s">
        <v>1</v>
      </c>
      <c r="H165" s="18"/>
      <c r="J165" s="74"/>
      <c r="K165" s="15" t="s">
        <v>1</v>
      </c>
      <c r="L165" s="16"/>
      <c r="M165" s="17"/>
      <c r="N165" s="4"/>
      <c r="O165" s="17"/>
      <c r="P165" s="18" t="s">
        <v>1</v>
      </c>
      <c r="Q165" s="18"/>
      <c r="AA165" s="12"/>
    </row>
    <row r="166" spans="1:27" ht="11.1" customHeight="1" thickBot="1" x14ac:dyDescent="0.3">
      <c r="A166" s="74">
        <v>14</v>
      </c>
      <c r="B166" s="19" t="s">
        <v>2</v>
      </c>
      <c r="C166" s="20"/>
      <c r="D166" s="21"/>
      <c r="E166" s="10"/>
      <c r="F166" s="21"/>
      <c r="G166" s="22" t="s">
        <v>2</v>
      </c>
      <c r="H166" s="22"/>
      <c r="J166" s="74">
        <v>14</v>
      </c>
      <c r="K166" s="19" t="s">
        <v>2</v>
      </c>
      <c r="L166" s="20"/>
      <c r="M166" s="21"/>
      <c r="N166" s="10"/>
      <c r="O166" s="21"/>
      <c r="P166" s="22" t="s">
        <v>2</v>
      </c>
      <c r="Q166" s="22"/>
      <c r="AA166" s="12"/>
    </row>
    <row r="167" spans="1:27" ht="11.1" customHeight="1" x14ac:dyDescent="0.25">
      <c r="A167" s="74"/>
      <c r="B167" s="3" t="s">
        <v>1</v>
      </c>
      <c r="C167" s="4"/>
      <c r="D167" s="5"/>
      <c r="E167" s="4"/>
      <c r="F167" s="5"/>
      <c r="G167" s="6" t="s">
        <v>1</v>
      </c>
      <c r="H167" s="6"/>
      <c r="J167" s="74"/>
      <c r="K167" s="3" t="s">
        <v>1</v>
      </c>
      <c r="L167" s="4"/>
      <c r="M167" s="5"/>
      <c r="N167" s="4"/>
      <c r="O167" s="5"/>
      <c r="P167" s="6" t="s">
        <v>1</v>
      </c>
      <c r="Q167" s="6"/>
      <c r="AA167" s="12"/>
    </row>
    <row r="168" spans="1:27" ht="11.1" customHeight="1" thickBot="1" x14ac:dyDescent="0.3">
      <c r="A168" s="74">
        <v>16</v>
      </c>
      <c r="B168" s="7" t="s">
        <v>2</v>
      </c>
      <c r="C168" s="8"/>
      <c r="D168" s="9"/>
      <c r="E168" s="10"/>
      <c r="F168" s="9"/>
      <c r="G168" s="11" t="s">
        <v>2</v>
      </c>
      <c r="H168" s="11"/>
      <c r="J168" s="74">
        <v>16</v>
      </c>
      <c r="K168" s="7" t="s">
        <v>2</v>
      </c>
      <c r="L168" s="8"/>
      <c r="M168" s="9"/>
      <c r="N168" s="10"/>
      <c r="O168" s="9"/>
      <c r="P168" s="11" t="s">
        <v>2</v>
      </c>
      <c r="Q168" s="11"/>
      <c r="AA168" s="12"/>
    </row>
    <row r="169" spans="1:27" ht="11.1" customHeight="1" x14ac:dyDescent="0.25">
      <c r="A169" s="74"/>
      <c r="B169" s="15" t="s">
        <v>1</v>
      </c>
      <c r="C169" s="16"/>
      <c r="D169" s="17"/>
      <c r="E169" s="4"/>
      <c r="F169" s="17"/>
      <c r="G169" s="18" t="s">
        <v>1</v>
      </c>
      <c r="H169" s="18"/>
      <c r="J169" s="74"/>
      <c r="K169" s="15" t="s">
        <v>1</v>
      </c>
      <c r="L169" s="16"/>
      <c r="M169" s="17"/>
      <c r="N169" s="4"/>
      <c r="O169" s="17"/>
      <c r="P169" s="18" t="s">
        <v>1</v>
      </c>
      <c r="Q169" s="18"/>
      <c r="AA169" s="12"/>
    </row>
    <row r="170" spans="1:27" ht="11.1" customHeight="1" thickBot="1" x14ac:dyDescent="0.3">
      <c r="A170" s="74">
        <v>18</v>
      </c>
      <c r="B170" s="19" t="s">
        <v>2</v>
      </c>
      <c r="C170" s="20"/>
      <c r="D170" s="21"/>
      <c r="E170" s="10"/>
      <c r="F170" s="21"/>
      <c r="G170" s="22" t="s">
        <v>2</v>
      </c>
      <c r="H170" s="22"/>
      <c r="J170" s="74">
        <v>18</v>
      </c>
      <c r="K170" s="19" t="s">
        <v>2</v>
      </c>
      <c r="L170" s="20"/>
      <c r="M170" s="21"/>
      <c r="N170" s="10"/>
      <c r="O170" s="21"/>
      <c r="P170" s="22" t="s">
        <v>2</v>
      </c>
      <c r="Q170" s="22"/>
      <c r="AA170" s="12"/>
    </row>
    <row r="171" spans="1:27" ht="11.1" customHeight="1" x14ac:dyDescent="0.25">
      <c r="A171" s="74"/>
      <c r="B171" s="3" t="s">
        <v>1</v>
      </c>
      <c r="C171" s="4"/>
      <c r="D171" s="5"/>
      <c r="E171" s="4"/>
      <c r="F171" s="5"/>
      <c r="G171" s="6" t="s">
        <v>1</v>
      </c>
      <c r="H171" s="6"/>
      <c r="J171" s="74"/>
      <c r="K171" s="3" t="s">
        <v>1</v>
      </c>
      <c r="L171" s="4"/>
      <c r="M171" s="5"/>
      <c r="N171" s="4"/>
      <c r="O171" s="5"/>
      <c r="P171" s="6" t="s">
        <v>1</v>
      </c>
      <c r="Q171" s="6"/>
      <c r="AA171" s="12"/>
    </row>
    <row r="172" spans="1:27" ht="11.1" customHeight="1" thickBot="1" x14ac:dyDescent="0.3">
      <c r="A172" s="74">
        <v>20</v>
      </c>
      <c r="B172" s="7" t="s">
        <v>2</v>
      </c>
      <c r="C172" s="8"/>
      <c r="D172" s="9"/>
      <c r="E172" s="10"/>
      <c r="F172" s="9"/>
      <c r="G172" s="11" t="s">
        <v>2</v>
      </c>
      <c r="H172" s="11"/>
      <c r="J172" s="74">
        <v>20</v>
      </c>
      <c r="K172" s="7" t="s">
        <v>2</v>
      </c>
      <c r="L172" s="8"/>
      <c r="M172" s="9"/>
      <c r="N172" s="10"/>
      <c r="O172" s="9"/>
      <c r="P172" s="11" t="s">
        <v>2</v>
      </c>
      <c r="Q172" s="11"/>
      <c r="AA172" s="12"/>
    </row>
    <row r="173" spans="1:27" ht="11.1" customHeight="1" x14ac:dyDescent="0.25">
      <c r="A173" s="74"/>
      <c r="B173" s="15" t="s">
        <v>1</v>
      </c>
      <c r="C173" s="16"/>
      <c r="D173" s="17"/>
      <c r="E173" s="4"/>
      <c r="F173" s="17"/>
      <c r="G173" s="18" t="s">
        <v>1</v>
      </c>
      <c r="H173" s="18"/>
      <c r="J173" s="74"/>
      <c r="K173" s="15" t="s">
        <v>1</v>
      </c>
      <c r="L173" s="16"/>
      <c r="M173" s="17"/>
      <c r="N173" s="4"/>
      <c r="O173" s="17"/>
      <c r="P173" s="18" t="s">
        <v>1</v>
      </c>
      <c r="Q173" s="18"/>
      <c r="AA173" s="12"/>
    </row>
    <row r="174" spans="1:27" ht="11.1" customHeight="1" thickBot="1" x14ac:dyDescent="0.3">
      <c r="A174" s="74">
        <v>22</v>
      </c>
      <c r="B174" s="19" t="s">
        <v>2</v>
      </c>
      <c r="C174" s="20"/>
      <c r="D174" s="21"/>
      <c r="E174" s="10"/>
      <c r="F174" s="21"/>
      <c r="G174" s="22" t="s">
        <v>2</v>
      </c>
      <c r="H174" s="22"/>
      <c r="J174" s="74">
        <v>22</v>
      </c>
      <c r="K174" s="19" t="s">
        <v>2</v>
      </c>
      <c r="L174" s="20"/>
      <c r="M174" s="21"/>
      <c r="N174" s="10"/>
      <c r="O174" s="21"/>
      <c r="P174" s="22" t="s">
        <v>2</v>
      </c>
      <c r="Q174" s="22"/>
      <c r="AA174" s="12"/>
    </row>
    <row r="175" spans="1:27" ht="11.1" customHeight="1" x14ac:dyDescent="0.25">
      <c r="A175" s="74"/>
      <c r="B175" s="3" t="s">
        <v>1</v>
      </c>
      <c r="C175" s="4"/>
      <c r="D175" s="5"/>
      <c r="E175" s="4"/>
      <c r="F175" s="5"/>
      <c r="G175" s="6" t="s">
        <v>1</v>
      </c>
      <c r="H175" s="6"/>
      <c r="J175" s="74"/>
      <c r="K175" s="3" t="s">
        <v>1</v>
      </c>
      <c r="L175" s="4"/>
      <c r="M175" s="5"/>
      <c r="N175" s="4"/>
      <c r="O175" s="5"/>
      <c r="P175" s="6" t="s">
        <v>1</v>
      </c>
      <c r="Q175" s="6"/>
      <c r="AA175" s="12"/>
    </row>
    <row r="176" spans="1:27" ht="11.1" customHeight="1" thickBot="1" x14ac:dyDescent="0.3">
      <c r="A176" s="74">
        <v>24</v>
      </c>
      <c r="B176" s="7" t="s">
        <v>2</v>
      </c>
      <c r="C176" s="8"/>
      <c r="D176" s="9"/>
      <c r="E176" s="10"/>
      <c r="F176" s="9"/>
      <c r="G176" s="11" t="s">
        <v>2</v>
      </c>
      <c r="H176" s="11"/>
      <c r="J176" s="74">
        <v>24</v>
      </c>
      <c r="K176" s="7" t="s">
        <v>2</v>
      </c>
      <c r="L176" s="8"/>
      <c r="M176" s="9"/>
      <c r="N176" s="10"/>
      <c r="O176" s="9"/>
      <c r="P176" s="11" t="s">
        <v>2</v>
      </c>
      <c r="Q176" s="11"/>
      <c r="AA176" s="12"/>
    </row>
    <row r="177" spans="1:27" ht="11.1" customHeight="1" x14ac:dyDescent="0.25">
      <c r="A177" s="74"/>
      <c r="B177" s="15" t="s">
        <v>1</v>
      </c>
      <c r="C177" s="16"/>
      <c r="D177" s="17"/>
      <c r="E177" s="4"/>
      <c r="F177" s="17"/>
      <c r="G177" s="18" t="s">
        <v>1</v>
      </c>
      <c r="H177" s="18"/>
      <c r="J177" s="74"/>
      <c r="K177" s="15" t="s">
        <v>1</v>
      </c>
      <c r="L177" s="16"/>
      <c r="M177" s="17"/>
      <c r="N177" s="4"/>
      <c r="O177" s="17"/>
      <c r="P177" s="18" t="s">
        <v>1</v>
      </c>
      <c r="Q177" s="18"/>
      <c r="AA177" s="12"/>
    </row>
    <row r="178" spans="1:27" ht="11.1" customHeight="1" thickBot="1" x14ac:dyDescent="0.3">
      <c r="A178" s="74">
        <v>26</v>
      </c>
      <c r="B178" s="19" t="s">
        <v>2</v>
      </c>
      <c r="C178" s="20"/>
      <c r="D178" s="21"/>
      <c r="E178" s="10"/>
      <c r="F178" s="21"/>
      <c r="G178" s="22" t="s">
        <v>2</v>
      </c>
      <c r="H178" s="22"/>
      <c r="J178" s="74">
        <v>26</v>
      </c>
      <c r="K178" s="19" t="s">
        <v>2</v>
      </c>
      <c r="L178" s="20"/>
      <c r="M178" s="21"/>
      <c r="N178" s="10"/>
      <c r="O178" s="21"/>
      <c r="P178" s="22" t="s">
        <v>2</v>
      </c>
      <c r="Q178" s="22"/>
      <c r="AA178" s="12"/>
    </row>
    <row r="179" spans="1:27" ht="11.1" customHeight="1" x14ac:dyDescent="0.25">
      <c r="A179" s="74"/>
      <c r="B179" s="3" t="s">
        <v>1</v>
      </c>
      <c r="C179" s="4"/>
      <c r="D179" s="5"/>
      <c r="E179" s="4"/>
      <c r="F179" s="5"/>
      <c r="G179" s="6" t="s">
        <v>1</v>
      </c>
      <c r="H179" s="6"/>
      <c r="J179" s="74"/>
      <c r="K179" s="3" t="s">
        <v>1</v>
      </c>
      <c r="L179" s="4"/>
      <c r="M179" s="5"/>
      <c r="N179" s="4"/>
      <c r="O179" s="5"/>
      <c r="P179" s="6" t="s">
        <v>1</v>
      </c>
      <c r="Q179" s="6"/>
      <c r="AA179" s="12"/>
    </row>
    <row r="180" spans="1:27" ht="11.1" customHeight="1" thickBot="1" x14ac:dyDescent="0.3">
      <c r="A180" s="74">
        <v>28</v>
      </c>
      <c r="B180" s="7" t="s">
        <v>2</v>
      </c>
      <c r="C180" s="8"/>
      <c r="D180" s="9"/>
      <c r="E180" s="10"/>
      <c r="F180" s="9"/>
      <c r="G180" s="11" t="s">
        <v>2</v>
      </c>
      <c r="H180" s="11"/>
      <c r="J180" s="74">
        <v>28</v>
      </c>
      <c r="K180" s="7" t="s">
        <v>2</v>
      </c>
      <c r="L180" s="8"/>
      <c r="M180" s="9"/>
      <c r="N180" s="10"/>
      <c r="O180" s="9"/>
      <c r="P180" s="11" t="s">
        <v>2</v>
      </c>
      <c r="Q180" s="11"/>
      <c r="AA180" s="12"/>
    </row>
    <row r="181" spans="1:27" ht="11.1" customHeight="1" x14ac:dyDescent="0.25">
      <c r="A181" s="74"/>
      <c r="B181" s="15" t="s">
        <v>1</v>
      </c>
      <c r="C181" s="16"/>
      <c r="D181" s="17"/>
      <c r="E181" s="4"/>
      <c r="F181" s="17"/>
      <c r="G181" s="18" t="s">
        <v>1</v>
      </c>
      <c r="H181" s="18"/>
      <c r="J181" s="74"/>
      <c r="K181" s="15" t="s">
        <v>1</v>
      </c>
      <c r="L181" s="16"/>
      <c r="M181" s="17"/>
      <c r="N181" s="4"/>
      <c r="O181" s="17"/>
      <c r="P181" s="18" t="s">
        <v>1</v>
      </c>
      <c r="Q181" s="18"/>
      <c r="AA181" s="12"/>
    </row>
    <row r="182" spans="1:27" ht="11.1" customHeight="1" thickBot="1" x14ac:dyDescent="0.3">
      <c r="A182" s="74">
        <v>30</v>
      </c>
      <c r="B182" s="19" t="s">
        <v>2</v>
      </c>
      <c r="C182" s="20"/>
      <c r="D182" s="21"/>
      <c r="E182" s="10"/>
      <c r="F182" s="21"/>
      <c r="G182" s="22" t="s">
        <v>2</v>
      </c>
      <c r="H182" s="22"/>
      <c r="J182" s="74">
        <v>30</v>
      </c>
      <c r="K182" s="19" t="s">
        <v>2</v>
      </c>
      <c r="L182" s="20"/>
      <c r="M182" s="21"/>
      <c r="N182" s="10"/>
      <c r="O182" s="21"/>
      <c r="P182" s="22" t="s">
        <v>2</v>
      </c>
      <c r="Q182" s="22"/>
      <c r="AA182" s="12"/>
    </row>
    <row r="183" spans="1:27" ht="11.1" customHeight="1" x14ac:dyDescent="0.25">
      <c r="A183" s="74"/>
      <c r="B183" s="3" t="s">
        <v>1</v>
      </c>
      <c r="C183" s="4"/>
      <c r="D183" s="5"/>
      <c r="E183" s="4"/>
      <c r="F183" s="5"/>
      <c r="G183" s="6" t="s">
        <v>1</v>
      </c>
      <c r="H183" s="6"/>
      <c r="J183" s="74"/>
      <c r="K183" s="3" t="s">
        <v>1</v>
      </c>
      <c r="L183" s="4"/>
      <c r="M183" s="5"/>
      <c r="N183" s="4"/>
      <c r="O183" s="5"/>
      <c r="P183" s="6" t="s">
        <v>1</v>
      </c>
      <c r="Q183" s="6"/>
      <c r="AA183" s="12"/>
    </row>
    <row r="184" spans="1:27" ht="11.1" customHeight="1" thickBot="1" x14ac:dyDescent="0.3">
      <c r="A184" s="74">
        <v>32</v>
      </c>
      <c r="B184" s="7" t="s">
        <v>2</v>
      </c>
      <c r="C184" s="8"/>
      <c r="D184" s="9"/>
      <c r="E184" s="10"/>
      <c r="F184" s="9"/>
      <c r="G184" s="11" t="s">
        <v>2</v>
      </c>
      <c r="H184" s="11"/>
      <c r="J184" s="74">
        <v>32</v>
      </c>
      <c r="K184" s="7" t="s">
        <v>2</v>
      </c>
      <c r="L184" s="8"/>
      <c r="M184" s="9"/>
      <c r="N184" s="10"/>
      <c r="O184" s="9"/>
      <c r="P184" s="11" t="s">
        <v>2</v>
      </c>
      <c r="Q184" s="11"/>
      <c r="AA184" s="12"/>
    </row>
    <row r="185" spans="1:27" ht="11.1" customHeight="1" x14ac:dyDescent="0.25">
      <c r="A185" s="74"/>
      <c r="B185" s="15" t="s">
        <v>1</v>
      </c>
      <c r="C185" s="16"/>
      <c r="D185" s="17"/>
      <c r="E185" s="4"/>
      <c r="F185" s="17"/>
      <c r="G185" s="18" t="s">
        <v>1</v>
      </c>
      <c r="H185" s="18"/>
      <c r="J185" s="74"/>
      <c r="K185" s="15" t="s">
        <v>1</v>
      </c>
      <c r="L185" s="16"/>
      <c r="M185" s="17"/>
      <c r="N185" s="4"/>
      <c r="O185" s="17"/>
      <c r="P185" s="18" t="s">
        <v>1</v>
      </c>
      <c r="Q185" s="18"/>
      <c r="AA185" s="12"/>
    </row>
    <row r="186" spans="1:27" ht="11.1" customHeight="1" thickBot="1" x14ac:dyDescent="0.3">
      <c r="A186" s="74">
        <v>34</v>
      </c>
      <c r="B186" s="19" t="s">
        <v>2</v>
      </c>
      <c r="C186" s="20"/>
      <c r="D186" s="21"/>
      <c r="E186" s="10"/>
      <c r="F186" s="21"/>
      <c r="G186" s="22" t="s">
        <v>2</v>
      </c>
      <c r="H186" s="22"/>
      <c r="J186" s="74">
        <v>34</v>
      </c>
      <c r="K186" s="19" t="s">
        <v>2</v>
      </c>
      <c r="L186" s="20"/>
      <c r="M186" s="21"/>
      <c r="N186" s="10"/>
      <c r="O186" s="21"/>
      <c r="P186" s="22" t="s">
        <v>2</v>
      </c>
      <c r="Q186" s="22"/>
      <c r="AA186" s="12"/>
    </row>
    <row r="187" spans="1:27" ht="11.1" customHeight="1" x14ac:dyDescent="0.25">
      <c r="A187" s="74"/>
      <c r="B187" s="3" t="s">
        <v>1</v>
      </c>
      <c r="C187" s="4"/>
      <c r="D187" s="5"/>
      <c r="E187" s="4"/>
      <c r="F187" s="5"/>
      <c r="G187" s="6" t="s">
        <v>1</v>
      </c>
      <c r="H187" s="6"/>
      <c r="J187" s="74"/>
      <c r="K187" s="3" t="s">
        <v>1</v>
      </c>
      <c r="L187" s="4"/>
      <c r="M187" s="5"/>
      <c r="N187" s="4"/>
      <c r="O187" s="5"/>
      <c r="P187" s="6" t="s">
        <v>1</v>
      </c>
      <c r="Q187" s="6"/>
      <c r="AA187" s="12"/>
    </row>
    <row r="188" spans="1:27" ht="11.1" customHeight="1" thickBot="1" x14ac:dyDescent="0.3">
      <c r="A188" s="74">
        <v>36</v>
      </c>
      <c r="B188" s="7" t="s">
        <v>2</v>
      </c>
      <c r="C188" s="8"/>
      <c r="D188" s="9"/>
      <c r="E188" s="10"/>
      <c r="F188" s="9"/>
      <c r="G188" s="11" t="s">
        <v>2</v>
      </c>
      <c r="H188" s="11"/>
      <c r="J188" s="74">
        <v>36</v>
      </c>
      <c r="K188" s="7" t="s">
        <v>2</v>
      </c>
      <c r="L188" s="8"/>
      <c r="M188" s="9"/>
      <c r="N188" s="10"/>
      <c r="O188" s="9"/>
      <c r="P188" s="11" t="s">
        <v>2</v>
      </c>
      <c r="Q188" s="11"/>
      <c r="AA188" s="12"/>
    </row>
    <row r="189" spans="1:27" ht="11.1" customHeight="1" x14ac:dyDescent="0.25">
      <c r="A189" s="74"/>
      <c r="B189" s="15" t="s">
        <v>1</v>
      </c>
      <c r="C189" s="16"/>
      <c r="D189" s="17"/>
      <c r="E189" s="4"/>
      <c r="F189" s="17"/>
      <c r="G189" s="18" t="s">
        <v>1</v>
      </c>
      <c r="H189" s="18"/>
      <c r="J189" s="74"/>
      <c r="K189" s="15" t="s">
        <v>1</v>
      </c>
      <c r="L189" s="16"/>
      <c r="M189" s="17"/>
      <c r="N189" s="4"/>
      <c r="O189" s="17"/>
      <c r="P189" s="18" t="s">
        <v>1</v>
      </c>
      <c r="Q189" s="18"/>
      <c r="AA189" s="1"/>
    </row>
    <row r="190" spans="1:27" ht="11.1" customHeight="1" thickBot="1" x14ac:dyDescent="0.3">
      <c r="A190" s="74">
        <v>38</v>
      </c>
      <c r="B190" s="19" t="s">
        <v>2</v>
      </c>
      <c r="C190" s="20"/>
      <c r="D190" s="21"/>
      <c r="E190" s="10"/>
      <c r="F190" s="21"/>
      <c r="G190" s="22" t="s">
        <v>2</v>
      </c>
      <c r="H190" s="22"/>
      <c r="J190" s="74">
        <v>38</v>
      </c>
      <c r="K190" s="19" t="s">
        <v>2</v>
      </c>
      <c r="L190" s="20"/>
      <c r="M190" s="21"/>
      <c r="N190" s="10"/>
      <c r="O190" s="21"/>
      <c r="P190" s="22" t="s">
        <v>2</v>
      </c>
      <c r="Q190" s="22"/>
      <c r="AA190" s="1"/>
    </row>
    <row r="191" spans="1:27" ht="11.1" customHeight="1" x14ac:dyDescent="0.25">
      <c r="A191" s="74"/>
      <c r="B191" s="3" t="s">
        <v>1</v>
      </c>
      <c r="C191" s="4"/>
      <c r="D191" s="5"/>
      <c r="E191" s="4"/>
      <c r="F191" s="5"/>
      <c r="G191" s="6" t="s">
        <v>1</v>
      </c>
      <c r="H191" s="6"/>
      <c r="J191" s="74"/>
      <c r="K191" s="3" t="s">
        <v>1</v>
      </c>
      <c r="L191" s="4"/>
      <c r="M191" s="5"/>
      <c r="N191" s="4"/>
      <c r="O191" s="5"/>
      <c r="P191" s="6" t="s">
        <v>1</v>
      </c>
      <c r="Q191" s="6"/>
      <c r="AA191" s="1"/>
    </row>
    <row r="192" spans="1:27" ht="11.1" customHeight="1" thickBot="1" x14ac:dyDescent="0.3">
      <c r="A192" s="74">
        <v>40</v>
      </c>
      <c r="B192" s="7" t="s">
        <v>2</v>
      </c>
      <c r="C192" s="8"/>
      <c r="D192" s="9"/>
      <c r="E192" s="10"/>
      <c r="F192" s="9"/>
      <c r="G192" s="11" t="s">
        <v>2</v>
      </c>
      <c r="H192" s="11"/>
      <c r="J192" s="74">
        <v>40</v>
      </c>
      <c r="K192" s="7" t="s">
        <v>2</v>
      </c>
      <c r="L192" s="8"/>
      <c r="M192" s="9"/>
      <c r="N192" s="10"/>
      <c r="O192" s="9"/>
      <c r="P192" s="11" t="s">
        <v>2</v>
      </c>
      <c r="Q192" s="11"/>
      <c r="AA192" s="1"/>
    </row>
    <row r="193" spans="1:27" ht="11.1" customHeight="1" x14ac:dyDescent="0.25">
      <c r="A193" s="74"/>
      <c r="B193" s="15" t="s">
        <v>1</v>
      </c>
      <c r="C193" s="16"/>
      <c r="D193" s="17"/>
      <c r="E193" s="4"/>
      <c r="F193" s="17"/>
      <c r="G193" s="18" t="s">
        <v>1</v>
      </c>
      <c r="H193" s="18"/>
      <c r="J193" s="74"/>
      <c r="K193" s="15" t="s">
        <v>1</v>
      </c>
      <c r="L193" s="16"/>
      <c r="M193" s="17"/>
      <c r="N193" s="4"/>
      <c r="O193" s="17"/>
      <c r="P193" s="18" t="s">
        <v>1</v>
      </c>
      <c r="Q193" s="18"/>
      <c r="AA193" s="1"/>
    </row>
    <row r="194" spans="1:27" ht="11.1" customHeight="1" thickBot="1" x14ac:dyDescent="0.3">
      <c r="A194" s="74">
        <v>42</v>
      </c>
      <c r="B194" s="19" t="s">
        <v>2</v>
      </c>
      <c r="C194" s="20"/>
      <c r="D194" s="21"/>
      <c r="E194" s="10"/>
      <c r="F194" s="21"/>
      <c r="G194" s="22" t="s">
        <v>2</v>
      </c>
      <c r="H194" s="22"/>
      <c r="J194" s="74">
        <v>42</v>
      </c>
      <c r="K194" s="19" t="s">
        <v>2</v>
      </c>
      <c r="L194" s="20"/>
      <c r="M194" s="21"/>
      <c r="N194" s="10"/>
      <c r="O194" s="21"/>
      <c r="P194" s="22" t="s">
        <v>2</v>
      </c>
      <c r="Q194" s="22"/>
      <c r="AA194" s="1"/>
    </row>
    <row r="195" spans="1:27" ht="11.1" customHeight="1" x14ac:dyDescent="0.25">
      <c r="A195" s="74"/>
      <c r="B195" s="3" t="s">
        <v>1</v>
      </c>
      <c r="C195" s="4"/>
      <c r="D195" s="5"/>
      <c r="E195" s="4"/>
      <c r="F195" s="5"/>
      <c r="G195" s="6" t="s">
        <v>1</v>
      </c>
      <c r="H195" s="6"/>
      <c r="J195" s="74"/>
      <c r="K195" s="3" t="s">
        <v>1</v>
      </c>
      <c r="L195" s="4"/>
      <c r="M195" s="5"/>
      <c r="N195" s="4"/>
      <c r="O195" s="5"/>
      <c r="P195" s="6" t="s">
        <v>1</v>
      </c>
      <c r="Q195" s="6"/>
      <c r="AA195" s="1"/>
    </row>
    <row r="196" spans="1:27" ht="11.1" customHeight="1" thickBot="1" x14ac:dyDescent="0.3">
      <c r="A196" s="74">
        <v>44</v>
      </c>
      <c r="B196" s="7" t="s">
        <v>2</v>
      </c>
      <c r="C196" s="8"/>
      <c r="D196" s="9"/>
      <c r="E196" s="10"/>
      <c r="F196" s="9"/>
      <c r="G196" s="11" t="s">
        <v>2</v>
      </c>
      <c r="H196" s="11"/>
      <c r="J196" s="74">
        <v>44</v>
      </c>
      <c r="K196" s="7" t="s">
        <v>2</v>
      </c>
      <c r="L196" s="8"/>
      <c r="M196" s="9"/>
      <c r="N196" s="10"/>
      <c r="O196" s="9"/>
      <c r="P196" s="11" t="s">
        <v>2</v>
      </c>
      <c r="Q196" s="11"/>
      <c r="AA196" s="1"/>
    </row>
    <row r="197" spans="1:27" ht="11.1" customHeight="1" x14ac:dyDescent="0.25">
      <c r="A197" s="74"/>
      <c r="B197" s="15" t="s">
        <v>1</v>
      </c>
      <c r="C197" s="16"/>
      <c r="D197" s="17"/>
      <c r="E197" s="4"/>
      <c r="F197" s="17"/>
      <c r="G197" s="18" t="s">
        <v>1</v>
      </c>
      <c r="H197" s="18"/>
      <c r="J197" s="74"/>
      <c r="K197" s="15" t="s">
        <v>1</v>
      </c>
      <c r="L197" s="16"/>
      <c r="M197" s="17"/>
      <c r="N197" s="4"/>
      <c r="O197" s="17"/>
      <c r="P197" s="18" t="s">
        <v>1</v>
      </c>
      <c r="Q197" s="18"/>
      <c r="AA197" s="1"/>
    </row>
    <row r="198" spans="1:27" ht="11.1" customHeight="1" thickBot="1" x14ac:dyDescent="0.3">
      <c r="A198" s="74">
        <v>46</v>
      </c>
      <c r="B198" s="19" t="s">
        <v>2</v>
      </c>
      <c r="C198" s="20"/>
      <c r="D198" s="21"/>
      <c r="E198" s="10"/>
      <c r="F198" s="21"/>
      <c r="G198" s="22" t="s">
        <v>2</v>
      </c>
      <c r="H198" s="22"/>
      <c r="J198" s="74">
        <v>46</v>
      </c>
      <c r="K198" s="19" t="s">
        <v>2</v>
      </c>
      <c r="L198" s="20"/>
      <c r="M198" s="21"/>
      <c r="N198" s="10"/>
      <c r="O198" s="21"/>
      <c r="P198" s="22" t="s">
        <v>2</v>
      </c>
      <c r="Q198" s="22"/>
      <c r="AA198" s="1"/>
    </row>
    <row r="199" spans="1:27" ht="11.1" customHeight="1" x14ac:dyDescent="0.25">
      <c r="A199" s="74"/>
      <c r="B199" s="3" t="s">
        <v>1</v>
      </c>
      <c r="C199" s="4"/>
      <c r="D199" s="5"/>
      <c r="E199" s="4"/>
      <c r="F199" s="5"/>
      <c r="G199" s="6" t="s">
        <v>1</v>
      </c>
      <c r="H199" s="6"/>
      <c r="J199" s="74"/>
      <c r="K199" s="3" t="s">
        <v>1</v>
      </c>
      <c r="L199" s="4"/>
      <c r="M199" s="5"/>
      <c r="N199" s="4"/>
      <c r="O199" s="5"/>
      <c r="P199" s="6" t="s">
        <v>1</v>
      </c>
      <c r="Q199" s="6"/>
      <c r="AA199" s="1"/>
    </row>
    <row r="200" spans="1:27" ht="11.1" customHeight="1" thickBot="1" x14ac:dyDescent="0.3">
      <c r="A200" s="74">
        <v>48</v>
      </c>
      <c r="B200" s="7" t="s">
        <v>2</v>
      </c>
      <c r="C200" s="8"/>
      <c r="D200" s="9"/>
      <c r="E200" s="10"/>
      <c r="F200" s="9"/>
      <c r="G200" s="11" t="s">
        <v>2</v>
      </c>
      <c r="H200" s="11"/>
      <c r="J200" s="74">
        <v>48</v>
      </c>
      <c r="K200" s="7" t="s">
        <v>2</v>
      </c>
      <c r="L200" s="8"/>
      <c r="M200" s="9"/>
      <c r="N200" s="10"/>
      <c r="O200" s="9"/>
      <c r="P200" s="11" t="s">
        <v>2</v>
      </c>
      <c r="Q200" s="11"/>
      <c r="AA200" s="1"/>
    </row>
    <row r="201" spans="1:27" ht="11.1" customHeight="1" x14ac:dyDescent="0.25">
      <c r="A201" s="74"/>
      <c r="B201" s="15" t="s">
        <v>1</v>
      </c>
      <c r="C201" s="16"/>
      <c r="D201" s="17"/>
      <c r="E201" s="4"/>
      <c r="F201" s="17"/>
      <c r="G201" s="18" t="s">
        <v>1</v>
      </c>
      <c r="H201" s="18"/>
      <c r="J201" s="74"/>
      <c r="K201" s="15" t="s">
        <v>1</v>
      </c>
      <c r="L201" s="16"/>
      <c r="M201" s="17"/>
      <c r="N201" s="4"/>
      <c r="O201" s="17"/>
      <c r="P201" s="18" t="s">
        <v>1</v>
      </c>
      <c r="Q201" s="18"/>
      <c r="AA201" s="1"/>
    </row>
    <row r="202" spans="1:27" ht="11.1" customHeight="1" thickBot="1" x14ac:dyDescent="0.3">
      <c r="A202" s="74">
        <v>50</v>
      </c>
      <c r="B202" s="19" t="s">
        <v>2</v>
      </c>
      <c r="C202" s="20"/>
      <c r="D202" s="21"/>
      <c r="E202" s="10"/>
      <c r="F202" s="21"/>
      <c r="G202" s="22" t="s">
        <v>2</v>
      </c>
      <c r="H202" s="22"/>
      <c r="J202" s="74">
        <v>50</v>
      </c>
      <c r="K202" s="19" t="s">
        <v>2</v>
      </c>
      <c r="L202" s="20"/>
      <c r="M202" s="21"/>
      <c r="N202" s="10"/>
      <c r="O202" s="21"/>
      <c r="P202" s="22" t="s">
        <v>2</v>
      </c>
      <c r="Q202" s="22"/>
      <c r="AA202" s="1"/>
    </row>
    <row r="203" spans="1:27" ht="11.1" customHeight="1" x14ac:dyDescent="0.25">
      <c r="A203" s="74"/>
      <c r="B203" s="3" t="s">
        <v>1</v>
      </c>
      <c r="C203" s="4"/>
      <c r="D203" s="5"/>
      <c r="E203" s="4"/>
      <c r="F203" s="5"/>
      <c r="G203" s="6" t="s">
        <v>1</v>
      </c>
      <c r="H203" s="6"/>
      <c r="J203" s="74"/>
      <c r="K203" s="3" t="s">
        <v>1</v>
      </c>
      <c r="L203" s="4"/>
      <c r="M203" s="5"/>
      <c r="N203" s="4"/>
      <c r="O203" s="5"/>
      <c r="P203" s="6" t="s">
        <v>1</v>
      </c>
      <c r="Q203" s="6"/>
      <c r="AA203" s="1"/>
    </row>
    <row r="204" spans="1:27" ht="11.1" customHeight="1" thickBot="1" x14ac:dyDescent="0.3">
      <c r="A204" s="74">
        <v>52</v>
      </c>
      <c r="B204" s="7" t="s">
        <v>2</v>
      </c>
      <c r="C204" s="8"/>
      <c r="D204" s="9"/>
      <c r="E204" s="10"/>
      <c r="F204" s="9"/>
      <c r="G204" s="11" t="s">
        <v>2</v>
      </c>
      <c r="H204" s="11"/>
      <c r="J204" s="74">
        <v>52</v>
      </c>
      <c r="K204" s="7" t="s">
        <v>2</v>
      </c>
      <c r="L204" s="8"/>
      <c r="M204" s="9"/>
      <c r="N204" s="10"/>
      <c r="O204" s="9"/>
      <c r="P204" s="11" t="s">
        <v>2</v>
      </c>
      <c r="Q204" s="11"/>
      <c r="AA204" s="1"/>
    </row>
    <row r="205" spans="1:27" ht="11.1" customHeight="1" x14ac:dyDescent="0.25">
      <c r="A205" s="74"/>
      <c r="B205" s="15" t="s">
        <v>1</v>
      </c>
      <c r="C205" s="16"/>
      <c r="D205" s="17"/>
      <c r="E205" s="4"/>
      <c r="F205" s="17"/>
      <c r="G205" s="18" t="s">
        <v>1</v>
      </c>
      <c r="H205" s="18"/>
      <c r="J205" s="74"/>
      <c r="K205" s="15" t="s">
        <v>1</v>
      </c>
      <c r="L205" s="16"/>
      <c r="M205" s="17"/>
      <c r="N205" s="4"/>
      <c r="O205" s="17"/>
      <c r="P205" s="18" t="s">
        <v>1</v>
      </c>
      <c r="Q205" s="18"/>
      <c r="AA205" s="1"/>
    </row>
    <row r="206" spans="1:27" ht="11.1" customHeight="1" thickBot="1" x14ac:dyDescent="0.3">
      <c r="A206" s="74">
        <v>54</v>
      </c>
      <c r="B206" s="19" t="s">
        <v>2</v>
      </c>
      <c r="C206" s="20"/>
      <c r="D206" s="21"/>
      <c r="E206" s="10"/>
      <c r="F206" s="21"/>
      <c r="G206" s="22" t="s">
        <v>2</v>
      </c>
      <c r="H206" s="22"/>
      <c r="J206" s="74">
        <v>54</v>
      </c>
      <c r="K206" s="19" t="s">
        <v>2</v>
      </c>
      <c r="L206" s="20"/>
      <c r="M206" s="21"/>
      <c r="N206" s="10"/>
      <c r="O206" s="21"/>
      <c r="P206" s="22" t="s">
        <v>2</v>
      </c>
      <c r="Q206" s="22"/>
      <c r="AA206" s="1"/>
    </row>
    <row r="207" spans="1:27" ht="11.1" customHeight="1" x14ac:dyDescent="0.25">
      <c r="A207" s="74"/>
      <c r="B207" s="3" t="s">
        <v>1</v>
      </c>
      <c r="C207" s="4"/>
      <c r="D207" s="5"/>
      <c r="E207" s="4"/>
      <c r="F207" s="5"/>
      <c r="G207" s="6" t="s">
        <v>1</v>
      </c>
      <c r="H207" s="6"/>
      <c r="J207" s="74"/>
      <c r="K207" s="3" t="s">
        <v>1</v>
      </c>
      <c r="L207" s="4"/>
      <c r="M207" s="5"/>
      <c r="N207" s="4"/>
      <c r="O207" s="5"/>
      <c r="P207" s="6" t="s">
        <v>1</v>
      </c>
      <c r="Q207" s="6"/>
      <c r="AA207" s="1"/>
    </row>
    <row r="208" spans="1:27" ht="11.1" customHeight="1" thickBot="1" x14ac:dyDescent="0.3">
      <c r="A208" s="74">
        <v>56</v>
      </c>
      <c r="B208" s="7" t="s">
        <v>2</v>
      </c>
      <c r="C208" s="8"/>
      <c r="D208" s="9"/>
      <c r="E208" s="10"/>
      <c r="F208" s="9"/>
      <c r="G208" s="11" t="s">
        <v>2</v>
      </c>
      <c r="H208" s="11"/>
      <c r="J208" s="74">
        <v>56</v>
      </c>
      <c r="K208" s="7" t="s">
        <v>2</v>
      </c>
      <c r="L208" s="8"/>
      <c r="M208" s="9"/>
      <c r="N208" s="10"/>
      <c r="O208" s="9"/>
      <c r="P208" s="11" t="s">
        <v>2</v>
      </c>
      <c r="Q208" s="11"/>
      <c r="AA208" s="1"/>
    </row>
    <row r="209" spans="1:27" ht="11.1" customHeight="1" x14ac:dyDescent="0.25">
      <c r="A209" s="74"/>
      <c r="B209" s="15" t="s">
        <v>1</v>
      </c>
      <c r="C209" s="16"/>
      <c r="D209" s="17"/>
      <c r="E209" s="4"/>
      <c r="F209" s="17"/>
      <c r="G209" s="18" t="s">
        <v>1</v>
      </c>
      <c r="H209" s="18"/>
      <c r="J209" s="74"/>
      <c r="K209" s="15" t="s">
        <v>1</v>
      </c>
      <c r="L209" s="16"/>
      <c r="M209" s="17"/>
      <c r="N209" s="4"/>
      <c r="O209" s="17"/>
      <c r="P209" s="18" t="s">
        <v>1</v>
      </c>
      <c r="Q209" s="18"/>
      <c r="AA209" s="1"/>
    </row>
    <row r="210" spans="1:27" ht="11.1" customHeight="1" thickBot="1" x14ac:dyDescent="0.3">
      <c r="A210" s="74">
        <v>58</v>
      </c>
      <c r="B210" s="19" t="s">
        <v>2</v>
      </c>
      <c r="C210" s="20"/>
      <c r="D210" s="21"/>
      <c r="E210" s="10"/>
      <c r="F210" s="21"/>
      <c r="G210" s="22" t="s">
        <v>2</v>
      </c>
      <c r="H210" s="22"/>
      <c r="J210" s="74">
        <v>58</v>
      </c>
      <c r="K210" s="19" t="s">
        <v>2</v>
      </c>
      <c r="L210" s="20"/>
      <c r="M210" s="21"/>
      <c r="N210" s="10"/>
      <c r="O210" s="21"/>
      <c r="P210" s="22" t="s">
        <v>2</v>
      </c>
      <c r="Q210" s="22"/>
      <c r="AA210" s="1"/>
    </row>
    <row r="211" spans="1:27" ht="11.1" customHeight="1" x14ac:dyDescent="0.25">
      <c r="A211" s="74"/>
      <c r="B211" s="3" t="s">
        <v>1</v>
      </c>
      <c r="C211" s="4"/>
      <c r="D211" s="5"/>
      <c r="E211" s="4"/>
      <c r="F211" s="5"/>
      <c r="G211" s="6" t="s">
        <v>1</v>
      </c>
      <c r="H211" s="6"/>
      <c r="J211" s="74"/>
      <c r="K211" s="3" t="s">
        <v>1</v>
      </c>
      <c r="L211" s="4"/>
      <c r="M211" s="5"/>
      <c r="N211" s="4"/>
      <c r="O211" s="5"/>
      <c r="P211" s="6" t="s">
        <v>1</v>
      </c>
      <c r="Q211" s="6"/>
      <c r="AA211" s="1"/>
    </row>
    <row r="212" spans="1:27" ht="11.1" customHeight="1" thickBot="1" x14ac:dyDescent="0.3">
      <c r="A212" s="74">
        <v>60</v>
      </c>
      <c r="B212" s="7" t="s">
        <v>2</v>
      </c>
      <c r="C212" s="8"/>
      <c r="D212" s="9"/>
      <c r="E212" s="10"/>
      <c r="F212" s="9"/>
      <c r="G212" s="11" t="s">
        <v>2</v>
      </c>
      <c r="H212" s="11"/>
      <c r="J212" s="74">
        <v>60</v>
      </c>
      <c r="K212" s="7" t="s">
        <v>2</v>
      </c>
      <c r="L212" s="8"/>
      <c r="M212" s="9"/>
      <c r="N212" s="10"/>
      <c r="O212" s="9"/>
      <c r="P212" s="11" t="s">
        <v>2</v>
      </c>
      <c r="Q212" s="11"/>
      <c r="AA212" s="1"/>
    </row>
    <row r="213" spans="1:27" ht="11.1" customHeight="1" x14ac:dyDescent="0.25">
      <c r="A213" s="74"/>
      <c r="B213" s="15" t="s">
        <v>1</v>
      </c>
      <c r="C213" s="16"/>
      <c r="D213" s="17"/>
      <c r="E213" s="4"/>
      <c r="F213" s="17"/>
      <c r="G213" s="18" t="s">
        <v>1</v>
      </c>
      <c r="H213" s="18"/>
      <c r="J213" s="74"/>
      <c r="K213" s="15" t="s">
        <v>1</v>
      </c>
      <c r="L213" s="16"/>
      <c r="M213" s="17"/>
      <c r="N213" s="4"/>
      <c r="O213" s="17"/>
      <c r="P213" s="18" t="s">
        <v>1</v>
      </c>
      <c r="Q213" s="18"/>
      <c r="AA213" s="1"/>
    </row>
    <row r="214" spans="1:27" ht="11.1" customHeight="1" thickBot="1" x14ac:dyDescent="0.3">
      <c r="A214" s="74">
        <v>62</v>
      </c>
      <c r="B214" s="19" t="s">
        <v>2</v>
      </c>
      <c r="C214" s="20"/>
      <c r="D214" s="21"/>
      <c r="E214" s="10"/>
      <c r="F214" s="21"/>
      <c r="G214" s="22" t="s">
        <v>2</v>
      </c>
      <c r="H214" s="22"/>
      <c r="J214" s="74">
        <v>62</v>
      </c>
      <c r="K214" s="19" t="s">
        <v>2</v>
      </c>
      <c r="L214" s="20"/>
      <c r="M214" s="21"/>
      <c r="N214" s="10"/>
      <c r="O214" s="21"/>
      <c r="P214" s="22" t="s">
        <v>2</v>
      </c>
      <c r="Q214" s="22"/>
      <c r="AA214" s="1"/>
    </row>
    <row r="215" spans="1:27" ht="11.1" customHeight="1" x14ac:dyDescent="0.25">
      <c r="A215" s="74"/>
      <c r="B215" s="3" t="s">
        <v>1</v>
      </c>
      <c r="C215" s="4"/>
      <c r="D215" s="5"/>
      <c r="E215" s="4"/>
      <c r="F215" s="5"/>
      <c r="G215" s="6" t="s">
        <v>1</v>
      </c>
      <c r="H215" s="6"/>
      <c r="J215" s="74"/>
      <c r="K215" s="3" t="s">
        <v>1</v>
      </c>
      <c r="L215" s="4"/>
      <c r="M215" s="5"/>
      <c r="N215" s="4"/>
      <c r="O215" s="5"/>
      <c r="P215" s="6" t="s">
        <v>1</v>
      </c>
      <c r="Q215" s="6"/>
      <c r="AA215" s="1"/>
    </row>
    <row r="216" spans="1:27" ht="11.1" customHeight="1" thickBot="1" x14ac:dyDescent="0.3">
      <c r="A216" s="74">
        <v>64</v>
      </c>
      <c r="B216" s="7" t="s">
        <v>2</v>
      </c>
      <c r="C216" s="8"/>
      <c r="D216" s="9"/>
      <c r="E216" s="10"/>
      <c r="F216" s="9"/>
      <c r="G216" s="11" t="s">
        <v>2</v>
      </c>
      <c r="H216" s="11"/>
      <c r="J216" s="74">
        <v>64</v>
      </c>
      <c r="K216" s="7" t="s">
        <v>2</v>
      </c>
      <c r="L216" s="8"/>
      <c r="M216" s="9"/>
      <c r="N216" s="10"/>
      <c r="O216" s="9"/>
      <c r="P216" s="11" t="s">
        <v>2</v>
      </c>
      <c r="Q216" s="11"/>
      <c r="AA216" s="1"/>
    </row>
    <row r="217" spans="1:27" ht="11.1" customHeight="1" x14ac:dyDescent="0.25">
      <c r="A217" s="74"/>
      <c r="B217" s="15" t="s">
        <v>1</v>
      </c>
      <c r="C217" s="16"/>
      <c r="D217" s="17"/>
      <c r="E217" s="4"/>
      <c r="F217" s="17"/>
      <c r="G217" s="18" t="s">
        <v>1</v>
      </c>
      <c r="H217" s="18"/>
      <c r="J217" s="74"/>
      <c r="K217" s="15" t="s">
        <v>1</v>
      </c>
      <c r="L217" s="16"/>
      <c r="M217" s="17"/>
      <c r="N217" s="4"/>
      <c r="O217" s="17"/>
      <c r="P217" s="18" t="s">
        <v>1</v>
      </c>
      <c r="Q217" s="18"/>
      <c r="AA217" s="1"/>
    </row>
    <row r="218" spans="1:27" ht="11.1" customHeight="1" thickBot="1" x14ac:dyDescent="0.3">
      <c r="A218" s="74">
        <v>66</v>
      </c>
      <c r="B218" s="19" t="s">
        <v>2</v>
      </c>
      <c r="C218" s="20"/>
      <c r="D218" s="21"/>
      <c r="E218" s="10"/>
      <c r="F218" s="21"/>
      <c r="G218" s="22" t="s">
        <v>2</v>
      </c>
      <c r="H218" s="22"/>
      <c r="J218" s="74">
        <v>66</v>
      </c>
      <c r="K218" s="19" t="s">
        <v>2</v>
      </c>
      <c r="L218" s="20"/>
      <c r="M218" s="21"/>
      <c r="N218" s="10"/>
      <c r="O218" s="21"/>
      <c r="P218" s="22" t="s">
        <v>2</v>
      </c>
      <c r="Q218" s="22"/>
      <c r="AA218" s="1"/>
    </row>
    <row r="219" spans="1:27" ht="11.1" customHeight="1" x14ac:dyDescent="0.25">
      <c r="A219" s="74"/>
      <c r="B219" s="3" t="s">
        <v>1</v>
      </c>
      <c r="C219" s="4"/>
      <c r="D219" s="5"/>
      <c r="E219" s="4"/>
      <c r="F219" s="5"/>
      <c r="G219" s="6" t="s">
        <v>1</v>
      </c>
      <c r="H219" s="6"/>
      <c r="J219" s="74"/>
      <c r="K219" s="3" t="s">
        <v>1</v>
      </c>
      <c r="L219" s="4"/>
      <c r="M219" s="5"/>
      <c r="N219" s="4"/>
      <c r="O219" s="5"/>
      <c r="P219" s="6" t="s">
        <v>1</v>
      </c>
      <c r="Q219" s="6"/>
      <c r="AA219" s="1"/>
    </row>
    <row r="220" spans="1:27" ht="11.1" customHeight="1" thickBot="1" x14ac:dyDescent="0.3">
      <c r="A220" s="74">
        <v>68</v>
      </c>
      <c r="B220" s="7" t="s">
        <v>2</v>
      </c>
      <c r="C220" s="8"/>
      <c r="D220" s="9"/>
      <c r="E220" s="10"/>
      <c r="F220" s="9"/>
      <c r="G220" s="11" t="s">
        <v>2</v>
      </c>
      <c r="H220" s="11"/>
      <c r="J220" s="74">
        <v>68</v>
      </c>
      <c r="K220" s="7" t="s">
        <v>2</v>
      </c>
      <c r="L220" s="8"/>
      <c r="M220" s="9"/>
      <c r="N220" s="10"/>
      <c r="O220" s="9"/>
      <c r="P220" s="11" t="s">
        <v>2</v>
      </c>
      <c r="Q220" s="11"/>
      <c r="AA220" s="1"/>
    </row>
    <row r="221" spans="1:27" ht="11.1" customHeight="1" x14ac:dyDescent="0.25">
      <c r="A221" s="74"/>
      <c r="B221" s="15" t="s">
        <v>1</v>
      </c>
      <c r="C221" s="16"/>
      <c r="D221" s="17"/>
      <c r="E221" s="4"/>
      <c r="F221" s="17"/>
      <c r="G221" s="18" t="s">
        <v>1</v>
      </c>
      <c r="H221" s="18"/>
      <c r="J221" s="74"/>
      <c r="K221" s="15" t="s">
        <v>1</v>
      </c>
      <c r="L221" s="16"/>
      <c r="M221" s="17"/>
      <c r="N221" s="4"/>
      <c r="O221" s="17"/>
      <c r="P221" s="18" t="s">
        <v>1</v>
      </c>
      <c r="Q221" s="18"/>
      <c r="AA221" s="1"/>
    </row>
    <row r="222" spans="1:27" ht="11.1" customHeight="1" thickBot="1" x14ac:dyDescent="0.3">
      <c r="A222" s="74">
        <v>70</v>
      </c>
      <c r="B222" s="19" t="s">
        <v>2</v>
      </c>
      <c r="C222" s="20"/>
      <c r="D222" s="21"/>
      <c r="E222" s="10"/>
      <c r="F222" s="21"/>
      <c r="G222" s="22" t="s">
        <v>2</v>
      </c>
      <c r="H222" s="22"/>
      <c r="J222" s="74">
        <v>70</v>
      </c>
      <c r="K222" s="19" t="s">
        <v>2</v>
      </c>
      <c r="L222" s="20"/>
      <c r="M222" s="21"/>
      <c r="N222" s="10"/>
      <c r="O222" s="21"/>
      <c r="P222" s="22" t="s">
        <v>2</v>
      </c>
      <c r="Q222" s="22"/>
      <c r="AA222" s="1"/>
    </row>
    <row r="223" spans="1:27" ht="11.1" customHeight="1" x14ac:dyDescent="0.25">
      <c r="A223" s="74"/>
      <c r="B223" s="3" t="s">
        <v>1</v>
      </c>
      <c r="C223" s="4"/>
      <c r="D223" s="5"/>
      <c r="E223" s="4"/>
      <c r="F223" s="5"/>
      <c r="G223" s="6" t="s">
        <v>1</v>
      </c>
      <c r="H223" s="6"/>
      <c r="J223" s="74"/>
      <c r="K223" s="3" t="s">
        <v>1</v>
      </c>
      <c r="L223" s="4"/>
      <c r="M223" s="5"/>
      <c r="N223" s="4"/>
      <c r="O223" s="5"/>
      <c r="P223" s="6" t="s">
        <v>1</v>
      </c>
      <c r="Q223" s="6"/>
      <c r="AA223" s="1"/>
    </row>
    <row r="224" spans="1:27" ht="11.1" customHeight="1" thickBot="1" x14ac:dyDescent="0.3">
      <c r="A224" s="74">
        <v>72</v>
      </c>
      <c r="B224" s="7" t="s">
        <v>2</v>
      </c>
      <c r="C224" s="8"/>
      <c r="D224" s="9"/>
      <c r="E224" s="10"/>
      <c r="F224" s="9"/>
      <c r="G224" s="11" t="s">
        <v>2</v>
      </c>
      <c r="H224" s="11"/>
      <c r="J224" s="74">
        <v>72</v>
      </c>
      <c r="K224" s="7" t="s">
        <v>2</v>
      </c>
      <c r="L224" s="8"/>
      <c r="M224" s="9"/>
      <c r="N224" s="10"/>
      <c r="O224" s="9"/>
      <c r="P224" s="11" t="s">
        <v>2</v>
      </c>
      <c r="Q224" s="11"/>
      <c r="AA224" s="1"/>
    </row>
    <row r="225" spans="1:27" ht="11.1" customHeight="1" x14ac:dyDescent="0.25">
      <c r="A225" s="25"/>
      <c r="B225" s="12"/>
      <c r="C225" s="14"/>
      <c r="D225" s="12"/>
      <c r="E225" s="14"/>
      <c r="F225" s="12"/>
      <c r="G225" s="12"/>
      <c r="H225" s="12"/>
      <c r="K225" s="12"/>
      <c r="L225" s="13"/>
      <c r="M225" s="12"/>
      <c r="N225" s="14"/>
      <c r="O225" s="12"/>
      <c r="P225" s="12"/>
      <c r="Q225" s="12"/>
      <c r="AA225" s="1"/>
    </row>
    <row r="226" spans="1:27" ht="11.1" customHeight="1" x14ac:dyDescent="0.25">
      <c r="A226" s="12"/>
      <c r="B226" s="12"/>
      <c r="C226" s="14"/>
      <c r="D226" s="12"/>
      <c r="E226" s="14"/>
      <c r="F226" s="12"/>
      <c r="G226" s="12"/>
      <c r="H226" s="12"/>
      <c r="K226" s="1"/>
      <c r="M226" s="1"/>
    </row>
    <row r="227" spans="1:27" ht="11.1" customHeight="1" x14ac:dyDescent="0.25">
      <c r="A227" s="1"/>
      <c r="B227" s="1"/>
      <c r="C227" s="2"/>
      <c r="D227" s="1"/>
      <c r="E227" s="1"/>
      <c r="K227" s="1"/>
      <c r="L227" s="2"/>
      <c r="M227" s="1"/>
    </row>
    <row r="228" spans="1:27" ht="11.1" customHeight="1" x14ac:dyDescent="0.25">
      <c r="A228" s="12"/>
      <c r="B228" s="12"/>
      <c r="C228" s="14"/>
      <c r="D228" s="12"/>
      <c r="E228" s="14"/>
      <c r="F228" s="12"/>
      <c r="G228" s="12"/>
      <c r="H228" s="12"/>
      <c r="K228" s="1"/>
      <c r="M228" s="1"/>
    </row>
    <row r="229" spans="1:27" ht="11.1" customHeight="1" x14ac:dyDescent="0.25">
      <c r="A229" s="1"/>
      <c r="B229" s="1"/>
      <c r="C229" s="2"/>
      <c r="D229" s="1"/>
      <c r="E229" s="1"/>
      <c r="K229" s="1"/>
      <c r="L229" s="2"/>
      <c r="M229" s="1"/>
    </row>
    <row r="230" spans="1:27" ht="11.1" customHeight="1" x14ac:dyDescent="0.25">
      <c r="A230" s="12"/>
      <c r="B230" s="12"/>
      <c r="C230" s="14"/>
      <c r="D230" s="12"/>
      <c r="E230" s="14"/>
      <c r="F230" s="12"/>
      <c r="G230" s="12"/>
      <c r="H230" s="12"/>
      <c r="K230" s="1"/>
      <c r="M230" s="1"/>
    </row>
    <row r="231" spans="1:27" ht="11.1" customHeight="1" x14ac:dyDescent="0.25">
      <c r="A231" s="1"/>
      <c r="B231" s="1"/>
      <c r="C231" s="2"/>
      <c r="D231" s="1"/>
      <c r="E231" s="1"/>
      <c r="K231" s="1"/>
      <c r="L231" s="2"/>
      <c r="M231" s="1"/>
    </row>
    <row r="232" spans="1:27" ht="11.1" customHeight="1" x14ac:dyDescent="0.25">
      <c r="A232" s="12"/>
      <c r="B232" s="12"/>
      <c r="C232" s="14"/>
      <c r="D232" s="12"/>
      <c r="E232" s="14"/>
      <c r="F232" s="12"/>
      <c r="G232" s="12"/>
      <c r="H232" s="12"/>
      <c r="K232" s="1"/>
      <c r="M232" s="1"/>
    </row>
    <row r="233" spans="1:27" ht="11.1" customHeight="1" x14ac:dyDescent="0.25">
      <c r="A233" s="1"/>
      <c r="B233" s="1"/>
      <c r="C233" s="2"/>
      <c r="D233" s="1"/>
      <c r="E233" s="1"/>
      <c r="K233" s="1"/>
      <c r="L233" s="2"/>
      <c r="M233" s="1"/>
    </row>
    <row r="234" spans="1:27" ht="11.1" customHeight="1" x14ac:dyDescent="0.25">
      <c r="A234" s="12"/>
      <c r="B234" s="12"/>
      <c r="C234" s="14"/>
      <c r="D234" s="12"/>
      <c r="E234" s="14"/>
      <c r="F234" s="12"/>
      <c r="G234" s="12"/>
      <c r="H234" s="12"/>
      <c r="K234" s="1"/>
      <c r="M234" s="1"/>
    </row>
    <row r="235" spans="1:27" ht="11.1" customHeight="1" x14ac:dyDescent="0.25">
      <c r="A235" s="1"/>
      <c r="B235" s="1"/>
      <c r="C235" s="2"/>
      <c r="D235" s="1"/>
      <c r="E235" s="1"/>
      <c r="K235" s="1"/>
      <c r="L235" s="2"/>
      <c r="M235" s="1"/>
    </row>
    <row r="236" spans="1:27" ht="11.1" customHeight="1" x14ac:dyDescent="0.25">
      <c r="A236" s="12"/>
      <c r="B236" s="12"/>
      <c r="C236" s="14"/>
      <c r="D236" s="12"/>
      <c r="E236" s="14"/>
      <c r="F236" s="12"/>
      <c r="G236" s="12"/>
      <c r="H236" s="12"/>
      <c r="K236" s="1"/>
      <c r="M236" s="1"/>
    </row>
    <row r="237" spans="1:27" ht="11.1" customHeight="1" x14ac:dyDescent="0.25">
      <c r="A237" s="1"/>
      <c r="B237" s="1"/>
      <c r="C237" s="2"/>
      <c r="D237" s="1"/>
      <c r="E237" s="1"/>
      <c r="K237" s="1"/>
      <c r="L237" s="2"/>
      <c r="M237" s="1"/>
    </row>
    <row r="238" spans="1:27" ht="11.1" customHeight="1" x14ac:dyDescent="0.25">
      <c r="A238" s="12"/>
      <c r="B238" s="12"/>
      <c r="C238" s="14"/>
      <c r="D238" s="12"/>
      <c r="E238" s="14"/>
      <c r="F238" s="12"/>
      <c r="G238" s="12"/>
      <c r="H238" s="12"/>
      <c r="K238" s="1"/>
      <c r="M238" s="1"/>
    </row>
    <row r="239" spans="1:27" ht="11.1" customHeight="1" x14ac:dyDescent="0.25">
      <c r="A239" s="1"/>
      <c r="B239" s="1"/>
      <c r="C239" s="2"/>
      <c r="D239" s="1"/>
      <c r="E239" s="1"/>
      <c r="K239" s="1"/>
      <c r="L239" s="2"/>
      <c r="M239" s="1"/>
    </row>
    <row r="240" spans="1:27" ht="11.1" customHeight="1" x14ac:dyDescent="0.25">
      <c r="A240" s="12"/>
      <c r="B240" s="12"/>
      <c r="C240" s="14"/>
      <c r="D240" s="12"/>
      <c r="E240" s="14"/>
      <c r="F240" s="12"/>
      <c r="G240" s="12"/>
      <c r="H240" s="12"/>
      <c r="K240" s="1"/>
      <c r="M240" s="1"/>
    </row>
    <row r="241" spans="1:13" ht="11.1" customHeight="1" x14ac:dyDescent="0.25">
      <c r="A241" s="1"/>
      <c r="B241" s="1"/>
      <c r="C241" s="2"/>
      <c r="D241" s="1"/>
      <c r="E241" s="1"/>
      <c r="K241" s="1"/>
      <c r="L241" s="2"/>
      <c r="M241" s="1"/>
    </row>
    <row r="242" spans="1:13" ht="11.1" customHeight="1" x14ac:dyDescent="0.25">
      <c r="A242" s="12"/>
      <c r="B242" s="12"/>
      <c r="C242" s="14"/>
      <c r="D242" s="12"/>
      <c r="E242" s="14"/>
      <c r="F242" s="12"/>
      <c r="G242" s="12"/>
      <c r="H242" s="12"/>
      <c r="K242" s="1"/>
      <c r="M242" s="1"/>
    </row>
    <row r="243" spans="1:13" ht="11.1" customHeight="1" x14ac:dyDescent="0.25">
      <c r="A243" s="1"/>
      <c r="B243" s="1"/>
      <c r="C243" s="2"/>
      <c r="D243" s="1"/>
      <c r="E243" s="1"/>
      <c r="K243" s="1"/>
      <c r="L243" s="2"/>
      <c r="M243" s="1"/>
    </row>
    <row r="244" spans="1:13" ht="11.1" customHeight="1" x14ac:dyDescent="0.25">
      <c r="A244" s="12"/>
      <c r="B244" s="12"/>
      <c r="C244" s="14"/>
      <c r="D244" s="12"/>
      <c r="E244" s="14"/>
      <c r="F244" s="12"/>
      <c r="G244" s="12"/>
      <c r="H244" s="12"/>
      <c r="K244" s="1"/>
      <c r="M244" s="1"/>
    </row>
    <row r="245" spans="1:13" ht="11.1" customHeight="1" x14ac:dyDescent="0.25">
      <c r="A245" s="1"/>
      <c r="B245" s="1"/>
      <c r="C245" s="2"/>
      <c r="D245" s="1"/>
      <c r="E245" s="1"/>
      <c r="K245" s="1"/>
      <c r="L245" s="2"/>
      <c r="M245" s="1"/>
    </row>
    <row r="246" spans="1:13" ht="11.1" customHeight="1" x14ac:dyDescent="0.25">
      <c r="A246" s="12"/>
      <c r="B246" s="12"/>
      <c r="C246" s="14"/>
      <c r="D246" s="12"/>
      <c r="E246" s="14"/>
      <c r="F246" s="12"/>
      <c r="G246" s="12"/>
      <c r="H246" s="12"/>
      <c r="K246" s="1"/>
      <c r="M246" s="1"/>
    </row>
    <row r="247" spans="1:13" ht="11.1" customHeight="1" x14ac:dyDescent="0.25">
      <c r="A247" s="1"/>
      <c r="B247" s="1"/>
      <c r="C247" s="2"/>
      <c r="D247" s="1"/>
      <c r="E247" s="1"/>
      <c r="K247" s="1"/>
      <c r="L247" s="2"/>
      <c r="M247" s="1"/>
    </row>
    <row r="248" spans="1:13" ht="11.1" customHeight="1" x14ac:dyDescent="0.25">
      <c r="A248" s="12"/>
      <c r="B248" s="12"/>
      <c r="C248" s="14"/>
      <c r="D248" s="12"/>
      <c r="E248" s="14"/>
      <c r="F248" s="12"/>
      <c r="G248" s="12"/>
      <c r="H248" s="12"/>
      <c r="K248" s="1"/>
      <c r="M248" s="1"/>
    </row>
    <row r="249" spans="1:13" ht="11.1" customHeight="1" x14ac:dyDescent="0.25">
      <c r="A249" s="1"/>
      <c r="B249" s="1"/>
      <c r="C249" s="2"/>
      <c r="D249" s="1"/>
      <c r="E249" s="1"/>
      <c r="K249" s="1"/>
      <c r="L249" s="2"/>
      <c r="M249" s="1"/>
    </row>
    <row r="250" spans="1:13" ht="11.1" customHeight="1" x14ac:dyDescent="0.25">
      <c r="A250" s="12"/>
      <c r="B250" s="12"/>
      <c r="C250" s="14"/>
      <c r="D250" s="12"/>
      <c r="E250" s="14"/>
      <c r="F250" s="12"/>
      <c r="G250" s="12"/>
      <c r="H250" s="12"/>
      <c r="K250" s="1"/>
      <c r="M250" s="1"/>
    </row>
    <row r="251" spans="1:13" ht="11.1" customHeight="1" x14ac:dyDescent="0.25">
      <c r="A251" s="1"/>
      <c r="B251" s="1"/>
      <c r="C251" s="2"/>
      <c r="D251" s="1"/>
      <c r="E251" s="1"/>
      <c r="K251" s="1"/>
      <c r="L251" s="2"/>
      <c r="M251" s="1"/>
    </row>
    <row r="252" spans="1:13" ht="11.1" customHeight="1" x14ac:dyDescent="0.25">
      <c r="A252" s="12"/>
      <c r="B252" s="12"/>
      <c r="C252" s="14"/>
      <c r="D252" s="12"/>
      <c r="E252" s="14"/>
      <c r="F252" s="12"/>
      <c r="G252" s="12"/>
      <c r="H252" s="12"/>
      <c r="K252" s="1"/>
      <c r="M252" s="1"/>
    </row>
    <row r="253" spans="1:13" ht="11.1" customHeight="1" x14ac:dyDescent="0.25">
      <c r="A253" s="1"/>
      <c r="B253" s="1"/>
      <c r="C253" s="2"/>
      <c r="D253" s="1"/>
      <c r="E253" s="1"/>
      <c r="K253" s="1"/>
      <c r="L253" s="2"/>
      <c r="M253" s="1"/>
    </row>
    <row r="254" spans="1:13" ht="11.1" customHeight="1" x14ac:dyDescent="0.25">
      <c r="A254" s="12"/>
      <c r="B254" s="12"/>
      <c r="C254" s="14"/>
      <c r="D254" s="12"/>
      <c r="E254" s="14"/>
      <c r="F254" s="12"/>
      <c r="G254" s="12"/>
      <c r="H254" s="12"/>
      <c r="K254" s="1"/>
      <c r="M254" s="1"/>
    </row>
    <row r="255" spans="1:13" ht="11.1" customHeight="1" x14ac:dyDescent="0.25">
      <c r="A255" s="1"/>
      <c r="B255" s="1"/>
      <c r="C255" s="2"/>
      <c r="D255" s="1"/>
      <c r="E255" s="1"/>
      <c r="K255" s="1"/>
      <c r="L255" s="2"/>
      <c r="M255" s="1"/>
    </row>
    <row r="256" spans="1:13" ht="11.1" customHeight="1" x14ac:dyDescent="0.25">
      <c r="A256" s="12"/>
      <c r="B256" s="12"/>
      <c r="C256" s="14"/>
      <c r="D256" s="12"/>
      <c r="E256" s="14"/>
      <c r="F256" s="12"/>
      <c r="G256" s="12"/>
      <c r="H256" s="12"/>
      <c r="K256" s="1"/>
      <c r="M256" s="1"/>
    </row>
    <row r="257" spans="1:13" ht="11.1" customHeight="1" x14ac:dyDescent="0.25">
      <c r="A257" s="1"/>
      <c r="B257" s="1"/>
      <c r="C257" s="2"/>
      <c r="D257" s="1"/>
      <c r="E257" s="1"/>
      <c r="K257" s="1"/>
      <c r="L257" s="2"/>
      <c r="M257" s="1"/>
    </row>
    <row r="258" spans="1:13" ht="11.1" customHeight="1" x14ac:dyDescent="0.25">
      <c r="A258" s="12"/>
      <c r="B258" s="12"/>
      <c r="C258" s="14"/>
      <c r="D258" s="12"/>
      <c r="E258" s="14"/>
      <c r="F258" s="12"/>
      <c r="G258" s="12"/>
      <c r="H258" s="12"/>
      <c r="K258" s="1"/>
      <c r="M258" s="1"/>
    </row>
    <row r="259" spans="1:13" ht="11.1" customHeight="1" x14ac:dyDescent="0.25">
      <c r="A259" s="1"/>
      <c r="B259" s="1"/>
      <c r="C259" s="2"/>
      <c r="D259" s="1"/>
      <c r="E259" s="1"/>
      <c r="K259" s="1"/>
      <c r="L259" s="2"/>
      <c r="M259" s="1"/>
    </row>
    <row r="260" spans="1:13" ht="11.1" customHeight="1" x14ac:dyDescent="0.25">
      <c r="A260" s="12"/>
      <c r="B260" s="12"/>
      <c r="C260" s="14"/>
      <c r="D260" s="12"/>
      <c r="E260" s="14"/>
      <c r="F260" s="12"/>
      <c r="G260" s="12"/>
      <c r="H260" s="12"/>
      <c r="K260" s="1"/>
      <c r="M260" s="1"/>
    </row>
    <row r="261" spans="1:13" ht="11.1" customHeight="1" x14ac:dyDescent="0.25">
      <c r="A261" s="1"/>
      <c r="B261" s="1"/>
      <c r="C261" s="2"/>
      <c r="D261" s="1"/>
      <c r="E261" s="1"/>
      <c r="K261" s="1"/>
      <c r="L261" s="2"/>
      <c r="M261" s="1"/>
    </row>
    <row r="262" spans="1:13" ht="11.1" customHeight="1" x14ac:dyDescent="0.25">
      <c r="A262" s="12"/>
      <c r="B262" s="12"/>
      <c r="C262" s="14"/>
      <c r="D262" s="12"/>
      <c r="E262" s="14"/>
      <c r="F262" s="12"/>
      <c r="G262" s="12"/>
      <c r="H262" s="12"/>
      <c r="K262" s="1"/>
      <c r="M262" s="1"/>
    </row>
    <row r="263" spans="1:13" ht="11.1" customHeight="1" x14ac:dyDescent="0.25">
      <c r="A263" s="1"/>
      <c r="B263" s="1"/>
      <c r="C263" s="2"/>
      <c r="D263" s="1"/>
      <c r="E263" s="1"/>
      <c r="K263" s="1"/>
      <c r="L263" s="2"/>
      <c r="M263" s="1"/>
    </row>
    <row r="264" spans="1:13" ht="11.1" customHeight="1" x14ac:dyDescent="0.25">
      <c r="A264" s="12"/>
      <c r="B264" s="12"/>
      <c r="C264" s="14"/>
      <c r="D264" s="12"/>
      <c r="E264" s="14"/>
      <c r="F264" s="12"/>
      <c r="G264" s="12"/>
      <c r="H264" s="12"/>
      <c r="K264" s="1"/>
      <c r="M264" s="1"/>
    </row>
    <row r="265" spans="1:13" ht="11.1" customHeight="1" x14ac:dyDescent="0.25">
      <c r="A265" s="1"/>
      <c r="B265" s="1"/>
      <c r="C265" s="2"/>
      <c r="D265" s="1"/>
      <c r="E265" s="1"/>
      <c r="K265" s="1"/>
      <c r="L265" s="2"/>
      <c r="M265" s="1"/>
    </row>
    <row r="266" spans="1:13" ht="11.1" customHeight="1" x14ac:dyDescent="0.25">
      <c r="A266" s="12"/>
      <c r="B266" s="12"/>
      <c r="C266" s="14"/>
      <c r="D266" s="12"/>
      <c r="E266" s="14"/>
      <c r="F266" s="12"/>
      <c r="G266" s="12"/>
      <c r="H266" s="12"/>
      <c r="K266" s="1"/>
      <c r="M266" s="1"/>
    </row>
    <row r="267" spans="1:13" ht="11.1" customHeight="1" x14ac:dyDescent="0.25">
      <c r="A267" s="1"/>
      <c r="B267" s="1"/>
      <c r="C267" s="2"/>
      <c r="D267" s="1"/>
      <c r="E267" s="1"/>
      <c r="K267" s="1"/>
      <c r="L267" s="2"/>
      <c r="M267" s="1"/>
    </row>
    <row r="268" spans="1:13" ht="11.1" customHeight="1" x14ac:dyDescent="0.25">
      <c r="A268" s="12"/>
      <c r="B268" s="12"/>
      <c r="C268" s="14"/>
      <c r="D268" s="12"/>
      <c r="E268" s="14"/>
      <c r="F268" s="12"/>
      <c r="G268" s="12"/>
      <c r="H268" s="12"/>
      <c r="K268" s="1"/>
      <c r="M268" s="1"/>
    </row>
    <row r="269" spans="1:13" ht="11.1" customHeight="1" x14ac:dyDescent="0.25">
      <c r="A269" s="1"/>
      <c r="B269" s="1"/>
      <c r="C269" s="2"/>
      <c r="D269" s="1"/>
      <c r="E269" s="1"/>
      <c r="K269" s="1"/>
      <c r="L269" s="2"/>
      <c r="M269" s="1"/>
    </row>
    <row r="270" spans="1:13" ht="11.1" customHeight="1" x14ac:dyDescent="0.25">
      <c r="A270" s="12"/>
      <c r="B270" s="12"/>
      <c r="C270" s="14"/>
      <c r="D270" s="12"/>
      <c r="E270" s="14"/>
      <c r="F270" s="12"/>
      <c r="G270" s="12"/>
      <c r="H270" s="12"/>
      <c r="K270" s="1"/>
      <c r="M270" s="1"/>
    </row>
    <row r="271" spans="1:13" ht="11.1" customHeight="1" x14ac:dyDescent="0.25">
      <c r="A271" s="1"/>
      <c r="B271" s="1"/>
      <c r="C271" s="2"/>
      <c r="D271" s="1"/>
      <c r="E271" s="1"/>
      <c r="K271" s="1"/>
      <c r="L271" s="2"/>
      <c r="M271" s="1"/>
    </row>
    <row r="272" spans="1:13" ht="11.1" customHeight="1" x14ac:dyDescent="0.25">
      <c r="A272" s="12"/>
      <c r="B272" s="12"/>
      <c r="C272" s="14"/>
      <c r="D272" s="12"/>
      <c r="E272" s="14"/>
      <c r="F272" s="12"/>
      <c r="G272" s="12"/>
      <c r="H272" s="12"/>
      <c r="K272" s="1"/>
      <c r="M272" s="1"/>
    </row>
    <row r="273" spans="1:13" ht="11.1" customHeight="1" x14ac:dyDescent="0.25">
      <c r="A273" s="1"/>
      <c r="B273" s="1"/>
      <c r="C273" s="2"/>
      <c r="D273" s="1"/>
      <c r="E273" s="1"/>
      <c r="K273" s="1"/>
      <c r="L273" s="2"/>
      <c r="M273" s="1"/>
    </row>
    <row r="274" spans="1:13" ht="11.1" customHeight="1" x14ac:dyDescent="0.25">
      <c r="A274" s="12"/>
      <c r="B274" s="12"/>
      <c r="C274" s="14"/>
      <c r="D274" s="12"/>
      <c r="E274" s="14"/>
      <c r="F274" s="12"/>
      <c r="G274" s="12"/>
      <c r="H274" s="12"/>
      <c r="K274" s="1"/>
      <c r="M274" s="1"/>
    </row>
    <row r="275" spans="1:13" ht="11.1" customHeight="1" x14ac:dyDescent="0.25">
      <c r="A275" s="1"/>
      <c r="B275" s="1"/>
      <c r="C275" s="2"/>
      <c r="D275" s="1"/>
      <c r="E275" s="1"/>
      <c r="K275" s="1"/>
      <c r="L275" s="2"/>
      <c r="M275" s="1"/>
    </row>
    <row r="276" spans="1:13" ht="11.1" customHeight="1" x14ac:dyDescent="0.25">
      <c r="A276" s="12"/>
      <c r="B276" s="12"/>
      <c r="C276" s="14"/>
      <c r="D276" s="12"/>
      <c r="E276" s="14"/>
      <c r="F276" s="12"/>
      <c r="G276" s="12"/>
      <c r="H276" s="12"/>
      <c r="K276" s="1"/>
      <c r="M276" s="1"/>
    </row>
    <row r="277" spans="1:13" ht="11.1" customHeight="1" x14ac:dyDescent="0.25">
      <c r="A277" s="1"/>
      <c r="B277" s="1"/>
      <c r="C277" s="2"/>
      <c r="D277" s="1"/>
      <c r="E277" s="1"/>
      <c r="K277" s="1"/>
      <c r="L277" s="2"/>
      <c r="M277" s="1"/>
    </row>
    <row r="278" spans="1:13" ht="11.1" customHeight="1" x14ac:dyDescent="0.25">
      <c r="A278" s="12"/>
      <c r="B278" s="12"/>
      <c r="C278" s="14"/>
      <c r="D278" s="12"/>
      <c r="E278" s="14"/>
      <c r="F278" s="12"/>
      <c r="G278" s="12"/>
      <c r="H278" s="12"/>
      <c r="K278" s="1"/>
      <c r="M278" s="1"/>
    </row>
    <row r="279" spans="1:13" ht="11.1" customHeight="1" x14ac:dyDescent="0.25">
      <c r="A279" s="1"/>
      <c r="B279" s="1"/>
      <c r="C279" s="2"/>
      <c r="D279" s="1"/>
      <c r="E279" s="1"/>
      <c r="K279" s="1"/>
      <c r="L279" s="2"/>
      <c r="M279" s="1"/>
    </row>
    <row r="280" spans="1:13" ht="11.1" customHeight="1" x14ac:dyDescent="0.25">
      <c r="A280" s="12"/>
      <c r="B280" s="12"/>
      <c r="C280" s="14"/>
      <c r="D280" s="12"/>
      <c r="E280" s="14"/>
      <c r="F280" s="12"/>
      <c r="G280" s="12"/>
      <c r="H280" s="12"/>
      <c r="K280" s="1"/>
      <c r="M280" s="1"/>
    </row>
    <row r="281" spans="1:13" ht="11.1" customHeight="1" x14ac:dyDescent="0.25">
      <c r="A281" s="1"/>
      <c r="B281" s="1"/>
      <c r="C281" s="2"/>
      <c r="D281" s="1"/>
      <c r="E281" s="1"/>
      <c r="K281" s="1"/>
      <c r="L281" s="2"/>
      <c r="M281" s="1"/>
    </row>
    <row r="282" spans="1:13" ht="11.1" customHeight="1" x14ac:dyDescent="0.25">
      <c r="A282" s="12"/>
      <c r="B282" s="12"/>
      <c r="C282" s="14"/>
      <c r="D282" s="12"/>
      <c r="E282" s="14"/>
      <c r="F282" s="12"/>
      <c r="G282" s="12"/>
      <c r="H282" s="12"/>
      <c r="K282" s="1"/>
      <c r="M282" s="1"/>
    </row>
    <row r="283" spans="1:13" ht="11.1" customHeight="1" x14ac:dyDescent="0.25">
      <c r="A283" s="1"/>
      <c r="B283" s="1"/>
      <c r="C283" s="2"/>
      <c r="D283" s="1"/>
      <c r="E283" s="1"/>
      <c r="K283" s="1"/>
      <c r="L283" s="2"/>
      <c r="M283" s="1"/>
    </row>
    <row r="284" spans="1:13" ht="11.1" customHeight="1" x14ac:dyDescent="0.25">
      <c r="A284" s="12"/>
      <c r="B284" s="12"/>
      <c r="C284" s="14"/>
      <c r="D284" s="12"/>
      <c r="E284" s="14"/>
      <c r="F284" s="12"/>
      <c r="G284" s="12"/>
      <c r="H284" s="12"/>
      <c r="K284" s="1"/>
      <c r="M284" s="1"/>
    </row>
    <row r="285" spans="1:13" ht="11.1" customHeight="1" x14ac:dyDescent="0.25">
      <c r="A285" s="1"/>
      <c r="B285" s="1"/>
      <c r="C285" s="2"/>
      <c r="D285" s="1"/>
      <c r="E285" s="1"/>
      <c r="K285" s="1"/>
      <c r="L285" s="2"/>
      <c r="M285" s="1"/>
    </row>
    <row r="286" spans="1:13" ht="11.1" customHeight="1" x14ac:dyDescent="0.25">
      <c r="A286" s="12"/>
      <c r="B286" s="12"/>
      <c r="C286" s="14"/>
      <c r="D286" s="12"/>
      <c r="E286" s="14"/>
      <c r="F286" s="12"/>
      <c r="G286" s="12"/>
      <c r="H286" s="12"/>
      <c r="K286" s="1"/>
      <c r="M286" s="1"/>
    </row>
    <row r="287" spans="1:13" ht="11.1" customHeight="1" x14ac:dyDescent="0.25">
      <c r="A287" s="1"/>
      <c r="B287" s="1"/>
      <c r="C287" s="2"/>
      <c r="D287" s="1"/>
      <c r="E287" s="1"/>
      <c r="K287" s="1"/>
      <c r="L287" s="2"/>
      <c r="M287" s="1"/>
    </row>
    <row r="288" spans="1:13" ht="11.1" customHeight="1" x14ac:dyDescent="0.25">
      <c r="A288" s="12"/>
      <c r="B288" s="12"/>
      <c r="C288" s="14"/>
      <c r="D288" s="12"/>
      <c r="E288" s="14"/>
      <c r="F288" s="12"/>
      <c r="G288" s="12"/>
      <c r="H288" s="12"/>
      <c r="K288" s="1"/>
      <c r="M288" s="1"/>
    </row>
    <row r="289" spans="1:13" ht="11.1" customHeight="1" x14ac:dyDescent="0.25">
      <c r="A289" s="1"/>
      <c r="B289" s="1"/>
      <c r="C289" s="2"/>
      <c r="D289" s="1"/>
      <c r="E289" s="1"/>
      <c r="K289" s="1"/>
      <c r="L289" s="2"/>
      <c r="M289" s="1"/>
    </row>
    <row r="290" spans="1:13" ht="11.1" customHeight="1" x14ac:dyDescent="0.25">
      <c r="A290" s="12"/>
      <c r="B290" s="12"/>
      <c r="C290" s="14"/>
      <c r="D290" s="12"/>
      <c r="E290" s="14"/>
      <c r="F290" s="12"/>
      <c r="G290" s="12"/>
      <c r="H290" s="12"/>
      <c r="K290" s="1"/>
      <c r="M290" s="1"/>
    </row>
    <row r="291" spans="1:13" ht="11.1" customHeight="1" x14ac:dyDescent="0.25">
      <c r="A291" s="1"/>
      <c r="B291" s="1"/>
      <c r="C291" s="2"/>
      <c r="D291" s="1"/>
      <c r="E291" s="1"/>
      <c r="K291" s="1"/>
      <c r="L291" s="2"/>
      <c r="M291" s="1"/>
    </row>
    <row r="292" spans="1:13" ht="11.1" customHeight="1" x14ac:dyDescent="0.25">
      <c r="A292" s="12"/>
      <c r="B292" s="12"/>
      <c r="C292" s="14"/>
      <c r="D292" s="12"/>
      <c r="E292" s="14"/>
      <c r="F292" s="12"/>
      <c r="G292" s="12"/>
      <c r="H292" s="12"/>
      <c r="K292" s="1"/>
      <c r="M292" s="1"/>
    </row>
    <row r="293" spans="1:13" ht="11.1" customHeight="1" x14ac:dyDescent="0.25">
      <c r="A293" s="1"/>
      <c r="B293" s="1"/>
      <c r="C293" s="2"/>
      <c r="D293" s="1"/>
      <c r="E293" s="1"/>
      <c r="K293" s="1"/>
      <c r="L293" s="2"/>
      <c r="M293" s="1"/>
    </row>
    <row r="294" spans="1:13" ht="11.1" customHeight="1" x14ac:dyDescent="0.25">
      <c r="A294" s="12"/>
      <c r="B294" s="12"/>
      <c r="C294" s="14"/>
      <c r="D294" s="12"/>
      <c r="E294" s="14"/>
      <c r="F294" s="12"/>
      <c r="G294" s="12"/>
      <c r="H294" s="12"/>
      <c r="K294" s="1"/>
      <c r="M294" s="1"/>
    </row>
    <row r="295" spans="1:13" ht="11.1" customHeight="1" x14ac:dyDescent="0.25">
      <c r="A295" s="1"/>
      <c r="B295" s="1"/>
      <c r="C295" s="2"/>
      <c r="D295" s="1"/>
      <c r="E295" s="1"/>
      <c r="K295" s="1"/>
      <c r="L295" s="2"/>
      <c r="M295" s="1"/>
    </row>
    <row r="296" spans="1:13" ht="11.1" customHeight="1" x14ac:dyDescent="0.25">
      <c r="A296" s="12"/>
      <c r="B296" s="12"/>
      <c r="C296" s="14"/>
      <c r="D296" s="12"/>
      <c r="E296" s="14"/>
      <c r="F296" s="12"/>
      <c r="G296" s="12"/>
      <c r="H296" s="12"/>
      <c r="K296" s="1"/>
      <c r="M296" s="1"/>
    </row>
    <row r="297" spans="1:13" ht="11.1" customHeight="1" x14ac:dyDescent="0.25">
      <c r="A297" s="1"/>
      <c r="B297" s="1"/>
      <c r="C297" s="2"/>
      <c r="D297" s="1"/>
      <c r="E297" s="1"/>
      <c r="K297" s="1"/>
      <c r="L297" s="2"/>
      <c r="M297" s="1"/>
    </row>
    <row r="298" spans="1:13" ht="11.1" customHeight="1" x14ac:dyDescent="0.25">
      <c r="A298" s="12"/>
      <c r="B298" s="12"/>
      <c r="C298" s="14"/>
      <c r="D298" s="12"/>
      <c r="E298" s="14"/>
      <c r="F298" s="12"/>
      <c r="G298" s="12"/>
      <c r="H298" s="12"/>
      <c r="K298" s="1"/>
      <c r="M298" s="1"/>
    </row>
    <row r="299" spans="1:13" ht="11.1" customHeight="1" x14ac:dyDescent="0.25">
      <c r="A299" s="1"/>
      <c r="B299" s="1"/>
      <c r="C299" s="2"/>
      <c r="D299" s="1"/>
      <c r="E299" s="1"/>
      <c r="K299" s="1"/>
      <c r="L299" s="2"/>
      <c r="M299" s="1"/>
    </row>
    <row r="300" spans="1:13" ht="11.1" customHeight="1" x14ac:dyDescent="0.25">
      <c r="A300" s="12"/>
      <c r="B300" s="12"/>
      <c r="C300" s="14"/>
      <c r="D300" s="12"/>
      <c r="E300" s="14"/>
      <c r="F300" s="12"/>
      <c r="G300" s="12"/>
      <c r="H300" s="12"/>
      <c r="K300" s="1"/>
      <c r="M300" s="1"/>
    </row>
    <row r="301" spans="1:13" ht="11.1" customHeight="1" x14ac:dyDescent="0.25">
      <c r="A301" s="1"/>
      <c r="B301" s="1"/>
      <c r="C301" s="2"/>
      <c r="D301" s="1"/>
      <c r="E301" s="1"/>
      <c r="K301" s="1"/>
      <c r="L301" s="2"/>
      <c r="M301" s="1"/>
    </row>
    <row r="302" spans="1:13" ht="11.1" customHeight="1" x14ac:dyDescent="0.25">
      <c r="A302" s="12"/>
      <c r="B302" s="12"/>
      <c r="C302" s="14"/>
      <c r="D302" s="12"/>
      <c r="E302" s="14"/>
      <c r="F302" s="12"/>
      <c r="G302" s="12"/>
      <c r="H302" s="12"/>
      <c r="K302" s="1"/>
      <c r="M302" s="1"/>
    </row>
    <row r="303" spans="1:13" ht="11.1" customHeight="1" x14ac:dyDescent="0.25">
      <c r="A303" s="1"/>
      <c r="B303" s="1"/>
      <c r="C303" s="2"/>
      <c r="D303" s="1"/>
      <c r="E303" s="1"/>
      <c r="K303" s="1"/>
      <c r="L303" s="2"/>
      <c r="M303" s="1"/>
    </row>
    <row r="304" spans="1:13" ht="11.1" customHeight="1" x14ac:dyDescent="0.25">
      <c r="A304" s="12"/>
      <c r="B304" s="12"/>
      <c r="C304" s="14"/>
      <c r="D304" s="12"/>
      <c r="E304" s="14"/>
      <c r="F304" s="12"/>
      <c r="G304" s="12"/>
      <c r="H304" s="12"/>
      <c r="K304" s="1"/>
      <c r="M304" s="1"/>
    </row>
    <row r="305" spans="1:13" ht="11.1" customHeight="1" x14ac:dyDescent="0.25">
      <c r="A305" s="1"/>
      <c r="B305" s="1"/>
      <c r="C305" s="2"/>
      <c r="D305" s="1"/>
      <c r="E305" s="1"/>
      <c r="K305" s="1"/>
      <c r="L305" s="2"/>
      <c r="M305" s="1"/>
    </row>
    <row r="306" spans="1:13" ht="11.1" customHeight="1" x14ac:dyDescent="0.25">
      <c r="A306" s="12"/>
      <c r="B306" s="12"/>
      <c r="C306" s="14"/>
      <c r="D306" s="12"/>
      <c r="E306" s="14"/>
      <c r="F306" s="12"/>
      <c r="G306" s="12"/>
      <c r="H306" s="12"/>
      <c r="K306" s="1"/>
      <c r="M306" s="1"/>
    </row>
    <row r="307" spans="1:13" ht="11.1" customHeight="1" x14ac:dyDescent="0.25">
      <c r="A307" s="1"/>
      <c r="B307" s="1"/>
      <c r="C307" s="2"/>
      <c r="D307" s="1"/>
      <c r="E307" s="1"/>
      <c r="K307" s="1"/>
      <c r="L307" s="2"/>
      <c r="M307" s="1"/>
    </row>
    <row r="308" spans="1:13" ht="11.1" customHeight="1" x14ac:dyDescent="0.25">
      <c r="A308" s="12"/>
      <c r="B308" s="12"/>
      <c r="C308" s="14"/>
      <c r="D308" s="12"/>
      <c r="E308" s="14"/>
      <c r="F308" s="12"/>
      <c r="G308" s="12"/>
      <c r="H308" s="12"/>
      <c r="K308" s="1"/>
      <c r="M308" s="1"/>
    </row>
    <row r="309" spans="1:13" ht="11.1" customHeight="1" x14ac:dyDescent="0.25">
      <c r="A309" s="1"/>
      <c r="B309" s="1"/>
      <c r="C309" s="2"/>
      <c r="D309" s="1"/>
      <c r="E309" s="1"/>
      <c r="K309" s="1"/>
      <c r="L309" s="2"/>
      <c r="M309" s="1"/>
    </row>
    <row r="310" spans="1:13" ht="11.1" customHeight="1" x14ac:dyDescent="0.25">
      <c r="A310" s="12"/>
      <c r="B310" s="12"/>
      <c r="C310" s="14"/>
      <c r="D310" s="12"/>
      <c r="E310" s="14"/>
      <c r="F310" s="12"/>
      <c r="G310" s="12"/>
      <c r="H310" s="12"/>
      <c r="K310" s="1"/>
      <c r="M310" s="1"/>
    </row>
    <row r="311" spans="1:13" ht="11.1" customHeight="1" x14ac:dyDescent="0.25">
      <c r="A311" s="1"/>
      <c r="B311" s="1"/>
      <c r="C311" s="2"/>
      <c r="D311" s="1"/>
      <c r="E311" s="1"/>
      <c r="K311" s="1"/>
      <c r="L311" s="2"/>
      <c r="M311" s="1"/>
    </row>
    <row r="312" spans="1:13" ht="11.1" customHeight="1" x14ac:dyDescent="0.25">
      <c r="A312" s="12"/>
      <c r="B312" s="12"/>
      <c r="C312" s="14"/>
      <c r="D312" s="12"/>
      <c r="E312" s="14"/>
      <c r="F312" s="12"/>
      <c r="G312" s="12"/>
      <c r="H312" s="12"/>
      <c r="K312" s="1"/>
      <c r="M312" s="1"/>
    </row>
    <row r="313" spans="1:13" ht="11.1" customHeight="1" x14ac:dyDescent="0.25">
      <c r="A313" s="1"/>
      <c r="B313" s="1"/>
      <c r="C313" s="2"/>
      <c r="D313" s="1"/>
      <c r="E313" s="1"/>
      <c r="K313" s="1"/>
      <c r="L313" s="2"/>
      <c r="M313" s="1"/>
    </row>
    <row r="314" spans="1:13" ht="11.1" customHeight="1" x14ac:dyDescent="0.25">
      <c r="A314" s="12"/>
      <c r="B314" s="12"/>
      <c r="C314" s="14"/>
      <c r="D314" s="12"/>
      <c r="E314" s="14"/>
      <c r="F314" s="12"/>
      <c r="G314" s="12"/>
      <c r="H314" s="12"/>
      <c r="K314" s="1"/>
      <c r="M314" s="1"/>
    </row>
    <row r="315" spans="1:13" ht="11.1" customHeight="1" x14ac:dyDescent="0.25">
      <c r="A315" s="1"/>
      <c r="B315" s="1"/>
      <c r="C315" s="2"/>
      <c r="D315" s="1"/>
      <c r="E315" s="1"/>
      <c r="K315" s="1"/>
      <c r="L315" s="2"/>
      <c r="M315" s="1"/>
    </row>
    <row r="316" spans="1:13" ht="11.1" customHeight="1" x14ac:dyDescent="0.25">
      <c r="A316" s="12"/>
      <c r="B316" s="12"/>
      <c r="C316" s="14"/>
      <c r="D316" s="12"/>
      <c r="E316" s="14"/>
      <c r="F316" s="12"/>
      <c r="G316" s="12"/>
      <c r="H316" s="12"/>
      <c r="K316" s="1"/>
      <c r="M316" s="1"/>
    </row>
    <row r="317" spans="1:13" ht="11.1" customHeight="1" x14ac:dyDescent="0.25">
      <c r="A317" s="1"/>
      <c r="B317" s="1"/>
      <c r="C317" s="2"/>
      <c r="D317" s="1"/>
      <c r="E317" s="1"/>
      <c r="K317" s="1"/>
      <c r="L317" s="2"/>
      <c r="M317" s="1"/>
    </row>
    <row r="318" spans="1:13" ht="11.1" customHeight="1" x14ac:dyDescent="0.25">
      <c r="A318" s="12"/>
      <c r="B318" s="12"/>
      <c r="C318" s="14"/>
      <c r="D318" s="12"/>
      <c r="E318" s="14"/>
      <c r="F318" s="12"/>
      <c r="G318" s="12"/>
      <c r="H318" s="12"/>
      <c r="K318" s="1"/>
      <c r="M318" s="1"/>
    </row>
    <row r="319" spans="1:13" ht="11.1" customHeight="1" x14ac:dyDescent="0.25">
      <c r="A319" s="1"/>
      <c r="B319" s="1"/>
      <c r="C319" s="2"/>
      <c r="D319" s="1"/>
      <c r="E319" s="1"/>
      <c r="K319" s="1"/>
      <c r="L319" s="2"/>
      <c r="M319" s="1"/>
    </row>
    <row r="320" spans="1:13" ht="11.1" customHeight="1" x14ac:dyDescent="0.25">
      <c r="A320" s="12"/>
      <c r="B320" s="12"/>
      <c r="C320" s="14"/>
      <c r="D320" s="12"/>
      <c r="E320" s="14"/>
      <c r="F320" s="12"/>
      <c r="G320" s="12"/>
      <c r="H320" s="12"/>
      <c r="K320" s="1"/>
      <c r="M320" s="1"/>
    </row>
    <row r="321" spans="1:13" ht="11.1" customHeight="1" x14ac:dyDescent="0.25">
      <c r="A321" s="1"/>
      <c r="B321" s="1"/>
      <c r="C321" s="2"/>
      <c r="D321" s="1"/>
      <c r="E321" s="1"/>
      <c r="K321" s="1"/>
      <c r="L321" s="2"/>
      <c r="M321" s="1"/>
    </row>
    <row r="322" spans="1:13" ht="11.1" customHeight="1" x14ac:dyDescent="0.25">
      <c r="A322" s="12"/>
      <c r="B322" s="12"/>
      <c r="C322" s="14"/>
      <c r="D322" s="12"/>
      <c r="E322" s="14"/>
      <c r="F322" s="12"/>
      <c r="G322" s="12"/>
      <c r="H322" s="12"/>
      <c r="K322" s="1"/>
      <c r="M322" s="1"/>
    </row>
    <row r="323" spans="1:13" ht="11.1" customHeight="1" x14ac:dyDescent="0.25">
      <c r="A323" s="1"/>
      <c r="B323" s="1"/>
      <c r="C323" s="2"/>
      <c r="D323" s="1"/>
      <c r="E323" s="1"/>
      <c r="K323" s="1"/>
      <c r="L323" s="2"/>
      <c r="M323" s="1"/>
    </row>
    <row r="324" spans="1:13" ht="11.1" customHeight="1" x14ac:dyDescent="0.25">
      <c r="A324" s="12"/>
      <c r="B324" s="12"/>
      <c r="C324" s="14"/>
      <c r="D324" s="12"/>
      <c r="E324" s="14"/>
      <c r="F324" s="12"/>
      <c r="G324" s="12"/>
      <c r="H324" s="12"/>
      <c r="K324" s="1"/>
      <c r="M324" s="1"/>
    </row>
    <row r="325" spans="1:13" ht="11.1" customHeight="1" x14ac:dyDescent="0.25">
      <c r="A325" s="1"/>
      <c r="B325" s="1"/>
      <c r="C325" s="2"/>
      <c r="D325" s="1"/>
      <c r="E325" s="1"/>
      <c r="K325" s="1"/>
      <c r="L325" s="2"/>
      <c r="M325" s="1"/>
    </row>
    <row r="326" spans="1:13" ht="11.1" customHeight="1" x14ac:dyDescent="0.25">
      <c r="A326" s="12"/>
      <c r="B326" s="12"/>
      <c r="C326" s="14"/>
      <c r="D326" s="12"/>
      <c r="E326" s="14"/>
      <c r="F326" s="12"/>
      <c r="G326" s="12"/>
      <c r="H326" s="12"/>
      <c r="K326" s="1"/>
      <c r="M326" s="1"/>
    </row>
    <row r="327" spans="1:13" ht="11.1" customHeight="1" x14ac:dyDescent="0.25">
      <c r="A327" s="1"/>
      <c r="B327" s="1"/>
      <c r="C327" s="2"/>
      <c r="D327" s="1"/>
      <c r="E327" s="1"/>
      <c r="K327" s="1"/>
      <c r="L327" s="2"/>
      <c r="M327" s="1"/>
    </row>
    <row r="328" spans="1:13" ht="11.1" customHeight="1" x14ac:dyDescent="0.25">
      <c r="A328" s="12"/>
      <c r="B328" s="12"/>
      <c r="C328" s="14"/>
      <c r="D328" s="12"/>
      <c r="E328" s="14"/>
      <c r="F328" s="12"/>
      <c r="G328" s="12"/>
      <c r="H328" s="12"/>
      <c r="K328" s="1"/>
      <c r="M328" s="1"/>
    </row>
    <row r="329" spans="1:13" ht="11.1" customHeight="1" x14ac:dyDescent="0.25">
      <c r="A329" s="1"/>
      <c r="B329" s="1"/>
      <c r="C329" s="2"/>
      <c r="D329" s="1"/>
      <c r="E329" s="1"/>
      <c r="K329" s="1"/>
      <c r="L329" s="2"/>
      <c r="M329" s="1"/>
    </row>
    <row r="330" spans="1:13" ht="11.1" customHeight="1" x14ac:dyDescent="0.25">
      <c r="A330" s="12"/>
      <c r="B330" s="12"/>
      <c r="C330" s="14"/>
      <c r="D330" s="12"/>
      <c r="E330" s="14"/>
      <c r="F330" s="12"/>
      <c r="G330" s="12"/>
      <c r="H330" s="12"/>
      <c r="K330" s="1"/>
      <c r="M330" s="1"/>
    </row>
    <row r="331" spans="1:13" ht="11.1" customHeight="1" x14ac:dyDescent="0.25">
      <c r="A331" s="1"/>
      <c r="B331" s="1"/>
      <c r="C331" s="2"/>
      <c r="D331" s="1"/>
      <c r="E331" s="1"/>
      <c r="K331" s="1"/>
      <c r="L331" s="2"/>
      <c r="M331" s="1"/>
    </row>
    <row r="332" spans="1:13" ht="11.1" customHeight="1" x14ac:dyDescent="0.25">
      <c r="A332" s="12"/>
      <c r="B332" s="12"/>
      <c r="C332" s="14"/>
      <c r="D332" s="12"/>
      <c r="E332" s="14"/>
      <c r="F332" s="12"/>
      <c r="G332" s="12"/>
      <c r="H332" s="12"/>
      <c r="K332" s="1"/>
      <c r="M332" s="1"/>
    </row>
    <row r="333" spans="1:13" ht="11.1" customHeight="1" x14ac:dyDescent="0.25">
      <c r="A333" s="1"/>
      <c r="B333" s="1"/>
      <c r="C333" s="2"/>
      <c r="D333" s="1"/>
      <c r="E333" s="1"/>
      <c r="K333" s="1"/>
      <c r="L333" s="2"/>
      <c r="M333" s="1"/>
    </row>
    <row r="334" spans="1:13" ht="11.1" customHeight="1" x14ac:dyDescent="0.25">
      <c r="A334" s="12"/>
      <c r="B334" s="12"/>
      <c r="C334" s="14"/>
      <c r="D334" s="12"/>
      <c r="E334" s="14"/>
      <c r="F334" s="12"/>
      <c r="G334" s="12"/>
      <c r="H334" s="12"/>
      <c r="K334" s="1"/>
      <c r="M334" s="1"/>
    </row>
    <row r="335" spans="1:13" ht="11.1" customHeight="1" x14ac:dyDescent="0.25">
      <c r="A335" s="1"/>
      <c r="B335" s="1"/>
      <c r="C335" s="2"/>
      <c r="D335" s="1"/>
      <c r="E335" s="1"/>
      <c r="K335" s="1"/>
      <c r="L335" s="2"/>
      <c r="M335" s="1"/>
    </row>
    <row r="336" spans="1:13" ht="11.1" customHeight="1" x14ac:dyDescent="0.25">
      <c r="A336" s="12"/>
      <c r="B336" s="12"/>
      <c r="C336" s="14"/>
      <c r="D336" s="12"/>
      <c r="E336" s="14"/>
      <c r="F336" s="12"/>
      <c r="G336" s="12"/>
      <c r="H336" s="12"/>
      <c r="K336" s="1"/>
      <c r="M336" s="1"/>
    </row>
    <row r="337" spans="1:13" ht="11.1" customHeight="1" x14ac:dyDescent="0.25">
      <c r="A337" s="1"/>
      <c r="B337" s="1"/>
      <c r="C337" s="2"/>
      <c r="D337" s="1"/>
      <c r="E337" s="1"/>
      <c r="K337" s="1"/>
      <c r="L337" s="2"/>
      <c r="M337" s="1"/>
    </row>
    <row r="338" spans="1:13" ht="11.1" customHeight="1" x14ac:dyDescent="0.25">
      <c r="A338" s="12"/>
      <c r="B338" s="12"/>
      <c r="C338" s="14"/>
      <c r="D338" s="12"/>
      <c r="E338" s="14"/>
      <c r="F338" s="12"/>
      <c r="G338" s="12"/>
      <c r="H338" s="12"/>
      <c r="K338" s="1"/>
      <c r="M338" s="1"/>
    </row>
    <row r="339" spans="1:13" ht="11.1" customHeight="1" x14ac:dyDescent="0.25">
      <c r="A339" s="1"/>
      <c r="B339" s="1"/>
      <c r="C339" s="2"/>
      <c r="D339" s="1"/>
      <c r="E339" s="1"/>
      <c r="K339" s="1"/>
      <c r="L339" s="2"/>
      <c r="M339" s="1"/>
    </row>
    <row r="340" spans="1:13" ht="11.1" customHeight="1" x14ac:dyDescent="0.25">
      <c r="A340" s="12"/>
      <c r="B340" s="12"/>
      <c r="C340" s="14"/>
      <c r="D340" s="12"/>
      <c r="E340" s="14"/>
      <c r="F340" s="12"/>
      <c r="G340" s="12"/>
      <c r="H340" s="12"/>
      <c r="K340" s="1"/>
      <c r="M340" s="1"/>
    </row>
    <row r="341" spans="1:13" ht="11.1" customHeight="1" x14ac:dyDescent="0.25">
      <c r="A341" s="1"/>
      <c r="B341" s="1"/>
      <c r="C341" s="2"/>
      <c r="D341" s="1"/>
      <c r="E341" s="1"/>
      <c r="K341" s="1"/>
      <c r="L341" s="2"/>
      <c r="M341" s="1"/>
    </row>
    <row r="342" spans="1:13" ht="11.1" customHeight="1" x14ac:dyDescent="0.25">
      <c r="A342" s="12"/>
      <c r="B342" s="12"/>
      <c r="C342" s="14"/>
      <c r="D342" s="12"/>
      <c r="E342" s="14"/>
      <c r="F342" s="12"/>
      <c r="G342" s="12"/>
      <c r="H342" s="12"/>
      <c r="K342" s="1"/>
      <c r="M342" s="1"/>
    </row>
    <row r="343" spans="1:13" ht="11.1" customHeight="1" x14ac:dyDescent="0.25">
      <c r="A343" s="1"/>
      <c r="B343" s="1"/>
      <c r="C343" s="2"/>
      <c r="D343" s="1"/>
      <c r="E343" s="1"/>
      <c r="K343" s="1"/>
      <c r="L343" s="2"/>
      <c r="M343" s="1"/>
    </row>
    <row r="344" spans="1:13" ht="11.1" customHeight="1" x14ac:dyDescent="0.25">
      <c r="A344" s="12"/>
      <c r="B344" s="12"/>
      <c r="C344" s="14"/>
      <c r="D344" s="12"/>
      <c r="E344" s="14"/>
      <c r="F344" s="12"/>
      <c r="G344" s="12"/>
      <c r="H344" s="12"/>
      <c r="K344" s="1"/>
      <c r="M344" s="1"/>
    </row>
    <row r="345" spans="1:13" ht="11.1" customHeight="1" x14ac:dyDescent="0.25">
      <c r="A345" s="1"/>
      <c r="B345" s="1"/>
      <c r="C345" s="2"/>
      <c r="D345" s="1"/>
      <c r="E345" s="1"/>
      <c r="K345" s="1"/>
      <c r="L345" s="2"/>
      <c r="M345" s="1"/>
    </row>
    <row r="346" spans="1:13" ht="11.1" customHeight="1" x14ac:dyDescent="0.25">
      <c r="A346" s="12"/>
      <c r="B346" s="12"/>
      <c r="C346" s="14"/>
      <c r="D346" s="12"/>
      <c r="E346" s="14"/>
      <c r="F346" s="12"/>
      <c r="G346" s="12"/>
      <c r="H346" s="12"/>
      <c r="K346" s="1"/>
      <c r="M346" s="1"/>
    </row>
    <row r="347" spans="1:13" ht="11.1" customHeight="1" x14ac:dyDescent="0.25">
      <c r="A347" s="1"/>
      <c r="B347" s="1"/>
      <c r="C347" s="2"/>
      <c r="D347" s="1"/>
      <c r="E347" s="1"/>
      <c r="K347" s="1"/>
      <c r="L347" s="2"/>
      <c r="M347" s="1"/>
    </row>
    <row r="348" spans="1:13" ht="11.1" customHeight="1" x14ac:dyDescent="0.25">
      <c r="A348" s="12"/>
      <c r="B348" s="12"/>
      <c r="C348" s="14"/>
      <c r="D348" s="12"/>
      <c r="E348" s="14"/>
      <c r="F348" s="12"/>
      <c r="G348" s="12"/>
      <c r="H348" s="12"/>
      <c r="K348" s="1"/>
      <c r="M348" s="1"/>
    </row>
    <row r="349" spans="1:13" ht="11.1" customHeight="1" x14ac:dyDescent="0.25">
      <c r="A349" s="1"/>
      <c r="B349" s="1"/>
      <c r="C349" s="2"/>
      <c r="D349" s="1"/>
      <c r="E349" s="1"/>
      <c r="K349" s="1"/>
      <c r="L349" s="2"/>
      <c r="M349" s="1"/>
    </row>
    <row r="350" spans="1:13" ht="11.1" customHeight="1" x14ac:dyDescent="0.25">
      <c r="A350" s="12"/>
      <c r="B350" s="12"/>
      <c r="C350" s="14"/>
      <c r="D350" s="12"/>
      <c r="E350" s="14"/>
      <c r="F350" s="12"/>
      <c r="G350" s="12"/>
      <c r="H350" s="12"/>
      <c r="K350" s="1"/>
      <c r="M350" s="1"/>
    </row>
    <row r="351" spans="1:13" ht="11.1" customHeight="1" x14ac:dyDescent="0.25">
      <c r="A351" s="1"/>
      <c r="B351" s="1"/>
      <c r="C351" s="2"/>
      <c r="D351" s="1"/>
      <c r="E351" s="1"/>
      <c r="K351" s="1"/>
      <c r="L351" s="2"/>
      <c r="M351" s="1"/>
    </row>
    <row r="352" spans="1:13" ht="11.1" customHeight="1" x14ac:dyDescent="0.25">
      <c r="A352" s="12"/>
      <c r="B352" s="12"/>
      <c r="C352" s="14"/>
      <c r="D352" s="12"/>
      <c r="E352" s="14"/>
      <c r="F352" s="12"/>
      <c r="G352" s="12"/>
      <c r="H352" s="12"/>
      <c r="K352" s="1"/>
      <c r="M352" s="1"/>
    </row>
    <row r="353" spans="1:13" ht="11.1" customHeight="1" x14ac:dyDescent="0.25">
      <c r="A353" s="1"/>
      <c r="B353" s="1"/>
      <c r="C353" s="2"/>
      <c r="D353" s="1"/>
      <c r="E353" s="1"/>
      <c r="K353" s="1"/>
      <c r="L353" s="2"/>
      <c r="M353" s="1"/>
    </row>
    <row r="354" spans="1:13" ht="11.1" customHeight="1" x14ac:dyDescent="0.25">
      <c r="A354" s="12"/>
      <c r="B354" s="12"/>
      <c r="C354" s="14"/>
      <c r="D354" s="12"/>
      <c r="E354" s="14"/>
      <c r="F354" s="12"/>
      <c r="G354" s="12"/>
      <c r="H354" s="12"/>
      <c r="K354" s="1"/>
      <c r="M354" s="1"/>
    </row>
    <row r="355" spans="1:13" ht="11.1" customHeight="1" x14ac:dyDescent="0.25"/>
    <row r="356" spans="1:13" ht="11.1" customHeight="1" x14ac:dyDescent="0.25"/>
    <row r="357" spans="1:13" ht="11.1" customHeight="1" x14ac:dyDescent="0.25"/>
    <row r="358" spans="1:13" ht="11.1" customHeight="1" x14ac:dyDescent="0.25"/>
    <row r="359" spans="1:13" ht="11.1" customHeight="1" x14ac:dyDescent="0.25"/>
    <row r="360" spans="1:13" ht="11.1" customHeight="1" x14ac:dyDescent="0.25"/>
    <row r="361" spans="1:13" ht="11.1" customHeight="1" x14ac:dyDescent="0.25"/>
    <row r="362" spans="1:13" ht="11.1" customHeight="1" x14ac:dyDescent="0.25"/>
    <row r="363" spans="1:13" ht="11.1" customHeight="1" x14ac:dyDescent="0.25"/>
    <row r="364" spans="1:13" ht="11.1" customHeight="1" x14ac:dyDescent="0.25"/>
    <row r="365" spans="1:13" ht="11.1" customHeight="1" x14ac:dyDescent="0.25"/>
    <row r="366" spans="1:13" ht="11.1" customHeight="1" x14ac:dyDescent="0.25"/>
    <row r="367" spans="1:13" ht="11.1" customHeight="1" x14ac:dyDescent="0.25"/>
    <row r="368" spans="1:13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</sheetData>
  <sheetProtection password="CABB" sheet="1" objects="1" scenarios="1"/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F69"/>
  <sheetViews>
    <sheetView zoomScale="85" zoomScaleNormal="85" workbookViewId="0">
      <selection activeCell="AA68" sqref="AA68"/>
    </sheetView>
  </sheetViews>
  <sheetFormatPr baseColWidth="10" defaultRowHeight="15" x14ac:dyDescent="0.25"/>
  <cols>
    <col min="1" max="1" width="2.28515625" style="57" customWidth="1"/>
    <col min="2" max="2" width="8.85546875" style="58" customWidth="1"/>
    <col min="3" max="3" width="29.5703125" style="58" customWidth="1"/>
    <col min="4" max="4" width="8.42578125" style="58" customWidth="1"/>
    <col min="5" max="5" width="8.85546875" style="58" customWidth="1"/>
    <col min="6" max="6" width="8.42578125" style="58" customWidth="1"/>
    <col min="7" max="7" width="8.5703125" style="58" customWidth="1"/>
    <col min="8" max="8" width="8.42578125" style="58" customWidth="1"/>
    <col min="9" max="12" width="8.7109375" style="58" customWidth="1"/>
    <col min="13" max="13" width="8.85546875" style="58" customWidth="1"/>
    <col min="14" max="14" width="0.140625" style="57" hidden="1" customWidth="1"/>
    <col min="15" max="16" width="9.7109375" style="58" customWidth="1"/>
    <col min="17" max="17" width="10" style="58" customWidth="1"/>
    <col min="18" max="18" width="9.42578125" style="58" customWidth="1"/>
    <col min="19" max="19" width="1.42578125" style="58" customWidth="1"/>
    <col min="20" max="20" width="0.85546875" style="57" customWidth="1"/>
    <col min="21" max="21" width="30" style="58" customWidth="1"/>
    <col min="22" max="22" width="13.42578125" style="58" customWidth="1"/>
    <col min="23" max="23" width="13.28515625" style="58" customWidth="1"/>
    <col min="24" max="24" width="8.85546875" style="58" customWidth="1"/>
    <col min="25" max="25" width="11.5703125" style="58" customWidth="1"/>
    <col min="26" max="26" width="9.140625" style="58" customWidth="1"/>
    <col min="27" max="27" width="9.85546875" style="58" customWidth="1"/>
    <col min="28" max="28" width="2" style="57" customWidth="1"/>
    <col min="29" max="29" width="30" style="58" customWidth="1"/>
    <col min="30" max="30" width="13.28515625" style="58" customWidth="1"/>
    <col min="31" max="31" width="8.85546875" style="58" customWidth="1"/>
    <col min="32" max="32" width="11" style="58" customWidth="1"/>
    <col min="33" max="16384" width="11.42578125" style="57"/>
  </cols>
  <sheetData>
    <row r="1" spans="1:32" ht="24" customHeight="1" x14ac:dyDescent="0.25">
      <c r="A1" s="153" t="s">
        <v>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AB1" s="58"/>
    </row>
    <row r="2" spans="1:32" ht="13.5" customHeight="1" x14ac:dyDescent="0.25">
      <c r="S2" s="75"/>
      <c r="T2" s="62"/>
      <c r="W2" s="61"/>
      <c r="X2" s="63"/>
      <c r="Y2" s="61"/>
      <c r="AB2" s="58"/>
    </row>
    <row r="3" spans="1:32" ht="14.25" customHeight="1" thickBot="1" x14ac:dyDescent="0.3">
      <c r="S3" s="75"/>
      <c r="T3" s="62"/>
      <c r="W3" s="61"/>
      <c r="X3" s="63"/>
      <c r="Y3" s="61"/>
      <c r="AB3" s="58"/>
    </row>
    <row r="4" spans="1:32" s="59" customFormat="1" ht="15" customHeight="1" thickBot="1" x14ac:dyDescent="0.25">
      <c r="A4" s="76"/>
      <c r="B4" s="60"/>
      <c r="C4" s="60"/>
      <c r="D4" s="77" t="s">
        <v>0</v>
      </c>
      <c r="E4" s="78" t="s">
        <v>5</v>
      </c>
      <c r="F4" s="79" t="s">
        <v>0</v>
      </c>
      <c r="G4" s="78" t="s">
        <v>5</v>
      </c>
      <c r="H4" s="79" t="s">
        <v>0</v>
      </c>
      <c r="I4" s="78" t="s">
        <v>5</v>
      </c>
      <c r="J4" s="79" t="s">
        <v>0</v>
      </c>
      <c r="K4" s="78" t="s">
        <v>5</v>
      </c>
      <c r="L4" s="79" t="s">
        <v>0</v>
      </c>
      <c r="M4" s="78" t="s">
        <v>5</v>
      </c>
      <c r="O4" s="80"/>
      <c r="P4" s="80"/>
      <c r="Q4" s="80"/>
      <c r="R4" s="58"/>
      <c r="S4" s="75"/>
      <c r="T4" s="64"/>
      <c r="U4" s="60"/>
      <c r="V4" s="60"/>
      <c r="W4" s="61"/>
      <c r="X4" s="63"/>
      <c r="Y4" s="61"/>
      <c r="Z4" s="58"/>
      <c r="AA4" s="58"/>
      <c r="AB4" s="58"/>
      <c r="AC4" s="58"/>
      <c r="AD4" s="58"/>
      <c r="AE4" s="58"/>
      <c r="AF4" s="58"/>
    </row>
    <row r="5" spans="1:32" s="59" customFormat="1" ht="15" customHeight="1" thickBot="1" x14ac:dyDescent="0.25">
      <c r="A5" s="76">
        <f t="shared" ref="A5:A36" si="0">RANK(T5,$T$5:$T$68)</f>
        <v>5</v>
      </c>
      <c r="B5" s="81">
        <v>1</v>
      </c>
      <c r="C5" s="82" t="s">
        <v>43</v>
      </c>
      <c r="D5" s="83">
        <v>3</v>
      </c>
      <c r="E5" s="84">
        <f>SUM(1*(D5=12))</f>
        <v>0</v>
      </c>
      <c r="F5" s="85">
        <v>4</v>
      </c>
      <c r="G5" s="86">
        <f>SUM(1*(F5=12))</f>
        <v>0</v>
      </c>
      <c r="H5" s="85">
        <v>7</v>
      </c>
      <c r="I5" s="86">
        <f>SUM(1*(H5=12))</f>
        <v>0</v>
      </c>
      <c r="J5" s="85">
        <v>12</v>
      </c>
      <c r="K5" s="86">
        <f>SUM(1*(J5=12))</f>
        <v>1</v>
      </c>
      <c r="L5" s="85">
        <v>12</v>
      </c>
      <c r="M5" s="86">
        <f>SUM(1*(L5=12))</f>
        <v>1</v>
      </c>
      <c r="O5" s="87">
        <f>SUM(E5,G5,I5,K5,M5,)</f>
        <v>2</v>
      </c>
      <c r="P5" s="88">
        <f>RANK(O5,O5:O45)</f>
        <v>2</v>
      </c>
      <c r="Q5" s="89">
        <f>SUM(D5,F5,H5,J5,L5)</f>
        <v>38</v>
      </c>
      <c r="R5" s="90">
        <f>RANK(Q5,Q5:Q45,)</f>
        <v>3</v>
      </c>
      <c r="S5" s="65">
        <f>R5+ROW()/1000</f>
        <v>3.0049999999999999</v>
      </c>
      <c r="T5" s="65">
        <f>Q5+ROW()/1000</f>
        <v>38.005000000000003</v>
      </c>
      <c r="U5" s="66" t="str">
        <f t="shared" ref="U5:U36" si="1">VLOOKUP(Y5,$A$5:$C$68,3,0)</f>
        <v>rt</v>
      </c>
      <c r="V5" s="67">
        <f t="shared" ref="V5:V36" si="2">VLOOKUP(U5,$C$5:$R$68,14,0)</f>
        <v>6</v>
      </c>
      <c r="W5" s="67">
        <f t="shared" ref="W5:W36" si="3">VLOOKUP(U5,$C$5:$Q$68,15,0)</f>
        <v>44</v>
      </c>
      <c r="X5" s="68">
        <f t="shared" ref="X5:X36" si="4">VLOOKUP(Y5,$A$5:$B$68,2,0)</f>
        <v>9</v>
      </c>
      <c r="Y5" s="69">
        <v>1</v>
      </c>
      <c r="Z5" s="58"/>
      <c r="AA5" s="58"/>
      <c r="AB5" s="58"/>
      <c r="AC5" s="58"/>
      <c r="AD5" s="58"/>
      <c r="AE5" s="58"/>
      <c r="AF5" s="58"/>
    </row>
    <row r="6" spans="1:32" s="59" customFormat="1" ht="15" customHeight="1" thickTop="1" thickBot="1" x14ac:dyDescent="0.25">
      <c r="A6" s="76">
        <f t="shared" si="0"/>
        <v>2</v>
      </c>
      <c r="B6" s="91">
        <v>2</v>
      </c>
      <c r="C6" s="92" t="s">
        <v>44</v>
      </c>
      <c r="D6" s="93">
        <v>12</v>
      </c>
      <c r="E6" s="94">
        <f>SUM(1*(D6=12))</f>
        <v>1</v>
      </c>
      <c r="F6" s="95">
        <v>12</v>
      </c>
      <c r="G6" s="94">
        <f t="shared" ref="G6:G8" si="5">SUM(1*(F6=12))</f>
        <v>1</v>
      </c>
      <c r="H6" s="95">
        <v>12</v>
      </c>
      <c r="I6" s="94">
        <f t="shared" ref="I6:I8" si="6">SUM(1*(H6=12))</f>
        <v>1</v>
      </c>
      <c r="J6" s="95">
        <v>2</v>
      </c>
      <c r="K6" s="94">
        <f t="shared" ref="K6:K8" si="7">SUM(1*(J6=12))</f>
        <v>0</v>
      </c>
      <c r="L6" s="95">
        <v>4</v>
      </c>
      <c r="M6" s="94">
        <f t="shared" ref="M6:M8" si="8">SUM(1*(L6=12))</f>
        <v>0</v>
      </c>
      <c r="N6" s="96"/>
      <c r="O6" s="97">
        <f t="shared" ref="O6:O8" si="9">SUM(E6,G6,I6,K6,M6,)</f>
        <v>3</v>
      </c>
      <c r="P6" s="70">
        <f>RANK(O6,O6:O45)</f>
        <v>1</v>
      </c>
      <c r="Q6" s="98">
        <f t="shared" ref="Q6:Q8" si="10">SUM(D6,F6,H6,J6,L6)</f>
        <v>42</v>
      </c>
      <c r="R6" s="99">
        <f>RANK(Q6,Q6:Q45,)</f>
        <v>2</v>
      </c>
      <c r="S6" s="65">
        <f t="shared" ref="S6:S8" si="11">R6+ROW()/1000</f>
        <v>2.0059999999999998</v>
      </c>
      <c r="T6" s="65">
        <f t="shared" ref="T6:T8" si="12">Q6+ROW()/1000</f>
        <v>42.006</v>
      </c>
      <c r="U6" s="71" t="str">
        <f t="shared" si="1"/>
        <v>rené</v>
      </c>
      <c r="V6" s="67">
        <f t="shared" si="2"/>
        <v>1</v>
      </c>
      <c r="W6" s="67">
        <f t="shared" si="3"/>
        <v>42</v>
      </c>
      <c r="X6" s="68">
        <f t="shared" si="4"/>
        <v>2</v>
      </c>
      <c r="Y6" s="69">
        <v>2</v>
      </c>
      <c r="Z6" s="58"/>
      <c r="AA6" s="58"/>
      <c r="AB6" s="58"/>
      <c r="AC6" s="58"/>
      <c r="AD6" s="58"/>
      <c r="AE6" s="58"/>
      <c r="AF6" s="58"/>
    </row>
    <row r="7" spans="1:32" s="59" customFormat="1" ht="15" customHeight="1" thickTop="1" thickBot="1" x14ac:dyDescent="0.25">
      <c r="A7" s="76">
        <f t="shared" si="0"/>
        <v>13</v>
      </c>
      <c r="B7" s="91">
        <v>3</v>
      </c>
      <c r="C7" s="100" t="s">
        <v>56</v>
      </c>
      <c r="D7" s="83">
        <v>12</v>
      </c>
      <c r="E7" s="86">
        <f t="shared" ref="E7:E8" si="13">SUM(1*(D7=12))</f>
        <v>1</v>
      </c>
      <c r="F7" s="85">
        <v>1</v>
      </c>
      <c r="G7" s="86">
        <f t="shared" si="5"/>
        <v>0</v>
      </c>
      <c r="H7" s="85">
        <v>1</v>
      </c>
      <c r="I7" s="86">
        <f t="shared" si="6"/>
        <v>0</v>
      </c>
      <c r="J7" s="85">
        <v>12</v>
      </c>
      <c r="K7" s="86">
        <f t="shared" si="7"/>
        <v>1</v>
      </c>
      <c r="L7" s="85">
        <v>1</v>
      </c>
      <c r="M7" s="86">
        <f t="shared" si="8"/>
        <v>0</v>
      </c>
      <c r="O7" s="101">
        <f t="shared" si="9"/>
        <v>2</v>
      </c>
      <c r="P7" s="72">
        <f>RANK(O7,O7:O45)</f>
        <v>1</v>
      </c>
      <c r="Q7" s="102">
        <f t="shared" si="10"/>
        <v>27</v>
      </c>
      <c r="R7" s="103">
        <f>RANK(Q7,Q7:Q45,)</f>
        <v>11</v>
      </c>
      <c r="S7" s="65">
        <f t="shared" si="11"/>
        <v>11.007</v>
      </c>
      <c r="T7" s="65">
        <f t="shared" si="12"/>
        <v>27.007000000000001</v>
      </c>
      <c r="U7" s="71" t="str">
        <f t="shared" si="1"/>
        <v>aq</v>
      </c>
      <c r="V7" s="67">
        <f t="shared" si="2"/>
        <v>1</v>
      </c>
      <c r="W7" s="67">
        <f t="shared" si="3"/>
        <v>38</v>
      </c>
      <c r="X7" s="68">
        <f t="shared" si="4"/>
        <v>8</v>
      </c>
      <c r="Y7" s="69">
        <v>3</v>
      </c>
      <c r="Z7" s="58"/>
      <c r="AA7" s="58"/>
      <c r="AB7" s="58"/>
      <c r="AC7" s="58"/>
      <c r="AD7" s="58"/>
      <c r="AE7" s="58"/>
      <c r="AF7" s="58"/>
    </row>
    <row r="8" spans="1:32" s="59" customFormat="1" ht="15" customHeight="1" thickTop="1" thickBot="1" x14ac:dyDescent="0.25">
      <c r="A8" s="76">
        <f t="shared" si="0"/>
        <v>7</v>
      </c>
      <c r="B8" s="91">
        <v>4</v>
      </c>
      <c r="C8" s="92" t="s">
        <v>57</v>
      </c>
      <c r="D8" s="93">
        <v>12</v>
      </c>
      <c r="E8" s="94">
        <f t="shared" si="13"/>
        <v>1</v>
      </c>
      <c r="F8" s="95">
        <v>5</v>
      </c>
      <c r="G8" s="94">
        <f t="shared" si="5"/>
        <v>0</v>
      </c>
      <c r="H8" s="95">
        <v>12</v>
      </c>
      <c r="I8" s="94">
        <f t="shared" si="6"/>
        <v>1</v>
      </c>
      <c r="J8" s="95">
        <v>5</v>
      </c>
      <c r="K8" s="94">
        <f t="shared" si="7"/>
        <v>0</v>
      </c>
      <c r="L8" s="95">
        <v>0</v>
      </c>
      <c r="M8" s="94">
        <f t="shared" si="8"/>
        <v>0</v>
      </c>
      <c r="N8" s="96"/>
      <c r="O8" s="97">
        <f t="shared" si="9"/>
        <v>2</v>
      </c>
      <c r="P8" s="70">
        <f>RANK(O8,O8:O45)</f>
        <v>1</v>
      </c>
      <c r="Q8" s="98">
        <f t="shared" si="10"/>
        <v>34</v>
      </c>
      <c r="R8" s="99">
        <f>RANK(Q8,Q8:Q45,)</f>
        <v>5</v>
      </c>
      <c r="S8" s="65">
        <f t="shared" si="11"/>
        <v>5.008</v>
      </c>
      <c r="T8" s="65">
        <f t="shared" si="12"/>
        <v>34.008000000000003</v>
      </c>
      <c r="U8" s="71" t="str">
        <f t="shared" si="1"/>
        <v>aq</v>
      </c>
      <c r="V8" s="67">
        <f t="shared" si="2"/>
        <v>1</v>
      </c>
      <c r="W8" s="67">
        <f t="shared" si="3"/>
        <v>38</v>
      </c>
      <c r="X8" s="68">
        <f t="shared" si="4"/>
        <v>7</v>
      </c>
      <c r="Y8" s="69">
        <v>4</v>
      </c>
      <c r="Z8" s="58"/>
      <c r="AA8" s="58"/>
      <c r="AB8" s="58"/>
      <c r="AC8" s="58"/>
      <c r="AD8" s="58"/>
      <c r="AE8" s="58"/>
      <c r="AF8" s="58"/>
    </row>
    <row r="9" spans="1:32" s="59" customFormat="1" ht="15" customHeight="1" thickTop="1" thickBot="1" x14ac:dyDescent="0.25">
      <c r="A9" s="76">
        <f t="shared" si="0"/>
        <v>6</v>
      </c>
      <c r="B9" s="91">
        <v>5</v>
      </c>
      <c r="C9" s="100" t="s">
        <v>59</v>
      </c>
      <c r="D9" s="83">
        <v>5</v>
      </c>
      <c r="E9" s="86">
        <f t="shared" ref="E9:E68" si="14">SUM(1*(D9=12))</f>
        <v>0</v>
      </c>
      <c r="F9" s="85">
        <v>6</v>
      </c>
      <c r="G9" s="86">
        <f t="shared" ref="G9:G68" si="15">SUM(1*(F9=12))</f>
        <v>0</v>
      </c>
      <c r="H9" s="85">
        <v>6</v>
      </c>
      <c r="I9" s="86">
        <f t="shared" ref="I9:I68" si="16">SUM(1*(H9=12))</f>
        <v>0</v>
      </c>
      <c r="J9" s="85">
        <v>6</v>
      </c>
      <c r="K9" s="86">
        <f t="shared" ref="K9:K68" si="17">SUM(1*(J9=12))</f>
        <v>0</v>
      </c>
      <c r="L9" s="85">
        <v>12</v>
      </c>
      <c r="M9" s="86">
        <f t="shared" ref="M9:M68" si="18">SUM(1*(L9=12))</f>
        <v>1</v>
      </c>
      <c r="O9" s="101">
        <f t="shared" ref="O9:O68" si="19">SUM(E9,G9,I9,K9,M9,)</f>
        <v>1</v>
      </c>
      <c r="P9" s="72">
        <f t="shared" ref="P9" si="20">RANK(O9,O9:O47)</f>
        <v>1</v>
      </c>
      <c r="Q9" s="102">
        <f t="shared" ref="Q9:Q68" si="21">SUM(D9,F9,H9,J9,L9)</f>
        <v>35</v>
      </c>
      <c r="R9" s="103">
        <f t="shared" ref="R9" si="22">RANK(Q9,Q9:Q47,)</f>
        <v>4</v>
      </c>
      <c r="S9" s="65">
        <f t="shared" ref="S9:S68" si="23">R9+ROW()/1000</f>
        <v>4.0090000000000003</v>
      </c>
      <c r="T9" s="65">
        <f t="shared" ref="T9:T68" si="24">Q9+ROW()/1000</f>
        <v>35.009</v>
      </c>
      <c r="U9" s="71" t="str">
        <f t="shared" si="1"/>
        <v>lolo</v>
      </c>
      <c r="V9" s="67">
        <f t="shared" si="2"/>
        <v>2</v>
      </c>
      <c r="W9" s="67">
        <f t="shared" si="3"/>
        <v>38</v>
      </c>
      <c r="X9" s="68">
        <f t="shared" si="4"/>
        <v>1</v>
      </c>
      <c r="Y9" s="69">
        <v>5</v>
      </c>
      <c r="Z9" s="58"/>
      <c r="AA9" s="58"/>
      <c r="AB9" s="58"/>
      <c r="AC9" s="58"/>
      <c r="AD9" s="58"/>
      <c r="AE9" s="58"/>
      <c r="AF9" s="58"/>
    </row>
    <row r="10" spans="1:32" s="59" customFormat="1" ht="15" customHeight="1" thickTop="1" thickBot="1" x14ac:dyDescent="0.25">
      <c r="A10" s="76">
        <f t="shared" si="0"/>
        <v>8</v>
      </c>
      <c r="B10" s="91">
        <v>6</v>
      </c>
      <c r="C10" s="92" t="s">
        <v>58</v>
      </c>
      <c r="D10" s="93">
        <v>4</v>
      </c>
      <c r="E10" s="94">
        <f t="shared" si="14"/>
        <v>0</v>
      </c>
      <c r="F10" s="95">
        <v>5</v>
      </c>
      <c r="G10" s="94">
        <f t="shared" si="15"/>
        <v>0</v>
      </c>
      <c r="H10" s="95">
        <v>5</v>
      </c>
      <c r="I10" s="94">
        <f t="shared" si="16"/>
        <v>0</v>
      </c>
      <c r="J10" s="95">
        <v>12</v>
      </c>
      <c r="K10" s="94">
        <f t="shared" si="17"/>
        <v>1</v>
      </c>
      <c r="L10" s="95">
        <v>4</v>
      </c>
      <c r="M10" s="94">
        <f t="shared" si="18"/>
        <v>0</v>
      </c>
      <c r="N10" s="96"/>
      <c r="O10" s="97">
        <f t="shared" si="19"/>
        <v>1</v>
      </c>
      <c r="P10" s="70">
        <f t="shared" ref="P10" si="25">RANK(O10,O10:O47)</f>
        <v>1</v>
      </c>
      <c r="Q10" s="98">
        <f t="shared" si="21"/>
        <v>30</v>
      </c>
      <c r="R10" s="99">
        <f t="shared" ref="R10" si="26">RANK(Q10,Q10:Q47,)</f>
        <v>4</v>
      </c>
      <c r="S10" s="65">
        <f t="shared" si="23"/>
        <v>4.01</v>
      </c>
      <c r="T10" s="65">
        <f t="shared" si="24"/>
        <v>30.01</v>
      </c>
      <c r="U10" s="71" t="str">
        <f t="shared" si="1"/>
        <v>ff</v>
      </c>
      <c r="V10" s="67">
        <f t="shared" si="2"/>
        <v>1</v>
      </c>
      <c r="W10" s="67">
        <f t="shared" si="3"/>
        <v>35</v>
      </c>
      <c r="X10" s="68">
        <f t="shared" si="4"/>
        <v>5</v>
      </c>
      <c r="Y10" s="69">
        <v>6</v>
      </c>
      <c r="Z10" s="58"/>
      <c r="AA10" s="58"/>
      <c r="AB10" s="58"/>
      <c r="AC10" s="58"/>
      <c r="AD10" s="58"/>
      <c r="AE10" s="58"/>
      <c r="AF10" s="58"/>
    </row>
    <row r="11" spans="1:32" s="59" customFormat="1" ht="15" customHeight="1" thickTop="1" thickBot="1" x14ac:dyDescent="0.25">
      <c r="A11" s="76">
        <f t="shared" si="0"/>
        <v>4</v>
      </c>
      <c r="B11" s="91">
        <v>7</v>
      </c>
      <c r="C11" s="100" t="s">
        <v>60</v>
      </c>
      <c r="D11" s="83">
        <v>4</v>
      </c>
      <c r="E11" s="86">
        <f t="shared" si="14"/>
        <v>0</v>
      </c>
      <c r="F11" s="85">
        <v>7</v>
      </c>
      <c r="G11" s="86">
        <f t="shared" si="15"/>
        <v>0</v>
      </c>
      <c r="H11" s="85">
        <v>12</v>
      </c>
      <c r="I11" s="86">
        <f t="shared" si="16"/>
        <v>1</v>
      </c>
      <c r="J11" s="85">
        <v>7</v>
      </c>
      <c r="K11" s="86">
        <f t="shared" si="17"/>
        <v>0</v>
      </c>
      <c r="L11" s="85">
        <v>8</v>
      </c>
      <c r="M11" s="86">
        <f t="shared" si="18"/>
        <v>0</v>
      </c>
      <c r="O11" s="101">
        <f t="shared" si="19"/>
        <v>1</v>
      </c>
      <c r="P11" s="72">
        <f t="shared" ref="P11" si="27">RANK(O11,O11:O49)</f>
        <v>1</v>
      </c>
      <c r="Q11" s="102">
        <f t="shared" si="21"/>
        <v>38</v>
      </c>
      <c r="R11" s="103">
        <f t="shared" ref="R11" si="28">RANK(Q11,Q11:Q49,)</f>
        <v>2</v>
      </c>
      <c r="S11" s="65">
        <f t="shared" si="23"/>
        <v>2.0110000000000001</v>
      </c>
      <c r="T11" s="65">
        <f t="shared" si="24"/>
        <v>38.011000000000003</v>
      </c>
      <c r="U11" s="71" t="str">
        <f t="shared" si="1"/>
        <v>sf</v>
      </c>
      <c r="V11" s="67">
        <f t="shared" si="2"/>
        <v>1</v>
      </c>
      <c r="W11" s="67">
        <f t="shared" si="3"/>
        <v>34</v>
      </c>
      <c r="X11" s="68">
        <f t="shared" si="4"/>
        <v>4</v>
      </c>
      <c r="Y11" s="69">
        <v>7</v>
      </c>
      <c r="Z11" s="58"/>
      <c r="AA11" s="58"/>
      <c r="AB11" s="58"/>
      <c r="AC11" s="58"/>
      <c r="AD11" s="58"/>
      <c r="AE11" s="58"/>
      <c r="AF11" s="58"/>
    </row>
    <row r="12" spans="1:32" s="59" customFormat="1" ht="15" customHeight="1" thickTop="1" thickBot="1" x14ac:dyDescent="0.25">
      <c r="A12" s="76">
        <f t="shared" si="0"/>
        <v>3</v>
      </c>
      <c r="B12" s="91">
        <v>8</v>
      </c>
      <c r="C12" s="92" t="s">
        <v>60</v>
      </c>
      <c r="D12" s="93">
        <v>8</v>
      </c>
      <c r="E12" s="94">
        <f t="shared" si="14"/>
        <v>0</v>
      </c>
      <c r="F12" s="95">
        <v>8</v>
      </c>
      <c r="G12" s="94">
        <f t="shared" si="15"/>
        <v>0</v>
      </c>
      <c r="H12" s="95">
        <v>9</v>
      </c>
      <c r="I12" s="94">
        <f t="shared" si="16"/>
        <v>0</v>
      </c>
      <c r="J12" s="95">
        <v>12</v>
      </c>
      <c r="K12" s="94">
        <f t="shared" si="17"/>
        <v>1</v>
      </c>
      <c r="L12" s="95">
        <v>1</v>
      </c>
      <c r="M12" s="94">
        <f t="shared" si="18"/>
        <v>0</v>
      </c>
      <c r="N12" s="96"/>
      <c r="O12" s="97">
        <f t="shared" si="19"/>
        <v>1</v>
      </c>
      <c r="P12" s="70">
        <f t="shared" ref="P12" si="29">RANK(O12,O12:O49)</f>
        <v>1</v>
      </c>
      <c r="Q12" s="98">
        <f t="shared" si="21"/>
        <v>38</v>
      </c>
      <c r="R12" s="99">
        <f t="shared" ref="R12" si="30">RANK(Q12,Q12:Q49,)</f>
        <v>2</v>
      </c>
      <c r="S12" s="65">
        <f t="shared" si="23"/>
        <v>2.012</v>
      </c>
      <c r="T12" s="65">
        <f t="shared" si="24"/>
        <v>38.012</v>
      </c>
      <c r="U12" s="71" t="str">
        <f t="shared" si="1"/>
        <v>ss</v>
      </c>
      <c r="V12" s="67">
        <f t="shared" si="2"/>
        <v>1</v>
      </c>
      <c r="W12" s="67">
        <f t="shared" si="3"/>
        <v>30</v>
      </c>
      <c r="X12" s="68">
        <f t="shared" si="4"/>
        <v>6</v>
      </c>
      <c r="Y12" s="69">
        <v>8</v>
      </c>
      <c r="Z12" s="58"/>
      <c r="AA12" s="58"/>
      <c r="AB12" s="58"/>
      <c r="AC12" s="58"/>
      <c r="AD12" s="58"/>
      <c r="AE12" s="58"/>
      <c r="AF12" s="58"/>
    </row>
    <row r="13" spans="1:32" s="59" customFormat="1" ht="15" customHeight="1" thickTop="1" thickBot="1" x14ac:dyDescent="0.25">
      <c r="A13" s="76">
        <f t="shared" si="0"/>
        <v>1</v>
      </c>
      <c r="B13" s="91">
        <v>9</v>
      </c>
      <c r="C13" s="100" t="s">
        <v>61</v>
      </c>
      <c r="D13" s="83">
        <v>10</v>
      </c>
      <c r="E13" s="86">
        <f t="shared" si="14"/>
        <v>0</v>
      </c>
      <c r="F13" s="85">
        <v>9</v>
      </c>
      <c r="G13" s="86">
        <f t="shared" si="15"/>
        <v>0</v>
      </c>
      <c r="H13" s="85">
        <v>9</v>
      </c>
      <c r="I13" s="86">
        <f t="shared" si="16"/>
        <v>0</v>
      </c>
      <c r="J13" s="85">
        <v>8</v>
      </c>
      <c r="K13" s="86">
        <f t="shared" si="17"/>
        <v>0</v>
      </c>
      <c r="L13" s="85">
        <v>8</v>
      </c>
      <c r="M13" s="86">
        <f t="shared" si="18"/>
        <v>0</v>
      </c>
      <c r="O13" s="101">
        <f t="shared" si="19"/>
        <v>0</v>
      </c>
      <c r="P13" s="72">
        <f t="shared" ref="P13" si="31">RANK(O13,O13:O51)</f>
        <v>6</v>
      </c>
      <c r="Q13" s="102">
        <f t="shared" si="21"/>
        <v>44</v>
      </c>
      <c r="R13" s="103">
        <f t="shared" ref="R13" si="32">RANK(Q13,Q13:Q51,)</f>
        <v>1</v>
      </c>
      <c r="S13" s="65">
        <f t="shared" si="23"/>
        <v>1.0129999999999999</v>
      </c>
      <c r="T13" s="65">
        <f t="shared" si="24"/>
        <v>44.012999999999998</v>
      </c>
      <c r="U13" s="71" t="str">
        <f t="shared" si="1"/>
        <v>wwqq</v>
      </c>
      <c r="V13" s="67">
        <f t="shared" si="2"/>
        <v>2</v>
      </c>
      <c r="W13" s="67">
        <f t="shared" si="3"/>
        <v>29</v>
      </c>
      <c r="X13" s="68">
        <f t="shared" si="4"/>
        <v>17</v>
      </c>
      <c r="Y13" s="69">
        <v>9</v>
      </c>
      <c r="Z13" s="58"/>
      <c r="AA13" s="58"/>
      <c r="AB13" s="58"/>
      <c r="AC13" s="58"/>
      <c r="AD13" s="58"/>
      <c r="AE13" s="58"/>
      <c r="AF13" s="58"/>
    </row>
    <row r="14" spans="1:32" s="59" customFormat="1" ht="15" customHeight="1" thickTop="1" thickBot="1" x14ac:dyDescent="0.25">
      <c r="A14" s="76">
        <f t="shared" si="0"/>
        <v>33</v>
      </c>
      <c r="B14" s="91">
        <v>10</v>
      </c>
      <c r="C14" s="92" t="s">
        <v>62</v>
      </c>
      <c r="D14" s="93">
        <v>1</v>
      </c>
      <c r="E14" s="94">
        <f t="shared" si="14"/>
        <v>0</v>
      </c>
      <c r="F14" s="95">
        <v>1</v>
      </c>
      <c r="G14" s="94">
        <f t="shared" si="15"/>
        <v>0</v>
      </c>
      <c r="H14" s="95">
        <v>0</v>
      </c>
      <c r="I14" s="94">
        <f t="shared" si="16"/>
        <v>0</v>
      </c>
      <c r="J14" s="95">
        <v>1</v>
      </c>
      <c r="K14" s="94">
        <f t="shared" si="17"/>
        <v>0</v>
      </c>
      <c r="L14" s="95">
        <v>12</v>
      </c>
      <c r="M14" s="94">
        <f t="shared" si="18"/>
        <v>1</v>
      </c>
      <c r="N14" s="96"/>
      <c r="O14" s="97">
        <f t="shared" si="19"/>
        <v>1</v>
      </c>
      <c r="P14" s="70">
        <f t="shared" ref="P14" si="33">RANK(O14,O14:O51)</f>
        <v>1</v>
      </c>
      <c r="Q14" s="98">
        <f t="shared" si="21"/>
        <v>15</v>
      </c>
      <c r="R14" s="99">
        <f t="shared" ref="R14" si="34">RANK(Q14,Q14:Q51,)</f>
        <v>23</v>
      </c>
      <c r="S14" s="65">
        <f t="shared" si="23"/>
        <v>23.013999999999999</v>
      </c>
      <c r="T14" s="65">
        <f t="shared" si="24"/>
        <v>15.013999999999999</v>
      </c>
      <c r="U14" s="71" t="str">
        <f t="shared" si="1"/>
        <v>qww</v>
      </c>
      <c r="V14" s="67">
        <f t="shared" si="2"/>
        <v>2</v>
      </c>
      <c r="W14" s="67">
        <f t="shared" si="3"/>
        <v>29</v>
      </c>
      <c r="X14" s="68">
        <f t="shared" si="4"/>
        <v>16</v>
      </c>
      <c r="Y14" s="69">
        <v>10</v>
      </c>
      <c r="Z14" s="58"/>
      <c r="AA14" s="58"/>
      <c r="AB14" s="58"/>
      <c r="AC14" s="58"/>
      <c r="AD14" s="58"/>
      <c r="AE14" s="58"/>
      <c r="AF14" s="58"/>
    </row>
    <row r="15" spans="1:32" s="59" customFormat="1" ht="15" customHeight="1" thickTop="1" thickBot="1" x14ac:dyDescent="0.25">
      <c r="A15" s="76">
        <f t="shared" si="0"/>
        <v>20</v>
      </c>
      <c r="B15" s="91">
        <v>11</v>
      </c>
      <c r="C15" s="100" t="s">
        <v>63</v>
      </c>
      <c r="D15" s="83">
        <v>2</v>
      </c>
      <c r="E15" s="86">
        <f t="shared" si="14"/>
        <v>0</v>
      </c>
      <c r="F15" s="85">
        <v>5</v>
      </c>
      <c r="G15" s="86">
        <f t="shared" si="15"/>
        <v>0</v>
      </c>
      <c r="H15" s="85">
        <v>5</v>
      </c>
      <c r="I15" s="86">
        <f t="shared" si="16"/>
        <v>0</v>
      </c>
      <c r="J15" s="85">
        <v>0</v>
      </c>
      <c r="K15" s="86">
        <f t="shared" si="17"/>
        <v>0</v>
      </c>
      <c r="L15" s="85">
        <v>12</v>
      </c>
      <c r="M15" s="86">
        <f t="shared" si="18"/>
        <v>1</v>
      </c>
      <c r="O15" s="101">
        <f t="shared" si="19"/>
        <v>1</v>
      </c>
      <c r="P15" s="72">
        <f t="shared" ref="P15" si="35">RANK(O15,O15:O53)</f>
        <v>1</v>
      </c>
      <c r="Q15" s="102">
        <f t="shared" si="21"/>
        <v>24</v>
      </c>
      <c r="R15" s="103">
        <f t="shared" ref="R15" si="36">RANK(Q15,Q15:Q53,)</f>
        <v>8</v>
      </c>
      <c r="S15" s="65">
        <f t="shared" si="23"/>
        <v>8.0150000000000006</v>
      </c>
      <c r="T15" s="65">
        <f t="shared" si="24"/>
        <v>24.015000000000001</v>
      </c>
      <c r="U15" s="71" t="str">
        <f t="shared" si="1"/>
        <v>zqq</v>
      </c>
      <c r="V15" s="67">
        <f t="shared" si="2"/>
        <v>2</v>
      </c>
      <c r="W15" s="67">
        <f t="shared" si="3"/>
        <v>28</v>
      </c>
      <c r="X15" s="68">
        <f t="shared" si="4"/>
        <v>15</v>
      </c>
      <c r="Y15" s="69">
        <v>11</v>
      </c>
      <c r="Z15" s="58"/>
      <c r="AA15" s="58"/>
      <c r="AB15" s="58"/>
      <c r="AC15" s="58"/>
      <c r="AD15" s="58"/>
      <c r="AE15" s="58"/>
      <c r="AF15" s="58"/>
    </row>
    <row r="16" spans="1:32" s="59" customFormat="1" ht="15" customHeight="1" thickTop="1" thickBot="1" x14ac:dyDescent="0.25">
      <c r="A16" s="76">
        <f t="shared" si="0"/>
        <v>16</v>
      </c>
      <c r="B16" s="91">
        <v>12</v>
      </c>
      <c r="C16" s="92" t="s">
        <v>64</v>
      </c>
      <c r="D16" s="93">
        <v>3</v>
      </c>
      <c r="E16" s="94">
        <f t="shared" si="14"/>
        <v>0</v>
      </c>
      <c r="F16" s="95">
        <v>5</v>
      </c>
      <c r="G16" s="94">
        <f t="shared" si="15"/>
        <v>0</v>
      </c>
      <c r="H16" s="95">
        <v>5</v>
      </c>
      <c r="I16" s="94">
        <f t="shared" si="16"/>
        <v>0</v>
      </c>
      <c r="J16" s="95">
        <v>0</v>
      </c>
      <c r="K16" s="94">
        <f t="shared" si="17"/>
        <v>0</v>
      </c>
      <c r="L16" s="95">
        <v>12</v>
      </c>
      <c r="M16" s="94">
        <f t="shared" si="18"/>
        <v>1</v>
      </c>
      <c r="N16" s="96"/>
      <c r="O16" s="97">
        <f t="shared" si="19"/>
        <v>1</v>
      </c>
      <c r="P16" s="70">
        <f t="shared" ref="P16" si="37">RANK(O16,O16:O53)</f>
        <v>1</v>
      </c>
      <c r="Q16" s="98">
        <f t="shared" si="21"/>
        <v>25</v>
      </c>
      <c r="R16" s="99">
        <f t="shared" ref="R16" si="38">RANK(Q16,Q16:Q53,)</f>
        <v>6</v>
      </c>
      <c r="S16" s="65">
        <f t="shared" si="23"/>
        <v>6.016</v>
      </c>
      <c r="T16" s="65">
        <f t="shared" si="24"/>
        <v>25.015999999999998</v>
      </c>
      <c r="U16" s="71" t="str">
        <f t="shared" si="1"/>
        <v>rez</v>
      </c>
      <c r="V16" s="67">
        <f t="shared" si="2"/>
        <v>1</v>
      </c>
      <c r="W16" s="67">
        <f t="shared" si="3"/>
        <v>28</v>
      </c>
      <c r="X16" s="68">
        <f t="shared" si="4"/>
        <v>13</v>
      </c>
      <c r="Y16" s="69">
        <v>12</v>
      </c>
      <c r="Z16" s="58"/>
      <c r="AA16" s="58"/>
      <c r="AB16" s="58"/>
      <c r="AC16" s="58"/>
      <c r="AD16" s="58"/>
      <c r="AE16" s="58"/>
      <c r="AF16" s="58"/>
    </row>
    <row r="17" spans="1:32" s="59" customFormat="1" ht="15" customHeight="1" thickTop="1" thickBot="1" x14ac:dyDescent="0.25">
      <c r="A17" s="76">
        <f t="shared" si="0"/>
        <v>12</v>
      </c>
      <c r="B17" s="91">
        <v>13</v>
      </c>
      <c r="C17" s="100" t="s">
        <v>65</v>
      </c>
      <c r="D17" s="83">
        <v>6</v>
      </c>
      <c r="E17" s="86">
        <f t="shared" si="14"/>
        <v>0</v>
      </c>
      <c r="F17" s="85">
        <v>5</v>
      </c>
      <c r="G17" s="86">
        <f t="shared" si="15"/>
        <v>0</v>
      </c>
      <c r="H17" s="85">
        <v>5</v>
      </c>
      <c r="I17" s="86">
        <f t="shared" si="16"/>
        <v>0</v>
      </c>
      <c r="J17" s="85">
        <v>0</v>
      </c>
      <c r="K17" s="86">
        <f t="shared" si="17"/>
        <v>0</v>
      </c>
      <c r="L17" s="85">
        <v>12</v>
      </c>
      <c r="M17" s="86">
        <f t="shared" si="18"/>
        <v>1</v>
      </c>
      <c r="O17" s="101">
        <f t="shared" si="19"/>
        <v>1</v>
      </c>
      <c r="P17" s="72">
        <f t="shared" ref="P17" si="39">RANK(O17,O17:O55)</f>
        <v>1</v>
      </c>
      <c r="Q17" s="102">
        <f t="shared" si="21"/>
        <v>28</v>
      </c>
      <c r="R17" s="103">
        <f t="shared" ref="R17" si="40">RANK(Q17,Q17:Q55,)</f>
        <v>3</v>
      </c>
      <c r="S17" s="65">
        <f t="shared" si="23"/>
        <v>3.0169999999999999</v>
      </c>
      <c r="T17" s="65">
        <f t="shared" si="24"/>
        <v>28.016999999999999</v>
      </c>
      <c r="U17" s="71" t="str">
        <f t="shared" si="1"/>
        <v>dg</v>
      </c>
      <c r="V17" s="67">
        <f t="shared" si="2"/>
        <v>1</v>
      </c>
      <c r="W17" s="67">
        <f t="shared" si="3"/>
        <v>27</v>
      </c>
      <c r="X17" s="68">
        <f t="shared" si="4"/>
        <v>3</v>
      </c>
      <c r="Y17" s="69">
        <v>13</v>
      </c>
      <c r="Z17" s="58"/>
      <c r="AA17" s="58"/>
      <c r="AB17" s="58"/>
      <c r="AC17" s="58"/>
      <c r="AD17" s="58"/>
      <c r="AE17" s="58"/>
      <c r="AF17" s="58"/>
    </row>
    <row r="18" spans="1:32" s="59" customFormat="1" ht="15" customHeight="1" thickTop="1" thickBot="1" x14ac:dyDescent="0.25">
      <c r="A18" s="76">
        <f t="shared" si="0"/>
        <v>19</v>
      </c>
      <c r="B18" s="91">
        <v>14</v>
      </c>
      <c r="C18" s="92" t="s">
        <v>66</v>
      </c>
      <c r="D18" s="93">
        <v>8</v>
      </c>
      <c r="E18" s="94">
        <f t="shared" si="14"/>
        <v>0</v>
      </c>
      <c r="F18" s="95">
        <v>1</v>
      </c>
      <c r="G18" s="94">
        <f t="shared" si="15"/>
        <v>0</v>
      </c>
      <c r="H18" s="95">
        <v>5</v>
      </c>
      <c r="I18" s="94">
        <f t="shared" si="16"/>
        <v>0</v>
      </c>
      <c r="J18" s="95">
        <v>0</v>
      </c>
      <c r="K18" s="94">
        <f t="shared" si="17"/>
        <v>0</v>
      </c>
      <c r="L18" s="95">
        <v>10</v>
      </c>
      <c r="M18" s="94">
        <f t="shared" si="18"/>
        <v>0</v>
      </c>
      <c r="N18" s="96"/>
      <c r="O18" s="97">
        <f t="shared" si="19"/>
        <v>0</v>
      </c>
      <c r="P18" s="70">
        <f t="shared" ref="P18" si="41">RANK(O18,O18:O55)</f>
        <v>2</v>
      </c>
      <c r="Q18" s="98">
        <f t="shared" si="21"/>
        <v>24</v>
      </c>
      <c r="R18" s="99">
        <f t="shared" ref="R18" si="42">RANK(Q18,Q18:Q55,)</f>
        <v>6</v>
      </c>
      <c r="S18" s="65">
        <f t="shared" si="23"/>
        <v>6.0179999999999998</v>
      </c>
      <c r="T18" s="65">
        <f t="shared" si="24"/>
        <v>24.018000000000001</v>
      </c>
      <c r="U18" s="71" t="str">
        <f t="shared" si="1"/>
        <v>errrttt</v>
      </c>
      <c r="V18" s="67">
        <f t="shared" si="2"/>
        <v>1</v>
      </c>
      <c r="W18" s="67">
        <f t="shared" si="3"/>
        <v>26</v>
      </c>
      <c r="X18" s="68">
        <f t="shared" si="4"/>
        <v>31</v>
      </c>
      <c r="Y18" s="69">
        <v>14</v>
      </c>
      <c r="Z18" s="58"/>
      <c r="AA18" s="58"/>
      <c r="AB18" s="58"/>
      <c r="AC18" s="58"/>
      <c r="AD18" s="58"/>
      <c r="AE18" s="58"/>
      <c r="AF18" s="58"/>
    </row>
    <row r="19" spans="1:32" s="59" customFormat="1" ht="15" customHeight="1" thickTop="1" thickBot="1" x14ac:dyDescent="0.25">
      <c r="A19" s="76">
        <f t="shared" si="0"/>
        <v>11</v>
      </c>
      <c r="B19" s="91">
        <v>15</v>
      </c>
      <c r="C19" s="100" t="s">
        <v>67</v>
      </c>
      <c r="D19" s="83">
        <v>8</v>
      </c>
      <c r="E19" s="86">
        <f t="shared" si="14"/>
        <v>0</v>
      </c>
      <c r="F19" s="85">
        <v>4</v>
      </c>
      <c r="G19" s="86">
        <f t="shared" si="15"/>
        <v>0</v>
      </c>
      <c r="H19" s="85">
        <v>5</v>
      </c>
      <c r="I19" s="86">
        <f t="shared" si="16"/>
        <v>0</v>
      </c>
      <c r="J19" s="85">
        <v>0</v>
      </c>
      <c r="K19" s="86">
        <f t="shared" si="17"/>
        <v>0</v>
      </c>
      <c r="L19" s="85">
        <v>11</v>
      </c>
      <c r="M19" s="86">
        <f t="shared" si="18"/>
        <v>0</v>
      </c>
      <c r="O19" s="101">
        <f t="shared" si="19"/>
        <v>0</v>
      </c>
      <c r="P19" s="72">
        <f t="shared" ref="P19" si="43">RANK(O19,O19:O57)</f>
        <v>2</v>
      </c>
      <c r="Q19" s="102">
        <f t="shared" si="21"/>
        <v>28</v>
      </c>
      <c r="R19" s="103">
        <f t="shared" ref="R19" si="44">RANK(Q19,Q19:Q57,)</f>
        <v>3</v>
      </c>
      <c r="S19" s="65">
        <f t="shared" si="23"/>
        <v>3.0190000000000001</v>
      </c>
      <c r="T19" s="65">
        <f t="shared" si="24"/>
        <v>28.018999999999998</v>
      </c>
      <c r="U19" s="71" t="str">
        <f t="shared" si="1"/>
        <v>aaa</v>
      </c>
      <c r="V19" s="67">
        <f t="shared" si="2"/>
        <v>2</v>
      </c>
      <c r="W19" s="67">
        <f t="shared" si="3"/>
        <v>25</v>
      </c>
      <c r="X19" s="68">
        <f t="shared" si="4"/>
        <v>30</v>
      </c>
      <c r="Y19" s="69">
        <v>15</v>
      </c>
      <c r="Z19" s="58"/>
      <c r="AA19" s="58"/>
      <c r="AB19" s="58"/>
      <c r="AC19" s="58"/>
      <c r="AD19" s="58"/>
      <c r="AE19" s="58"/>
      <c r="AF19" s="58"/>
    </row>
    <row r="20" spans="1:32" s="59" customFormat="1" ht="15" customHeight="1" thickTop="1" thickBot="1" x14ac:dyDescent="0.25">
      <c r="A20" s="76">
        <f t="shared" si="0"/>
        <v>10</v>
      </c>
      <c r="B20" s="91">
        <v>16</v>
      </c>
      <c r="C20" s="92" t="s">
        <v>68</v>
      </c>
      <c r="D20" s="93">
        <v>9</v>
      </c>
      <c r="E20" s="94">
        <f t="shared" si="14"/>
        <v>0</v>
      </c>
      <c r="F20" s="95">
        <v>4</v>
      </c>
      <c r="G20" s="94">
        <f t="shared" si="15"/>
        <v>0</v>
      </c>
      <c r="H20" s="95">
        <v>5</v>
      </c>
      <c r="I20" s="94">
        <f t="shared" si="16"/>
        <v>0</v>
      </c>
      <c r="J20" s="95">
        <v>0</v>
      </c>
      <c r="K20" s="94">
        <f t="shared" si="17"/>
        <v>0</v>
      </c>
      <c r="L20" s="95">
        <v>11</v>
      </c>
      <c r="M20" s="94">
        <f t="shared" si="18"/>
        <v>0</v>
      </c>
      <c r="N20" s="96"/>
      <c r="O20" s="97">
        <f t="shared" si="19"/>
        <v>0</v>
      </c>
      <c r="P20" s="70">
        <f t="shared" ref="P20" si="45">RANK(O20,O20:O57)</f>
        <v>2</v>
      </c>
      <c r="Q20" s="98">
        <f t="shared" si="21"/>
        <v>29</v>
      </c>
      <c r="R20" s="99">
        <f t="shared" ref="R20" si="46">RANK(Q20,Q20:Q57,)</f>
        <v>1</v>
      </c>
      <c r="S20" s="65">
        <f t="shared" si="23"/>
        <v>1.02</v>
      </c>
      <c r="T20" s="65">
        <f t="shared" si="24"/>
        <v>29.02</v>
      </c>
      <c r="U20" s="71" t="str">
        <f t="shared" si="1"/>
        <v>aze</v>
      </c>
      <c r="V20" s="67">
        <f t="shared" si="2"/>
        <v>1</v>
      </c>
      <c r="W20" s="67">
        <f t="shared" si="3"/>
        <v>25</v>
      </c>
      <c r="X20" s="68">
        <f t="shared" si="4"/>
        <v>12</v>
      </c>
      <c r="Y20" s="69">
        <v>16</v>
      </c>
      <c r="Z20" s="58"/>
      <c r="AA20" s="58"/>
      <c r="AB20" s="58"/>
      <c r="AC20" s="58"/>
      <c r="AD20" s="58"/>
      <c r="AE20" s="58"/>
      <c r="AF20" s="58"/>
    </row>
    <row r="21" spans="1:32" s="59" customFormat="1" ht="15" customHeight="1" thickTop="1" thickBot="1" x14ac:dyDescent="0.25">
      <c r="A21" s="76">
        <f t="shared" si="0"/>
        <v>9</v>
      </c>
      <c r="B21" s="91">
        <v>17</v>
      </c>
      <c r="C21" s="100" t="s">
        <v>69</v>
      </c>
      <c r="D21" s="83">
        <v>9</v>
      </c>
      <c r="E21" s="86">
        <f t="shared" si="14"/>
        <v>0</v>
      </c>
      <c r="F21" s="85">
        <v>4</v>
      </c>
      <c r="G21" s="86">
        <f t="shared" si="15"/>
        <v>0</v>
      </c>
      <c r="H21" s="85">
        <v>5</v>
      </c>
      <c r="I21" s="86">
        <f t="shared" si="16"/>
        <v>0</v>
      </c>
      <c r="J21" s="85">
        <v>0</v>
      </c>
      <c r="K21" s="86">
        <f t="shared" si="17"/>
        <v>0</v>
      </c>
      <c r="L21" s="85">
        <v>11</v>
      </c>
      <c r="M21" s="86">
        <f t="shared" si="18"/>
        <v>0</v>
      </c>
      <c r="O21" s="101">
        <f t="shared" si="19"/>
        <v>0</v>
      </c>
      <c r="P21" s="72">
        <f t="shared" ref="P21" si="47">RANK(O21,O21:O59)</f>
        <v>2</v>
      </c>
      <c r="Q21" s="102">
        <f t="shared" si="21"/>
        <v>29</v>
      </c>
      <c r="R21" s="103">
        <f t="shared" ref="R21" si="48">RANK(Q21,Q21:Q59,)</f>
        <v>1</v>
      </c>
      <c r="S21" s="65">
        <f t="shared" si="23"/>
        <v>1.0209999999999999</v>
      </c>
      <c r="T21" s="65">
        <f t="shared" si="24"/>
        <v>29.021000000000001</v>
      </c>
      <c r="U21" s="71" t="str">
        <f t="shared" si="1"/>
        <v>yyeezz</v>
      </c>
      <c r="V21" s="67">
        <f t="shared" si="2"/>
        <v>2</v>
      </c>
      <c r="W21" s="67">
        <f t="shared" si="3"/>
        <v>24</v>
      </c>
      <c r="X21" s="68">
        <f t="shared" si="4"/>
        <v>29</v>
      </c>
      <c r="Y21" s="69">
        <v>17</v>
      </c>
      <c r="Z21" s="58"/>
      <c r="AA21" s="58"/>
      <c r="AB21" s="58"/>
      <c r="AC21" s="58"/>
      <c r="AD21" s="58"/>
      <c r="AE21" s="58"/>
      <c r="AF21" s="58"/>
    </row>
    <row r="22" spans="1:32" s="59" customFormat="1" ht="15" customHeight="1" thickTop="1" thickBot="1" x14ac:dyDescent="0.25">
      <c r="A22" s="76">
        <f t="shared" si="0"/>
        <v>18</v>
      </c>
      <c r="B22" s="91">
        <v>18</v>
      </c>
      <c r="C22" s="92" t="s">
        <v>70</v>
      </c>
      <c r="D22" s="93">
        <v>7</v>
      </c>
      <c r="E22" s="94">
        <f t="shared" si="14"/>
        <v>0</v>
      </c>
      <c r="F22" s="95">
        <v>1</v>
      </c>
      <c r="G22" s="94">
        <f t="shared" si="15"/>
        <v>0</v>
      </c>
      <c r="H22" s="95">
        <v>5</v>
      </c>
      <c r="I22" s="94">
        <f t="shared" si="16"/>
        <v>0</v>
      </c>
      <c r="J22" s="95">
        <v>0</v>
      </c>
      <c r="K22" s="94">
        <f t="shared" si="17"/>
        <v>0</v>
      </c>
      <c r="L22" s="95">
        <v>11</v>
      </c>
      <c r="M22" s="94">
        <f t="shared" si="18"/>
        <v>0</v>
      </c>
      <c r="N22" s="96"/>
      <c r="O22" s="97">
        <f t="shared" si="19"/>
        <v>0</v>
      </c>
      <c r="P22" s="70">
        <f t="shared" ref="P22" si="49">RANK(O22,O22:O59)</f>
        <v>2</v>
      </c>
      <c r="Q22" s="98">
        <f t="shared" si="21"/>
        <v>24</v>
      </c>
      <c r="R22" s="99">
        <f t="shared" ref="R22" si="50">RANK(Q22,Q22:Q59,)</f>
        <v>3</v>
      </c>
      <c r="S22" s="65">
        <f t="shared" si="23"/>
        <v>3.0219999999999998</v>
      </c>
      <c r="T22" s="65">
        <f t="shared" si="24"/>
        <v>24.021999999999998</v>
      </c>
      <c r="U22" s="71" t="str">
        <f t="shared" si="1"/>
        <v>qaz</v>
      </c>
      <c r="V22" s="67">
        <f t="shared" si="2"/>
        <v>2</v>
      </c>
      <c r="W22" s="67">
        <f t="shared" si="3"/>
        <v>24</v>
      </c>
      <c r="X22" s="68">
        <f t="shared" si="4"/>
        <v>18</v>
      </c>
      <c r="Y22" s="69">
        <v>18</v>
      </c>
      <c r="Z22" s="58"/>
      <c r="AA22" s="58"/>
      <c r="AB22" s="58"/>
      <c r="AC22" s="58"/>
      <c r="AD22" s="58"/>
      <c r="AE22" s="58"/>
      <c r="AF22" s="58"/>
    </row>
    <row r="23" spans="1:32" s="59" customFormat="1" ht="15" customHeight="1" thickTop="1" thickBot="1" x14ac:dyDescent="0.25">
      <c r="A23" s="76">
        <f t="shared" si="0"/>
        <v>25</v>
      </c>
      <c r="B23" s="91">
        <v>19</v>
      </c>
      <c r="C23" s="100" t="s">
        <v>71</v>
      </c>
      <c r="D23" s="83">
        <v>7</v>
      </c>
      <c r="E23" s="86">
        <f t="shared" si="14"/>
        <v>0</v>
      </c>
      <c r="F23" s="85">
        <v>5</v>
      </c>
      <c r="G23" s="86">
        <f t="shared" si="15"/>
        <v>0</v>
      </c>
      <c r="H23" s="85">
        <v>5</v>
      </c>
      <c r="I23" s="86">
        <f t="shared" si="16"/>
        <v>0</v>
      </c>
      <c r="J23" s="85">
        <v>0</v>
      </c>
      <c r="K23" s="86">
        <f t="shared" si="17"/>
        <v>0</v>
      </c>
      <c r="L23" s="85">
        <v>4</v>
      </c>
      <c r="M23" s="86">
        <f t="shared" si="18"/>
        <v>0</v>
      </c>
      <c r="O23" s="101">
        <f t="shared" si="19"/>
        <v>0</v>
      </c>
      <c r="P23" s="72">
        <f t="shared" ref="P23" si="51">RANK(O23,O23:O61)</f>
        <v>2</v>
      </c>
      <c r="Q23" s="102">
        <f t="shared" si="21"/>
        <v>21</v>
      </c>
      <c r="R23" s="103">
        <f t="shared" ref="R23" si="52">RANK(Q23,Q23:Q61,)</f>
        <v>7</v>
      </c>
      <c r="S23" s="65">
        <f t="shared" si="23"/>
        <v>7.0229999999999997</v>
      </c>
      <c r="T23" s="65">
        <f t="shared" si="24"/>
        <v>21.023</v>
      </c>
      <c r="U23" s="71" t="str">
        <f t="shared" si="1"/>
        <v>rfgg</v>
      </c>
      <c r="V23" s="67">
        <f t="shared" si="2"/>
        <v>2</v>
      </c>
      <c r="W23" s="67">
        <f t="shared" si="3"/>
        <v>24</v>
      </c>
      <c r="X23" s="68">
        <f t="shared" si="4"/>
        <v>14</v>
      </c>
      <c r="Y23" s="69">
        <v>19</v>
      </c>
      <c r="Z23" s="58"/>
      <c r="AA23" s="58"/>
      <c r="AB23" s="58"/>
      <c r="AC23" s="58"/>
      <c r="AD23" s="58"/>
      <c r="AE23" s="58"/>
      <c r="AF23" s="58"/>
    </row>
    <row r="24" spans="1:32" s="59" customFormat="1" ht="15" customHeight="1" thickTop="1" thickBot="1" x14ac:dyDescent="0.25">
      <c r="A24" s="76">
        <f t="shared" si="0"/>
        <v>21</v>
      </c>
      <c r="B24" s="91">
        <v>20</v>
      </c>
      <c r="C24" s="92" t="s">
        <v>72</v>
      </c>
      <c r="D24" s="93">
        <v>4</v>
      </c>
      <c r="E24" s="94">
        <f t="shared" si="14"/>
        <v>0</v>
      </c>
      <c r="F24" s="95">
        <v>5</v>
      </c>
      <c r="G24" s="94">
        <f t="shared" si="15"/>
        <v>0</v>
      </c>
      <c r="H24" s="95">
        <v>5</v>
      </c>
      <c r="I24" s="94">
        <f t="shared" si="16"/>
        <v>0</v>
      </c>
      <c r="J24" s="95">
        <v>0</v>
      </c>
      <c r="K24" s="94">
        <f t="shared" si="17"/>
        <v>0</v>
      </c>
      <c r="L24" s="95">
        <v>9</v>
      </c>
      <c r="M24" s="94">
        <f t="shared" si="18"/>
        <v>0</v>
      </c>
      <c r="N24" s="96"/>
      <c r="O24" s="97">
        <f t="shared" si="19"/>
        <v>0</v>
      </c>
      <c r="P24" s="70">
        <f t="shared" ref="P24" si="53">RANK(O24,O24:O61)</f>
        <v>2</v>
      </c>
      <c r="Q24" s="98">
        <f t="shared" si="21"/>
        <v>23</v>
      </c>
      <c r="R24" s="99">
        <f t="shared" ref="R24" si="54">RANK(Q24,Q24:Q61,)</f>
        <v>4</v>
      </c>
      <c r="S24" s="65">
        <f t="shared" si="23"/>
        <v>4.024</v>
      </c>
      <c r="T24" s="65">
        <f t="shared" si="24"/>
        <v>23.024000000000001</v>
      </c>
      <c r="U24" s="71" t="str">
        <f t="shared" si="1"/>
        <v>yuu</v>
      </c>
      <c r="V24" s="67">
        <f t="shared" si="2"/>
        <v>1</v>
      </c>
      <c r="W24" s="67">
        <f t="shared" si="3"/>
        <v>24</v>
      </c>
      <c r="X24" s="68">
        <f t="shared" si="4"/>
        <v>11</v>
      </c>
      <c r="Y24" s="69">
        <v>20</v>
      </c>
      <c r="Z24" s="58"/>
      <c r="AA24" s="58"/>
      <c r="AB24" s="58"/>
      <c r="AC24" s="58"/>
      <c r="AD24" s="58"/>
      <c r="AE24" s="58"/>
      <c r="AF24" s="58"/>
    </row>
    <row r="25" spans="1:32" s="59" customFormat="1" ht="15" customHeight="1" thickTop="1" thickBot="1" x14ac:dyDescent="0.25">
      <c r="A25" s="76">
        <f t="shared" si="0"/>
        <v>26</v>
      </c>
      <c r="B25" s="91">
        <v>21</v>
      </c>
      <c r="C25" s="100" t="s">
        <v>73</v>
      </c>
      <c r="D25" s="83">
        <v>1</v>
      </c>
      <c r="E25" s="86">
        <f t="shared" si="14"/>
        <v>0</v>
      </c>
      <c r="F25" s="85">
        <v>5</v>
      </c>
      <c r="G25" s="86">
        <f t="shared" si="15"/>
        <v>0</v>
      </c>
      <c r="H25" s="85">
        <v>5</v>
      </c>
      <c r="I25" s="86">
        <f t="shared" si="16"/>
        <v>0</v>
      </c>
      <c r="J25" s="85">
        <v>0</v>
      </c>
      <c r="K25" s="86">
        <f t="shared" si="17"/>
        <v>0</v>
      </c>
      <c r="L25" s="85">
        <v>9</v>
      </c>
      <c r="M25" s="86">
        <f t="shared" si="18"/>
        <v>0</v>
      </c>
      <c r="O25" s="101">
        <f t="shared" si="19"/>
        <v>0</v>
      </c>
      <c r="P25" s="72">
        <f t="shared" ref="P25" si="55">RANK(O25,O25:O63)</f>
        <v>2</v>
      </c>
      <c r="Q25" s="102">
        <f t="shared" si="21"/>
        <v>20</v>
      </c>
      <c r="R25" s="103">
        <f t="shared" ref="R25" si="56">RANK(Q25,Q25:Q63,)</f>
        <v>7</v>
      </c>
      <c r="S25" s="65">
        <f t="shared" si="23"/>
        <v>7.0250000000000004</v>
      </c>
      <c r="T25" s="65">
        <f t="shared" si="24"/>
        <v>20.024999999999999</v>
      </c>
      <c r="U25" s="71" t="str">
        <f t="shared" si="1"/>
        <v>sswde</v>
      </c>
      <c r="V25" s="67">
        <f t="shared" si="2"/>
        <v>2</v>
      </c>
      <c r="W25" s="67">
        <f t="shared" si="3"/>
        <v>23</v>
      </c>
      <c r="X25" s="68">
        <f t="shared" si="4"/>
        <v>20</v>
      </c>
      <c r="Y25" s="69">
        <v>21</v>
      </c>
      <c r="Z25" s="58"/>
      <c r="AA25" s="58"/>
      <c r="AB25" s="58"/>
      <c r="AC25" s="58"/>
      <c r="AD25" s="58"/>
      <c r="AE25" s="58"/>
      <c r="AF25" s="58"/>
    </row>
    <row r="26" spans="1:32" s="59" customFormat="1" ht="15" customHeight="1" thickTop="1" thickBot="1" x14ac:dyDescent="0.25">
      <c r="A26" s="76">
        <f t="shared" si="0"/>
        <v>23</v>
      </c>
      <c r="B26" s="91">
        <v>22</v>
      </c>
      <c r="C26" s="92" t="s">
        <v>74</v>
      </c>
      <c r="D26" s="93">
        <v>4</v>
      </c>
      <c r="E26" s="94">
        <f t="shared" si="14"/>
        <v>0</v>
      </c>
      <c r="F26" s="95">
        <v>5</v>
      </c>
      <c r="G26" s="94">
        <f t="shared" si="15"/>
        <v>0</v>
      </c>
      <c r="H26" s="95">
        <v>5</v>
      </c>
      <c r="I26" s="94">
        <f t="shared" si="16"/>
        <v>0</v>
      </c>
      <c r="J26" s="95">
        <v>0</v>
      </c>
      <c r="K26" s="94">
        <f t="shared" si="17"/>
        <v>0</v>
      </c>
      <c r="L26" s="95">
        <v>8</v>
      </c>
      <c r="M26" s="94">
        <f t="shared" si="18"/>
        <v>0</v>
      </c>
      <c r="N26" s="96"/>
      <c r="O26" s="97">
        <f t="shared" si="19"/>
        <v>0</v>
      </c>
      <c r="P26" s="70">
        <f t="shared" ref="P26" si="57">RANK(O26,O26:O63)</f>
        <v>2</v>
      </c>
      <c r="Q26" s="98">
        <f t="shared" si="21"/>
        <v>22</v>
      </c>
      <c r="R26" s="99">
        <f t="shared" ref="R26" si="58">RANK(Q26,Q26:Q63,)</f>
        <v>4</v>
      </c>
      <c r="S26" s="65">
        <f t="shared" si="23"/>
        <v>4.0259999999999998</v>
      </c>
      <c r="T26" s="65">
        <f t="shared" si="24"/>
        <v>22.026</v>
      </c>
      <c r="U26" s="71" t="str">
        <f t="shared" si="1"/>
        <v>i'eeee</v>
      </c>
      <c r="V26" s="67">
        <f t="shared" si="2"/>
        <v>1</v>
      </c>
      <c r="W26" s="67">
        <f t="shared" si="3"/>
        <v>22</v>
      </c>
      <c r="X26" s="68">
        <f t="shared" si="4"/>
        <v>33</v>
      </c>
      <c r="Y26" s="69">
        <v>22</v>
      </c>
      <c r="Z26" s="58"/>
      <c r="AA26" s="58"/>
      <c r="AB26" s="58"/>
      <c r="AC26" s="58"/>
      <c r="AD26" s="58"/>
      <c r="AE26" s="58"/>
      <c r="AF26" s="58"/>
    </row>
    <row r="27" spans="1:32" s="59" customFormat="1" ht="15" customHeight="1" thickTop="1" thickBot="1" x14ac:dyDescent="0.25">
      <c r="A27" s="76">
        <f t="shared" si="0"/>
        <v>28</v>
      </c>
      <c r="B27" s="91">
        <v>23</v>
      </c>
      <c r="C27" s="100" t="s">
        <v>75</v>
      </c>
      <c r="D27" s="83">
        <v>2</v>
      </c>
      <c r="E27" s="86">
        <f t="shared" si="14"/>
        <v>0</v>
      </c>
      <c r="F27" s="85">
        <v>5</v>
      </c>
      <c r="G27" s="86">
        <f t="shared" si="15"/>
        <v>0</v>
      </c>
      <c r="H27" s="85">
        <v>5</v>
      </c>
      <c r="I27" s="86">
        <f t="shared" si="16"/>
        <v>0</v>
      </c>
      <c r="J27" s="85">
        <v>0</v>
      </c>
      <c r="K27" s="86">
        <f t="shared" si="17"/>
        <v>0</v>
      </c>
      <c r="L27" s="85">
        <v>7</v>
      </c>
      <c r="M27" s="86">
        <f t="shared" si="18"/>
        <v>0</v>
      </c>
      <c r="O27" s="101">
        <f t="shared" si="19"/>
        <v>0</v>
      </c>
      <c r="P27" s="72">
        <f t="shared" ref="P27" si="59">RANK(O27,O27:O65)</f>
        <v>2</v>
      </c>
      <c r="Q27" s="102">
        <f t="shared" si="21"/>
        <v>19</v>
      </c>
      <c r="R27" s="103">
        <f t="shared" ref="R27" si="60">RANK(Q27,Q27:Q65,)</f>
        <v>6</v>
      </c>
      <c r="S27" s="65">
        <f t="shared" si="23"/>
        <v>6.0270000000000001</v>
      </c>
      <c r="T27" s="65">
        <f t="shared" si="24"/>
        <v>19.027000000000001</v>
      </c>
      <c r="U27" s="71" t="str">
        <f t="shared" si="1"/>
        <v>ttyhh</v>
      </c>
      <c r="V27" s="67">
        <f t="shared" si="2"/>
        <v>2</v>
      </c>
      <c r="W27" s="67">
        <f t="shared" si="3"/>
        <v>22</v>
      </c>
      <c r="X27" s="68">
        <f t="shared" si="4"/>
        <v>22</v>
      </c>
      <c r="Y27" s="69">
        <v>23</v>
      </c>
      <c r="Z27" s="58"/>
      <c r="AA27" s="58"/>
      <c r="AB27" s="58"/>
      <c r="AC27" s="58"/>
      <c r="AD27" s="58"/>
      <c r="AE27" s="58"/>
      <c r="AF27" s="58"/>
    </row>
    <row r="28" spans="1:32" s="59" customFormat="1" ht="15" customHeight="1" thickTop="1" thickBot="1" x14ac:dyDescent="0.25">
      <c r="A28" s="76">
        <f t="shared" si="0"/>
        <v>27</v>
      </c>
      <c r="B28" s="91">
        <v>24</v>
      </c>
      <c r="C28" s="92" t="s">
        <v>76</v>
      </c>
      <c r="D28" s="93">
        <v>5</v>
      </c>
      <c r="E28" s="94">
        <f t="shared" si="14"/>
        <v>0</v>
      </c>
      <c r="F28" s="95">
        <v>5</v>
      </c>
      <c r="G28" s="94">
        <f t="shared" si="15"/>
        <v>0</v>
      </c>
      <c r="H28" s="95">
        <v>5</v>
      </c>
      <c r="I28" s="94">
        <f t="shared" si="16"/>
        <v>0</v>
      </c>
      <c r="J28" s="95">
        <v>0</v>
      </c>
      <c r="K28" s="94">
        <f t="shared" si="17"/>
        <v>0</v>
      </c>
      <c r="L28" s="95">
        <v>4</v>
      </c>
      <c r="M28" s="94">
        <f t="shared" si="18"/>
        <v>0</v>
      </c>
      <c r="N28" s="96"/>
      <c r="O28" s="97">
        <f t="shared" si="19"/>
        <v>0</v>
      </c>
      <c r="P28" s="70">
        <f t="shared" ref="P28" si="61">RANK(O28,O28:O65)</f>
        <v>2</v>
      </c>
      <c r="Q28" s="98">
        <f t="shared" si="21"/>
        <v>19</v>
      </c>
      <c r="R28" s="99">
        <f t="shared" ref="R28" si="62">RANK(Q28,Q28:Q65,)</f>
        <v>6</v>
      </c>
      <c r="S28" s="65">
        <f t="shared" si="23"/>
        <v>6.0279999999999996</v>
      </c>
      <c r="T28" s="65">
        <f t="shared" si="24"/>
        <v>19.027999999999999</v>
      </c>
      <c r="U28" s="71" t="str">
        <f t="shared" si="1"/>
        <v>yuuuu</v>
      </c>
      <c r="V28" s="67">
        <f t="shared" si="2"/>
        <v>1</v>
      </c>
      <c r="W28" s="67">
        <f t="shared" si="3"/>
        <v>21</v>
      </c>
      <c r="X28" s="68">
        <f t="shared" si="4"/>
        <v>32</v>
      </c>
      <c r="Y28" s="69">
        <v>24</v>
      </c>
      <c r="Z28" s="58"/>
      <c r="AA28" s="58"/>
      <c r="AB28" s="58"/>
      <c r="AC28" s="58"/>
      <c r="AD28" s="58"/>
      <c r="AE28" s="58"/>
      <c r="AF28" s="58"/>
    </row>
    <row r="29" spans="1:32" s="59" customFormat="1" ht="15" customHeight="1" thickTop="1" thickBot="1" x14ac:dyDescent="0.25">
      <c r="A29" s="76">
        <f t="shared" si="0"/>
        <v>31</v>
      </c>
      <c r="B29" s="91">
        <v>25</v>
      </c>
      <c r="C29" s="100" t="s">
        <v>77</v>
      </c>
      <c r="D29" s="83">
        <v>2</v>
      </c>
      <c r="E29" s="86">
        <f t="shared" si="14"/>
        <v>0</v>
      </c>
      <c r="F29" s="85">
        <v>5</v>
      </c>
      <c r="G29" s="86">
        <f t="shared" si="15"/>
        <v>0</v>
      </c>
      <c r="H29" s="85">
        <v>5</v>
      </c>
      <c r="I29" s="86">
        <f t="shared" si="16"/>
        <v>0</v>
      </c>
      <c r="J29" s="85">
        <v>0</v>
      </c>
      <c r="K29" s="86">
        <f t="shared" si="17"/>
        <v>0</v>
      </c>
      <c r="L29" s="85">
        <v>5</v>
      </c>
      <c r="M29" s="86">
        <f t="shared" si="18"/>
        <v>0</v>
      </c>
      <c r="O29" s="101">
        <f t="shared" si="19"/>
        <v>0</v>
      </c>
      <c r="P29" s="72">
        <f t="shared" ref="P29" si="63">RANK(O29,O29:O67)</f>
        <v>2</v>
      </c>
      <c r="Q29" s="102">
        <f t="shared" si="21"/>
        <v>17</v>
      </c>
      <c r="R29" s="103">
        <f t="shared" ref="R29" si="64">RANK(Q29,Q29:Q67,)</f>
        <v>7</v>
      </c>
      <c r="S29" s="65">
        <f t="shared" si="23"/>
        <v>7.0289999999999999</v>
      </c>
      <c r="T29" s="65">
        <f t="shared" si="24"/>
        <v>17.029</v>
      </c>
      <c r="U29" s="71" t="str">
        <f t="shared" si="1"/>
        <v>zerr</v>
      </c>
      <c r="V29" s="67">
        <f t="shared" si="2"/>
        <v>2</v>
      </c>
      <c r="W29" s="67">
        <f t="shared" si="3"/>
        <v>21</v>
      </c>
      <c r="X29" s="68">
        <f t="shared" si="4"/>
        <v>19</v>
      </c>
      <c r="Y29" s="69">
        <v>25</v>
      </c>
      <c r="Z29" s="58"/>
      <c r="AA29" s="58"/>
      <c r="AB29" s="58"/>
      <c r="AC29" s="58"/>
      <c r="AD29" s="58"/>
      <c r="AE29" s="58"/>
      <c r="AF29" s="58"/>
    </row>
    <row r="30" spans="1:32" s="59" customFormat="1" ht="15" customHeight="1" thickTop="1" thickBot="1" x14ac:dyDescent="0.25">
      <c r="A30" s="76">
        <f t="shared" si="0"/>
        <v>29</v>
      </c>
      <c r="B30" s="91">
        <v>26</v>
      </c>
      <c r="C30" s="92" t="s">
        <v>78</v>
      </c>
      <c r="D30" s="93">
        <v>2</v>
      </c>
      <c r="E30" s="94">
        <f t="shared" si="14"/>
        <v>0</v>
      </c>
      <c r="F30" s="95">
        <v>5</v>
      </c>
      <c r="G30" s="94">
        <f t="shared" si="15"/>
        <v>0</v>
      </c>
      <c r="H30" s="95">
        <v>5</v>
      </c>
      <c r="I30" s="94">
        <f t="shared" si="16"/>
        <v>0</v>
      </c>
      <c r="J30" s="95">
        <v>0</v>
      </c>
      <c r="K30" s="94">
        <f t="shared" si="17"/>
        <v>0</v>
      </c>
      <c r="L30" s="95">
        <v>6</v>
      </c>
      <c r="M30" s="94">
        <f t="shared" si="18"/>
        <v>0</v>
      </c>
      <c r="N30" s="96"/>
      <c r="O30" s="97">
        <f t="shared" si="19"/>
        <v>0</v>
      </c>
      <c r="P30" s="70">
        <f t="shared" ref="P30" si="65">RANK(O30,O30:O67)</f>
        <v>2</v>
      </c>
      <c r="Q30" s="98">
        <f t="shared" si="21"/>
        <v>18</v>
      </c>
      <c r="R30" s="99">
        <f t="shared" ref="R30" si="66">RANK(Q30,Q30:Q67,)</f>
        <v>6</v>
      </c>
      <c r="S30" s="65">
        <f t="shared" si="23"/>
        <v>6.03</v>
      </c>
      <c r="T30" s="65">
        <f t="shared" si="24"/>
        <v>18.03</v>
      </c>
      <c r="U30" s="71" t="str">
        <f t="shared" si="1"/>
        <v>rfd</v>
      </c>
      <c r="V30" s="67">
        <f t="shared" si="2"/>
        <v>2</v>
      </c>
      <c r="W30" s="67">
        <f t="shared" si="3"/>
        <v>20</v>
      </c>
      <c r="X30" s="68">
        <f t="shared" si="4"/>
        <v>21</v>
      </c>
      <c r="Y30" s="69">
        <v>26</v>
      </c>
      <c r="Z30" s="58"/>
      <c r="AA30" s="58"/>
      <c r="AB30" s="58"/>
      <c r="AC30" s="58"/>
      <c r="AD30" s="58"/>
      <c r="AE30" s="58"/>
      <c r="AF30" s="58"/>
    </row>
    <row r="31" spans="1:32" s="59" customFormat="1" ht="15" customHeight="1" thickTop="1" thickBot="1" x14ac:dyDescent="0.25">
      <c r="A31" s="76">
        <f t="shared" si="0"/>
        <v>30</v>
      </c>
      <c r="B31" s="91">
        <v>27</v>
      </c>
      <c r="C31" s="100" t="s">
        <v>79</v>
      </c>
      <c r="D31" s="83">
        <v>4</v>
      </c>
      <c r="E31" s="86">
        <f t="shared" si="14"/>
        <v>0</v>
      </c>
      <c r="F31" s="85">
        <v>5</v>
      </c>
      <c r="G31" s="86">
        <f t="shared" si="15"/>
        <v>0</v>
      </c>
      <c r="H31" s="85">
        <v>5</v>
      </c>
      <c r="I31" s="86">
        <f t="shared" si="16"/>
        <v>0</v>
      </c>
      <c r="J31" s="85">
        <v>0</v>
      </c>
      <c r="K31" s="86">
        <f t="shared" si="17"/>
        <v>0</v>
      </c>
      <c r="L31" s="85">
        <v>3</v>
      </c>
      <c r="M31" s="86">
        <f t="shared" si="18"/>
        <v>0</v>
      </c>
      <c r="O31" s="101">
        <f t="shared" si="19"/>
        <v>0</v>
      </c>
      <c r="P31" s="72">
        <f>RANK(O31,O31:O68)</f>
        <v>2</v>
      </c>
      <c r="Q31" s="102">
        <f t="shared" si="21"/>
        <v>17</v>
      </c>
      <c r="R31" s="103">
        <f>RANK(Q31,Q31:Q68,)</f>
        <v>6</v>
      </c>
      <c r="S31" s="65">
        <f t="shared" si="23"/>
        <v>6.0309999999999997</v>
      </c>
      <c r="T31" s="65">
        <f t="shared" si="24"/>
        <v>17.030999999999999</v>
      </c>
      <c r="U31" s="71" t="str">
        <f t="shared" si="1"/>
        <v>yt-y(</v>
      </c>
      <c r="V31" s="67">
        <f t="shared" si="2"/>
        <v>2</v>
      </c>
      <c r="W31" s="67">
        <f t="shared" si="3"/>
        <v>19</v>
      </c>
      <c r="X31" s="68">
        <f t="shared" si="4"/>
        <v>24</v>
      </c>
      <c r="Y31" s="69">
        <v>27</v>
      </c>
      <c r="Z31" s="58"/>
      <c r="AA31" s="58"/>
      <c r="AB31" s="58"/>
      <c r="AC31" s="58"/>
      <c r="AD31" s="58"/>
      <c r="AE31" s="58"/>
      <c r="AF31" s="58"/>
    </row>
    <row r="32" spans="1:32" s="59" customFormat="1" ht="15" customHeight="1" thickTop="1" thickBot="1" x14ac:dyDescent="0.25">
      <c r="A32" s="76">
        <f t="shared" si="0"/>
        <v>32</v>
      </c>
      <c r="B32" s="91">
        <v>28</v>
      </c>
      <c r="C32" s="92" t="s">
        <v>80</v>
      </c>
      <c r="D32" s="93">
        <v>4</v>
      </c>
      <c r="E32" s="94">
        <f t="shared" si="14"/>
        <v>0</v>
      </c>
      <c r="F32" s="95">
        <v>5</v>
      </c>
      <c r="G32" s="94">
        <f t="shared" si="15"/>
        <v>0</v>
      </c>
      <c r="H32" s="95">
        <v>5</v>
      </c>
      <c r="I32" s="94">
        <f t="shared" si="16"/>
        <v>0</v>
      </c>
      <c r="J32" s="95">
        <v>0</v>
      </c>
      <c r="K32" s="94">
        <f t="shared" si="17"/>
        <v>0</v>
      </c>
      <c r="L32" s="95">
        <v>1</v>
      </c>
      <c r="M32" s="94">
        <f t="shared" si="18"/>
        <v>0</v>
      </c>
      <c r="N32" s="96"/>
      <c r="O32" s="97">
        <f t="shared" si="19"/>
        <v>0</v>
      </c>
      <c r="P32" s="70">
        <f>RANK(O32,O32:O68)</f>
        <v>2</v>
      </c>
      <c r="Q32" s="98">
        <f t="shared" si="21"/>
        <v>15</v>
      </c>
      <c r="R32" s="99">
        <f>RANK(Q32,Q32:Q68,)</f>
        <v>6</v>
      </c>
      <c r="S32" s="65">
        <f t="shared" si="23"/>
        <v>6.032</v>
      </c>
      <c r="T32" s="65">
        <f t="shared" si="24"/>
        <v>15.032</v>
      </c>
      <c r="U32" s="71" t="str">
        <f t="shared" si="1"/>
        <v>uytr</v>
      </c>
      <c r="V32" s="67">
        <f t="shared" si="2"/>
        <v>2</v>
      </c>
      <c r="W32" s="67">
        <f t="shared" si="3"/>
        <v>19</v>
      </c>
      <c r="X32" s="68">
        <f t="shared" si="4"/>
        <v>23</v>
      </c>
      <c r="Y32" s="69">
        <v>28</v>
      </c>
      <c r="Z32" s="58"/>
      <c r="AA32" s="58"/>
      <c r="AB32" s="58"/>
      <c r="AC32" s="58"/>
      <c r="AD32" s="58"/>
      <c r="AE32" s="58"/>
      <c r="AF32" s="58"/>
    </row>
    <row r="33" spans="1:32" s="59" customFormat="1" ht="15" customHeight="1" thickTop="1" thickBot="1" x14ac:dyDescent="0.25">
      <c r="A33" s="76">
        <f t="shared" si="0"/>
        <v>17</v>
      </c>
      <c r="B33" s="91">
        <v>29</v>
      </c>
      <c r="C33" s="100" t="s">
        <v>81</v>
      </c>
      <c r="D33" s="83">
        <v>4</v>
      </c>
      <c r="E33" s="86">
        <f t="shared" si="14"/>
        <v>0</v>
      </c>
      <c r="F33" s="85">
        <v>5</v>
      </c>
      <c r="G33" s="86">
        <f t="shared" si="15"/>
        <v>0</v>
      </c>
      <c r="H33" s="85">
        <v>5</v>
      </c>
      <c r="I33" s="86">
        <f t="shared" si="16"/>
        <v>0</v>
      </c>
      <c r="J33" s="85">
        <v>0</v>
      </c>
      <c r="K33" s="86">
        <f t="shared" si="17"/>
        <v>0</v>
      </c>
      <c r="L33" s="85">
        <v>10</v>
      </c>
      <c r="M33" s="86">
        <f t="shared" si="18"/>
        <v>0</v>
      </c>
      <c r="O33" s="101">
        <f t="shared" si="19"/>
        <v>0</v>
      </c>
      <c r="P33" s="72">
        <f>RANK(O33,O33:O70)</f>
        <v>2</v>
      </c>
      <c r="Q33" s="102">
        <f t="shared" si="21"/>
        <v>24</v>
      </c>
      <c r="R33" s="103">
        <f>RANK(Q33,Q33:Q70,)</f>
        <v>3</v>
      </c>
      <c r="S33" s="65">
        <f t="shared" si="23"/>
        <v>3.0329999999999999</v>
      </c>
      <c r="T33" s="65">
        <f t="shared" si="24"/>
        <v>24.033000000000001</v>
      </c>
      <c r="U33" s="71" t="str">
        <f t="shared" si="1"/>
        <v>uèuuu</v>
      </c>
      <c r="V33" s="67">
        <f t="shared" si="2"/>
        <v>2</v>
      </c>
      <c r="W33" s="67">
        <f t="shared" si="3"/>
        <v>18</v>
      </c>
      <c r="X33" s="68">
        <f t="shared" si="4"/>
        <v>26</v>
      </c>
      <c r="Y33" s="69">
        <v>29</v>
      </c>
      <c r="Z33" s="58"/>
      <c r="AA33" s="58"/>
      <c r="AB33" s="58"/>
      <c r="AC33" s="58"/>
      <c r="AD33" s="58"/>
      <c r="AE33" s="58"/>
      <c r="AF33" s="58"/>
    </row>
    <row r="34" spans="1:32" s="59" customFormat="1" ht="15" customHeight="1" thickTop="1" thickBot="1" x14ac:dyDescent="0.25">
      <c r="A34" s="76">
        <f t="shared" si="0"/>
        <v>15</v>
      </c>
      <c r="B34" s="91">
        <v>30</v>
      </c>
      <c r="C34" s="92" t="s">
        <v>82</v>
      </c>
      <c r="D34" s="93">
        <v>4</v>
      </c>
      <c r="E34" s="94">
        <f t="shared" si="14"/>
        <v>0</v>
      </c>
      <c r="F34" s="95">
        <v>5</v>
      </c>
      <c r="G34" s="94">
        <f t="shared" si="15"/>
        <v>0</v>
      </c>
      <c r="H34" s="95">
        <v>5</v>
      </c>
      <c r="I34" s="94">
        <f t="shared" si="16"/>
        <v>0</v>
      </c>
      <c r="J34" s="95">
        <v>0</v>
      </c>
      <c r="K34" s="94">
        <f t="shared" si="17"/>
        <v>0</v>
      </c>
      <c r="L34" s="95">
        <v>11</v>
      </c>
      <c r="M34" s="94">
        <f t="shared" si="18"/>
        <v>0</v>
      </c>
      <c r="N34" s="96"/>
      <c r="O34" s="97">
        <f t="shared" si="19"/>
        <v>0</v>
      </c>
      <c r="P34" s="70">
        <f>RANK(O34,O34:O70)</f>
        <v>2</v>
      </c>
      <c r="Q34" s="98">
        <f t="shared" si="21"/>
        <v>25</v>
      </c>
      <c r="R34" s="99">
        <f>RANK(Q34,Q34:Q70,)</f>
        <v>2</v>
      </c>
      <c r="S34" s="65">
        <f t="shared" si="23"/>
        <v>2.0339999999999998</v>
      </c>
      <c r="T34" s="65">
        <f t="shared" si="24"/>
        <v>25.033999999999999</v>
      </c>
      <c r="U34" s="71" t="str">
        <f t="shared" si="1"/>
        <v>iiii</v>
      </c>
      <c r="V34" s="67">
        <f t="shared" si="2"/>
        <v>2</v>
      </c>
      <c r="W34" s="67">
        <f t="shared" si="3"/>
        <v>17</v>
      </c>
      <c r="X34" s="68">
        <f t="shared" si="4"/>
        <v>27</v>
      </c>
      <c r="Y34" s="69">
        <v>30</v>
      </c>
      <c r="Z34" s="58"/>
      <c r="AA34" s="58"/>
      <c r="AB34" s="58"/>
      <c r="AC34" s="58"/>
      <c r="AD34" s="58"/>
      <c r="AE34" s="58"/>
      <c r="AF34" s="58"/>
    </row>
    <row r="35" spans="1:32" s="59" customFormat="1" ht="15" customHeight="1" thickTop="1" thickBot="1" x14ac:dyDescent="0.25">
      <c r="A35" s="76">
        <f t="shared" si="0"/>
        <v>14</v>
      </c>
      <c r="B35" s="91">
        <v>31</v>
      </c>
      <c r="C35" s="100" t="s">
        <v>83</v>
      </c>
      <c r="D35" s="83">
        <v>4</v>
      </c>
      <c r="E35" s="86">
        <f t="shared" si="14"/>
        <v>0</v>
      </c>
      <c r="F35" s="85">
        <v>5</v>
      </c>
      <c r="G35" s="86">
        <f t="shared" si="15"/>
        <v>0</v>
      </c>
      <c r="H35" s="85">
        <v>5</v>
      </c>
      <c r="I35" s="86">
        <f t="shared" si="16"/>
        <v>0</v>
      </c>
      <c r="J35" s="85">
        <v>0</v>
      </c>
      <c r="K35" s="86">
        <f t="shared" si="17"/>
        <v>0</v>
      </c>
      <c r="L35" s="85">
        <v>12</v>
      </c>
      <c r="M35" s="86">
        <f t="shared" si="18"/>
        <v>1</v>
      </c>
      <c r="O35" s="101">
        <f t="shared" si="19"/>
        <v>1</v>
      </c>
      <c r="P35" s="72">
        <f>RANK(O35,O35:O72)</f>
        <v>1</v>
      </c>
      <c r="Q35" s="102">
        <f t="shared" si="21"/>
        <v>26</v>
      </c>
      <c r="R35" s="103">
        <f>RANK(Q35,Q35:Q72,)</f>
        <v>1</v>
      </c>
      <c r="S35" s="65">
        <f t="shared" si="23"/>
        <v>1.0349999999999999</v>
      </c>
      <c r="T35" s="65">
        <f t="shared" si="24"/>
        <v>26.035</v>
      </c>
      <c r="U35" s="71" t="str">
        <f t="shared" si="1"/>
        <v>è('''"</v>
      </c>
      <c r="V35" s="67">
        <f t="shared" si="2"/>
        <v>2</v>
      </c>
      <c r="W35" s="67">
        <f t="shared" si="3"/>
        <v>17</v>
      </c>
      <c r="X35" s="68">
        <f t="shared" si="4"/>
        <v>25</v>
      </c>
      <c r="Y35" s="69">
        <v>31</v>
      </c>
      <c r="Z35" s="58"/>
      <c r="AA35" s="58"/>
      <c r="AB35" s="58"/>
      <c r="AC35" s="58"/>
      <c r="AD35" s="58"/>
      <c r="AE35" s="58"/>
      <c r="AF35" s="58"/>
    </row>
    <row r="36" spans="1:32" s="59" customFormat="1" ht="15" customHeight="1" thickTop="1" thickBot="1" x14ac:dyDescent="0.25">
      <c r="A36" s="76">
        <f t="shared" si="0"/>
        <v>24</v>
      </c>
      <c r="B36" s="91">
        <v>32</v>
      </c>
      <c r="C36" s="92" t="s">
        <v>84</v>
      </c>
      <c r="D36" s="93">
        <v>4</v>
      </c>
      <c r="E36" s="94">
        <f t="shared" si="14"/>
        <v>0</v>
      </c>
      <c r="F36" s="95">
        <v>5</v>
      </c>
      <c r="G36" s="94">
        <f t="shared" si="15"/>
        <v>0</v>
      </c>
      <c r="H36" s="95">
        <v>5</v>
      </c>
      <c r="I36" s="94">
        <f t="shared" si="16"/>
        <v>0</v>
      </c>
      <c r="J36" s="95">
        <v>0</v>
      </c>
      <c r="K36" s="94">
        <f t="shared" si="17"/>
        <v>0</v>
      </c>
      <c r="L36" s="95">
        <v>7</v>
      </c>
      <c r="M36" s="94">
        <f t="shared" si="18"/>
        <v>0</v>
      </c>
      <c r="N36" s="96"/>
      <c r="O36" s="97">
        <f t="shared" si="19"/>
        <v>0</v>
      </c>
      <c r="P36" s="70">
        <f>RANK(O36,O36:O72)</f>
        <v>1</v>
      </c>
      <c r="Q36" s="98">
        <f t="shared" si="21"/>
        <v>21</v>
      </c>
      <c r="R36" s="99">
        <f>RANK(Q36,Q36:Q72,)</f>
        <v>2</v>
      </c>
      <c r="S36" s="65">
        <f t="shared" si="23"/>
        <v>2.036</v>
      </c>
      <c r="T36" s="65">
        <f t="shared" si="24"/>
        <v>21.036000000000001</v>
      </c>
      <c r="U36" s="71" t="str">
        <f t="shared" si="1"/>
        <v>uuuuu</v>
      </c>
      <c r="V36" s="67">
        <f t="shared" si="2"/>
        <v>2</v>
      </c>
      <c r="W36" s="67">
        <f t="shared" si="3"/>
        <v>15</v>
      </c>
      <c r="X36" s="68">
        <f t="shared" si="4"/>
        <v>28</v>
      </c>
      <c r="Y36" s="69">
        <v>32</v>
      </c>
      <c r="Z36" s="58"/>
      <c r="AA36" s="58"/>
      <c r="AB36" s="58"/>
      <c r="AC36" s="58"/>
      <c r="AD36" s="58"/>
      <c r="AE36" s="58"/>
      <c r="AF36" s="58"/>
    </row>
    <row r="37" spans="1:32" s="59" customFormat="1" ht="15" customHeight="1" thickTop="1" thickBot="1" x14ac:dyDescent="0.25">
      <c r="A37" s="76">
        <f t="shared" ref="A37:A68" si="67">RANK(T37,$T$5:$T$68)</f>
        <v>22</v>
      </c>
      <c r="B37" s="91">
        <v>33</v>
      </c>
      <c r="C37" s="100" t="s">
        <v>85</v>
      </c>
      <c r="D37" s="83">
        <v>4</v>
      </c>
      <c r="E37" s="86">
        <f t="shared" si="14"/>
        <v>0</v>
      </c>
      <c r="F37" s="85">
        <v>5</v>
      </c>
      <c r="G37" s="86">
        <f t="shared" si="15"/>
        <v>0</v>
      </c>
      <c r="H37" s="85">
        <v>5</v>
      </c>
      <c r="I37" s="86">
        <f t="shared" si="16"/>
        <v>0</v>
      </c>
      <c r="J37" s="85">
        <v>0</v>
      </c>
      <c r="K37" s="86">
        <f t="shared" si="17"/>
        <v>0</v>
      </c>
      <c r="L37" s="85">
        <v>8</v>
      </c>
      <c r="M37" s="86">
        <f t="shared" si="18"/>
        <v>0</v>
      </c>
      <c r="O37" s="101">
        <f t="shared" si="19"/>
        <v>0</v>
      </c>
      <c r="P37" s="72">
        <f>RANK(O37,O37:O74)</f>
        <v>1</v>
      </c>
      <c r="Q37" s="102">
        <f t="shared" si="21"/>
        <v>22</v>
      </c>
      <c r="R37" s="103">
        <f>RANK(Q37,Q37:Q74,)</f>
        <v>1</v>
      </c>
      <c r="S37" s="65">
        <f t="shared" si="23"/>
        <v>1.0369999999999999</v>
      </c>
      <c r="T37" s="65">
        <f t="shared" si="24"/>
        <v>22.036999999999999</v>
      </c>
      <c r="U37" s="71" t="str">
        <f t="shared" ref="U37:U68" si="68">VLOOKUP(Y37,$A$5:$C$68,3,0)</f>
        <v>yy</v>
      </c>
      <c r="V37" s="67">
        <f t="shared" ref="V37:V68" si="69">VLOOKUP(U37,$C$5:$R$68,14,0)</f>
        <v>1</v>
      </c>
      <c r="W37" s="67">
        <f t="shared" ref="W37:W68" si="70">VLOOKUP(U37,$C$5:$Q$68,15,0)</f>
        <v>15</v>
      </c>
      <c r="X37" s="68">
        <f t="shared" ref="X37:X68" si="71">VLOOKUP(Y37,$A$5:$B$68,2,0)</f>
        <v>10</v>
      </c>
      <c r="Y37" s="69">
        <v>33</v>
      </c>
      <c r="Z37" s="58"/>
      <c r="AA37" s="58"/>
      <c r="AB37" s="58"/>
      <c r="AC37" s="58"/>
      <c r="AD37" s="58"/>
      <c r="AE37" s="58"/>
      <c r="AF37" s="58"/>
    </row>
    <row r="38" spans="1:32" s="59" customFormat="1" ht="15" customHeight="1" thickTop="1" thickBot="1" x14ac:dyDescent="0.25">
      <c r="A38" s="76">
        <f t="shared" si="67"/>
        <v>64</v>
      </c>
      <c r="B38" s="91">
        <v>34</v>
      </c>
      <c r="C38" s="92"/>
      <c r="D38" s="93"/>
      <c r="E38" s="94">
        <f t="shared" si="14"/>
        <v>0</v>
      </c>
      <c r="F38" s="95"/>
      <c r="G38" s="94">
        <f t="shared" si="15"/>
        <v>0</v>
      </c>
      <c r="H38" s="95"/>
      <c r="I38" s="94">
        <f t="shared" si="16"/>
        <v>0</v>
      </c>
      <c r="J38" s="95"/>
      <c r="K38" s="94">
        <f t="shared" si="17"/>
        <v>0</v>
      </c>
      <c r="L38" s="95"/>
      <c r="M38" s="94">
        <f t="shared" si="18"/>
        <v>0</v>
      </c>
      <c r="N38" s="96"/>
      <c r="O38" s="97">
        <f t="shared" si="19"/>
        <v>0</v>
      </c>
      <c r="P38" s="70">
        <f>RANK(O38,O38:O74)</f>
        <v>1</v>
      </c>
      <c r="Q38" s="98">
        <f t="shared" si="21"/>
        <v>0</v>
      </c>
      <c r="R38" s="99">
        <f>RANK(Q38,Q38:Q74,)</f>
        <v>1</v>
      </c>
      <c r="S38" s="65">
        <f t="shared" si="23"/>
        <v>1.038</v>
      </c>
      <c r="T38" s="65">
        <f t="shared" si="24"/>
        <v>3.7999999999999999E-2</v>
      </c>
      <c r="U38" s="71">
        <f t="shared" si="68"/>
        <v>0</v>
      </c>
      <c r="V38" s="67" t="e">
        <f t="shared" si="69"/>
        <v>#N/A</v>
      </c>
      <c r="W38" s="67" t="e">
        <f t="shared" si="70"/>
        <v>#N/A</v>
      </c>
      <c r="X38" s="68">
        <f t="shared" si="71"/>
        <v>64</v>
      </c>
      <c r="Y38" s="69">
        <v>34</v>
      </c>
      <c r="Z38" s="58"/>
      <c r="AA38" s="58"/>
      <c r="AB38" s="58"/>
      <c r="AC38" s="58"/>
      <c r="AD38" s="58"/>
      <c r="AE38" s="58"/>
      <c r="AF38" s="58"/>
    </row>
    <row r="39" spans="1:32" s="59" customFormat="1" ht="15" customHeight="1" thickTop="1" thickBot="1" x14ac:dyDescent="0.25">
      <c r="A39" s="76">
        <f t="shared" si="67"/>
        <v>63</v>
      </c>
      <c r="B39" s="91">
        <v>35</v>
      </c>
      <c r="C39" s="100"/>
      <c r="D39" s="83"/>
      <c r="E39" s="86">
        <f t="shared" si="14"/>
        <v>0</v>
      </c>
      <c r="F39" s="85"/>
      <c r="G39" s="86">
        <f t="shared" si="15"/>
        <v>0</v>
      </c>
      <c r="H39" s="85"/>
      <c r="I39" s="86">
        <f t="shared" si="16"/>
        <v>0</v>
      </c>
      <c r="J39" s="85"/>
      <c r="K39" s="86">
        <f t="shared" si="17"/>
        <v>0</v>
      </c>
      <c r="L39" s="85"/>
      <c r="M39" s="86">
        <f t="shared" si="18"/>
        <v>0</v>
      </c>
      <c r="O39" s="101">
        <f t="shared" si="19"/>
        <v>0</v>
      </c>
      <c r="P39" s="72">
        <f>RANK(O39,O39:O76)</f>
        <v>1</v>
      </c>
      <c r="Q39" s="102">
        <f t="shared" si="21"/>
        <v>0</v>
      </c>
      <c r="R39" s="103">
        <f>RANK(Q39,Q39:Q76,)</f>
        <v>1</v>
      </c>
      <c r="S39" s="65">
        <f t="shared" si="23"/>
        <v>1.0389999999999999</v>
      </c>
      <c r="T39" s="65">
        <f t="shared" si="24"/>
        <v>3.9E-2</v>
      </c>
      <c r="U39" s="71">
        <f t="shared" si="68"/>
        <v>0</v>
      </c>
      <c r="V39" s="67" t="e">
        <f t="shared" si="69"/>
        <v>#N/A</v>
      </c>
      <c r="W39" s="67" t="e">
        <f t="shared" si="70"/>
        <v>#N/A</v>
      </c>
      <c r="X39" s="68">
        <f t="shared" si="71"/>
        <v>63</v>
      </c>
      <c r="Y39" s="69">
        <v>35</v>
      </c>
      <c r="Z39" s="58"/>
      <c r="AA39" s="58"/>
      <c r="AB39" s="58"/>
      <c r="AC39" s="58"/>
      <c r="AD39" s="58"/>
      <c r="AE39" s="58"/>
      <c r="AF39" s="58"/>
    </row>
    <row r="40" spans="1:32" s="59" customFormat="1" ht="15" customHeight="1" thickTop="1" thickBot="1" x14ac:dyDescent="0.25">
      <c r="A40" s="76">
        <f t="shared" si="67"/>
        <v>62</v>
      </c>
      <c r="B40" s="91">
        <v>36</v>
      </c>
      <c r="C40" s="92"/>
      <c r="D40" s="93"/>
      <c r="E40" s="94">
        <f t="shared" si="14"/>
        <v>0</v>
      </c>
      <c r="F40" s="95"/>
      <c r="G40" s="94">
        <f t="shared" si="15"/>
        <v>0</v>
      </c>
      <c r="H40" s="95"/>
      <c r="I40" s="94">
        <f t="shared" si="16"/>
        <v>0</v>
      </c>
      <c r="J40" s="95"/>
      <c r="K40" s="94">
        <f t="shared" si="17"/>
        <v>0</v>
      </c>
      <c r="L40" s="95"/>
      <c r="M40" s="94">
        <f t="shared" si="18"/>
        <v>0</v>
      </c>
      <c r="N40" s="96"/>
      <c r="O40" s="97">
        <f t="shared" si="19"/>
        <v>0</v>
      </c>
      <c r="P40" s="70">
        <f>RANK(O40,O40:O76)</f>
        <v>1</v>
      </c>
      <c r="Q40" s="98">
        <f t="shared" si="21"/>
        <v>0</v>
      </c>
      <c r="R40" s="99">
        <f>RANK(Q40,Q40:Q76,)</f>
        <v>1</v>
      </c>
      <c r="S40" s="65">
        <f t="shared" si="23"/>
        <v>1.04</v>
      </c>
      <c r="T40" s="65">
        <f t="shared" si="24"/>
        <v>0.04</v>
      </c>
      <c r="U40" s="71">
        <f t="shared" si="68"/>
        <v>0</v>
      </c>
      <c r="V40" s="67" t="e">
        <f t="shared" si="69"/>
        <v>#N/A</v>
      </c>
      <c r="W40" s="67" t="e">
        <f t="shared" si="70"/>
        <v>#N/A</v>
      </c>
      <c r="X40" s="68">
        <f t="shared" si="71"/>
        <v>62</v>
      </c>
      <c r="Y40" s="69">
        <v>36</v>
      </c>
      <c r="Z40" s="58"/>
      <c r="AA40" s="58"/>
      <c r="AB40" s="58"/>
      <c r="AC40" s="58"/>
      <c r="AD40" s="58"/>
      <c r="AE40" s="58"/>
      <c r="AF40" s="58"/>
    </row>
    <row r="41" spans="1:32" s="59" customFormat="1" ht="15" customHeight="1" thickTop="1" thickBot="1" x14ac:dyDescent="0.25">
      <c r="A41" s="76">
        <f t="shared" si="67"/>
        <v>61</v>
      </c>
      <c r="B41" s="91">
        <v>37</v>
      </c>
      <c r="C41" s="100"/>
      <c r="D41" s="83"/>
      <c r="E41" s="86">
        <f t="shared" si="14"/>
        <v>0</v>
      </c>
      <c r="F41" s="85"/>
      <c r="G41" s="86">
        <f t="shared" si="15"/>
        <v>0</v>
      </c>
      <c r="H41" s="85"/>
      <c r="I41" s="86">
        <f t="shared" si="16"/>
        <v>0</v>
      </c>
      <c r="J41" s="85"/>
      <c r="K41" s="86">
        <f t="shared" si="17"/>
        <v>0</v>
      </c>
      <c r="L41" s="85"/>
      <c r="M41" s="86">
        <f t="shared" si="18"/>
        <v>0</v>
      </c>
      <c r="O41" s="101">
        <f t="shared" si="19"/>
        <v>0</v>
      </c>
      <c r="P41" s="72">
        <f>RANK(O41,O41:O78)</f>
        <v>1</v>
      </c>
      <c r="Q41" s="102">
        <f t="shared" si="21"/>
        <v>0</v>
      </c>
      <c r="R41" s="103">
        <f>RANK(Q41,Q41:Q78,)</f>
        <v>1</v>
      </c>
      <c r="S41" s="65">
        <f t="shared" si="23"/>
        <v>1.0409999999999999</v>
      </c>
      <c r="T41" s="65">
        <f t="shared" si="24"/>
        <v>4.1000000000000002E-2</v>
      </c>
      <c r="U41" s="71">
        <f t="shared" si="68"/>
        <v>0</v>
      </c>
      <c r="V41" s="67" t="e">
        <f t="shared" si="69"/>
        <v>#N/A</v>
      </c>
      <c r="W41" s="67" t="e">
        <f t="shared" si="70"/>
        <v>#N/A</v>
      </c>
      <c r="X41" s="68">
        <f t="shared" si="71"/>
        <v>61</v>
      </c>
      <c r="Y41" s="69">
        <v>37</v>
      </c>
      <c r="Z41" s="58"/>
      <c r="AA41" s="58"/>
      <c r="AB41" s="58"/>
      <c r="AC41" s="58"/>
      <c r="AD41" s="58"/>
      <c r="AE41" s="58"/>
      <c r="AF41" s="58"/>
    </row>
    <row r="42" spans="1:32" s="59" customFormat="1" ht="15" customHeight="1" thickTop="1" thickBot="1" x14ac:dyDescent="0.25">
      <c r="A42" s="76">
        <f t="shared" si="67"/>
        <v>60</v>
      </c>
      <c r="B42" s="91">
        <v>38</v>
      </c>
      <c r="C42" s="92"/>
      <c r="D42" s="93"/>
      <c r="E42" s="94">
        <f t="shared" si="14"/>
        <v>0</v>
      </c>
      <c r="F42" s="95"/>
      <c r="G42" s="94">
        <f t="shared" si="15"/>
        <v>0</v>
      </c>
      <c r="H42" s="95"/>
      <c r="I42" s="94">
        <f t="shared" si="16"/>
        <v>0</v>
      </c>
      <c r="J42" s="95"/>
      <c r="K42" s="94">
        <f t="shared" si="17"/>
        <v>0</v>
      </c>
      <c r="L42" s="95"/>
      <c r="M42" s="94">
        <f t="shared" si="18"/>
        <v>0</v>
      </c>
      <c r="N42" s="96"/>
      <c r="O42" s="97">
        <f t="shared" si="19"/>
        <v>0</v>
      </c>
      <c r="P42" s="70">
        <f>RANK(O42,O42:O78)</f>
        <v>1</v>
      </c>
      <c r="Q42" s="98">
        <f t="shared" si="21"/>
        <v>0</v>
      </c>
      <c r="R42" s="99">
        <f>RANK(Q42,Q42:Q78,)</f>
        <v>1</v>
      </c>
      <c r="S42" s="65">
        <f t="shared" si="23"/>
        <v>1.042</v>
      </c>
      <c r="T42" s="65">
        <f t="shared" si="24"/>
        <v>4.2000000000000003E-2</v>
      </c>
      <c r="U42" s="71">
        <f t="shared" si="68"/>
        <v>0</v>
      </c>
      <c r="V42" s="67" t="e">
        <f t="shared" si="69"/>
        <v>#N/A</v>
      </c>
      <c r="W42" s="67" t="e">
        <f t="shared" si="70"/>
        <v>#N/A</v>
      </c>
      <c r="X42" s="68">
        <f t="shared" si="71"/>
        <v>60</v>
      </c>
      <c r="Y42" s="69">
        <v>38</v>
      </c>
      <c r="Z42" s="58"/>
      <c r="AA42" s="58"/>
      <c r="AB42" s="58"/>
      <c r="AC42" s="58"/>
      <c r="AD42" s="58"/>
      <c r="AE42" s="58"/>
      <c r="AF42" s="58"/>
    </row>
    <row r="43" spans="1:32" s="59" customFormat="1" ht="15" customHeight="1" thickTop="1" thickBot="1" x14ac:dyDescent="0.25">
      <c r="A43" s="76">
        <f t="shared" si="67"/>
        <v>59</v>
      </c>
      <c r="B43" s="91">
        <v>39</v>
      </c>
      <c r="C43" s="100"/>
      <c r="D43" s="83"/>
      <c r="E43" s="86">
        <f t="shared" si="14"/>
        <v>0</v>
      </c>
      <c r="F43" s="85"/>
      <c r="G43" s="86">
        <f t="shared" si="15"/>
        <v>0</v>
      </c>
      <c r="H43" s="85"/>
      <c r="I43" s="86">
        <f t="shared" si="16"/>
        <v>0</v>
      </c>
      <c r="J43" s="85"/>
      <c r="K43" s="86">
        <f t="shared" si="17"/>
        <v>0</v>
      </c>
      <c r="L43" s="85"/>
      <c r="M43" s="86">
        <f t="shared" si="18"/>
        <v>0</v>
      </c>
      <c r="O43" s="101">
        <f t="shared" si="19"/>
        <v>0</v>
      </c>
      <c r="P43" s="72">
        <f>RANK(O43,O43:O80)</f>
        <v>1</v>
      </c>
      <c r="Q43" s="102">
        <f t="shared" si="21"/>
        <v>0</v>
      </c>
      <c r="R43" s="103">
        <f>RANK(Q43,Q43:Q80,)</f>
        <v>1</v>
      </c>
      <c r="S43" s="65">
        <f t="shared" si="23"/>
        <v>1.0429999999999999</v>
      </c>
      <c r="T43" s="65">
        <f t="shared" si="24"/>
        <v>4.2999999999999997E-2</v>
      </c>
      <c r="U43" s="71">
        <f t="shared" si="68"/>
        <v>0</v>
      </c>
      <c r="V43" s="67" t="e">
        <f t="shared" si="69"/>
        <v>#N/A</v>
      </c>
      <c r="W43" s="67" t="e">
        <f t="shared" si="70"/>
        <v>#N/A</v>
      </c>
      <c r="X43" s="68">
        <f t="shared" si="71"/>
        <v>59</v>
      </c>
      <c r="Y43" s="69">
        <v>39</v>
      </c>
      <c r="Z43" s="58"/>
      <c r="AA43" s="58"/>
      <c r="AB43" s="58"/>
      <c r="AC43" s="58"/>
      <c r="AD43" s="58"/>
      <c r="AE43" s="58"/>
      <c r="AF43" s="58"/>
    </row>
    <row r="44" spans="1:32" s="59" customFormat="1" ht="15" customHeight="1" thickTop="1" thickBot="1" x14ac:dyDescent="0.25">
      <c r="A44" s="76">
        <f t="shared" si="67"/>
        <v>58</v>
      </c>
      <c r="B44" s="91">
        <v>40</v>
      </c>
      <c r="C44" s="92"/>
      <c r="D44" s="93"/>
      <c r="E44" s="94">
        <f t="shared" si="14"/>
        <v>0</v>
      </c>
      <c r="F44" s="95"/>
      <c r="G44" s="94">
        <f t="shared" si="15"/>
        <v>0</v>
      </c>
      <c r="H44" s="95"/>
      <c r="I44" s="94">
        <f t="shared" si="16"/>
        <v>0</v>
      </c>
      <c r="J44" s="95"/>
      <c r="K44" s="94">
        <f t="shared" si="17"/>
        <v>0</v>
      </c>
      <c r="L44" s="95"/>
      <c r="M44" s="94">
        <f t="shared" si="18"/>
        <v>0</v>
      </c>
      <c r="N44" s="96"/>
      <c r="O44" s="97">
        <f t="shared" si="19"/>
        <v>0</v>
      </c>
      <c r="P44" s="70">
        <f>RANK(O44,O44:O80)</f>
        <v>1</v>
      </c>
      <c r="Q44" s="98">
        <f t="shared" si="21"/>
        <v>0</v>
      </c>
      <c r="R44" s="99">
        <f>RANK(Q44,Q44:Q80,)</f>
        <v>1</v>
      </c>
      <c r="S44" s="65">
        <f t="shared" si="23"/>
        <v>1.044</v>
      </c>
      <c r="T44" s="65">
        <f t="shared" si="24"/>
        <v>4.3999999999999997E-2</v>
      </c>
      <c r="U44" s="71">
        <f t="shared" si="68"/>
        <v>0</v>
      </c>
      <c r="V44" s="67" t="e">
        <f t="shared" si="69"/>
        <v>#N/A</v>
      </c>
      <c r="W44" s="67" t="e">
        <f t="shared" si="70"/>
        <v>#N/A</v>
      </c>
      <c r="X44" s="68">
        <f t="shared" si="71"/>
        <v>58</v>
      </c>
      <c r="Y44" s="69">
        <v>40</v>
      </c>
      <c r="Z44" s="58"/>
      <c r="AA44" s="58"/>
      <c r="AB44" s="58"/>
      <c r="AC44" s="58"/>
      <c r="AD44" s="58"/>
      <c r="AE44" s="58"/>
      <c r="AF44" s="58"/>
    </row>
    <row r="45" spans="1:32" s="59" customFormat="1" ht="15" customHeight="1" thickTop="1" thickBot="1" x14ac:dyDescent="0.25">
      <c r="A45" s="76">
        <f t="shared" si="67"/>
        <v>57</v>
      </c>
      <c r="B45" s="91">
        <v>41</v>
      </c>
      <c r="C45" s="100"/>
      <c r="D45" s="83"/>
      <c r="E45" s="86">
        <f t="shared" si="14"/>
        <v>0</v>
      </c>
      <c r="F45" s="85"/>
      <c r="G45" s="86">
        <f t="shared" si="15"/>
        <v>0</v>
      </c>
      <c r="H45" s="85"/>
      <c r="I45" s="86">
        <f t="shared" si="16"/>
        <v>0</v>
      </c>
      <c r="J45" s="85"/>
      <c r="K45" s="86">
        <f t="shared" si="17"/>
        <v>0</v>
      </c>
      <c r="L45" s="85"/>
      <c r="M45" s="86">
        <f t="shared" si="18"/>
        <v>0</v>
      </c>
      <c r="O45" s="101">
        <f t="shared" si="19"/>
        <v>0</v>
      </c>
      <c r="P45" s="72">
        <f>RANK(O45,O45:O82)</f>
        <v>1</v>
      </c>
      <c r="Q45" s="102">
        <f t="shared" si="21"/>
        <v>0</v>
      </c>
      <c r="R45" s="103">
        <f>RANK(Q45,Q45:Q82,)</f>
        <v>1</v>
      </c>
      <c r="S45" s="65">
        <f t="shared" si="23"/>
        <v>1.0449999999999999</v>
      </c>
      <c r="T45" s="65">
        <f t="shared" si="24"/>
        <v>4.4999999999999998E-2</v>
      </c>
      <c r="U45" s="71">
        <f t="shared" si="68"/>
        <v>0</v>
      </c>
      <c r="V45" s="67" t="e">
        <f t="shared" si="69"/>
        <v>#N/A</v>
      </c>
      <c r="W45" s="67" t="e">
        <f t="shared" si="70"/>
        <v>#N/A</v>
      </c>
      <c r="X45" s="68">
        <f t="shared" si="71"/>
        <v>57</v>
      </c>
      <c r="Y45" s="69">
        <v>41</v>
      </c>
      <c r="Z45" s="58"/>
      <c r="AA45" s="58"/>
      <c r="AB45" s="58"/>
      <c r="AC45" s="58"/>
      <c r="AD45" s="58"/>
      <c r="AE45" s="58"/>
      <c r="AF45" s="58"/>
    </row>
    <row r="46" spans="1:32" s="59" customFormat="1" ht="15" customHeight="1" thickTop="1" thickBot="1" x14ac:dyDescent="0.25">
      <c r="A46" s="76">
        <f t="shared" si="67"/>
        <v>56</v>
      </c>
      <c r="B46" s="91">
        <v>42</v>
      </c>
      <c r="C46" s="92"/>
      <c r="D46" s="93"/>
      <c r="E46" s="94">
        <f t="shared" si="14"/>
        <v>0</v>
      </c>
      <c r="F46" s="95"/>
      <c r="G46" s="94">
        <f t="shared" si="15"/>
        <v>0</v>
      </c>
      <c r="H46" s="95"/>
      <c r="I46" s="94">
        <f t="shared" si="16"/>
        <v>0</v>
      </c>
      <c r="J46" s="95"/>
      <c r="K46" s="94">
        <f t="shared" si="17"/>
        <v>0</v>
      </c>
      <c r="L46" s="95"/>
      <c r="M46" s="94">
        <f t="shared" si="18"/>
        <v>0</v>
      </c>
      <c r="N46" s="96"/>
      <c r="O46" s="97">
        <f t="shared" si="19"/>
        <v>0</v>
      </c>
      <c r="P46" s="70">
        <f>RANK(O46,O46:O82)</f>
        <v>1</v>
      </c>
      <c r="Q46" s="98">
        <f t="shared" si="21"/>
        <v>0</v>
      </c>
      <c r="R46" s="99">
        <f>RANK(Q46,Q46:Q82,)</f>
        <v>1</v>
      </c>
      <c r="S46" s="65">
        <f t="shared" si="23"/>
        <v>1.046</v>
      </c>
      <c r="T46" s="65">
        <f t="shared" si="24"/>
        <v>4.5999999999999999E-2</v>
      </c>
      <c r="U46" s="71">
        <f t="shared" si="68"/>
        <v>0</v>
      </c>
      <c r="V46" s="67" t="e">
        <f t="shared" si="69"/>
        <v>#N/A</v>
      </c>
      <c r="W46" s="67" t="e">
        <f t="shared" si="70"/>
        <v>#N/A</v>
      </c>
      <c r="X46" s="68">
        <f t="shared" si="71"/>
        <v>56</v>
      </c>
      <c r="Y46" s="69">
        <v>42</v>
      </c>
      <c r="Z46" s="58"/>
      <c r="AA46" s="58"/>
      <c r="AB46" s="58"/>
      <c r="AC46" s="58"/>
      <c r="AD46" s="58"/>
      <c r="AE46" s="58"/>
      <c r="AF46" s="58"/>
    </row>
    <row r="47" spans="1:32" s="59" customFormat="1" ht="15" customHeight="1" thickTop="1" thickBot="1" x14ac:dyDescent="0.25">
      <c r="A47" s="76">
        <f t="shared" si="67"/>
        <v>55</v>
      </c>
      <c r="B47" s="91">
        <v>43</v>
      </c>
      <c r="C47" s="100"/>
      <c r="D47" s="83"/>
      <c r="E47" s="86">
        <f t="shared" si="14"/>
        <v>0</v>
      </c>
      <c r="F47" s="85"/>
      <c r="G47" s="86">
        <f t="shared" si="15"/>
        <v>0</v>
      </c>
      <c r="H47" s="85"/>
      <c r="I47" s="86">
        <f t="shared" si="16"/>
        <v>0</v>
      </c>
      <c r="J47" s="85"/>
      <c r="K47" s="86">
        <f t="shared" si="17"/>
        <v>0</v>
      </c>
      <c r="L47" s="85"/>
      <c r="M47" s="86">
        <f t="shared" si="18"/>
        <v>0</v>
      </c>
      <c r="O47" s="101">
        <f t="shared" si="19"/>
        <v>0</v>
      </c>
      <c r="P47" s="72">
        <f>RANK(O47,O47:O84)</f>
        <v>1</v>
      </c>
      <c r="Q47" s="102">
        <f t="shared" si="21"/>
        <v>0</v>
      </c>
      <c r="R47" s="103">
        <f>RANK(Q47,Q47:Q84,)</f>
        <v>1</v>
      </c>
      <c r="S47" s="65">
        <f t="shared" si="23"/>
        <v>1.0469999999999999</v>
      </c>
      <c r="T47" s="65">
        <f t="shared" si="24"/>
        <v>4.7E-2</v>
      </c>
      <c r="U47" s="71">
        <f t="shared" si="68"/>
        <v>0</v>
      </c>
      <c r="V47" s="67" t="e">
        <f t="shared" si="69"/>
        <v>#N/A</v>
      </c>
      <c r="W47" s="67" t="e">
        <f t="shared" si="70"/>
        <v>#N/A</v>
      </c>
      <c r="X47" s="68">
        <f t="shared" si="71"/>
        <v>55</v>
      </c>
      <c r="Y47" s="69">
        <v>43</v>
      </c>
      <c r="Z47" s="58"/>
      <c r="AA47" s="58"/>
      <c r="AB47" s="58"/>
      <c r="AC47" s="58"/>
      <c r="AD47" s="58"/>
      <c r="AE47" s="58"/>
      <c r="AF47" s="58"/>
    </row>
    <row r="48" spans="1:32" s="59" customFormat="1" ht="15" customHeight="1" thickTop="1" thickBot="1" x14ac:dyDescent="0.25">
      <c r="A48" s="76">
        <f t="shared" si="67"/>
        <v>54</v>
      </c>
      <c r="B48" s="91">
        <v>44</v>
      </c>
      <c r="C48" s="92"/>
      <c r="D48" s="93"/>
      <c r="E48" s="94">
        <f t="shared" si="14"/>
        <v>0</v>
      </c>
      <c r="F48" s="95"/>
      <c r="G48" s="94">
        <f t="shared" si="15"/>
        <v>0</v>
      </c>
      <c r="H48" s="95"/>
      <c r="I48" s="94">
        <f t="shared" si="16"/>
        <v>0</v>
      </c>
      <c r="J48" s="95"/>
      <c r="K48" s="94">
        <f t="shared" si="17"/>
        <v>0</v>
      </c>
      <c r="L48" s="95"/>
      <c r="M48" s="94">
        <f t="shared" si="18"/>
        <v>0</v>
      </c>
      <c r="N48" s="96"/>
      <c r="O48" s="97">
        <f t="shared" si="19"/>
        <v>0</v>
      </c>
      <c r="P48" s="70">
        <f>RANK(O48,O48:O84)</f>
        <v>1</v>
      </c>
      <c r="Q48" s="98">
        <f t="shared" si="21"/>
        <v>0</v>
      </c>
      <c r="R48" s="99">
        <f>RANK(Q48,Q48:Q84,)</f>
        <v>1</v>
      </c>
      <c r="S48" s="65">
        <f t="shared" si="23"/>
        <v>1.048</v>
      </c>
      <c r="T48" s="65">
        <f t="shared" si="24"/>
        <v>4.8000000000000001E-2</v>
      </c>
      <c r="U48" s="71">
        <f t="shared" si="68"/>
        <v>0</v>
      </c>
      <c r="V48" s="67" t="e">
        <f t="shared" si="69"/>
        <v>#N/A</v>
      </c>
      <c r="W48" s="67" t="e">
        <f t="shared" si="70"/>
        <v>#N/A</v>
      </c>
      <c r="X48" s="68">
        <f t="shared" si="71"/>
        <v>54</v>
      </c>
      <c r="Y48" s="69">
        <v>44</v>
      </c>
      <c r="Z48" s="58"/>
      <c r="AA48" s="58"/>
      <c r="AB48" s="58"/>
      <c r="AC48" s="58"/>
      <c r="AD48" s="58"/>
      <c r="AE48" s="58"/>
      <c r="AF48" s="58"/>
    </row>
    <row r="49" spans="1:32" s="59" customFormat="1" ht="15" customHeight="1" thickTop="1" thickBot="1" x14ac:dyDescent="0.25">
      <c r="A49" s="76">
        <f t="shared" si="67"/>
        <v>53</v>
      </c>
      <c r="B49" s="91">
        <v>45</v>
      </c>
      <c r="C49" s="100"/>
      <c r="D49" s="83"/>
      <c r="E49" s="86">
        <f t="shared" si="14"/>
        <v>0</v>
      </c>
      <c r="F49" s="85"/>
      <c r="G49" s="86">
        <f t="shared" si="15"/>
        <v>0</v>
      </c>
      <c r="H49" s="85"/>
      <c r="I49" s="86">
        <f t="shared" si="16"/>
        <v>0</v>
      </c>
      <c r="J49" s="85"/>
      <c r="K49" s="86">
        <f t="shared" si="17"/>
        <v>0</v>
      </c>
      <c r="L49" s="85"/>
      <c r="M49" s="86">
        <f t="shared" si="18"/>
        <v>0</v>
      </c>
      <c r="O49" s="101">
        <f t="shared" si="19"/>
        <v>0</v>
      </c>
      <c r="P49" s="72">
        <f>RANK(O49,O49:O86)</f>
        <v>1</v>
      </c>
      <c r="Q49" s="102">
        <f t="shared" si="21"/>
        <v>0</v>
      </c>
      <c r="R49" s="103">
        <f>RANK(Q49,Q49:Q86,)</f>
        <v>1</v>
      </c>
      <c r="S49" s="65">
        <f t="shared" si="23"/>
        <v>1.0489999999999999</v>
      </c>
      <c r="T49" s="65">
        <f t="shared" si="24"/>
        <v>4.9000000000000002E-2</v>
      </c>
      <c r="U49" s="71">
        <f t="shared" si="68"/>
        <v>0</v>
      </c>
      <c r="V49" s="67" t="e">
        <f t="shared" si="69"/>
        <v>#N/A</v>
      </c>
      <c r="W49" s="67" t="e">
        <f t="shared" si="70"/>
        <v>#N/A</v>
      </c>
      <c r="X49" s="68">
        <f t="shared" si="71"/>
        <v>53</v>
      </c>
      <c r="Y49" s="69">
        <v>45</v>
      </c>
      <c r="Z49" s="58"/>
      <c r="AA49" s="58"/>
      <c r="AB49" s="58"/>
      <c r="AC49" s="58"/>
      <c r="AD49" s="58"/>
      <c r="AE49" s="58"/>
      <c r="AF49" s="58"/>
    </row>
    <row r="50" spans="1:32" s="59" customFormat="1" ht="15" customHeight="1" thickTop="1" thickBot="1" x14ac:dyDescent="0.25">
      <c r="A50" s="76">
        <f t="shared" si="67"/>
        <v>52</v>
      </c>
      <c r="B50" s="91">
        <v>46</v>
      </c>
      <c r="C50" s="92"/>
      <c r="D50" s="93"/>
      <c r="E50" s="94">
        <f t="shared" si="14"/>
        <v>0</v>
      </c>
      <c r="F50" s="95"/>
      <c r="G50" s="94">
        <f t="shared" si="15"/>
        <v>0</v>
      </c>
      <c r="H50" s="95"/>
      <c r="I50" s="94">
        <f t="shared" si="16"/>
        <v>0</v>
      </c>
      <c r="J50" s="95"/>
      <c r="K50" s="94">
        <f t="shared" si="17"/>
        <v>0</v>
      </c>
      <c r="L50" s="95"/>
      <c r="M50" s="94">
        <f t="shared" si="18"/>
        <v>0</v>
      </c>
      <c r="N50" s="96"/>
      <c r="O50" s="97">
        <f t="shared" si="19"/>
        <v>0</v>
      </c>
      <c r="P50" s="70">
        <f>RANK(O50,O50:O86)</f>
        <v>1</v>
      </c>
      <c r="Q50" s="98">
        <f t="shared" si="21"/>
        <v>0</v>
      </c>
      <c r="R50" s="99">
        <f>RANK(Q50,Q50:Q86,)</f>
        <v>1</v>
      </c>
      <c r="S50" s="65">
        <f t="shared" si="23"/>
        <v>1.05</v>
      </c>
      <c r="T50" s="65">
        <f t="shared" si="24"/>
        <v>0.05</v>
      </c>
      <c r="U50" s="71">
        <f t="shared" si="68"/>
        <v>0</v>
      </c>
      <c r="V50" s="67" t="e">
        <f t="shared" si="69"/>
        <v>#N/A</v>
      </c>
      <c r="W50" s="67" t="e">
        <f t="shared" si="70"/>
        <v>#N/A</v>
      </c>
      <c r="X50" s="68">
        <f t="shared" si="71"/>
        <v>52</v>
      </c>
      <c r="Y50" s="69">
        <v>46</v>
      </c>
      <c r="Z50" s="58"/>
      <c r="AA50" s="58"/>
      <c r="AB50" s="58"/>
      <c r="AC50" s="58"/>
      <c r="AD50" s="58"/>
      <c r="AE50" s="58"/>
      <c r="AF50" s="58"/>
    </row>
    <row r="51" spans="1:32" s="59" customFormat="1" ht="15" customHeight="1" thickTop="1" thickBot="1" x14ac:dyDescent="0.25">
      <c r="A51" s="76">
        <f t="shared" si="67"/>
        <v>51</v>
      </c>
      <c r="B51" s="91">
        <v>47</v>
      </c>
      <c r="C51" s="100"/>
      <c r="D51" s="83"/>
      <c r="E51" s="86">
        <f t="shared" si="14"/>
        <v>0</v>
      </c>
      <c r="F51" s="85"/>
      <c r="G51" s="86">
        <f t="shared" si="15"/>
        <v>0</v>
      </c>
      <c r="H51" s="85"/>
      <c r="I51" s="86">
        <f t="shared" si="16"/>
        <v>0</v>
      </c>
      <c r="J51" s="85"/>
      <c r="K51" s="86">
        <f t="shared" si="17"/>
        <v>0</v>
      </c>
      <c r="L51" s="85"/>
      <c r="M51" s="86">
        <f t="shared" si="18"/>
        <v>0</v>
      </c>
      <c r="O51" s="101">
        <f t="shared" si="19"/>
        <v>0</v>
      </c>
      <c r="P51" s="72">
        <f>RANK(O51,O51:O88)</f>
        <v>1</v>
      </c>
      <c r="Q51" s="102">
        <f t="shared" si="21"/>
        <v>0</v>
      </c>
      <c r="R51" s="103">
        <f>RANK(Q51,Q51:Q88,)</f>
        <v>1</v>
      </c>
      <c r="S51" s="65">
        <f t="shared" si="23"/>
        <v>1.0509999999999999</v>
      </c>
      <c r="T51" s="65">
        <f t="shared" si="24"/>
        <v>5.0999999999999997E-2</v>
      </c>
      <c r="U51" s="71">
        <f t="shared" si="68"/>
        <v>0</v>
      </c>
      <c r="V51" s="67" t="e">
        <f t="shared" si="69"/>
        <v>#N/A</v>
      </c>
      <c r="W51" s="67" t="e">
        <f t="shared" si="70"/>
        <v>#N/A</v>
      </c>
      <c r="X51" s="68">
        <f t="shared" si="71"/>
        <v>51</v>
      </c>
      <c r="Y51" s="69">
        <v>47</v>
      </c>
      <c r="Z51" s="58"/>
      <c r="AA51" s="58"/>
      <c r="AB51" s="58"/>
      <c r="AC51" s="58"/>
      <c r="AD51" s="58"/>
      <c r="AE51" s="58"/>
      <c r="AF51" s="58"/>
    </row>
    <row r="52" spans="1:32" s="59" customFormat="1" ht="15" customHeight="1" thickTop="1" thickBot="1" x14ac:dyDescent="0.25">
      <c r="A52" s="76">
        <f t="shared" si="67"/>
        <v>50</v>
      </c>
      <c r="B52" s="91">
        <v>48</v>
      </c>
      <c r="C52" s="92"/>
      <c r="D52" s="93"/>
      <c r="E52" s="94">
        <f t="shared" si="14"/>
        <v>0</v>
      </c>
      <c r="F52" s="95"/>
      <c r="G52" s="94">
        <f t="shared" si="15"/>
        <v>0</v>
      </c>
      <c r="H52" s="95"/>
      <c r="I52" s="94">
        <f t="shared" si="16"/>
        <v>0</v>
      </c>
      <c r="J52" s="95"/>
      <c r="K52" s="94">
        <f t="shared" si="17"/>
        <v>0</v>
      </c>
      <c r="L52" s="95"/>
      <c r="M52" s="94">
        <f t="shared" si="18"/>
        <v>0</v>
      </c>
      <c r="N52" s="96"/>
      <c r="O52" s="97">
        <f t="shared" si="19"/>
        <v>0</v>
      </c>
      <c r="P52" s="70">
        <f>RANK(O52,O52:O88)</f>
        <v>1</v>
      </c>
      <c r="Q52" s="98">
        <f t="shared" si="21"/>
        <v>0</v>
      </c>
      <c r="R52" s="99">
        <f>RANK(Q52,Q52:Q88,)</f>
        <v>1</v>
      </c>
      <c r="S52" s="65">
        <f t="shared" si="23"/>
        <v>1.052</v>
      </c>
      <c r="T52" s="65">
        <f t="shared" si="24"/>
        <v>5.1999999999999998E-2</v>
      </c>
      <c r="U52" s="71">
        <f t="shared" si="68"/>
        <v>0</v>
      </c>
      <c r="V52" s="67" t="e">
        <f t="shared" si="69"/>
        <v>#N/A</v>
      </c>
      <c r="W52" s="67" t="e">
        <f t="shared" si="70"/>
        <v>#N/A</v>
      </c>
      <c r="X52" s="68">
        <f t="shared" si="71"/>
        <v>50</v>
      </c>
      <c r="Y52" s="69">
        <v>48</v>
      </c>
      <c r="Z52" s="58"/>
      <c r="AA52" s="58"/>
      <c r="AB52" s="58"/>
      <c r="AC52" s="58"/>
      <c r="AD52" s="58"/>
      <c r="AE52" s="58"/>
      <c r="AF52" s="58"/>
    </row>
    <row r="53" spans="1:32" s="59" customFormat="1" ht="15" customHeight="1" thickTop="1" thickBot="1" x14ac:dyDescent="0.25">
      <c r="A53" s="76">
        <f t="shared" si="67"/>
        <v>49</v>
      </c>
      <c r="B53" s="91">
        <v>49</v>
      </c>
      <c r="C53" s="100"/>
      <c r="D53" s="83"/>
      <c r="E53" s="86">
        <f t="shared" si="14"/>
        <v>0</v>
      </c>
      <c r="F53" s="85"/>
      <c r="G53" s="86">
        <f t="shared" si="15"/>
        <v>0</v>
      </c>
      <c r="H53" s="85"/>
      <c r="I53" s="86">
        <f t="shared" si="16"/>
        <v>0</v>
      </c>
      <c r="J53" s="85"/>
      <c r="K53" s="86">
        <f t="shared" si="17"/>
        <v>0</v>
      </c>
      <c r="L53" s="85"/>
      <c r="M53" s="86">
        <f t="shared" si="18"/>
        <v>0</v>
      </c>
      <c r="O53" s="101">
        <f t="shared" si="19"/>
        <v>0</v>
      </c>
      <c r="P53" s="72">
        <f>RANK(O53,O53:O90)</f>
        <v>1</v>
      </c>
      <c r="Q53" s="102">
        <f t="shared" si="21"/>
        <v>0</v>
      </c>
      <c r="R53" s="103">
        <f>RANK(Q53,Q53:Q90,)</f>
        <v>1</v>
      </c>
      <c r="S53" s="65">
        <f t="shared" si="23"/>
        <v>1.0529999999999999</v>
      </c>
      <c r="T53" s="65">
        <f t="shared" si="24"/>
        <v>5.2999999999999999E-2</v>
      </c>
      <c r="U53" s="71">
        <f t="shared" si="68"/>
        <v>0</v>
      </c>
      <c r="V53" s="67" t="e">
        <f t="shared" si="69"/>
        <v>#N/A</v>
      </c>
      <c r="W53" s="67" t="e">
        <f t="shared" si="70"/>
        <v>#N/A</v>
      </c>
      <c r="X53" s="68">
        <f t="shared" si="71"/>
        <v>49</v>
      </c>
      <c r="Y53" s="69">
        <v>49</v>
      </c>
      <c r="Z53" s="58"/>
      <c r="AA53" s="58"/>
      <c r="AB53" s="58"/>
      <c r="AC53" s="58"/>
      <c r="AD53" s="58"/>
      <c r="AE53" s="58"/>
      <c r="AF53" s="58"/>
    </row>
    <row r="54" spans="1:32" s="59" customFormat="1" ht="15" customHeight="1" thickTop="1" thickBot="1" x14ac:dyDescent="0.25">
      <c r="A54" s="76">
        <f t="shared" si="67"/>
        <v>48</v>
      </c>
      <c r="B54" s="91">
        <v>50</v>
      </c>
      <c r="C54" s="92"/>
      <c r="D54" s="93"/>
      <c r="E54" s="94">
        <f t="shared" si="14"/>
        <v>0</v>
      </c>
      <c r="F54" s="95"/>
      <c r="G54" s="94">
        <f t="shared" si="15"/>
        <v>0</v>
      </c>
      <c r="H54" s="95"/>
      <c r="I54" s="94">
        <f t="shared" si="16"/>
        <v>0</v>
      </c>
      <c r="J54" s="95"/>
      <c r="K54" s="94">
        <f t="shared" si="17"/>
        <v>0</v>
      </c>
      <c r="L54" s="95"/>
      <c r="M54" s="94">
        <f t="shared" si="18"/>
        <v>0</v>
      </c>
      <c r="N54" s="96"/>
      <c r="O54" s="97">
        <f t="shared" si="19"/>
        <v>0</v>
      </c>
      <c r="P54" s="70">
        <f>RANK(O54,O54:O90)</f>
        <v>1</v>
      </c>
      <c r="Q54" s="98">
        <f t="shared" si="21"/>
        <v>0</v>
      </c>
      <c r="R54" s="99">
        <f>RANK(Q54,Q54:Q90,)</f>
        <v>1</v>
      </c>
      <c r="S54" s="65">
        <f t="shared" si="23"/>
        <v>1.054</v>
      </c>
      <c r="T54" s="65">
        <f t="shared" si="24"/>
        <v>5.3999999999999999E-2</v>
      </c>
      <c r="U54" s="71">
        <f t="shared" si="68"/>
        <v>0</v>
      </c>
      <c r="V54" s="67" t="e">
        <f t="shared" si="69"/>
        <v>#N/A</v>
      </c>
      <c r="W54" s="67" t="e">
        <f t="shared" si="70"/>
        <v>#N/A</v>
      </c>
      <c r="X54" s="68">
        <f t="shared" si="71"/>
        <v>48</v>
      </c>
      <c r="Y54" s="69">
        <v>50</v>
      </c>
      <c r="Z54" s="58"/>
      <c r="AA54" s="58"/>
      <c r="AB54" s="58"/>
      <c r="AC54" s="58"/>
      <c r="AD54" s="58"/>
      <c r="AE54" s="58"/>
      <c r="AF54" s="58"/>
    </row>
    <row r="55" spans="1:32" s="59" customFormat="1" ht="15" customHeight="1" thickTop="1" thickBot="1" x14ac:dyDescent="0.25">
      <c r="A55" s="76">
        <f t="shared" si="67"/>
        <v>47</v>
      </c>
      <c r="B55" s="91">
        <v>51</v>
      </c>
      <c r="C55" s="100"/>
      <c r="D55" s="83"/>
      <c r="E55" s="86">
        <f t="shared" si="14"/>
        <v>0</v>
      </c>
      <c r="F55" s="85"/>
      <c r="G55" s="86">
        <f t="shared" si="15"/>
        <v>0</v>
      </c>
      <c r="H55" s="85"/>
      <c r="I55" s="86">
        <f t="shared" si="16"/>
        <v>0</v>
      </c>
      <c r="J55" s="85"/>
      <c r="K55" s="86">
        <f t="shared" si="17"/>
        <v>0</v>
      </c>
      <c r="L55" s="85"/>
      <c r="M55" s="86">
        <f t="shared" si="18"/>
        <v>0</v>
      </c>
      <c r="O55" s="101">
        <f t="shared" si="19"/>
        <v>0</v>
      </c>
      <c r="P55" s="72">
        <f>RANK(O55,O55:O92)</f>
        <v>1</v>
      </c>
      <c r="Q55" s="102">
        <f t="shared" si="21"/>
        <v>0</v>
      </c>
      <c r="R55" s="103">
        <f>RANK(Q55,Q55:Q92,)</f>
        <v>1</v>
      </c>
      <c r="S55" s="65">
        <f t="shared" si="23"/>
        <v>1.0549999999999999</v>
      </c>
      <c r="T55" s="65">
        <f t="shared" si="24"/>
        <v>5.5E-2</v>
      </c>
      <c r="U55" s="71">
        <f t="shared" si="68"/>
        <v>0</v>
      </c>
      <c r="V55" s="67" t="e">
        <f t="shared" si="69"/>
        <v>#N/A</v>
      </c>
      <c r="W55" s="67" t="e">
        <f t="shared" si="70"/>
        <v>#N/A</v>
      </c>
      <c r="X55" s="68">
        <f t="shared" si="71"/>
        <v>47</v>
      </c>
      <c r="Y55" s="69">
        <v>51</v>
      </c>
      <c r="Z55" s="58"/>
      <c r="AA55" s="58"/>
      <c r="AB55" s="58"/>
      <c r="AC55" s="58"/>
      <c r="AD55" s="58"/>
      <c r="AE55" s="58"/>
      <c r="AF55" s="58"/>
    </row>
    <row r="56" spans="1:32" s="59" customFormat="1" ht="15" customHeight="1" thickTop="1" thickBot="1" x14ac:dyDescent="0.25">
      <c r="A56" s="76">
        <f t="shared" si="67"/>
        <v>46</v>
      </c>
      <c r="B56" s="91">
        <v>52</v>
      </c>
      <c r="C56" s="92"/>
      <c r="D56" s="93"/>
      <c r="E56" s="94">
        <f t="shared" si="14"/>
        <v>0</v>
      </c>
      <c r="F56" s="95"/>
      <c r="G56" s="94">
        <f t="shared" si="15"/>
        <v>0</v>
      </c>
      <c r="H56" s="95"/>
      <c r="I56" s="94">
        <f t="shared" si="16"/>
        <v>0</v>
      </c>
      <c r="J56" s="95"/>
      <c r="K56" s="94">
        <f t="shared" si="17"/>
        <v>0</v>
      </c>
      <c r="L56" s="95"/>
      <c r="M56" s="94">
        <f t="shared" si="18"/>
        <v>0</v>
      </c>
      <c r="N56" s="96"/>
      <c r="O56" s="97">
        <f t="shared" si="19"/>
        <v>0</v>
      </c>
      <c r="P56" s="70">
        <f>RANK(O56,O56:O92)</f>
        <v>1</v>
      </c>
      <c r="Q56" s="98">
        <f t="shared" si="21"/>
        <v>0</v>
      </c>
      <c r="R56" s="99">
        <f>RANK(Q56,Q56:Q92,)</f>
        <v>1</v>
      </c>
      <c r="S56" s="65">
        <f t="shared" si="23"/>
        <v>1.056</v>
      </c>
      <c r="T56" s="65">
        <f t="shared" si="24"/>
        <v>5.6000000000000001E-2</v>
      </c>
      <c r="U56" s="71">
        <f t="shared" si="68"/>
        <v>0</v>
      </c>
      <c r="V56" s="67" t="e">
        <f t="shared" si="69"/>
        <v>#N/A</v>
      </c>
      <c r="W56" s="67" t="e">
        <f t="shared" si="70"/>
        <v>#N/A</v>
      </c>
      <c r="X56" s="68">
        <f t="shared" si="71"/>
        <v>46</v>
      </c>
      <c r="Y56" s="69">
        <v>52</v>
      </c>
      <c r="Z56" s="58"/>
      <c r="AA56" s="58"/>
      <c r="AB56" s="58"/>
      <c r="AC56" s="58"/>
      <c r="AD56" s="58"/>
      <c r="AE56" s="58"/>
      <c r="AF56" s="58"/>
    </row>
    <row r="57" spans="1:32" s="59" customFormat="1" ht="15" customHeight="1" thickTop="1" thickBot="1" x14ac:dyDescent="0.25">
      <c r="A57" s="76">
        <f t="shared" si="67"/>
        <v>45</v>
      </c>
      <c r="B57" s="91">
        <v>53</v>
      </c>
      <c r="C57" s="100"/>
      <c r="D57" s="83"/>
      <c r="E57" s="86">
        <f t="shared" si="14"/>
        <v>0</v>
      </c>
      <c r="F57" s="85"/>
      <c r="G57" s="86">
        <f t="shared" si="15"/>
        <v>0</v>
      </c>
      <c r="H57" s="85"/>
      <c r="I57" s="86">
        <f t="shared" si="16"/>
        <v>0</v>
      </c>
      <c r="J57" s="85"/>
      <c r="K57" s="86">
        <f t="shared" si="17"/>
        <v>0</v>
      </c>
      <c r="L57" s="85"/>
      <c r="M57" s="86">
        <f t="shared" si="18"/>
        <v>0</v>
      </c>
      <c r="O57" s="101">
        <f t="shared" si="19"/>
        <v>0</v>
      </c>
      <c r="P57" s="72">
        <f>RANK(O57,O57:O94)</f>
        <v>1</v>
      </c>
      <c r="Q57" s="102">
        <f t="shared" si="21"/>
        <v>0</v>
      </c>
      <c r="R57" s="103">
        <f>RANK(Q57,Q57:Q94,)</f>
        <v>1</v>
      </c>
      <c r="S57" s="65">
        <f t="shared" si="23"/>
        <v>1.0569999999999999</v>
      </c>
      <c r="T57" s="65">
        <f t="shared" si="24"/>
        <v>5.7000000000000002E-2</v>
      </c>
      <c r="U57" s="71">
        <f t="shared" si="68"/>
        <v>0</v>
      </c>
      <c r="V57" s="67" t="e">
        <f t="shared" si="69"/>
        <v>#N/A</v>
      </c>
      <c r="W57" s="67" t="e">
        <f t="shared" si="70"/>
        <v>#N/A</v>
      </c>
      <c r="X57" s="68">
        <f t="shared" si="71"/>
        <v>45</v>
      </c>
      <c r="Y57" s="69">
        <v>53</v>
      </c>
      <c r="Z57" s="58"/>
      <c r="AA57" s="58"/>
      <c r="AB57" s="58"/>
      <c r="AC57" s="58"/>
      <c r="AD57" s="58"/>
      <c r="AE57" s="58"/>
      <c r="AF57" s="58"/>
    </row>
    <row r="58" spans="1:32" s="59" customFormat="1" ht="15" customHeight="1" thickTop="1" thickBot="1" x14ac:dyDescent="0.25">
      <c r="A58" s="76">
        <f t="shared" si="67"/>
        <v>44</v>
      </c>
      <c r="B58" s="91">
        <v>54</v>
      </c>
      <c r="C58" s="92"/>
      <c r="D58" s="93"/>
      <c r="E58" s="94">
        <f t="shared" si="14"/>
        <v>0</v>
      </c>
      <c r="F58" s="95"/>
      <c r="G58" s="94">
        <f t="shared" si="15"/>
        <v>0</v>
      </c>
      <c r="H58" s="95"/>
      <c r="I58" s="94">
        <f t="shared" si="16"/>
        <v>0</v>
      </c>
      <c r="J58" s="95"/>
      <c r="K58" s="94">
        <f t="shared" si="17"/>
        <v>0</v>
      </c>
      <c r="L58" s="95"/>
      <c r="M58" s="94">
        <f t="shared" si="18"/>
        <v>0</v>
      </c>
      <c r="N58" s="96"/>
      <c r="O58" s="97">
        <f t="shared" si="19"/>
        <v>0</v>
      </c>
      <c r="P58" s="70">
        <f>RANK(O58,O58:O94)</f>
        <v>1</v>
      </c>
      <c r="Q58" s="98">
        <f t="shared" si="21"/>
        <v>0</v>
      </c>
      <c r="R58" s="99">
        <f>RANK(Q58,Q58:Q94,)</f>
        <v>1</v>
      </c>
      <c r="S58" s="65">
        <f t="shared" si="23"/>
        <v>1.0580000000000001</v>
      </c>
      <c r="T58" s="65">
        <f t="shared" si="24"/>
        <v>5.8000000000000003E-2</v>
      </c>
      <c r="U58" s="71">
        <f t="shared" si="68"/>
        <v>0</v>
      </c>
      <c r="V58" s="67" t="e">
        <f t="shared" si="69"/>
        <v>#N/A</v>
      </c>
      <c r="W58" s="67" t="e">
        <f t="shared" si="70"/>
        <v>#N/A</v>
      </c>
      <c r="X58" s="68">
        <f t="shared" si="71"/>
        <v>44</v>
      </c>
      <c r="Y58" s="69">
        <v>54</v>
      </c>
      <c r="Z58" s="58"/>
      <c r="AA58" s="58"/>
      <c r="AB58" s="58"/>
      <c r="AC58" s="58"/>
      <c r="AD58" s="58"/>
      <c r="AE58" s="58"/>
      <c r="AF58" s="58"/>
    </row>
    <row r="59" spans="1:32" s="59" customFormat="1" ht="15" customHeight="1" thickTop="1" thickBot="1" x14ac:dyDescent="0.25">
      <c r="A59" s="76">
        <f t="shared" si="67"/>
        <v>43</v>
      </c>
      <c r="B59" s="91">
        <v>55</v>
      </c>
      <c r="C59" s="100"/>
      <c r="D59" s="83"/>
      <c r="E59" s="86">
        <f t="shared" si="14"/>
        <v>0</v>
      </c>
      <c r="F59" s="85"/>
      <c r="G59" s="86">
        <f t="shared" si="15"/>
        <v>0</v>
      </c>
      <c r="H59" s="85"/>
      <c r="I59" s="86">
        <f t="shared" si="16"/>
        <v>0</v>
      </c>
      <c r="J59" s="85"/>
      <c r="K59" s="86">
        <f t="shared" si="17"/>
        <v>0</v>
      </c>
      <c r="L59" s="85"/>
      <c r="M59" s="86">
        <f t="shared" si="18"/>
        <v>0</v>
      </c>
      <c r="O59" s="101">
        <f t="shared" si="19"/>
        <v>0</v>
      </c>
      <c r="P59" s="72">
        <f>RANK(O59,O59:O96)</f>
        <v>1</v>
      </c>
      <c r="Q59" s="102">
        <f t="shared" si="21"/>
        <v>0</v>
      </c>
      <c r="R59" s="103">
        <f>RANK(Q59,Q59:Q96,)</f>
        <v>1</v>
      </c>
      <c r="S59" s="65">
        <f t="shared" si="23"/>
        <v>1.0589999999999999</v>
      </c>
      <c r="T59" s="65">
        <f t="shared" si="24"/>
        <v>5.8999999999999997E-2</v>
      </c>
      <c r="U59" s="71">
        <f t="shared" si="68"/>
        <v>0</v>
      </c>
      <c r="V59" s="67" t="e">
        <f t="shared" si="69"/>
        <v>#N/A</v>
      </c>
      <c r="W59" s="67" t="e">
        <f t="shared" si="70"/>
        <v>#N/A</v>
      </c>
      <c r="X59" s="68">
        <f t="shared" si="71"/>
        <v>43</v>
      </c>
      <c r="Y59" s="69">
        <v>55</v>
      </c>
      <c r="Z59" s="58"/>
      <c r="AA59" s="58"/>
      <c r="AB59" s="58"/>
      <c r="AC59" s="58"/>
      <c r="AD59" s="58"/>
      <c r="AE59" s="58"/>
      <c r="AF59" s="58"/>
    </row>
    <row r="60" spans="1:32" s="59" customFormat="1" ht="15" customHeight="1" thickTop="1" thickBot="1" x14ac:dyDescent="0.25">
      <c r="A60" s="76">
        <f t="shared" si="67"/>
        <v>42</v>
      </c>
      <c r="B60" s="91">
        <v>56</v>
      </c>
      <c r="C60" s="92"/>
      <c r="D60" s="93"/>
      <c r="E60" s="94">
        <f t="shared" si="14"/>
        <v>0</v>
      </c>
      <c r="F60" s="95"/>
      <c r="G60" s="94">
        <f t="shared" si="15"/>
        <v>0</v>
      </c>
      <c r="H60" s="95"/>
      <c r="I60" s="94">
        <f t="shared" si="16"/>
        <v>0</v>
      </c>
      <c r="J60" s="95"/>
      <c r="K60" s="94">
        <f t="shared" si="17"/>
        <v>0</v>
      </c>
      <c r="L60" s="95"/>
      <c r="M60" s="94">
        <f t="shared" si="18"/>
        <v>0</v>
      </c>
      <c r="N60" s="96"/>
      <c r="O60" s="97">
        <f t="shared" si="19"/>
        <v>0</v>
      </c>
      <c r="P60" s="70">
        <f>RANK(O60,O60:O96)</f>
        <v>1</v>
      </c>
      <c r="Q60" s="98">
        <f t="shared" si="21"/>
        <v>0</v>
      </c>
      <c r="R60" s="99">
        <f>RANK(Q60,Q60:Q96,)</f>
        <v>1</v>
      </c>
      <c r="S60" s="65">
        <f t="shared" si="23"/>
        <v>1.06</v>
      </c>
      <c r="T60" s="65">
        <f t="shared" si="24"/>
        <v>0.06</v>
      </c>
      <c r="U60" s="71">
        <f t="shared" si="68"/>
        <v>0</v>
      </c>
      <c r="V60" s="67" t="e">
        <f t="shared" si="69"/>
        <v>#N/A</v>
      </c>
      <c r="W60" s="67" t="e">
        <f t="shared" si="70"/>
        <v>#N/A</v>
      </c>
      <c r="X60" s="68">
        <f t="shared" si="71"/>
        <v>42</v>
      </c>
      <c r="Y60" s="69">
        <v>56</v>
      </c>
      <c r="Z60" s="58"/>
      <c r="AA60" s="58"/>
      <c r="AB60" s="58"/>
      <c r="AC60" s="58"/>
      <c r="AD60" s="58"/>
      <c r="AE60" s="58"/>
      <c r="AF60" s="58"/>
    </row>
    <row r="61" spans="1:32" s="59" customFormat="1" ht="15" customHeight="1" thickTop="1" thickBot="1" x14ac:dyDescent="0.25">
      <c r="A61" s="76">
        <f t="shared" si="67"/>
        <v>41</v>
      </c>
      <c r="B61" s="91">
        <v>57</v>
      </c>
      <c r="C61" s="100"/>
      <c r="D61" s="83"/>
      <c r="E61" s="86">
        <f t="shared" si="14"/>
        <v>0</v>
      </c>
      <c r="F61" s="85"/>
      <c r="G61" s="86">
        <f t="shared" si="15"/>
        <v>0</v>
      </c>
      <c r="H61" s="85"/>
      <c r="I61" s="86">
        <f t="shared" si="16"/>
        <v>0</v>
      </c>
      <c r="J61" s="85"/>
      <c r="K61" s="86">
        <f t="shared" si="17"/>
        <v>0</v>
      </c>
      <c r="L61" s="85"/>
      <c r="M61" s="86">
        <f t="shared" si="18"/>
        <v>0</v>
      </c>
      <c r="O61" s="101">
        <f t="shared" si="19"/>
        <v>0</v>
      </c>
      <c r="P61" s="72">
        <f>RANK(O61,O61:O98)</f>
        <v>1</v>
      </c>
      <c r="Q61" s="102">
        <f t="shared" si="21"/>
        <v>0</v>
      </c>
      <c r="R61" s="103">
        <f>RANK(Q61,Q61:Q98,)</f>
        <v>1</v>
      </c>
      <c r="S61" s="65">
        <f t="shared" si="23"/>
        <v>1.0609999999999999</v>
      </c>
      <c r="T61" s="65">
        <f t="shared" si="24"/>
        <v>6.0999999999999999E-2</v>
      </c>
      <c r="U61" s="71">
        <f t="shared" si="68"/>
        <v>0</v>
      </c>
      <c r="V61" s="67" t="e">
        <f t="shared" si="69"/>
        <v>#N/A</v>
      </c>
      <c r="W61" s="67" t="e">
        <f t="shared" si="70"/>
        <v>#N/A</v>
      </c>
      <c r="X61" s="68">
        <f t="shared" si="71"/>
        <v>41</v>
      </c>
      <c r="Y61" s="69">
        <v>57</v>
      </c>
      <c r="Z61" s="58"/>
      <c r="AA61" s="58"/>
      <c r="AB61" s="58"/>
      <c r="AC61" s="58"/>
      <c r="AD61" s="58"/>
      <c r="AE61" s="58"/>
      <c r="AF61" s="58"/>
    </row>
    <row r="62" spans="1:32" s="59" customFormat="1" ht="15" customHeight="1" thickTop="1" thickBot="1" x14ac:dyDescent="0.25">
      <c r="A62" s="76">
        <f t="shared" si="67"/>
        <v>40</v>
      </c>
      <c r="B62" s="91">
        <v>58</v>
      </c>
      <c r="C62" s="92"/>
      <c r="D62" s="93"/>
      <c r="E62" s="94">
        <f t="shared" si="14"/>
        <v>0</v>
      </c>
      <c r="F62" s="95"/>
      <c r="G62" s="94">
        <f t="shared" si="15"/>
        <v>0</v>
      </c>
      <c r="H62" s="95"/>
      <c r="I62" s="94">
        <f t="shared" si="16"/>
        <v>0</v>
      </c>
      <c r="J62" s="95"/>
      <c r="K62" s="94">
        <f t="shared" si="17"/>
        <v>0</v>
      </c>
      <c r="L62" s="95"/>
      <c r="M62" s="94">
        <f t="shared" si="18"/>
        <v>0</v>
      </c>
      <c r="N62" s="96"/>
      <c r="O62" s="97">
        <f t="shared" si="19"/>
        <v>0</v>
      </c>
      <c r="P62" s="70">
        <f>RANK(O62,O62:O98)</f>
        <v>1</v>
      </c>
      <c r="Q62" s="98">
        <f t="shared" si="21"/>
        <v>0</v>
      </c>
      <c r="R62" s="99">
        <f>RANK(Q62,Q62:Q98,)</f>
        <v>1</v>
      </c>
      <c r="S62" s="65">
        <f t="shared" si="23"/>
        <v>1.0620000000000001</v>
      </c>
      <c r="T62" s="65">
        <f t="shared" si="24"/>
        <v>6.2E-2</v>
      </c>
      <c r="U62" s="71">
        <f t="shared" si="68"/>
        <v>0</v>
      </c>
      <c r="V62" s="67" t="e">
        <f t="shared" si="69"/>
        <v>#N/A</v>
      </c>
      <c r="W62" s="67" t="e">
        <f t="shared" si="70"/>
        <v>#N/A</v>
      </c>
      <c r="X62" s="68">
        <f t="shared" si="71"/>
        <v>40</v>
      </c>
      <c r="Y62" s="69">
        <v>58</v>
      </c>
      <c r="Z62" s="58"/>
      <c r="AA62" s="58"/>
      <c r="AB62" s="58"/>
      <c r="AC62" s="58"/>
      <c r="AD62" s="58"/>
      <c r="AE62" s="58"/>
      <c r="AF62" s="58"/>
    </row>
    <row r="63" spans="1:32" s="59" customFormat="1" ht="15" customHeight="1" thickTop="1" thickBot="1" x14ac:dyDescent="0.25">
      <c r="A63" s="76">
        <f t="shared" si="67"/>
        <v>39</v>
      </c>
      <c r="B63" s="91">
        <v>59</v>
      </c>
      <c r="C63" s="100"/>
      <c r="D63" s="83"/>
      <c r="E63" s="86">
        <f t="shared" si="14"/>
        <v>0</v>
      </c>
      <c r="F63" s="85"/>
      <c r="G63" s="86">
        <f t="shared" si="15"/>
        <v>0</v>
      </c>
      <c r="H63" s="85"/>
      <c r="I63" s="86">
        <f t="shared" si="16"/>
        <v>0</v>
      </c>
      <c r="J63" s="85"/>
      <c r="K63" s="86">
        <f t="shared" si="17"/>
        <v>0</v>
      </c>
      <c r="L63" s="85"/>
      <c r="M63" s="86">
        <f t="shared" si="18"/>
        <v>0</v>
      </c>
      <c r="O63" s="101">
        <f t="shared" si="19"/>
        <v>0</v>
      </c>
      <c r="P63" s="72">
        <f>RANK(O63,O63:O100)</f>
        <v>1</v>
      </c>
      <c r="Q63" s="102">
        <f t="shared" si="21"/>
        <v>0</v>
      </c>
      <c r="R63" s="103">
        <f>RANK(Q63,Q63:Q100,)</f>
        <v>1</v>
      </c>
      <c r="S63" s="65">
        <f t="shared" si="23"/>
        <v>1.0629999999999999</v>
      </c>
      <c r="T63" s="65">
        <f t="shared" si="24"/>
        <v>6.3E-2</v>
      </c>
      <c r="U63" s="71">
        <f t="shared" si="68"/>
        <v>0</v>
      </c>
      <c r="V63" s="67" t="e">
        <f t="shared" si="69"/>
        <v>#N/A</v>
      </c>
      <c r="W63" s="67" t="e">
        <f t="shared" si="70"/>
        <v>#N/A</v>
      </c>
      <c r="X63" s="68">
        <f t="shared" si="71"/>
        <v>39</v>
      </c>
      <c r="Y63" s="69">
        <v>59</v>
      </c>
      <c r="Z63" s="58"/>
      <c r="AA63" s="58"/>
      <c r="AB63" s="58"/>
      <c r="AC63" s="58"/>
      <c r="AD63" s="58"/>
      <c r="AE63" s="58"/>
      <c r="AF63" s="58"/>
    </row>
    <row r="64" spans="1:32" s="59" customFormat="1" ht="15" customHeight="1" thickTop="1" thickBot="1" x14ac:dyDescent="0.25">
      <c r="A64" s="76">
        <f t="shared" si="67"/>
        <v>38</v>
      </c>
      <c r="B64" s="91">
        <v>60</v>
      </c>
      <c r="C64" s="92"/>
      <c r="D64" s="93"/>
      <c r="E64" s="94">
        <f t="shared" si="14"/>
        <v>0</v>
      </c>
      <c r="F64" s="95"/>
      <c r="G64" s="94">
        <f t="shared" si="15"/>
        <v>0</v>
      </c>
      <c r="H64" s="95"/>
      <c r="I64" s="94">
        <f t="shared" si="16"/>
        <v>0</v>
      </c>
      <c r="J64" s="95"/>
      <c r="K64" s="94">
        <f t="shared" si="17"/>
        <v>0</v>
      </c>
      <c r="L64" s="95"/>
      <c r="M64" s="94">
        <f t="shared" si="18"/>
        <v>0</v>
      </c>
      <c r="N64" s="96"/>
      <c r="O64" s="97">
        <f t="shared" si="19"/>
        <v>0</v>
      </c>
      <c r="P64" s="70">
        <f>RANK(O64,O64:O100)</f>
        <v>1</v>
      </c>
      <c r="Q64" s="98">
        <f t="shared" si="21"/>
        <v>0</v>
      </c>
      <c r="R64" s="99">
        <f>RANK(Q64,Q64:Q100,)</f>
        <v>1</v>
      </c>
      <c r="S64" s="65">
        <f t="shared" si="23"/>
        <v>1.0640000000000001</v>
      </c>
      <c r="T64" s="65">
        <f t="shared" si="24"/>
        <v>6.4000000000000001E-2</v>
      </c>
      <c r="U64" s="71">
        <f t="shared" si="68"/>
        <v>0</v>
      </c>
      <c r="V64" s="67" t="e">
        <f t="shared" si="69"/>
        <v>#N/A</v>
      </c>
      <c r="W64" s="67" t="e">
        <f t="shared" si="70"/>
        <v>#N/A</v>
      </c>
      <c r="X64" s="68">
        <f t="shared" si="71"/>
        <v>38</v>
      </c>
      <c r="Y64" s="69">
        <v>60</v>
      </c>
      <c r="Z64" s="58"/>
      <c r="AA64" s="58"/>
      <c r="AB64" s="58"/>
      <c r="AC64" s="58"/>
      <c r="AD64" s="58"/>
      <c r="AE64" s="58"/>
      <c r="AF64" s="58"/>
    </row>
    <row r="65" spans="1:32" s="59" customFormat="1" ht="15" customHeight="1" thickTop="1" thickBot="1" x14ac:dyDescent="0.25">
      <c r="A65" s="76">
        <f t="shared" si="67"/>
        <v>37</v>
      </c>
      <c r="B65" s="91">
        <v>61</v>
      </c>
      <c r="C65" s="100"/>
      <c r="D65" s="83"/>
      <c r="E65" s="86">
        <f t="shared" si="14"/>
        <v>0</v>
      </c>
      <c r="F65" s="85"/>
      <c r="G65" s="86">
        <f t="shared" si="15"/>
        <v>0</v>
      </c>
      <c r="H65" s="85"/>
      <c r="I65" s="86">
        <f t="shared" si="16"/>
        <v>0</v>
      </c>
      <c r="J65" s="85"/>
      <c r="K65" s="86">
        <f t="shared" si="17"/>
        <v>0</v>
      </c>
      <c r="L65" s="85"/>
      <c r="M65" s="86">
        <f t="shared" si="18"/>
        <v>0</v>
      </c>
      <c r="O65" s="101">
        <f t="shared" si="19"/>
        <v>0</v>
      </c>
      <c r="P65" s="72">
        <f>RANK(O65,O65:O102)</f>
        <v>1</v>
      </c>
      <c r="Q65" s="102">
        <f t="shared" si="21"/>
        <v>0</v>
      </c>
      <c r="R65" s="103">
        <f>RANK(Q65,Q65:Q102,)</f>
        <v>1</v>
      </c>
      <c r="S65" s="65">
        <f t="shared" si="23"/>
        <v>1.0649999999999999</v>
      </c>
      <c r="T65" s="65">
        <f t="shared" si="24"/>
        <v>6.5000000000000002E-2</v>
      </c>
      <c r="U65" s="71">
        <f t="shared" si="68"/>
        <v>0</v>
      </c>
      <c r="V65" s="67" t="e">
        <f t="shared" si="69"/>
        <v>#N/A</v>
      </c>
      <c r="W65" s="67" t="e">
        <f t="shared" si="70"/>
        <v>#N/A</v>
      </c>
      <c r="X65" s="68">
        <f t="shared" si="71"/>
        <v>37</v>
      </c>
      <c r="Y65" s="69">
        <v>61</v>
      </c>
      <c r="Z65" s="58"/>
      <c r="AA65" s="58"/>
      <c r="AB65" s="58"/>
      <c r="AC65" s="58"/>
      <c r="AD65" s="58"/>
      <c r="AE65" s="58"/>
      <c r="AF65" s="58"/>
    </row>
    <row r="66" spans="1:32" s="59" customFormat="1" ht="15" customHeight="1" thickTop="1" thickBot="1" x14ac:dyDescent="0.25">
      <c r="A66" s="76">
        <f t="shared" si="67"/>
        <v>36</v>
      </c>
      <c r="B66" s="91">
        <v>62</v>
      </c>
      <c r="C66" s="92"/>
      <c r="D66" s="93"/>
      <c r="E66" s="94">
        <f t="shared" si="14"/>
        <v>0</v>
      </c>
      <c r="F66" s="95"/>
      <c r="G66" s="94">
        <f t="shared" si="15"/>
        <v>0</v>
      </c>
      <c r="H66" s="95"/>
      <c r="I66" s="94">
        <f t="shared" si="16"/>
        <v>0</v>
      </c>
      <c r="J66" s="95"/>
      <c r="K66" s="94">
        <f t="shared" si="17"/>
        <v>0</v>
      </c>
      <c r="L66" s="95"/>
      <c r="M66" s="94">
        <f t="shared" si="18"/>
        <v>0</v>
      </c>
      <c r="N66" s="96"/>
      <c r="O66" s="97">
        <f t="shared" si="19"/>
        <v>0</v>
      </c>
      <c r="P66" s="70">
        <f>RANK(O66,O66:O102)</f>
        <v>1</v>
      </c>
      <c r="Q66" s="98">
        <f t="shared" si="21"/>
        <v>0</v>
      </c>
      <c r="R66" s="99">
        <f>RANK(Q66,Q66:Q102,)</f>
        <v>1</v>
      </c>
      <c r="S66" s="65">
        <f t="shared" si="23"/>
        <v>1.0660000000000001</v>
      </c>
      <c r="T66" s="65">
        <f t="shared" si="24"/>
        <v>6.6000000000000003E-2</v>
      </c>
      <c r="U66" s="71">
        <f t="shared" si="68"/>
        <v>0</v>
      </c>
      <c r="V66" s="67" t="e">
        <f t="shared" si="69"/>
        <v>#N/A</v>
      </c>
      <c r="W66" s="67" t="e">
        <f t="shared" si="70"/>
        <v>#N/A</v>
      </c>
      <c r="X66" s="68">
        <f t="shared" si="71"/>
        <v>36</v>
      </c>
      <c r="Y66" s="69">
        <v>62</v>
      </c>
      <c r="Z66" s="58"/>
      <c r="AA66" s="58"/>
      <c r="AB66" s="58"/>
      <c r="AC66" s="58"/>
      <c r="AD66" s="58"/>
      <c r="AE66" s="58"/>
      <c r="AF66" s="58"/>
    </row>
    <row r="67" spans="1:32" s="59" customFormat="1" ht="15" customHeight="1" thickTop="1" thickBot="1" x14ac:dyDescent="0.25">
      <c r="A67" s="76">
        <f t="shared" si="67"/>
        <v>35</v>
      </c>
      <c r="B67" s="91">
        <v>63</v>
      </c>
      <c r="C67" s="100"/>
      <c r="D67" s="83"/>
      <c r="E67" s="86">
        <f t="shared" si="14"/>
        <v>0</v>
      </c>
      <c r="F67" s="85"/>
      <c r="G67" s="86">
        <f t="shared" si="15"/>
        <v>0</v>
      </c>
      <c r="H67" s="85"/>
      <c r="I67" s="86">
        <f t="shared" si="16"/>
        <v>0</v>
      </c>
      <c r="J67" s="85"/>
      <c r="K67" s="86">
        <f t="shared" si="17"/>
        <v>0</v>
      </c>
      <c r="L67" s="85"/>
      <c r="M67" s="86">
        <f t="shared" si="18"/>
        <v>0</v>
      </c>
      <c r="O67" s="101">
        <f t="shared" si="19"/>
        <v>0</v>
      </c>
      <c r="P67" s="72">
        <f>RANK(O67,O67:O104)</f>
        <v>1</v>
      </c>
      <c r="Q67" s="102">
        <f t="shared" si="21"/>
        <v>0</v>
      </c>
      <c r="R67" s="103">
        <f>RANK(Q67,Q67:Q104,)</f>
        <v>1</v>
      </c>
      <c r="S67" s="65">
        <f t="shared" si="23"/>
        <v>1.0669999999999999</v>
      </c>
      <c r="T67" s="65">
        <f t="shared" si="24"/>
        <v>6.7000000000000004E-2</v>
      </c>
      <c r="U67" s="71">
        <f t="shared" si="68"/>
        <v>0</v>
      </c>
      <c r="V67" s="67" t="e">
        <f t="shared" si="69"/>
        <v>#N/A</v>
      </c>
      <c r="W67" s="67" t="e">
        <f t="shared" si="70"/>
        <v>#N/A</v>
      </c>
      <c r="X67" s="68">
        <f t="shared" si="71"/>
        <v>35</v>
      </c>
      <c r="Y67" s="69">
        <v>63</v>
      </c>
      <c r="Z67" s="58"/>
      <c r="AA67" s="58"/>
      <c r="AB67" s="58"/>
      <c r="AC67" s="58"/>
      <c r="AD67" s="58"/>
      <c r="AE67" s="58"/>
      <c r="AF67" s="58"/>
    </row>
    <row r="68" spans="1:32" s="59" customFormat="1" ht="15" customHeight="1" thickTop="1" thickBot="1" x14ac:dyDescent="0.25">
      <c r="A68" s="76">
        <f t="shared" si="67"/>
        <v>34</v>
      </c>
      <c r="B68" s="91">
        <v>64</v>
      </c>
      <c r="C68" s="92"/>
      <c r="D68" s="93"/>
      <c r="E68" s="94">
        <f t="shared" si="14"/>
        <v>0</v>
      </c>
      <c r="F68" s="95"/>
      <c r="G68" s="94">
        <f t="shared" si="15"/>
        <v>0</v>
      </c>
      <c r="H68" s="95"/>
      <c r="I68" s="94">
        <f t="shared" si="16"/>
        <v>0</v>
      </c>
      <c r="J68" s="95"/>
      <c r="K68" s="94">
        <f t="shared" si="17"/>
        <v>0</v>
      </c>
      <c r="L68" s="95"/>
      <c r="M68" s="94">
        <f t="shared" si="18"/>
        <v>0</v>
      </c>
      <c r="N68" s="96"/>
      <c r="O68" s="97">
        <f t="shared" si="19"/>
        <v>0</v>
      </c>
      <c r="P68" s="70">
        <f>RANK(O68,O68:O104)</f>
        <v>1</v>
      </c>
      <c r="Q68" s="98">
        <f t="shared" si="21"/>
        <v>0</v>
      </c>
      <c r="R68" s="99">
        <f>RANK(Q68,Q68:Q104,)</f>
        <v>1</v>
      </c>
      <c r="S68" s="65">
        <f t="shared" si="23"/>
        <v>1.0680000000000001</v>
      </c>
      <c r="T68" s="65">
        <f t="shared" si="24"/>
        <v>6.8000000000000005E-2</v>
      </c>
      <c r="U68" s="71">
        <f t="shared" si="68"/>
        <v>0</v>
      </c>
      <c r="V68" s="67" t="e">
        <f t="shared" si="69"/>
        <v>#N/A</v>
      </c>
      <c r="W68" s="67" t="e">
        <f t="shared" si="70"/>
        <v>#N/A</v>
      </c>
      <c r="X68" s="68">
        <f t="shared" si="71"/>
        <v>34</v>
      </c>
      <c r="Y68" s="69">
        <v>64</v>
      </c>
      <c r="Z68" s="58"/>
      <c r="AA68" s="58"/>
      <c r="AB68" s="58"/>
      <c r="AC68" s="58"/>
      <c r="AD68" s="58"/>
      <c r="AE68" s="58"/>
      <c r="AF68" s="58"/>
    </row>
    <row r="69" spans="1:32" ht="15.75" thickTop="1" x14ac:dyDescent="0.25"/>
  </sheetData>
  <mergeCells count="1">
    <mergeCell ref="A1:Y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7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34.28515625" style="58" customWidth="1"/>
    <col min="2" max="2" width="13.7109375" style="58" customWidth="1"/>
    <col min="3" max="3" width="13.85546875" style="58" customWidth="1"/>
    <col min="4" max="5" width="13.7109375" style="58" customWidth="1"/>
    <col min="6" max="16384" width="11.42578125" style="57"/>
  </cols>
  <sheetData>
    <row r="1" spans="1:8" ht="30" customHeight="1" x14ac:dyDescent="0.5">
      <c r="A1" s="154" t="s">
        <v>55</v>
      </c>
      <c r="B1" s="154"/>
      <c r="C1" s="154"/>
      <c r="D1" s="154"/>
      <c r="E1" s="154"/>
    </row>
    <row r="2" spans="1:8" x14ac:dyDescent="0.25">
      <c r="C2" s="61"/>
      <c r="D2" s="63"/>
      <c r="E2" s="61"/>
    </row>
    <row r="3" spans="1:8" ht="15.75" thickBot="1" x14ac:dyDescent="0.3">
      <c r="A3" s="60"/>
      <c r="B3" s="60"/>
      <c r="C3" s="61"/>
      <c r="D3" s="63"/>
      <c r="E3" s="61"/>
    </row>
    <row r="4" spans="1:8" ht="23.1" customHeight="1" thickBot="1" x14ac:dyDescent="0.3">
      <c r="A4" s="66" t="str">
        <f>' classement 5 premières'!U5</f>
        <v>rt</v>
      </c>
      <c r="B4" s="67">
        <f>' classement 5 premières'!V5</f>
        <v>6</v>
      </c>
      <c r="C4" s="67">
        <f>' classement 5 premières'!W5</f>
        <v>44</v>
      </c>
      <c r="D4" s="68">
        <f>' classement 5 premières'!X5</f>
        <v>9</v>
      </c>
      <c r="E4" s="69">
        <f>' classement 5 premières'!Y5</f>
        <v>1</v>
      </c>
    </row>
    <row r="5" spans="1:8" ht="23.1" customHeight="1" thickTop="1" thickBot="1" x14ac:dyDescent="0.3">
      <c r="A5" s="71" t="str">
        <f>' classement 5 premières'!U6</f>
        <v>rené</v>
      </c>
      <c r="B5" s="67">
        <f>' classement 5 premières'!V6</f>
        <v>1</v>
      </c>
      <c r="C5" s="67">
        <f>' classement 5 premières'!W6</f>
        <v>42</v>
      </c>
      <c r="D5" s="68">
        <f>' classement 5 premières'!X6</f>
        <v>2</v>
      </c>
      <c r="E5" s="69">
        <f>' classement 5 premières'!Y6</f>
        <v>2</v>
      </c>
    </row>
    <row r="6" spans="1:8" ht="23.1" customHeight="1" thickTop="1" thickBot="1" x14ac:dyDescent="0.3">
      <c r="A6" s="71" t="str">
        <f>' classement 5 premières'!U7</f>
        <v>aq</v>
      </c>
      <c r="B6" s="67">
        <f>' classement 5 premières'!V7</f>
        <v>1</v>
      </c>
      <c r="C6" s="67">
        <f>' classement 5 premières'!W7</f>
        <v>38</v>
      </c>
      <c r="D6" s="68">
        <f>' classement 5 premières'!X7</f>
        <v>8</v>
      </c>
      <c r="E6" s="69">
        <f>' classement 5 premières'!Y7</f>
        <v>3</v>
      </c>
    </row>
    <row r="7" spans="1:8" ht="23.1" customHeight="1" thickTop="1" thickBot="1" x14ac:dyDescent="0.3">
      <c r="A7" s="71" t="str">
        <f>' classement 5 premières'!U8</f>
        <v>aq</v>
      </c>
      <c r="B7" s="67">
        <f>' classement 5 premières'!V8</f>
        <v>1</v>
      </c>
      <c r="C7" s="67">
        <f>' classement 5 premières'!W8</f>
        <v>38</v>
      </c>
      <c r="D7" s="68">
        <f>' classement 5 premières'!X8</f>
        <v>7</v>
      </c>
      <c r="E7" s="69">
        <f>' classement 5 premières'!Y8</f>
        <v>4</v>
      </c>
    </row>
    <row r="8" spans="1:8" ht="23.1" customHeight="1" thickTop="1" thickBot="1" x14ac:dyDescent="0.3">
      <c r="A8" s="71" t="str">
        <f>' classement 5 premières'!U9</f>
        <v>lolo</v>
      </c>
      <c r="B8" s="67">
        <f>' classement 5 premières'!V9</f>
        <v>2</v>
      </c>
      <c r="C8" s="67">
        <f>' classement 5 premières'!W9</f>
        <v>38</v>
      </c>
      <c r="D8" s="68">
        <f>' classement 5 premières'!X9</f>
        <v>1</v>
      </c>
      <c r="E8" s="69">
        <f>' classement 5 premières'!Y9</f>
        <v>5</v>
      </c>
    </row>
    <row r="9" spans="1:8" ht="23.1" customHeight="1" thickTop="1" thickBot="1" x14ac:dyDescent="0.3">
      <c r="A9" s="71" t="str">
        <f>' classement 5 premières'!U10</f>
        <v>ff</v>
      </c>
      <c r="B9" s="67">
        <f>' classement 5 premières'!V10</f>
        <v>1</v>
      </c>
      <c r="C9" s="67">
        <f>' classement 5 premières'!W10</f>
        <v>35</v>
      </c>
      <c r="D9" s="68">
        <f>' classement 5 premières'!X10</f>
        <v>5</v>
      </c>
      <c r="E9" s="69">
        <f>' classement 5 premières'!Y10</f>
        <v>6</v>
      </c>
      <c r="H9" s="59"/>
    </row>
    <row r="10" spans="1:8" ht="23.1" customHeight="1" thickTop="1" thickBot="1" x14ac:dyDescent="0.3">
      <c r="A10" s="71" t="str">
        <f>' classement 5 premières'!U11</f>
        <v>sf</v>
      </c>
      <c r="B10" s="67">
        <f>' classement 5 premières'!V11</f>
        <v>1</v>
      </c>
      <c r="C10" s="67">
        <f>' classement 5 premières'!W11</f>
        <v>34</v>
      </c>
      <c r="D10" s="68">
        <f>' classement 5 premières'!X11</f>
        <v>4</v>
      </c>
      <c r="E10" s="69">
        <f>' classement 5 premières'!Y11</f>
        <v>7</v>
      </c>
    </row>
    <row r="11" spans="1:8" ht="23.1" customHeight="1" thickTop="1" thickBot="1" x14ac:dyDescent="0.3">
      <c r="A11" s="71" t="str">
        <f>' classement 5 premières'!U12</f>
        <v>ss</v>
      </c>
      <c r="B11" s="67">
        <f>' classement 5 premières'!V12</f>
        <v>1</v>
      </c>
      <c r="C11" s="67">
        <f>' classement 5 premières'!W12</f>
        <v>30</v>
      </c>
      <c r="D11" s="68">
        <f>' classement 5 premières'!X12</f>
        <v>6</v>
      </c>
      <c r="E11" s="69">
        <f>' classement 5 premières'!Y12</f>
        <v>8</v>
      </c>
    </row>
    <row r="12" spans="1:8" ht="23.1" customHeight="1" thickTop="1" thickBot="1" x14ac:dyDescent="0.3">
      <c r="A12" s="71" t="str">
        <f>' classement 5 premières'!U13</f>
        <v>wwqq</v>
      </c>
      <c r="B12" s="67">
        <f>' classement 5 premières'!V13</f>
        <v>2</v>
      </c>
      <c r="C12" s="67">
        <f>' classement 5 premières'!W13</f>
        <v>29</v>
      </c>
      <c r="D12" s="68">
        <f>' classement 5 premières'!X13</f>
        <v>17</v>
      </c>
      <c r="E12" s="69">
        <f>' classement 5 premières'!Y13</f>
        <v>9</v>
      </c>
    </row>
    <row r="13" spans="1:8" ht="23.1" customHeight="1" thickTop="1" thickBot="1" x14ac:dyDescent="0.3">
      <c r="A13" s="71" t="str">
        <f>' classement 5 premières'!U14</f>
        <v>qww</v>
      </c>
      <c r="B13" s="67">
        <f>' classement 5 premières'!V14</f>
        <v>2</v>
      </c>
      <c r="C13" s="67">
        <f>' classement 5 premières'!W14</f>
        <v>29</v>
      </c>
      <c r="D13" s="68">
        <f>' classement 5 premières'!X14</f>
        <v>16</v>
      </c>
      <c r="E13" s="69">
        <f>' classement 5 premières'!Y14</f>
        <v>10</v>
      </c>
    </row>
    <row r="14" spans="1:8" ht="23.1" customHeight="1" thickTop="1" thickBot="1" x14ac:dyDescent="0.3">
      <c r="A14" s="71" t="str">
        <f>' classement 5 premières'!U15</f>
        <v>zqq</v>
      </c>
      <c r="B14" s="67">
        <f>' classement 5 premières'!V15</f>
        <v>2</v>
      </c>
      <c r="C14" s="67">
        <f>' classement 5 premières'!W15</f>
        <v>28</v>
      </c>
      <c r="D14" s="68">
        <f>' classement 5 premières'!X15</f>
        <v>15</v>
      </c>
      <c r="E14" s="69">
        <f>' classement 5 premières'!Y15</f>
        <v>11</v>
      </c>
    </row>
    <row r="15" spans="1:8" ht="23.1" customHeight="1" thickTop="1" thickBot="1" x14ac:dyDescent="0.3">
      <c r="A15" s="71" t="str">
        <f>' classement 5 premières'!U16</f>
        <v>rez</v>
      </c>
      <c r="B15" s="67">
        <f>' classement 5 premières'!V16</f>
        <v>1</v>
      </c>
      <c r="C15" s="67">
        <f>' classement 5 premières'!W16</f>
        <v>28</v>
      </c>
      <c r="D15" s="68">
        <f>' classement 5 premières'!X16</f>
        <v>13</v>
      </c>
      <c r="E15" s="69">
        <f>' classement 5 premières'!Y16</f>
        <v>12</v>
      </c>
    </row>
    <row r="16" spans="1:8" ht="23.1" customHeight="1" thickTop="1" thickBot="1" x14ac:dyDescent="0.3">
      <c r="A16" s="71" t="str">
        <f>' classement 5 premières'!U17</f>
        <v>dg</v>
      </c>
      <c r="B16" s="67">
        <f>' classement 5 premières'!V17</f>
        <v>1</v>
      </c>
      <c r="C16" s="67">
        <f>' classement 5 premières'!W17</f>
        <v>27</v>
      </c>
      <c r="D16" s="68">
        <f>' classement 5 premières'!X17</f>
        <v>3</v>
      </c>
      <c r="E16" s="69">
        <f>' classement 5 premières'!Y17</f>
        <v>13</v>
      </c>
    </row>
    <row r="17" spans="1:5" ht="23.1" customHeight="1" thickTop="1" thickBot="1" x14ac:dyDescent="0.3">
      <c r="A17" s="71" t="str">
        <f>' classement 5 premières'!U18</f>
        <v>errrttt</v>
      </c>
      <c r="B17" s="67">
        <f>' classement 5 premières'!V18</f>
        <v>1</v>
      </c>
      <c r="C17" s="67">
        <f>' classement 5 premières'!W18</f>
        <v>26</v>
      </c>
      <c r="D17" s="68">
        <f>' classement 5 premières'!X18</f>
        <v>31</v>
      </c>
      <c r="E17" s="69">
        <f>' classement 5 premières'!Y18</f>
        <v>14</v>
      </c>
    </row>
    <row r="18" spans="1:5" ht="23.1" customHeight="1" thickTop="1" thickBot="1" x14ac:dyDescent="0.3">
      <c r="A18" s="71" t="str">
        <f>' classement 5 premières'!U19</f>
        <v>aaa</v>
      </c>
      <c r="B18" s="67">
        <f>' classement 5 premières'!V19</f>
        <v>2</v>
      </c>
      <c r="C18" s="67">
        <f>' classement 5 premières'!W19</f>
        <v>25</v>
      </c>
      <c r="D18" s="68">
        <f>' classement 5 premières'!X19</f>
        <v>30</v>
      </c>
      <c r="E18" s="69">
        <f>' classement 5 premières'!Y19</f>
        <v>15</v>
      </c>
    </row>
    <row r="19" spans="1:5" ht="23.1" customHeight="1" thickTop="1" thickBot="1" x14ac:dyDescent="0.3">
      <c r="A19" s="71" t="str">
        <f>' classement 5 premières'!U20</f>
        <v>aze</v>
      </c>
      <c r="B19" s="67">
        <f>' classement 5 premières'!V20</f>
        <v>1</v>
      </c>
      <c r="C19" s="67">
        <f>' classement 5 premières'!W20</f>
        <v>25</v>
      </c>
      <c r="D19" s="68">
        <f>' classement 5 premières'!X20</f>
        <v>12</v>
      </c>
      <c r="E19" s="69">
        <f>' classement 5 premières'!Y20</f>
        <v>16</v>
      </c>
    </row>
    <row r="20" spans="1:5" ht="23.1" customHeight="1" thickTop="1" thickBot="1" x14ac:dyDescent="0.3">
      <c r="A20" s="71" t="str">
        <f>' classement 5 premières'!U21</f>
        <v>yyeezz</v>
      </c>
      <c r="B20" s="67">
        <f>' classement 5 premières'!V21</f>
        <v>2</v>
      </c>
      <c r="C20" s="67">
        <f>' classement 5 premières'!W21</f>
        <v>24</v>
      </c>
      <c r="D20" s="68">
        <f>' classement 5 premières'!X21</f>
        <v>29</v>
      </c>
      <c r="E20" s="69">
        <f>' classement 5 premières'!Y21</f>
        <v>17</v>
      </c>
    </row>
    <row r="21" spans="1:5" ht="23.1" customHeight="1" thickTop="1" thickBot="1" x14ac:dyDescent="0.3">
      <c r="A21" s="71" t="str">
        <f>' classement 5 premières'!U22</f>
        <v>qaz</v>
      </c>
      <c r="B21" s="67">
        <f>' classement 5 premières'!V22</f>
        <v>2</v>
      </c>
      <c r="C21" s="67">
        <f>' classement 5 premières'!W22</f>
        <v>24</v>
      </c>
      <c r="D21" s="68">
        <f>' classement 5 premières'!X22</f>
        <v>18</v>
      </c>
      <c r="E21" s="69">
        <f>' classement 5 premières'!Y22</f>
        <v>18</v>
      </c>
    </row>
    <row r="22" spans="1:5" ht="23.1" customHeight="1" thickTop="1" thickBot="1" x14ac:dyDescent="0.3">
      <c r="A22" s="71" t="str">
        <f>' classement 5 premières'!U23</f>
        <v>rfgg</v>
      </c>
      <c r="B22" s="67">
        <f>' classement 5 premières'!V23</f>
        <v>2</v>
      </c>
      <c r="C22" s="67">
        <f>' classement 5 premières'!W23</f>
        <v>24</v>
      </c>
      <c r="D22" s="68">
        <f>' classement 5 premières'!X23</f>
        <v>14</v>
      </c>
      <c r="E22" s="69">
        <f>' classement 5 premières'!Y23</f>
        <v>19</v>
      </c>
    </row>
    <row r="23" spans="1:5" ht="23.1" customHeight="1" thickTop="1" thickBot="1" x14ac:dyDescent="0.3">
      <c r="A23" s="71" t="str">
        <f>' classement 5 premières'!U24</f>
        <v>yuu</v>
      </c>
      <c r="B23" s="67">
        <f>' classement 5 premières'!V24</f>
        <v>1</v>
      </c>
      <c r="C23" s="67">
        <f>' classement 5 premières'!W24</f>
        <v>24</v>
      </c>
      <c r="D23" s="68">
        <f>' classement 5 premières'!X24</f>
        <v>11</v>
      </c>
      <c r="E23" s="69">
        <f>' classement 5 premières'!Y24</f>
        <v>20</v>
      </c>
    </row>
    <row r="24" spans="1:5" ht="23.1" customHeight="1" thickTop="1" thickBot="1" x14ac:dyDescent="0.3">
      <c r="A24" s="71" t="str">
        <f>' classement 5 premières'!U25</f>
        <v>sswde</v>
      </c>
      <c r="B24" s="67">
        <f>' classement 5 premières'!V25</f>
        <v>2</v>
      </c>
      <c r="C24" s="67">
        <f>' classement 5 premières'!W25</f>
        <v>23</v>
      </c>
      <c r="D24" s="68">
        <f>' classement 5 premières'!X25</f>
        <v>20</v>
      </c>
      <c r="E24" s="69">
        <f>' classement 5 premières'!Y25</f>
        <v>21</v>
      </c>
    </row>
    <row r="25" spans="1:5" ht="23.1" customHeight="1" thickTop="1" thickBot="1" x14ac:dyDescent="0.3">
      <c r="A25" s="71" t="str">
        <f>' classement 5 premières'!U26</f>
        <v>i'eeee</v>
      </c>
      <c r="B25" s="67">
        <f>' classement 5 premières'!V26</f>
        <v>1</v>
      </c>
      <c r="C25" s="67">
        <f>' classement 5 premières'!W26</f>
        <v>22</v>
      </c>
      <c r="D25" s="68">
        <f>' classement 5 premières'!X26</f>
        <v>33</v>
      </c>
      <c r="E25" s="69">
        <f>' classement 5 premières'!Y26</f>
        <v>22</v>
      </c>
    </row>
    <row r="26" spans="1:5" ht="23.1" customHeight="1" thickTop="1" thickBot="1" x14ac:dyDescent="0.3">
      <c r="A26" s="71" t="str">
        <f>' classement 5 premières'!U27</f>
        <v>ttyhh</v>
      </c>
      <c r="B26" s="67">
        <f>' classement 5 premières'!V27</f>
        <v>2</v>
      </c>
      <c r="C26" s="67">
        <f>' classement 5 premières'!W27</f>
        <v>22</v>
      </c>
      <c r="D26" s="68">
        <f>' classement 5 premières'!X27</f>
        <v>22</v>
      </c>
      <c r="E26" s="69">
        <f>' classement 5 premières'!Y27</f>
        <v>23</v>
      </c>
    </row>
    <row r="27" spans="1:5" ht="23.1" customHeight="1" thickTop="1" thickBot="1" x14ac:dyDescent="0.3">
      <c r="A27" s="71" t="str">
        <f>' classement 5 premières'!U28</f>
        <v>yuuuu</v>
      </c>
      <c r="B27" s="67">
        <f>' classement 5 premières'!V28</f>
        <v>1</v>
      </c>
      <c r="C27" s="67">
        <f>' classement 5 premières'!W28</f>
        <v>21</v>
      </c>
      <c r="D27" s="68">
        <f>' classement 5 premières'!X28</f>
        <v>32</v>
      </c>
      <c r="E27" s="69">
        <f>' classement 5 premières'!Y28</f>
        <v>24</v>
      </c>
    </row>
    <row r="28" spans="1:5" ht="23.1" customHeight="1" thickTop="1" thickBot="1" x14ac:dyDescent="0.3">
      <c r="A28" s="71" t="str">
        <f>' classement 5 premières'!U29</f>
        <v>zerr</v>
      </c>
      <c r="B28" s="67">
        <f>' classement 5 premières'!V29</f>
        <v>2</v>
      </c>
      <c r="C28" s="67">
        <f>' classement 5 premières'!W29</f>
        <v>21</v>
      </c>
      <c r="D28" s="68">
        <f>' classement 5 premières'!X29</f>
        <v>19</v>
      </c>
      <c r="E28" s="69">
        <f>' classement 5 premières'!Y29</f>
        <v>25</v>
      </c>
    </row>
    <row r="29" spans="1:5" ht="23.1" customHeight="1" thickTop="1" thickBot="1" x14ac:dyDescent="0.3">
      <c r="A29" s="71" t="str">
        <f>' classement 5 premières'!U30</f>
        <v>rfd</v>
      </c>
      <c r="B29" s="67">
        <f>' classement 5 premières'!V30</f>
        <v>2</v>
      </c>
      <c r="C29" s="67">
        <f>' classement 5 premières'!W30</f>
        <v>20</v>
      </c>
      <c r="D29" s="68">
        <f>' classement 5 premières'!X30</f>
        <v>21</v>
      </c>
      <c r="E29" s="69">
        <f>' classement 5 premières'!Y30</f>
        <v>26</v>
      </c>
    </row>
    <row r="30" spans="1:5" ht="23.1" customHeight="1" thickTop="1" thickBot="1" x14ac:dyDescent="0.3">
      <c r="A30" s="71" t="str">
        <f>' classement 5 premières'!U31</f>
        <v>yt-y(</v>
      </c>
      <c r="B30" s="67">
        <f>' classement 5 premières'!V31</f>
        <v>2</v>
      </c>
      <c r="C30" s="67">
        <f>' classement 5 premières'!W31</f>
        <v>19</v>
      </c>
      <c r="D30" s="68">
        <f>' classement 5 premières'!X31</f>
        <v>24</v>
      </c>
      <c r="E30" s="69">
        <f>' classement 5 premières'!Y31</f>
        <v>27</v>
      </c>
    </row>
    <row r="31" spans="1:5" ht="23.1" customHeight="1" thickTop="1" thickBot="1" x14ac:dyDescent="0.3">
      <c r="A31" s="71" t="str">
        <f>' classement 5 premières'!U32</f>
        <v>uytr</v>
      </c>
      <c r="B31" s="67">
        <f>' classement 5 premières'!V32</f>
        <v>2</v>
      </c>
      <c r="C31" s="67">
        <f>' classement 5 premières'!W32</f>
        <v>19</v>
      </c>
      <c r="D31" s="68">
        <f>' classement 5 premières'!X32</f>
        <v>23</v>
      </c>
      <c r="E31" s="69">
        <f>' classement 5 premières'!Y32</f>
        <v>28</v>
      </c>
    </row>
    <row r="32" spans="1:5" ht="23.1" customHeight="1" thickTop="1" thickBot="1" x14ac:dyDescent="0.3">
      <c r="A32" s="71" t="str">
        <f>' classement 5 premières'!U33</f>
        <v>uèuuu</v>
      </c>
      <c r="B32" s="67">
        <f>' classement 5 premières'!V33</f>
        <v>2</v>
      </c>
      <c r="C32" s="67">
        <f>' classement 5 premières'!W33</f>
        <v>18</v>
      </c>
      <c r="D32" s="68">
        <f>' classement 5 premières'!X33</f>
        <v>26</v>
      </c>
      <c r="E32" s="69">
        <f>' classement 5 premières'!Y33</f>
        <v>29</v>
      </c>
    </row>
    <row r="33" spans="1:5" ht="23.1" customHeight="1" thickTop="1" thickBot="1" x14ac:dyDescent="0.3">
      <c r="A33" s="71" t="str">
        <f>' classement 5 premières'!U34</f>
        <v>iiii</v>
      </c>
      <c r="B33" s="67">
        <f>' classement 5 premières'!V34</f>
        <v>2</v>
      </c>
      <c r="C33" s="67">
        <f>' classement 5 premières'!W34</f>
        <v>17</v>
      </c>
      <c r="D33" s="68">
        <f>' classement 5 premières'!X34</f>
        <v>27</v>
      </c>
      <c r="E33" s="69">
        <f>' classement 5 premières'!Y34</f>
        <v>30</v>
      </c>
    </row>
    <row r="34" spans="1:5" ht="23.1" customHeight="1" thickTop="1" thickBot="1" x14ac:dyDescent="0.3">
      <c r="A34" s="71" t="str">
        <f>' classement 5 premières'!U35</f>
        <v>è('''"</v>
      </c>
      <c r="B34" s="67">
        <f>' classement 5 premières'!V35</f>
        <v>2</v>
      </c>
      <c r="C34" s="67">
        <f>' classement 5 premières'!W35</f>
        <v>17</v>
      </c>
      <c r="D34" s="68">
        <f>' classement 5 premières'!X35</f>
        <v>25</v>
      </c>
      <c r="E34" s="69">
        <f>' classement 5 premières'!Y35</f>
        <v>31</v>
      </c>
    </row>
    <row r="35" spans="1:5" ht="23.1" customHeight="1" thickTop="1" thickBot="1" x14ac:dyDescent="0.3">
      <c r="A35" s="71" t="str">
        <f>' classement 5 premières'!U36</f>
        <v>uuuuu</v>
      </c>
      <c r="B35" s="67">
        <f>' classement 5 premières'!V36</f>
        <v>2</v>
      </c>
      <c r="C35" s="67">
        <f>' classement 5 premières'!W36</f>
        <v>15</v>
      </c>
      <c r="D35" s="68">
        <f>' classement 5 premières'!X36</f>
        <v>28</v>
      </c>
      <c r="E35" s="69">
        <f>' classement 5 premières'!Y36</f>
        <v>32</v>
      </c>
    </row>
    <row r="36" spans="1:5" ht="15" customHeight="1" thickTop="1" x14ac:dyDescent="0.25"/>
    <row r="37" spans="1:5" ht="27" customHeight="1" x14ac:dyDescent="0.5">
      <c r="A37" s="154" t="s">
        <v>54</v>
      </c>
      <c r="B37" s="154"/>
      <c r="C37" s="154"/>
      <c r="D37" s="154"/>
      <c r="E37" s="154"/>
    </row>
    <row r="38" spans="1:5" x14ac:dyDescent="0.25">
      <c r="C38" s="61"/>
      <c r="D38" s="63"/>
      <c r="E38" s="61"/>
    </row>
    <row r="39" spans="1:5" ht="15.75" thickBot="1" x14ac:dyDescent="0.3">
      <c r="A39" s="60"/>
      <c r="B39" s="60"/>
      <c r="C39" s="61"/>
      <c r="D39" s="63"/>
      <c r="E39" s="61"/>
    </row>
    <row r="40" spans="1:5" ht="23.1" customHeight="1" thickTop="1" thickBot="1" x14ac:dyDescent="0.3">
      <c r="A40" s="71" t="str">
        <f>' classement 5 premières'!U37</f>
        <v>yy</v>
      </c>
      <c r="B40" s="67">
        <f>' classement 5 premières'!V37</f>
        <v>1</v>
      </c>
      <c r="C40" s="67">
        <f>' classement 5 premières'!W37</f>
        <v>15</v>
      </c>
      <c r="D40" s="68">
        <f>' classement 5 premières'!X37</f>
        <v>10</v>
      </c>
      <c r="E40" s="69">
        <f>' classement 5 premières'!Y37</f>
        <v>33</v>
      </c>
    </row>
    <row r="41" spans="1:5" ht="23.1" customHeight="1" thickTop="1" thickBot="1" x14ac:dyDescent="0.3">
      <c r="A41" s="71">
        <f>' classement 5 premières'!U38</f>
        <v>0</v>
      </c>
      <c r="B41" s="67" t="e">
        <f>' classement 5 premières'!V38</f>
        <v>#N/A</v>
      </c>
      <c r="C41" s="67" t="e">
        <f>' classement 5 premières'!W38</f>
        <v>#N/A</v>
      </c>
      <c r="D41" s="68">
        <f>' classement 5 premières'!X38</f>
        <v>64</v>
      </c>
      <c r="E41" s="69">
        <f>' classement 5 premières'!Y38</f>
        <v>34</v>
      </c>
    </row>
    <row r="42" spans="1:5" ht="23.1" customHeight="1" thickTop="1" thickBot="1" x14ac:dyDescent="0.3">
      <c r="A42" s="71">
        <f>' classement 5 premières'!U39</f>
        <v>0</v>
      </c>
      <c r="B42" s="67" t="e">
        <f>' classement 5 premières'!V39</f>
        <v>#N/A</v>
      </c>
      <c r="C42" s="67" t="e">
        <f>' classement 5 premières'!W39</f>
        <v>#N/A</v>
      </c>
      <c r="D42" s="68">
        <f>' classement 5 premières'!X39</f>
        <v>63</v>
      </c>
      <c r="E42" s="69">
        <f>' classement 5 premières'!Y39</f>
        <v>35</v>
      </c>
    </row>
    <row r="43" spans="1:5" ht="23.1" customHeight="1" thickTop="1" thickBot="1" x14ac:dyDescent="0.3">
      <c r="A43" s="71">
        <f>' classement 5 premières'!U40</f>
        <v>0</v>
      </c>
      <c r="B43" s="67" t="e">
        <f>' classement 5 premières'!V40</f>
        <v>#N/A</v>
      </c>
      <c r="C43" s="67" t="e">
        <f>' classement 5 premières'!W40</f>
        <v>#N/A</v>
      </c>
      <c r="D43" s="68">
        <f>' classement 5 premières'!X40</f>
        <v>62</v>
      </c>
      <c r="E43" s="69">
        <f>' classement 5 premières'!Y40</f>
        <v>36</v>
      </c>
    </row>
    <row r="44" spans="1:5" ht="23.1" customHeight="1" thickTop="1" thickBot="1" x14ac:dyDescent="0.3">
      <c r="A44" s="71">
        <f>' classement 5 premières'!U41</f>
        <v>0</v>
      </c>
      <c r="B44" s="67" t="e">
        <f>' classement 5 premières'!V41</f>
        <v>#N/A</v>
      </c>
      <c r="C44" s="67" t="e">
        <f>' classement 5 premières'!W41</f>
        <v>#N/A</v>
      </c>
      <c r="D44" s="68">
        <f>' classement 5 premières'!X41</f>
        <v>61</v>
      </c>
      <c r="E44" s="69">
        <f>' classement 5 premières'!Y41</f>
        <v>37</v>
      </c>
    </row>
    <row r="45" spans="1:5" ht="23.1" customHeight="1" thickTop="1" thickBot="1" x14ac:dyDescent="0.3">
      <c r="A45" s="71">
        <f>' classement 5 premières'!U42</f>
        <v>0</v>
      </c>
      <c r="B45" s="67" t="e">
        <f>' classement 5 premières'!V42</f>
        <v>#N/A</v>
      </c>
      <c r="C45" s="67" t="e">
        <f>' classement 5 premières'!W42</f>
        <v>#N/A</v>
      </c>
      <c r="D45" s="68">
        <f>' classement 5 premières'!X42</f>
        <v>60</v>
      </c>
      <c r="E45" s="69">
        <f>' classement 5 premières'!Y42</f>
        <v>38</v>
      </c>
    </row>
    <row r="46" spans="1:5" ht="23.1" customHeight="1" thickTop="1" thickBot="1" x14ac:dyDescent="0.3">
      <c r="A46" s="71">
        <f>' classement 5 premières'!U43</f>
        <v>0</v>
      </c>
      <c r="B46" s="67" t="e">
        <f>' classement 5 premières'!V43</f>
        <v>#N/A</v>
      </c>
      <c r="C46" s="67" t="e">
        <f>' classement 5 premières'!W43</f>
        <v>#N/A</v>
      </c>
      <c r="D46" s="68">
        <f>' classement 5 premières'!X43</f>
        <v>59</v>
      </c>
      <c r="E46" s="69">
        <f>' classement 5 premières'!Y43</f>
        <v>39</v>
      </c>
    </row>
    <row r="47" spans="1:5" ht="23.1" customHeight="1" thickTop="1" thickBot="1" x14ac:dyDescent="0.3">
      <c r="A47" s="71">
        <f>' classement 5 premières'!U44</f>
        <v>0</v>
      </c>
      <c r="B47" s="67" t="e">
        <f>' classement 5 premières'!V44</f>
        <v>#N/A</v>
      </c>
      <c r="C47" s="67" t="e">
        <f>' classement 5 premières'!W44</f>
        <v>#N/A</v>
      </c>
      <c r="D47" s="68">
        <f>' classement 5 premières'!X44</f>
        <v>58</v>
      </c>
      <c r="E47" s="69">
        <f>' classement 5 premières'!Y44</f>
        <v>40</v>
      </c>
    </row>
    <row r="48" spans="1:5" ht="23.1" customHeight="1" thickTop="1" thickBot="1" x14ac:dyDescent="0.3">
      <c r="A48" s="71">
        <f>' classement 5 premières'!U45</f>
        <v>0</v>
      </c>
      <c r="B48" s="67" t="e">
        <f>' classement 5 premières'!V45</f>
        <v>#N/A</v>
      </c>
      <c r="C48" s="67" t="e">
        <f>' classement 5 premières'!W45</f>
        <v>#N/A</v>
      </c>
      <c r="D48" s="68">
        <f>' classement 5 premières'!X45</f>
        <v>57</v>
      </c>
      <c r="E48" s="69">
        <f>' classement 5 premières'!Y45</f>
        <v>41</v>
      </c>
    </row>
    <row r="49" spans="1:5" ht="23.1" customHeight="1" thickTop="1" thickBot="1" x14ac:dyDescent="0.3">
      <c r="A49" s="71">
        <f>' classement 5 premières'!U46</f>
        <v>0</v>
      </c>
      <c r="B49" s="67" t="e">
        <f>' classement 5 premières'!V46</f>
        <v>#N/A</v>
      </c>
      <c r="C49" s="67" t="e">
        <f>' classement 5 premières'!W46</f>
        <v>#N/A</v>
      </c>
      <c r="D49" s="68">
        <f>' classement 5 premières'!X46</f>
        <v>56</v>
      </c>
      <c r="E49" s="69">
        <f>' classement 5 premières'!Y46</f>
        <v>42</v>
      </c>
    </row>
    <row r="50" spans="1:5" ht="23.1" customHeight="1" thickTop="1" thickBot="1" x14ac:dyDescent="0.3">
      <c r="A50" s="71">
        <f>' classement 5 premières'!U47</f>
        <v>0</v>
      </c>
      <c r="B50" s="67" t="e">
        <f>' classement 5 premières'!V47</f>
        <v>#N/A</v>
      </c>
      <c r="C50" s="67" t="e">
        <f>' classement 5 premières'!W47</f>
        <v>#N/A</v>
      </c>
      <c r="D50" s="68">
        <f>' classement 5 premières'!X47</f>
        <v>55</v>
      </c>
      <c r="E50" s="69">
        <f>' classement 5 premières'!Y47</f>
        <v>43</v>
      </c>
    </row>
    <row r="51" spans="1:5" ht="23.1" customHeight="1" thickTop="1" thickBot="1" x14ac:dyDescent="0.3">
      <c r="A51" s="71">
        <f>' classement 5 premières'!U48</f>
        <v>0</v>
      </c>
      <c r="B51" s="67" t="e">
        <f>' classement 5 premières'!V48</f>
        <v>#N/A</v>
      </c>
      <c r="C51" s="67" t="e">
        <f>' classement 5 premières'!W48</f>
        <v>#N/A</v>
      </c>
      <c r="D51" s="68">
        <f>' classement 5 premières'!X48</f>
        <v>54</v>
      </c>
      <c r="E51" s="69">
        <f>' classement 5 premières'!Y48</f>
        <v>44</v>
      </c>
    </row>
    <row r="52" spans="1:5" ht="23.1" customHeight="1" thickTop="1" thickBot="1" x14ac:dyDescent="0.3">
      <c r="A52" s="71">
        <f>' classement 5 premières'!U49</f>
        <v>0</v>
      </c>
      <c r="B52" s="67" t="e">
        <f>' classement 5 premières'!V49</f>
        <v>#N/A</v>
      </c>
      <c r="C52" s="67" t="e">
        <f>' classement 5 premières'!W49</f>
        <v>#N/A</v>
      </c>
      <c r="D52" s="68">
        <f>' classement 5 premières'!X49</f>
        <v>53</v>
      </c>
      <c r="E52" s="69">
        <f>' classement 5 premières'!Y49</f>
        <v>45</v>
      </c>
    </row>
    <row r="53" spans="1:5" ht="23.1" customHeight="1" thickTop="1" thickBot="1" x14ac:dyDescent="0.3">
      <c r="A53" s="71">
        <f>' classement 5 premières'!U50</f>
        <v>0</v>
      </c>
      <c r="B53" s="67" t="e">
        <f>' classement 5 premières'!V50</f>
        <v>#N/A</v>
      </c>
      <c r="C53" s="67" t="e">
        <f>' classement 5 premières'!W50</f>
        <v>#N/A</v>
      </c>
      <c r="D53" s="68">
        <f>' classement 5 premières'!X50</f>
        <v>52</v>
      </c>
      <c r="E53" s="69">
        <f>' classement 5 premières'!Y50</f>
        <v>46</v>
      </c>
    </row>
    <row r="54" spans="1:5" ht="23.1" customHeight="1" thickTop="1" thickBot="1" x14ac:dyDescent="0.3">
      <c r="A54" s="71">
        <f>' classement 5 premières'!U51</f>
        <v>0</v>
      </c>
      <c r="B54" s="67" t="e">
        <f>' classement 5 premières'!V51</f>
        <v>#N/A</v>
      </c>
      <c r="C54" s="67" t="e">
        <f>' classement 5 premières'!W51</f>
        <v>#N/A</v>
      </c>
      <c r="D54" s="68">
        <f>' classement 5 premières'!X51</f>
        <v>51</v>
      </c>
      <c r="E54" s="69">
        <f>' classement 5 premières'!Y51</f>
        <v>47</v>
      </c>
    </row>
    <row r="55" spans="1:5" ht="23.1" customHeight="1" thickTop="1" thickBot="1" x14ac:dyDescent="0.3">
      <c r="A55" s="71">
        <f>' classement 5 premières'!U52</f>
        <v>0</v>
      </c>
      <c r="B55" s="67" t="e">
        <f>' classement 5 premières'!V52</f>
        <v>#N/A</v>
      </c>
      <c r="C55" s="67" t="e">
        <f>' classement 5 premières'!W52</f>
        <v>#N/A</v>
      </c>
      <c r="D55" s="68">
        <f>' classement 5 premières'!X52</f>
        <v>50</v>
      </c>
      <c r="E55" s="69">
        <f>' classement 5 premières'!Y52</f>
        <v>48</v>
      </c>
    </row>
    <row r="56" spans="1:5" ht="23.1" customHeight="1" thickTop="1" thickBot="1" x14ac:dyDescent="0.3">
      <c r="A56" s="71">
        <f>' classement 5 premières'!U53</f>
        <v>0</v>
      </c>
      <c r="B56" s="67" t="e">
        <f>' classement 5 premières'!V53</f>
        <v>#N/A</v>
      </c>
      <c r="C56" s="67" t="e">
        <f>' classement 5 premières'!W53</f>
        <v>#N/A</v>
      </c>
      <c r="D56" s="68">
        <f>' classement 5 premières'!X53</f>
        <v>49</v>
      </c>
      <c r="E56" s="69">
        <f>' classement 5 premières'!Y53</f>
        <v>49</v>
      </c>
    </row>
    <row r="57" spans="1:5" ht="23.1" customHeight="1" thickTop="1" thickBot="1" x14ac:dyDescent="0.3">
      <c r="A57" s="71">
        <f>' classement 5 premières'!U54</f>
        <v>0</v>
      </c>
      <c r="B57" s="67" t="e">
        <f>' classement 5 premières'!V54</f>
        <v>#N/A</v>
      </c>
      <c r="C57" s="67" t="e">
        <f>' classement 5 premières'!W54</f>
        <v>#N/A</v>
      </c>
      <c r="D57" s="68">
        <f>' classement 5 premières'!X54</f>
        <v>48</v>
      </c>
      <c r="E57" s="69">
        <f>' classement 5 premières'!Y54</f>
        <v>50</v>
      </c>
    </row>
    <row r="58" spans="1:5" ht="23.1" customHeight="1" thickTop="1" thickBot="1" x14ac:dyDescent="0.3">
      <c r="A58" s="71">
        <f>' classement 5 premières'!U55</f>
        <v>0</v>
      </c>
      <c r="B58" s="67" t="e">
        <f>' classement 5 premières'!V55</f>
        <v>#N/A</v>
      </c>
      <c r="C58" s="67" t="e">
        <f>' classement 5 premières'!W55</f>
        <v>#N/A</v>
      </c>
      <c r="D58" s="68">
        <f>' classement 5 premières'!X55</f>
        <v>47</v>
      </c>
      <c r="E58" s="69">
        <f>' classement 5 premières'!Y55</f>
        <v>51</v>
      </c>
    </row>
    <row r="59" spans="1:5" ht="23.1" customHeight="1" thickTop="1" thickBot="1" x14ac:dyDescent="0.3">
      <c r="A59" s="71">
        <f>' classement 5 premières'!U56</f>
        <v>0</v>
      </c>
      <c r="B59" s="67" t="e">
        <f>' classement 5 premières'!V56</f>
        <v>#N/A</v>
      </c>
      <c r="C59" s="67" t="e">
        <f>' classement 5 premières'!W56</f>
        <v>#N/A</v>
      </c>
      <c r="D59" s="68">
        <f>' classement 5 premières'!X56</f>
        <v>46</v>
      </c>
      <c r="E59" s="69">
        <f>' classement 5 premières'!Y56</f>
        <v>52</v>
      </c>
    </row>
    <row r="60" spans="1:5" ht="23.1" customHeight="1" thickTop="1" thickBot="1" x14ac:dyDescent="0.3">
      <c r="A60" s="71">
        <f>' classement 5 premières'!U57</f>
        <v>0</v>
      </c>
      <c r="B60" s="67" t="e">
        <f>' classement 5 premières'!V57</f>
        <v>#N/A</v>
      </c>
      <c r="C60" s="67" t="e">
        <f>' classement 5 premières'!W57</f>
        <v>#N/A</v>
      </c>
      <c r="D60" s="68">
        <f>' classement 5 premières'!X57</f>
        <v>45</v>
      </c>
      <c r="E60" s="69">
        <f>' classement 5 premières'!Y57</f>
        <v>53</v>
      </c>
    </row>
    <row r="61" spans="1:5" ht="23.1" customHeight="1" thickTop="1" thickBot="1" x14ac:dyDescent="0.3">
      <c r="A61" s="71">
        <f>' classement 5 premières'!U58</f>
        <v>0</v>
      </c>
      <c r="B61" s="67" t="e">
        <f>' classement 5 premières'!V58</f>
        <v>#N/A</v>
      </c>
      <c r="C61" s="67" t="e">
        <f>' classement 5 premières'!W58</f>
        <v>#N/A</v>
      </c>
      <c r="D61" s="68">
        <f>' classement 5 premières'!X58</f>
        <v>44</v>
      </c>
      <c r="E61" s="69">
        <f>' classement 5 premières'!Y58</f>
        <v>54</v>
      </c>
    </row>
    <row r="62" spans="1:5" ht="23.1" customHeight="1" thickTop="1" thickBot="1" x14ac:dyDescent="0.3">
      <c r="A62" s="71">
        <f>' classement 5 premières'!U59</f>
        <v>0</v>
      </c>
      <c r="B62" s="67" t="e">
        <f>' classement 5 premières'!V59</f>
        <v>#N/A</v>
      </c>
      <c r="C62" s="67" t="e">
        <f>' classement 5 premières'!W59</f>
        <v>#N/A</v>
      </c>
      <c r="D62" s="68">
        <f>' classement 5 premières'!X59</f>
        <v>43</v>
      </c>
      <c r="E62" s="69">
        <f>' classement 5 premières'!Y59</f>
        <v>55</v>
      </c>
    </row>
    <row r="63" spans="1:5" ht="23.1" customHeight="1" thickTop="1" thickBot="1" x14ac:dyDescent="0.3">
      <c r="A63" s="71">
        <f>' classement 5 premières'!U60</f>
        <v>0</v>
      </c>
      <c r="B63" s="67" t="e">
        <f>' classement 5 premières'!V60</f>
        <v>#N/A</v>
      </c>
      <c r="C63" s="67" t="e">
        <f>' classement 5 premières'!W60</f>
        <v>#N/A</v>
      </c>
      <c r="D63" s="68">
        <f>' classement 5 premières'!X60</f>
        <v>42</v>
      </c>
      <c r="E63" s="69">
        <f>' classement 5 premières'!Y60</f>
        <v>56</v>
      </c>
    </row>
    <row r="64" spans="1:5" ht="23.1" customHeight="1" thickTop="1" thickBot="1" x14ac:dyDescent="0.3">
      <c r="A64" s="71">
        <f>' classement 5 premières'!U61</f>
        <v>0</v>
      </c>
      <c r="B64" s="67" t="e">
        <f>' classement 5 premières'!V61</f>
        <v>#N/A</v>
      </c>
      <c r="C64" s="67" t="e">
        <f>' classement 5 premières'!W61</f>
        <v>#N/A</v>
      </c>
      <c r="D64" s="68">
        <f>' classement 5 premières'!X61</f>
        <v>41</v>
      </c>
      <c r="E64" s="69">
        <f>' classement 5 premières'!Y61</f>
        <v>57</v>
      </c>
    </row>
    <row r="65" spans="1:5" ht="23.1" customHeight="1" thickTop="1" thickBot="1" x14ac:dyDescent="0.3">
      <c r="A65" s="71">
        <f>' classement 5 premières'!U62</f>
        <v>0</v>
      </c>
      <c r="B65" s="67" t="e">
        <f>' classement 5 premières'!V62</f>
        <v>#N/A</v>
      </c>
      <c r="C65" s="67" t="e">
        <f>' classement 5 premières'!W62</f>
        <v>#N/A</v>
      </c>
      <c r="D65" s="68">
        <f>' classement 5 premières'!X62</f>
        <v>40</v>
      </c>
      <c r="E65" s="69">
        <f>' classement 5 premières'!Y62</f>
        <v>58</v>
      </c>
    </row>
    <row r="66" spans="1:5" ht="23.1" customHeight="1" thickTop="1" thickBot="1" x14ac:dyDescent="0.3">
      <c r="A66" s="71">
        <f>' classement 5 premières'!U63</f>
        <v>0</v>
      </c>
      <c r="B66" s="67" t="e">
        <f>' classement 5 premières'!V63</f>
        <v>#N/A</v>
      </c>
      <c r="C66" s="67" t="e">
        <f>' classement 5 premières'!W63</f>
        <v>#N/A</v>
      </c>
      <c r="D66" s="68">
        <f>' classement 5 premières'!X63</f>
        <v>39</v>
      </c>
      <c r="E66" s="69">
        <f>' classement 5 premières'!Y63</f>
        <v>59</v>
      </c>
    </row>
    <row r="67" spans="1:5" ht="23.1" customHeight="1" thickTop="1" thickBot="1" x14ac:dyDescent="0.3">
      <c r="A67" s="71">
        <f>' classement 5 premières'!U64</f>
        <v>0</v>
      </c>
      <c r="B67" s="67" t="e">
        <f>' classement 5 premières'!V64</f>
        <v>#N/A</v>
      </c>
      <c r="C67" s="67" t="e">
        <f>' classement 5 premières'!W64</f>
        <v>#N/A</v>
      </c>
      <c r="D67" s="68">
        <f>' classement 5 premières'!X64</f>
        <v>38</v>
      </c>
      <c r="E67" s="69">
        <f>' classement 5 premières'!Y64</f>
        <v>60</v>
      </c>
    </row>
    <row r="68" spans="1:5" ht="23.1" customHeight="1" thickTop="1" thickBot="1" x14ac:dyDescent="0.3">
      <c r="A68" s="71">
        <f>' classement 5 premières'!U65</f>
        <v>0</v>
      </c>
      <c r="B68" s="67" t="e">
        <f>' classement 5 premières'!V65</f>
        <v>#N/A</v>
      </c>
      <c r="C68" s="67" t="e">
        <f>' classement 5 premières'!W65</f>
        <v>#N/A</v>
      </c>
      <c r="D68" s="68">
        <f>' classement 5 premières'!X65</f>
        <v>37</v>
      </c>
      <c r="E68" s="69">
        <f>' classement 5 premières'!Y65</f>
        <v>61</v>
      </c>
    </row>
    <row r="69" spans="1:5" ht="23.1" customHeight="1" thickTop="1" thickBot="1" x14ac:dyDescent="0.3">
      <c r="A69" s="71">
        <f>' classement 5 premières'!U66</f>
        <v>0</v>
      </c>
      <c r="B69" s="67" t="e">
        <f>' classement 5 premières'!V66</f>
        <v>#N/A</v>
      </c>
      <c r="C69" s="67" t="e">
        <f>' classement 5 premières'!W66</f>
        <v>#N/A</v>
      </c>
      <c r="D69" s="68">
        <f>' classement 5 premières'!X66</f>
        <v>36</v>
      </c>
      <c r="E69" s="69">
        <f>' classement 5 premières'!Y66</f>
        <v>62</v>
      </c>
    </row>
    <row r="70" spans="1:5" ht="23.1" customHeight="1" thickTop="1" thickBot="1" x14ac:dyDescent="0.3">
      <c r="A70" s="71">
        <f>' classement 5 premières'!U67</f>
        <v>0</v>
      </c>
      <c r="B70" s="67" t="e">
        <f>' classement 5 premières'!V67</f>
        <v>#N/A</v>
      </c>
      <c r="C70" s="67" t="e">
        <f>' classement 5 premières'!W67</f>
        <v>#N/A</v>
      </c>
      <c r="D70" s="68">
        <f>' classement 5 premières'!X67</f>
        <v>35</v>
      </c>
      <c r="E70" s="69">
        <f>' classement 5 premières'!Y67</f>
        <v>63</v>
      </c>
    </row>
    <row r="71" spans="1:5" ht="23.1" customHeight="1" thickTop="1" thickBot="1" x14ac:dyDescent="0.3">
      <c r="A71" s="71">
        <f>' classement 5 premières'!U68</f>
        <v>0</v>
      </c>
      <c r="B71" s="67" t="e">
        <f>' classement 5 premières'!V68</f>
        <v>#N/A</v>
      </c>
      <c r="C71" s="67" t="e">
        <f>' classement 5 premières'!W68</f>
        <v>#N/A</v>
      </c>
      <c r="D71" s="68">
        <f>' classement 5 premières'!X68</f>
        <v>34</v>
      </c>
      <c r="E71" s="69">
        <f>' classement 5 premières'!Y68</f>
        <v>64</v>
      </c>
    </row>
    <row r="72" spans="1:5" ht="15.75" thickTop="1" x14ac:dyDescent="0.25"/>
  </sheetData>
  <mergeCells count="2">
    <mergeCell ref="A1:E1"/>
    <mergeCell ref="A37:E37"/>
  </mergeCells>
  <pageMargins left="0.62992125984251968" right="0.62992125984251968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X923"/>
  <sheetViews>
    <sheetView tabSelected="1" zoomScale="85" zoomScaleNormal="85" workbookViewId="0">
      <selection activeCell="N39" sqref="N39"/>
    </sheetView>
  </sheetViews>
  <sheetFormatPr baseColWidth="10" defaultRowHeight="15" x14ac:dyDescent="0.25"/>
  <cols>
    <col min="1" max="1" width="10.5703125" customWidth="1"/>
    <col min="2" max="2" width="9.7109375" style="1" customWidth="1"/>
    <col min="3" max="3" width="3.140625" style="1" customWidth="1"/>
    <col min="4" max="4" width="11.42578125" customWidth="1"/>
    <col min="5" max="5" width="3.140625" customWidth="1"/>
    <col min="7" max="7" width="3.140625" customWidth="1"/>
    <col min="8" max="8" width="11.5703125" customWidth="1"/>
    <col min="9" max="9" width="3.140625" customWidth="1"/>
    <col min="11" max="11" width="3.140625" customWidth="1"/>
    <col min="13" max="13" width="3.140625" customWidth="1"/>
    <col min="15" max="15" width="3.140625" customWidth="1"/>
    <col min="17" max="17" width="3.140625" customWidth="1"/>
    <col min="19" max="19" width="3.140625" customWidth="1"/>
    <col min="20" max="20" width="12" customWidth="1"/>
    <col min="21" max="21" width="8" customWidth="1"/>
    <col min="22" max="22" width="2.28515625" customWidth="1"/>
    <col min="23" max="23" width="6.85546875" customWidth="1"/>
    <col min="24" max="24" width="10.5703125" customWidth="1"/>
    <col min="26" max="26" width="3.140625" customWidth="1"/>
    <col min="28" max="28" width="3.140625" customWidth="1"/>
    <col min="30" max="30" width="3.140625" customWidth="1"/>
    <col min="32" max="32" width="3.140625" customWidth="1"/>
    <col min="34" max="34" width="3.140625" customWidth="1"/>
    <col min="36" max="36" width="3.140625" customWidth="1"/>
    <col min="38" max="38" width="3.140625" customWidth="1"/>
    <col min="40" max="40" width="3.140625" customWidth="1"/>
    <col min="42" max="42" width="3.140625" customWidth="1"/>
  </cols>
  <sheetData>
    <row r="1" spans="1:50" ht="12" customHeight="1" x14ac:dyDescent="0.25">
      <c r="V1" s="32"/>
    </row>
    <row r="2" spans="1:50" ht="12" customHeight="1" x14ac:dyDescent="0.25">
      <c r="V2" s="32"/>
    </row>
    <row r="3" spans="1:50" ht="12" customHeight="1" x14ac:dyDescent="0.25">
      <c r="V3" s="32"/>
    </row>
    <row r="4" spans="1:50" ht="12" customHeight="1" x14ac:dyDescent="0.25">
      <c r="V4" s="32"/>
    </row>
    <row r="5" spans="1:50" ht="12" customHeight="1" x14ac:dyDescent="0.25">
      <c r="A5" s="33" t="s">
        <v>4</v>
      </c>
      <c r="V5" s="32"/>
      <c r="X5" s="33" t="s">
        <v>4</v>
      </c>
    </row>
    <row r="6" spans="1:50" ht="12" customHeight="1" thickBot="1" x14ac:dyDescent="0.3">
      <c r="V6" s="32"/>
    </row>
    <row r="7" spans="1:50" ht="12" customHeight="1" x14ac:dyDescent="0.25">
      <c r="B7" s="150" t="s">
        <v>3</v>
      </c>
      <c r="V7" s="32"/>
    </row>
    <row r="8" spans="1:50" ht="12" customHeight="1" thickBot="1" x14ac:dyDescent="0.3">
      <c r="B8" s="151">
        <v>1</v>
      </c>
      <c r="V8" s="32"/>
    </row>
    <row r="9" spans="1:50" ht="12" customHeight="1" x14ac:dyDescent="0.25">
      <c r="B9" s="28" t="s">
        <v>3</v>
      </c>
      <c r="D9" s="31" t="s">
        <v>3</v>
      </c>
      <c r="V9" s="32"/>
    </row>
    <row r="10" spans="1:50" ht="12" customHeight="1" thickBot="1" x14ac:dyDescent="0.3">
      <c r="B10" s="152">
        <v>32</v>
      </c>
      <c r="D10" s="26">
        <f>IF(VLOOKUP(B8,'Final 5 ères parties à imprimer'!$D$4:$E$71,2,0)&lt;VLOOKUP(B10,'Final 5 ères parties à imprimer'!$D$4:$E$71,2,0),VLOOKUP(B8,'Final 5 ères parties à imprimer'!$D$4:$E$71,2,0),VLOOKUP(B10,'Final 5 ères parties à imprimer'!$D$4:$E$71,2,0))</f>
        <v>5</v>
      </c>
      <c r="V10" s="32"/>
    </row>
    <row r="11" spans="1:50" ht="12" customHeight="1" thickBot="1" x14ac:dyDescent="0.3">
      <c r="B11" s="29"/>
      <c r="F11" s="30" t="s">
        <v>3</v>
      </c>
      <c r="V11" s="32"/>
      <c r="Y11" s="30" t="s">
        <v>3</v>
      </c>
    </row>
    <row r="12" spans="1:50" ht="12" customHeight="1" thickBot="1" x14ac:dyDescent="0.3">
      <c r="B12" s="150" t="s">
        <v>3</v>
      </c>
      <c r="F12" s="24">
        <f>D10</f>
        <v>5</v>
      </c>
      <c r="V12" s="32"/>
      <c r="Y12" s="24"/>
    </row>
    <row r="13" spans="1:50" ht="12" customHeight="1" thickBot="1" x14ac:dyDescent="0.3">
      <c r="B13" s="151">
        <v>3</v>
      </c>
      <c r="F13" s="28" t="s">
        <v>3</v>
      </c>
      <c r="H13" s="31" t="s">
        <v>3</v>
      </c>
      <c r="V13" s="32"/>
      <c r="Y13" s="28" t="s">
        <v>3</v>
      </c>
      <c r="AA13" s="31" t="s">
        <v>3</v>
      </c>
    </row>
    <row r="14" spans="1:50" ht="12" customHeight="1" thickBot="1" x14ac:dyDescent="0.3">
      <c r="B14" s="28" t="s">
        <v>3</v>
      </c>
      <c r="D14" s="31" t="s">
        <v>3</v>
      </c>
      <c r="F14" s="22">
        <f>D15</f>
        <v>13</v>
      </c>
      <c r="H14" s="26"/>
      <c r="V14" s="32"/>
      <c r="Y14" s="22"/>
      <c r="AA14" s="26"/>
    </row>
    <row r="15" spans="1:50" ht="12" customHeight="1" thickBot="1" x14ac:dyDescent="0.3">
      <c r="B15" s="152">
        <v>30</v>
      </c>
      <c r="D15" s="26">
        <f>IF(VLOOKUP(B13,'Final 5 ères parties à imprimer'!$D$4:$E$71,2,0)&lt;VLOOKUP(B15,'Final 5 ères parties à imprimer'!$D$4:$E$71,2,0),VLOOKUP(B13,'Final 5 ères parties à imprimer'!$D$4:$E$71,2,0),VLOOKUP(B15,'Final 5 ères parties à imprimer'!$D$4:$E$71,2,0))</f>
        <v>13</v>
      </c>
      <c r="V15" s="32"/>
    </row>
    <row r="16" spans="1:50" s="23" customFormat="1" ht="12" customHeight="1" thickBot="1" x14ac:dyDescent="0.3">
      <c r="A16"/>
      <c r="B16" s="29"/>
      <c r="C16" s="1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3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ht="12" customHeight="1" thickBot="1" x14ac:dyDescent="0.3">
      <c r="B17" s="150" t="s">
        <v>3</v>
      </c>
      <c r="V17" s="32"/>
    </row>
    <row r="18" spans="1:50" ht="12" customHeight="1" thickBot="1" x14ac:dyDescent="0.3">
      <c r="B18" s="151">
        <v>5</v>
      </c>
      <c r="J18" s="30" t="s">
        <v>3</v>
      </c>
      <c r="V18" s="32"/>
      <c r="AC18" s="30" t="s">
        <v>3</v>
      </c>
    </row>
    <row r="19" spans="1:50" ht="12" customHeight="1" thickBot="1" x14ac:dyDescent="0.3">
      <c r="B19" s="28" t="s">
        <v>3</v>
      </c>
      <c r="D19" s="31" t="s">
        <v>3</v>
      </c>
      <c r="J19" s="24">
        <f>H14</f>
        <v>0</v>
      </c>
      <c r="V19" s="32"/>
      <c r="AC19" s="24"/>
    </row>
    <row r="20" spans="1:50" ht="12" customHeight="1" thickBot="1" x14ac:dyDescent="0.3">
      <c r="B20" s="152">
        <v>28</v>
      </c>
      <c r="D20" s="26">
        <f>IF(VLOOKUP(B18,'Final 5 ères parties à imprimer'!$D$4:$E$71,2,0)&lt;VLOOKUP(B20,'Final 5 ères parties à imprimer'!$D$4:$E$71,2,0),VLOOKUP(B18,'Final 5 ères parties à imprimer'!$D$4:$E$71,2,0),VLOOKUP(B20,'Final 5 ères parties à imprimer'!$D$4:$E$71,2,0))</f>
        <v>6</v>
      </c>
      <c r="J20" s="28" t="s">
        <v>3</v>
      </c>
      <c r="L20" s="31" t="s">
        <v>3</v>
      </c>
      <c r="V20" s="32"/>
      <c r="AC20" s="28" t="s">
        <v>3</v>
      </c>
      <c r="AE20" s="31" t="s">
        <v>3</v>
      </c>
    </row>
    <row r="21" spans="1:50" s="23" customFormat="1" ht="12" customHeight="1" thickBot="1" x14ac:dyDescent="0.3">
      <c r="A21"/>
      <c r="B21" s="29"/>
      <c r="C21" s="1"/>
      <c r="D21"/>
      <c r="E21"/>
      <c r="F21" s="30" t="s">
        <v>3</v>
      </c>
      <c r="G21"/>
      <c r="H21"/>
      <c r="I21"/>
      <c r="J21" s="22">
        <f>H24</f>
        <v>0</v>
      </c>
      <c r="K21"/>
      <c r="L21" s="26"/>
      <c r="M21"/>
      <c r="N21"/>
      <c r="O21"/>
      <c r="P21"/>
      <c r="Q21"/>
      <c r="R21"/>
      <c r="S21"/>
      <c r="T21"/>
      <c r="U21"/>
      <c r="V21" s="32"/>
      <c r="W21"/>
      <c r="X21"/>
      <c r="Y21" s="30" t="s">
        <v>3</v>
      </c>
      <c r="Z21"/>
      <c r="AA21"/>
      <c r="AB21"/>
      <c r="AC21" s="22"/>
      <c r="AD21"/>
      <c r="AE21" s="26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ht="12" customHeight="1" thickBot="1" x14ac:dyDescent="0.3">
      <c r="B22" s="150" t="s">
        <v>3</v>
      </c>
      <c r="F22" s="24">
        <f>D20</f>
        <v>6</v>
      </c>
      <c r="V22" s="32"/>
      <c r="Y22" s="24"/>
    </row>
    <row r="23" spans="1:50" ht="12" customHeight="1" thickBot="1" x14ac:dyDescent="0.3">
      <c r="B23" s="151">
        <v>7</v>
      </c>
      <c r="F23" s="28" t="s">
        <v>3</v>
      </c>
      <c r="H23" s="31" t="s">
        <v>3</v>
      </c>
      <c r="V23" s="32"/>
      <c r="Y23" s="28" t="s">
        <v>3</v>
      </c>
      <c r="AA23" s="31" t="s">
        <v>3</v>
      </c>
    </row>
    <row r="24" spans="1:50" ht="12" customHeight="1" thickBot="1" x14ac:dyDescent="0.3">
      <c r="B24" s="28" t="s">
        <v>3</v>
      </c>
      <c r="D24" s="31" t="s">
        <v>3</v>
      </c>
      <c r="F24" s="22">
        <f>D25</f>
        <v>4</v>
      </c>
      <c r="H24" s="26"/>
      <c r="V24" s="32"/>
      <c r="Y24" s="22"/>
      <c r="AA24" s="26"/>
    </row>
    <row r="25" spans="1:50" s="23" customFormat="1" ht="12" customHeight="1" thickBot="1" x14ac:dyDescent="0.3">
      <c r="A25"/>
      <c r="B25" s="152">
        <v>26</v>
      </c>
      <c r="C25" s="1"/>
      <c r="D25" s="26">
        <f>IF(VLOOKUP(B23,'Final 5 ères parties à imprimer'!$D$4:$E$71,2,0)&lt;VLOOKUP(B25,'Final 5 ères parties à imprimer'!$D$4:$E$71,2,0),VLOOKUP(B23,'Final 5 ères parties à imprimer'!$D$4:$E$71,2,0),VLOOKUP(B25,'Final 5 ères parties à imprimer'!$D$4:$E$71,2,0))</f>
        <v>4</v>
      </c>
      <c r="E25"/>
      <c r="F25"/>
      <c r="G25"/>
      <c r="H25"/>
      <c r="I25"/>
      <c r="J25"/>
      <c r="K25"/>
      <c r="L25"/>
      <c r="M25"/>
      <c r="Q25"/>
      <c r="R25"/>
      <c r="S25"/>
      <c r="T25"/>
      <c r="U25"/>
      <c r="V25" s="32"/>
      <c r="W25"/>
      <c r="X25"/>
      <c r="Y25"/>
      <c r="Z25"/>
      <c r="AA25"/>
      <c r="AB25"/>
      <c r="AC25"/>
      <c r="AD25"/>
      <c r="AE25"/>
      <c r="AF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23" customFormat="1" ht="12" customHeight="1" thickBot="1" x14ac:dyDescent="0.3">
      <c r="A26"/>
      <c r="B26" s="29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 s="32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ht="12" customHeight="1" x14ac:dyDescent="0.25">
      <c r="B27" s="150" t="s">
        <v>3</v>
      </c>
      <c r="V27" s="32"/>
    </row>
    <row r="28" spans="1:50" ht="12" customHeight="1" thickBot="1" x14ac:dyDescent="0.3">
      <c r="B28" s="151">
        <v>9</v>
      </c>
      <c r="V28" s="32"/>
    </row>
    <row r="29" spans="1:50" ht="12" customHeight="1" thickBot="1" x14ac:dyDescent="0.3">
      <c r="B29" s="28" t="s">
        <v>3</v>
      </c>
      <c r="D29" s="31" t="s">
        <v>3</v>
      </c>
      <c r="V29" s="32"/>
    </row>
    <row r="30" spans="1:50" ht="12" customHeight="1" thickBot="1" x14ac:dyDescent="0.3">
      <c r="B30" s="152">
        <v>24</v>
      </c>
      <c r="D30" s="26">
        <f>IF(VLOOKUP(B28,'Final 5 ères parties à imprimer'!$D$4:$E$71,2,0)&lt;VLOOKUP(B30,'Final 5 ères parties à imprimer'!$D$4:$E$71,2,0),VLOOKUP(B28,'Final 5 ères parties à imprimer'!$D$4:$E$71,2,0),VLOOKUP(B30,'Final 5 ères parties à imprimer'!$D$4:$E$71,2,0))</f>
        <v>1</v>
      </c>
      <c r="N30" s="30" t="s">
        <v>3</v>
      </c>
      <c r="V30" s="32"/>
      <c r="AG30" s="30" t="s">
        <v>3</v>
      </c>
    </row>
    <row r="31" spans="1:50" s="23" customFormat="1" ht="12" customHeight="1" thickBot="1" x14ac:dyDescent="0.3">
      <c r="A31"/>
      <c r="B31" s="29"/>
      <c r="C31" s="1"/>
      <c r="D31"/>
      <c r="E31"/>
      <c r="F31" s="30" t="s">
        <v>3</v>
      </c>
      <c r="G31"/>
      <c r="I31"/>
      <c r="J31"/>
      <c r="K31"/>
      <c r="L31"/>
      <c r="M31"/>
      <c r="N31" s="24"/>
      <c r="O31"/>
      <c r="P31"/>
      <c r="Q31"/>
      <c r="R31"/>
      <c r="S31"/>
      <c r="T31"/>
      <c r="U31"/>
      <c r="V31" s="32"/>
      <c r="W31"/>
      <c r="X31"/>
      <c r="Y31" s="30" t="s">
        <v>3</v>
      </c>
      <c r="Z31"/>
      <c r="AB31"/>
      <c r="AC31"/>
      <c r="AD31"/>
      <c r="AE31"/>
      <c r="AF31"/>
      <c r="AG31" s="24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ht="12" customHeight="1" thickBot="1" x14ac:dyDescent="0.3">
      <c r="B32" s="150" t="s">
        <v>3</v>
      </c>
      <c r="F32" s="24">
        <f>D30</f>
        <v>1</v>
      </c>
      <c r="N32" s="28" t="s">
        <v>3</v>
      </c>
      <c r="P32" s="31" t="s">
        <v>3</v>
      </c>
      <c r="V32" s="32"/>
      <c r="Y32" s="24"/>
      <c r="AG32" s="28" t="s">
        <v>3</v>
      </c>
      <c r="AI32" s="31" t="s">
        <v>3</v>
      </c>
    </row>
    <row r="33" spans="1:50" ht="12" customHeight="1" thickBot="1" x14ac:dyDescent="0.3">
      <c r="B33" s="151">
        <v>11</v>
      </c>
      <c r="F33" s="28" t="s">
        <v>3</v>
      </c>
      <c r="H33" s="31" t="s">
        <v>3</v>
      </c>
      <c r="N33" s="22"/>
      <c r="P33" s="26"/>
      <c r="V33" s="32"/>
      <c r="Y33" s="28" t="s">
        <v>3</v>
      </c>
      <c r="AA33" s="31" t="s">
        <v>3</v>
      </c>
      <c r="AG33" s="22"/>
      <c r="AI33" s="26"/>
    </row>
    <row r="34" spans="1:50" ht="12" customHeight="1" thickBot="1" x14ac:dyDescent="0.3">
      <c r="B34" s="28" t="s">
        <v>3</v>
      </c>
      <c r="D34" s="31" t="s">
        <v>3</v>
      </c>
      <c r="F34" s="22">
        <f>D35</f>
        <v>20</v>
      </c>
      <c r="H34" s="26"/>
      <c r="V34" s="32"/>
      <c r="Y34" s="22"/>
      <c r="AA34" s="26"/>
    </row>
    <row r="35" spans="1:50" ht="12" customHeight="1" thickBot="1" x14ac:dyDescent="0.3">
      <c r="B35" s="152">
        <v>22</v>
      </c>
      <c r="D35" s="26">
        <f>IF(VLOOKUP(B33,'Final 5 ères parties à imprimer'!$D$4:$E$71,2,0)&lt;VLOOKUP(B35,'Final 5 ères parties à imprimer'!$D$4:$E$71,2,0),VLOOKUP(B33,'Final 5 ères parties à imprimer'!$D$4:$E$71,2,0),VLOOKUP(B35,'Final 5 ères parties à imprimer'!$D$4:$E$71,2,0))</f>
        <v>20</v>
      </c>
      <c r="V35" s="32"/>
    </row>
    <row r="36" spans="1:50" s="23" customFormat="1" ht="12" customHeight="1" thickBot="1" x14ac:dyDescent="0.3">
      <c r="A36"/>
      <c r="B36"/>
      <c r="C36"/>
      <c r="D36"/>
      <c r="E36"/>
      <c r="F36"/>
      <c r="G36"/>
      <c r="H36"/>
      <c r="I36"/>
      <c r="M36"/>
      <c r="N36"/>
      <c r="O36"/>
      <c r="P36"/>
      <c r="Q36"/>
      <c r="R36"/>
      <c r="S36"/>
      <c r="T36"/>
      <c r="U36"/>
      <c r="V36" s="32"/>
      <c r="W36"/>
      <c r="X36"/>
      <c r="Y36"/>
      <c r="Z36"/>
      <c r="AA36"/>
      <c r="AB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2" customHeight="1" thickBot="1" x14ac:dyDescent="0.3">
      <c r="B37" s="150" t="s">
        <v>3</v>
      </c>
      <c r="V37" s="32"/>
    </row>
    <row r="38" spans="1:50" ht="12" customHeight="1" thickBot="1" x14ac:dyDescent="0.3">
      <c r="B38" s="151">
        <v>13</v>
      </c>
      <c r="J38" s="30" t="s">
        <v>3</v>
      </c>
      <c r="V38" s="32"/>
      <c r="AC38" s="30" t="s">
        <v>3</v>
      </c>
    </row>
    <row r="39" spans="1:50" ht="12" customHeight="1" thickBot="1" x14ac:dyDescent="0.3">
      <c r="B39" s="28" t="s">
        <v>3</v>
      </c>
      <c r="D39" s="31" t="s">
        <v>3</v>
      </c>
      <c r="J39" s="24">
        <f>H34</f>
        <v>0</v>
      </c>
      <c r="V39" s="32"/>
      <c r="AC39" s="24"/>
    </row>
    <row r="40" spans="1:50" ht="12" customHeight="1" thickBot="1" x14ac:dyDescent="0.3">
      <c r="B40" s="152">
        <v>20</v>
      </c>
      <c r="D40" s="26">
        <f>IF(VLOOKUP(B38,'Final 5 ères parties à imprimer'!$D$4:$E$71,2,0)&lt;VLOOKUP(B40,'Final 5 ères parties à imprimer'!$D$4:$E$71,2,0),VLOOKUP(B38,'Final 5 ères parties à imprimer'!$D$4:$E$71,2,0),VLOOKUP(B40,'Final 5 ères parties à imprimer'!$D$4:$E$71,2,0))</f>
        <v>12</v>
      </c>
      <c r="J40" s="28" t="s">
        <v>3</v>
      </c>
      <c r="L40" s="31" t="s">
        <v>3</v>
      </c>
      <c r="V40" s="32"/>
      <c r="AC40" s="28" t="s">
        <v>3</v>
      </c>
      <c r="AE40" s="31" t="s">
        <v>3</v>
      </c>
    </row>
    <row r="41" spans="1:50" s="23" customFormat="1" ht="12" customHeight="1" thickBot="1" x14ac:dyDescent="0.3">
      <c r="A41"/>
      <c r="B41" s="29"/>
      <c r="C41" s="1"/>
      <c r="D41"/>
      <c r="E41"/>
      <c r="F41" s="30" t="s">
        <v>3</v>
      </c>
      <c r="G41"/>
      <c r="H41"/>
      <c r="I41"/>
      <c r="J41" s="22">
        <f>H44</f>
        <v>0</v>
      </c>
      <c r="K41"/>
      <c r="L41" s="26"/>
      <c r="M41"/>
      <c r="N41"/>
      <c r="O41"/>
      <c r="P41"/>
      <c r="Q41"/>
      <c r="R41"/>
      <c r="S41"/>
      <c r="T41"/>
      <c r="U41"/>
      <c r="V41" s="32"/>
      <c r="W41"/>
      <c r="X41"/>
      <c r="Y41" s="30" t="s">
        <v>3</v>
      </c>
      <c r="Z41"/>
      <c r="AA41"/>
      <c r="AB41"/>
      <c r="AC41" s="22"/>
      <c r="AD41"/>
      <c r="AE41" s="26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2" customHeight="1" thickBot="1" x14ac:dyDescent="0.3">
      <c r="B42" s="150" t="s">
        <v>3</v>
      </c>
      <c r="F42" s="24">
        <f>D40</f>
        <v>12</v>
      </c>
      <c r="V42" s="32"/>
      <c r="Y42" s="24"/>
    </row>
    <row r="43" spans="1:50" ht="12" customHeight="1" thickBot="1" x14ac:dyDescent="0.3">
      <c r="B43" s="151">
        <v>15</v>
      </c>
      <c r="F43" s="28" t="s">
        <v>3</v>
      </c>
      <c r="H43" s="31" t="s">
        <v>3</v>
      </c>
      <c r="V43" s="32"/>
      <c r="Y43" s="28" t="s">
        <v>3</v>
      </c>
      <c r="AA43" s="31" t="s">
        <v>3</v>
      </c>
    </row>
    <row r="44" spans="1:50" ht="12" customHeight="1" thickBot="1" x14ac:dyDescent="0.3">
      <c r="B44" s="28" t="s">
        <v>3</v>
      </c>
      <c r="D44" s="31" t="s">
        <v>3</v>
      </c>
      <c r="F44" s="22">
        <f>D45</f>
        <v>11</v>
      </c>
      <c r="H44" s="26"/>
      <c r="V44" s="32"/>
      <c r="Y44" s="22"/>
      <c r="AA44" s="26"/>
    </row>
    <row r="45" spans="1:50" ht="12" customHeight="1" thickBot="1" x14ac:dyDescent="0.3">
      <c r="B45" s="152">
        <v>18</v>
      </c>
      <c r="D45" s="26">
        <f>IF(VLOOKUP(B43,'Final 5 ères parties à imprimer'!$D$4:$E$71,2,0)&lt;VLOOKUP(B45,'Final 5 ères parties à imprimer'!$D$4:$E$71,2,0),VLOOKUP(B43,'Final 5 ères parties à imprimer'!$D$4:$E$71,2,0),VLOOKUP(B45,'Final 5 ères parties à imprimer'!$D$4:$E$71,2,0))</f>
        <v>11</v>
      </c>
      <c r="V45" s="32"/>
    </row>
    <row r="46" spans="1:50" ht="12" customHeight="1" thickBot="1" x14ac:dyDescent="0.3">
      <c r="B46" s="29"/>
      <c r="V46" s="32"/>
    </row>
    <row r="47" spans="1:50" ht="12" customHeight="1" x14ac:dyDescent="0.25">
      <c r="B47" s="150" t="s">
        <v>3</v>
      </c>
      <c r="V47" s="32"/>
    </row>
    <row r="48" spans="1:50" ht="12" customHeight="1" thickBot="1" x14ac:dyDescent="0.3">
      <c r="B48" s="151">
        <v>16</v>
      </c>
      <c r="V48" s="32"/>
    </row>
    <row r="49" spans="2:39" ht="12" customHeight="1" x14ac:dyDescent="0.25">
      <c r="B49" s="28" t="s">
        <v>3</v>
      </c>
      <c r="D49" s="31" t="s">
        <v>3</v>
      </c>
      <c r="V49" s="32"/>
    </row>
    <row r="50" spans="2:39" ht="12" customHeight="1" thickBot="1" x14ac:dyDescent="0.3">
      <c r="B50" s="152">
        <v>17</v>
      </c>
      <c r="D50" s="26">
        <f>IF(VLOOKUP(B48,'Final 5 ères parties à imprimer'!$D$4:$E$71,2,0)&lt;VLOOKUP(B50,'Final 5 ères parties à imprimer'!$D$4:$E$71,2,0),VLOOKUP(B48,'Final 5 ères parties à imprimer'!$D$4:$E$71,2,0),VLOOKUP(B50,'Final 5 ères parties à imprimer'!$D$4:$E$71,2,0))</f>
        <v>9</v>
      </c>
      <c r="V50" s="32"/>
    </row>
    <row r="51" spans="2:39" ht="12" customHeight="1" thickBot="1" x14ac:dyDescent="0.3">
      <c r="B51" s="29"/>
      <c r="F51" s="30" t="s">
        <v>3</v>
      </c>
      <c r="R51" s="30" t="s">
        <v>3</v>
      </c>
      <c r="V51" s="32"/>
      <c r="Y51" s="30" t="s">
        <v>3</v>
      </c>
      <c r="AK51" s="30" t="s">
        <v>3</v>
      </c>
    </row>
    <row r="52" spans="2:39" ht="12" customHeight="1" thickBot="1" x14ac:dyDescent="0.3">
      <c r="B52" s="150" t="s">
        <v>3</v>
      </c>
      <c r="F52" s="24">
        <f>D50</f>
        <v>9</v>
      </c>
      <c r="R52" s="24"/>
      <c r="V52" s="32"/>
      <c r="Y52" s="24"/>
      <c r="AK52" s="24"/>
    </row>
    <row r="53" spans="2:39" ht="12" customHeight="1" thickBot="1" x14ac:dyDescent="0.3">
      <c r="B53" s="151">
        <v>14</v>
      </c>
      <c r="F53" s="28" t="s">
        <v>3</v>
      </c>
      <c r="H53" s="31" t="s">
        <v>3</v>
      </c>
      <c r="R53" s="28" t="s">
        <v>3</v>
      </c>
      <c r="T53" s="31" t="s">
        <v>3</v>
      </c>
      <c r="V53" s="32"/>
      <c r="Y53" s="28" t="s">
        <v>3</v>
      </c>
      <c r="AA53" s="31" t="s">
        <v>3</v>
      </c>
      <c r="AK53" s="28" t="s">
        <v>3</v>
      </c>
      <c r="AM53" s="31" t="s">
        <v>3</v>
      </c>
    </row>
    <row r="54" spans="2:39" ht="12" customHeight="1" thickBot="1" x14ac:dyDescent="0.3">
      <c r="B54" s="28" t="s">
        <v>3</v>
      </c>
      <c r="D54" s="31" t="s">
        <v>3</v>
      </c>
      <c r="F54" s="22">
        <f>D55</f>
        <v>19</v>
      </c>
      <c r="H54" s="26"/>
      <c r="R54" s="22"/>
      <c r="T54" s="26"/>
      <c r="V54" s="32"/>
      <c r="Y54" s="22"/>
      <c r="AA54" s="26"/>
      <c r="AK54" s="22"/>
      <c r="AM54" s="26"/>
    </row>
    <row r="55" spans="2:39" ht="12" customHeight="1" thickBot="1" x14ac:dyDescent="0.3">
      <c r="B55" s="152">
        <v>19</v>
      </c>
      <c r="D55" s="26">
        <f>IF(VLOOKUP(B53,'Final 5 ères parties à imprimer'!$D$4:$E$71,2,0)&lt;VLOOKUP(B55,'Final 5 ères parties à imprimer'!$D$4:$E$71,2,0),VLOOKUP(B53,'Final 5 ères parties à imprimer'!$D$4:$E$71,2,0),VLOOKUP(B55,'Final 5 ères parties à imprimer'!$D$4:$E$71,2,0))</f>
        <v>19</v>
      </c>
      <c r="V55" s="32"/>
    </row>
    <row r="56" spans="2:39" ht="12" customHeight="1" thickBot="1" x14ac:dyDescent="0.3">
      <c r="B56" s="29"/>
      <c r="V56" s="32"/>
    </row>
    <row r="57" spans="2:39" ht="12" customHeight="1" x14ac:dyDescent="0.25">
      <c r="B57" s="150" t="s">
        <v>3</v>
      </c>
      <c r="J57" s="30" t="s">
        <v>3</v>
      </c>
      <c r="V57" s="32"/>
      <c r="AC57" s="30" t="s">
        <v>3</v>
      </c>
    </row>
    <row r="58" spans="2:39" ht="12" customHeight="1" thickBot="1" x14ac:dyDescent="0.3">
      <c r="B58" s="151">
        <v>12</v>
      </c>
      <c r="J58" s="24" t="str">
        <f>H53</f>
        <v>N° équipes</v>
      </c>
      <c r="V58" s="32"/>
      <c r="AC58" s="24"/>
    </row>
    <row r="59" spans="2:39" ht="12" customHeight="1" thickBot="1" x14ac:dyDescent="0.3">
      <c r="B59" s="28" t="s">
        <v>3</v>
      </c>
      <c r="D59" s="31" t="s">
        <v>3</v>
      </c>
      <c r="J59" s="28" t="s">
        <v>3</v>
      </c>
      <c r="L59" s="31" t="s">
        <v>3</v>
      </c>
      <c r="V59" s="32"/>
      <c r="AC59" s="28" t="s">
        <v>3</v>
      </c>
      <c r="AE59" s="31" t="s">
        <v>3</v>
      </c>
    </row>
    <row r="60" spans="2:39" ht="12" customHeight="1" thickBot="1" x14ac:dyDescent="0.3">
      <c r="B60" s="152">
        <v>21</v>
      </c>
      <c r="D60" s="26">
        <f>IF(VLOOKUP(B58,'Final 5 ères parties à imprimer'!$D$4:$E$71,2,0)&lt;VLOOKUP(B60,'Final 5 ères parties à imprimer'!$D$4:$E$71,2,0),VLOOKUP(B58,'Final 5 ères parties à imprimer'!$D$4:$E$71,2,0),VLOOKUP(B60,'Final 5 ères parties à imprimer'!$D$4:$E$71,2,0))</f>
        <v>16</v>
      </c>
      <c r="F60" s="30" t="s">
        <v>3</v>
      </c>
      <c r="J60" s="22">
        <f>H63</f>
        <v>0</v>
      </c>
      <c r="L60" s="26"/>
      <c r="V60" s="32"/>
      <c r="Y60" s="30" t="s">
        <v>3</v>
      </c>
      <c r="AC60" s="22"/>
      <c r="AE60" s="26"/>
    </row>
    <row r="61" spans="2:39" ht="12" customHeight="1" thickBot="1" x14ac:dyDescent="0.3">
      <c r="B61" s="29"/>
      <c r="F61" s="24">
        <f>D60</f>
        <v>16</v>
      </c>
      <c r="V61" s="32"/>
      <c r="Y61" s="24"/>
    </row>
    <row r="62" spans="2:39" ht="12" customHeight="1" x14ac:dyDescent="0.25">
      <c r="B62" s="150" t="s">
        <v>3</v>
      </c>
      <c r="F62" s="28" t="s">
        <v>3</v>
      </c>
      <c r="H62" s="31" t="s">
        <v>3</v>
      </c>
      <c r="V62" s="32"/>
      <c r="Y62" s="28" t="s">
        <v>3</v>
      </c>
      <c r="AA62" s="31" t="s">
        <v>3</v>
      </c>
    </row>
    <row r="63" spans="2:39" ht="12" customHeight="1" thickBot="1" x14ac:dyDescent="0.3">
      <c r="B63" s="151">
        <v>10</v>
      </c>
      <c r="F63" s="22">
        <f>D65</f>
        <v>28</v>
      </c>
      <c r="H63" s="26"/>
      <c r="V63" s="32"/>
      <c r="Y63" s="22"/>
      <c r="AA63" s="26"/>
    </row>
    <row r="64" spans="2:39" ht="12" customHeight="1" x14ac:dyDescent="0.25">
      <c r="B64" s="28" t="s">
        <v>3</v>
      </c>
      <c r="D64" s="31" t="s">
        <v>3</v>
      </c>
      <c r="V64" s="32"/>
    </row>
    <row r="65" spans="2:35" ht="12" customHeight="1" thickBot="1" x14ac:dyDescent="0.3">
      <c r="B65" s="152">
        <v>23</v>
      </c>
      <c r="D65" s="26">
        <f>IF(VLOOKUP(B63,'Final 5 ères parties à imprimer'!$D$4:$E$71,2,0)&lt;VLOOKUP(B65,'Final 5 ères parties à imprimer'!$D$4:$E$71,2,0),VLOOKUP(B63,'Final 5 ères parties à imprimer'!$D$4:$E$71,2,0),VLOOKUP(B65,'Final 5 ères parties à imprimer'!$D$4:$E$71,2,0))</f>
        <v>28</v>
      </c>
      <c r="V65" s="32"/>
    </row>
    <row r="66" spans="2:35" ht="12" customHeight="1" thickBot="1" x14ac:dyDescent="0.3">
      <c r="B66" s="29"/>
      <c r="V66" s="32"/>
    </row>
    <row r="67" spans="2:35" ht="12" customHeight="1" x14ac:dyDescent="0.25">
      <c r="B67" s="150" t="s">
        <v>3</v>
      </c>
      <c r="V67" s="32"/>
    </row>
    <row r="68" spans="2:35" ht="12" customHeight="1" thickBot="1" x14ac:dyDescent="0.3">
      <c r="B68" s="151">
        <v>8</v>
      </c>
      <c r="V68" s="32"/>
    </row>
    <row r="69" spans="2:35" ht="12" customHeight="1" x14ac:dyDescent="0.25">
      <c r="B69" s="28" t="s">
        <v>3</v>
      </c>
      <c r="D69" s="31" t="s">
        <v>3</v>
      </c>
      <c r="N69" s="30" t="s">
        <v>3</v>
      </c>
      <c r="V69" s="32"/>
      <c r="AG69" s="30" t="s">
        <v>3</v>
      </c>
    </row>
    <row r="70" spans="2:35" ht="12" customHeight="1" thickBot="1" x14ac:dyDescent="0.3">
      <c r="B70" s="152">
        <v>25</v>
      </c>
      <c r="D70" s="26">
        <f>IF(VLOOKUP(B68,'Final 5 ères parties à imprimer'!$D$4:$E$71,2,0)&lt;VLOOKUP(B70,'Final 5 ères parties à imprimer'!$D$4:$E$71,2,0),VLOOKUP(B68,'Final 5 ères parties à imprimer'!$D$4:$E$71,2,0),VLOOKUP(B70,'Final 5 ères parties à imprimer'!$D$4:$E$71,2,0))</f>
        <v>3</v>
      </c>
      <c r="N70" s="24"/>
      <c r="V70" s="32"/>
      <c r="AG70" s="24"/>
    </row>
    <row r="71" spans="2:35" ht="12" customHeight="1" thickBot="1" x14ac:dyDescent="0.3">
      <c r="B71" s="29"/>
      <c r="F71" s="30" t="s">
        <v>3</v>
      </c>
      <c r="N71" s="28" t="s">
        <v>3</v>
      </c>
      <c r="P71" s="31" t="s">
        <v>3</v>
      </c>
      <c r="V71" s="32"/>
      <c r="Y71" s="30" t="s">
        <v>3</v>
      </c>
      <c r="AG71" s="28" t="s">
        <v>3</v>
      </c>
      <c r="AI71" s="31" t="s">
        <v>3</v>
      </c>
    </row>
    <row r="72" spans="2:35" ht="12" customHeight="1" thickBot="1" x14ac:dyDescent="0.3">
      <c r="B72" s="150" t="s">
        <v>3</v>
      </c>
      <c r="F72" s="24">
        <f>D70</f>
        <v>3</v>
      </c>
      <c r="N72" s="22"/>
      <c r="P72" s="26"/>
      <c r="V72" s="32"/>
      <c r="Y72" s="24"/>
      <c r="AG72" s="22"/>
      <c r="AI72" s="26"/>
    </row>
    <row r="73" spans="2:35" ht="12" customHeight="1" thickBot="1" x14ac:dyDescent="0.3">
      <c r="B73" s="151">
        <v>6</v>
      </c>
      <c r="F73" s="28" t="s">
        <v>3</v>
      </c>
      <c r="H73" s="31" t="s">
        <v>3</v>
      </c>
      <c r="V73" s="32"/>
      <c r="Y73" s="28" t="s">
        <v>3</v>
      </c>
      <c r="AA73" s="31" t="s">
        <v>3</v>
      </c>
    </row>
    <row r="74" spans="2:35" ht="12" customHeight="1" thickBot="1" x14ac:dyDescent="0.3">
      <c r="B74" s="28" t="s">
        <v>3</v>
      </c>
      <c r="D74" s="31" t="s">
        <v>3</v>
      </c>
      <c r="F74" s="22">
        <f>D75</f>
        <v>8</v>
      </c>
      <c r="H74" s="26"/>
      <c r="V74" s="32"/>
      <c r="Y74" s="22"/>
      <c r="AA74" s="26"/>
    </row>
    <row r="75" spans="2:35" ht="12" customHeight="1" thickBot="1" x14ac:dyDescent="0.3">
      <c r="B75" s="152">
        <v>27</v>
      </c>
      <c r="D75" s="26">
        <f>IF(VLOOKUP(B73,'Final 5 ères parties à imprimer'!$D$4:$E$71,2,0)&lt;VLOOKUP(B75,'Final 5 ères parties à imprimer'!$D$4:$E$71,2,0),VLOOKUP(B73,'Final 5 ères parties à imprimer'!$D$4:$E$71,2,0),VLOOKUP(B75,'Final 5 ères parties à imprimer'!$D$4:$E$71,2,0))</f>
        <v>8</v>
      </c>
      <c r="V75" s="32"/>
    </row>
    <row r="76" spans="2:35" ht="12" customHeight="1" thickBot="1" x14ac:dyDescent="0.3">
      <c r="B76" s="29"/>
      <c r="V76" s="32"/>
    </row>
    <row r="77" spans="2:35" ht="12" customHeight="1" thickBot="1" x14ac:dyDescent="0.3">
      <c r="B77" s="150" t="s">
        <v>3</v>
      </c>
      <c r="V77" s="32"/>
    </row>
    <row r="78" spans="2:35" ht="12" customHeight="1" thickBot="1" x14ac:dyDescent="0.3">
      <c r="B78" s="151">
        <v>4</v>
      </c>
      <c r="J78" s="30" t="s">
        <v>3</v>
      </c>
      <c r="V78" s="32"/>
      <c r="AC78" s="30" t="s">
        <v>3</v>
      </c>
    </row>
    <row r="79" spans="2:35" ht="12" customHeight="1" thickBot="1" x14ac:dyDescent="0.3">
      <c r="B79" s="28" t="s">
        <v>3</v>
      </c>
      <c r="D79" s="31" t="s">
        <v>3</v>
      </c>
      <c r="J79" s="24">
        <f>H74</f>
        <v>0</v>
      </c>
      <c r="V79" s="32"/>
      <c r="AC79" s="24"/>
    </row>
    <row r="80" spans="2:35" ht="12" customHeight="1" thickBot="1" x14ac:dyDescent="0.3">
      <c r="B80" s="152">
        <v>29</v>
      </c>
      <c r="D80" s="26">
        <f>IF(VLOOKUP(B78,'Final 5 ères parties à imprimer'!$D$4:$E$71,2,0)&lt;VLOOKUP(B80,'Final 5 ères parties à imprimer'!$D$4:$E$71,2,0),VLOOKUP(B78,'Final 5 ères parties à imprimer'!$D$4:$E$71,2,0),VLOOKUP(B80,'Final 5 ères parties à imprimer'!$D$4:$E$71,2,0))</f>
        <v>7</v>
      </c>
      <c r="J80" s="28" t="s">
        <v>3</v>
      </c>
      <c r="L80" s="31" t="s">
        <v>3</v>
      </c>
      <c r="V80" s="32"/>
      <c r="AC80" s="28" t="s">
        <v>3</v>
      </c>
      <c r="AE80" s="31" t="s">
        <v>3</v>
      </c>
    </row>
    <row r="81" spans="1:39" ht="12" customHeight="1" thickBot="1" x14ac:dyDescent="0.3">
      <c r="F81" s="30" t="s">
        <v>3</v>
      </c>
      <c r="J81" s="22">
        <f>H84</f>
        <v>0</v>
      </c>
      <c r="L81" s="26"/>
      <c r="V81" s="32"/>
      <c r="Y81" s="30" t="s">
        <v>3</v>
      </c>
      <c r="AC81" s="22"/>
      <c r="AE81" s="26"/>
    </row>
    <row r="82" spans="1:39" ht="12" customHeight="1" thickBot="1" x14ac:dyDescent="0.3">
      <c r="B82" s="150" t="s">
        <v>3</v>
      </c>
      <c r="F82" s="24">
        <f>D80</f>
        <v>7</v>
      </c>
      <c r="V82" s="32"/>
      <c r="Y82" s="24"/>
    </row>
    <row r="83" spans="1:39" ht="12" customHeight="1" thickBot="1" x14ac:dyDescent="0.3">
      <c r="B83" s="151">
        <v>2</v>
      </c>
      <c r="F83" s="28" t="s">
        <v>3</v>
      </c>
      <c r="H83" s="31" t="s">
        <v>3</v>
      </c>
      <c r="V83" s="32"/>
      <c r="Y83" s="28" t="s">
        <v>3</v>
      </c>
      <c r="AA83" s="31" t="s">
        <v>3</v>
      </c>
    </row>
    <row r="84" spans="1:39" ht="12" customHeight="1" thickBot="1" x14ac:dyDescent="0.3">
      <c r="B84" s="28" t="s">
        <v>3</v>
      </c>
      <c r="D84" s="31" t="s">
        <v>3</v>
      </c>
      <c r="F84" s="22">
        <f>D85</f>
        <v>2</v>
      </c>
      <c r="H84" s="26"/>
      <c r="V84" s="32"/>
      <c r="Y84" s="22"/>
      <c r="AA84" s="26"/>
    </row>
    <row r="85" spans="1:39" ht="12" customHeight="1" thickBot="1" x14ac:dyDescent="0.3">
      <c r="B85" s="152">
        <v>31</v>
      </c>
      <c r="D85" s="26">
        <f>IF(VLOOKUP(B83,'Final 5 ères parties à imprimer'!$D$4:$E$71,2,0)&lt;VLOOKUP(B85,'Final 5 ères parties à imprimer'!$D$4:$E$71,2,0),VLOOKUP(B83,'Final 5 ères parties à imprimer'!$D$4:$E$71,2,0),VLOOKUP(B85,'Final 5 ères parties à imprimer'!$D$4:$E$71,2,0))</f>
        <v>2</v>
      </c>
      <c r="V85" s="32"/>
    </row>
    <row r="86" spans="1:39" ht="84.75" customHeight="1" x14ac:dyDescent="0.25">
      <c r="V86" s="32"/>
    </row>
    <row r="87" spans="1:39" ht="11.25" customHeight="1" x14ac:dyDescent="0.25">
      <c r="A87" s="32"/>
      <c r="B87" s="27"/>
      <c r="C87" s="2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39" ht="12" customHeight="1" x14ac:dyDescent="0.25">
      <c r="V88" s="32"/>
    </row>
    <row r="89" spans="1:39" ht="12" customHeight="1" x14ac:dyDescent="0.25">
      <c r="V89" s="32"/>
    </row>
    <row r="90" spans="1:39" ht="12" customHeight="1" x14ac:dyDescent="0.25">
      <c r="V90" s="32"/>
    </row>
    <row r="91" spans="1:39" ht="12" customHeight="1" x14ac:dyDescent="0.25">
      <c r="V91" s="32"/>
    </row>
    <row r="92" spans="1:39" ht="12" customHeight="1" x14ac:dyDescent="0.25">
      <c r="V92" s="32"/>
    </row>
    <row r="93" spans="1:39" ht="12" customHeight="1" x14ac:dyDescent="0.25">
      <c r="V93" s="32"/>
    </row>
    <row r="94" spans="1:39" ht="12" customHeight="1" x14ac:dyDescent="0.25">
      <c r="A94" s="33" t="s">
        <v>4</v>
      </c>
      <c r="V94" s="32"/>
      <c r="X94" s="33" t="s">
        <v>4</v>
      </c>
    </row>
    <row r="95" spans="1:39" ht="12" customHeight="1" thickBot="1" x14ac:dyDescent="0.3">
      <c r="V95" s="32"/>
    </row>
    <row r="96" spans="1:39" ht="12" customHeight="1" x14ac:dyDescent="0.25">
      <c r="B96" s="150" t="s">
        <v>3</v>
      </c>
      <c r="V96" s="32"/>
    </row>
    <row r="97" spans="2:39" ht="12" customHeight="1" thickBot="1" x14ac:dyDescent="0.3">
      <c r="B97" s="151">
        <v>33</v>
      </c>
      <c r="V97" s="32"/>
    </row>
    <row r="98" spans="2:39" ht="12" customHeight="1" x14ac:dyDescent="0.25">
      <c r="B98" s="28" t="s">
        <v>3</v>
      </c>
      <c r="D98" s="31" t="s">
        <v>3</v>
      </c>
      <c r="V98" s="32"/>
    </row>
    <row r="99" spans="2:39" ht="12" customHeight="1" thickBot="1" x14ac:dyDescent="0.3">
      <c r="B99" s="152">
        <v>64</v>
      </c>
      <c r="D99" s="26"/>
      <c r="V99" s="32"/>
    </row>
    <row r="100" spans="2:39" ht="12" customHeight="1" thickBot="1" x14ac:dyDescent="0.3">
      <c r="B100" s="29"/>
      <c r="F100" s="30" t="s">
        <v>3</v>
      </c>
      <c r="V100" s="32"/>
      <c r="Y100" s="30" t="s">
        <v>3</v>
      </c>
    </row>
    <row r="101" spans="2:39" ht="12" customHeight="1" thickBot="1" x14ac:dyDescent="0.3">
      <c r="B101" s="150" t="s">
        <v>3</v>
      </c>
      <c r="F101" s="24"/>
      <c r="V101" s="32"/>
      <c r="Y101" s="24"/>
    </row>
    <row r="102" spans="2:39" ht="12" customHeight="1" thickBot="1" x14ac:dyDescent="0.3">
      <c r="B102" s="151">
        <v>35</v>
      </c>
      <c r="F102" s="28" t="s">
        <v>3</v>
      </c>
      <c r="H102" s="31" t="s">
        <v>3</v>
      </c>
      <c r="V102" s="32"/>
      <c r="Y102" s="28" t="s">
        <v>3</v>
      </c>
      <c r="AA102" s="31" t="s">
        <v>3</v>
      </c>
    </row>
    <row r="103" spans="2:39" ht="12" customHeight="1" thickBot="1" x14ac:dyDescent="0.3">
      <c r="B103" s="28" t="s">
        <v>3</v>
      </c>
      <c r="D103" s="31" t="s">
        <v>3</v>
      </c>
      <c r="F103" s="22"/>
      <c r="H103" s="26"/>
      <c r="V103" s="32"/>
      <c r="Y103" s="22"/>
      <c r="AA103" s="26"/>
    </row>
    <row r="104" spans="2:39" ht="12" customHeight="1" thickBot="1" x14ac:dyDescent="0.3">
      <c r="B104" s="152">
        <v>62</v>
      </c>
      <c r="D104" s="26"/>
      <c r="V104" s="32"/>
    </row>
    <row r="105" spans="2:39" ht="12" customHeight="1" thickBot="1" x14ac:dyDescent="0.3">
      <c r="B105" s="29"/>
      <c r="T105" s="23"/>
      <c r="V105" s="32"/>
      <c r="AM105" s="23"/>
    </row>
    <row r="106" spans="2:39" ht="12" customHeight="1" thickBot="1" x14ac:dyDescent="0.3">
      <c r="B106" s="150" t="s">
        <v>3</v>
      </c>
      <c r="V106" s="32"/>
    </row>
    <row r="107" spans="2:39" ht="12" customHeight="1" thickBot="1" x14ac:dyDescent="0.3">
      <c r="B107" s="151">
        <v>37</v>
      </c>
      <c r="J107" s="30" t="s">
        <v>3</v>
      </c>
      <c r="V107" s="32"/>
      <c r="AC107" s="30" t="s">
        <v>3</v>
      </c>
    </row>
    <row r="108" spans="2:39" ht="12" customHeight="1" thickBot="1" x14ac:dyDescent="0.3">
      <c r="B108" s="28" t="s">
        <v>3</v>
      </c>
      <c r="D108" s="31" t="s">
        <v>3</v>
      </c>
      <c r="J108" s="24"/>
      <c r="V108" s="32"/>
      <c r="AC108" s="24"/>
    </row>
    <row r="109" spans="2:39" ht="12" customHeight="1" thickBot="1" x14ac:dyDescent="0.3">
      <c r="B109" s="152">
        <v>60</v>
      </c>
      <c r="D109" s="26"/>
      <c r="J109" s="28" t="s">
        <v>3</v>
      </c>
      <c r="L109" s="31" t="s">
        <v>3</v>
      </c>
      <c r="V109" s="32"/>
      <c r="AC109" s="28" t="s">
        <v>3</v>
      </c>
      <c r="AE109" s="31" t="s">
        <v>3</v>
      </c>
    </row>
    <row r="110" spans="2:39" ht="12" customHeight="1" thickBot="1" x14ac:dyDescent="0.3">
      <c r="B110" s="29"/>
      <c r="F110" s="30" t="s">
        <v>3</v>
      </c>
      <c r="J110" s="22"/>
      <c r="L110" s="26"/>
      <c r="T110" s="23"/>
      <c r="V110" s="32"/>
      <c r="Y110" s="30" t="s">
        <v>3</v>
      </c>
      <c r="AC110" s="22"/>
      <c r="AE110" s="26"/>
      <c r="AM110" s="23"/>
    </row>
    <row r="111" spans="2:39" ht="12" customHeight="1" thickBot="1" x14ac:dyDescent="0.3">
      <c r="B111" s="150" t="s">
        <v>3</v>
      </c>
      <c r="F111" s="24"/>
      <c r="V111" s="32"/>
      <c r="Y111" s="24"/>
    </row>
    <row r="112" spans="2:39" ht="12" customHeight="1" thickBot="1" x14ac:dyDescent="0.3">
      <c r="B112" s="151">
        <v>39</v>
      </c>
      <c r="F112" s="28" t="s">
        <v>3</v>
      </c>
      <c r="H112" s="31" t="s">
        <v>3</v>
      </c>
      <c r="V112" s="32"/>
      <c r="Y112" s="28" t="s">
        <v>3</v>
      </c>
      <c r="AA112" s="31" t="s">
        <v>3</v>
      </c>
    </row>
    <row r="113" spans="2:35" ht="12" customHeight="1" thickBot="1" x14ac:dyDescent="0.3">
      <c r="B113" s="28" t="s">
        <v>3</v>
      </c>
      <c r="D113" s="31" t="s">
        <v>3</v>
      </c>
      <c r="F113" s="22"/>
      <c r="H113" s="26"/>
      <c r="V113" s="32"/>
      <c r="Y113" s="22"/>
      <c r="AA113" s="26"/>
    </row>
    <row r="114" spans="2:35" ht="12" customHeight="1" thickBot="1" x14ac:dyDescent="0.3">
      <c r="B114" s="152">
        <v>58</v>
      </c>
      <c r="D114" s="26"/>
      <c r="N114" s="23"/>
      <c r="O114" s="23"/>
      <c r="P114" s="23"/>
      <c r="V114" s="32"/>
      <c r="AG114" s="23"/>
      <c r="AH114" s="23"/>
      <c r="AI114" s="23"/>
    </row>
    <row r="115" spans="2:35" ht="12" customHeight="1" thickBot="1" x14ac:dyDescent="0.3">
      <c r="B115" s="29"/>
      <c r="V115" s="32"/>
    </row>
    <row r="116" spans="2:35" ht="12" customHeight="1" x14ac:dyDescent="0.25">
      <c r="B116" s="150" t="s">
        <v>3</v>
      </c>
      <c r="V116" s="32"/>
    </row>
    <row r="117" spans="2:35" ht="12" customHeight="1" thickBot="1" x14ac:dyDescent="0.3">
      <c r="B117" s="151">
        <v>41</v>
      </c>
      <c r="V117" s="32"/>
    </row>
    <row r="118" spans="2:35" ht="12" customHeight="1" thickBot="1" x14ac:dyDescent="0.3">
      <c r="B118" s="28" t="s">
        <v>3</v>
      </c>
      <c r="D118" s="31" t="s">
        <v>3</v>
      </c>
      <c r="V118" s="32"/>
    </row>
    <row r="119" spans="2:35" ht="12" customHeight="1" thickBot="1" x14ac:dyDescent="0.3">
      <c r="B119" s="152">
        <v>56</v>
      </c>
      <c r="D119" s="26"/>
      <c r="N119" s="30" t="s">
        <v>3</v>
      </c>
      <c r="V119" s="32"/>
      <c r="AG119" s="30" t="s">
        <v>3</v>
      </c>
    </row>
    <row r="120" spans="2:35" ht="12" customHeight="1" thickBot="1" x14ac:dyDescent="0.3">
      <c r="B120" s="29"/>
      <c r="F120" s="30" t="s">
        <v>3</v>
      </c>
      <c r="H120" s="23"/>
      <c r="N120" s="24"/>
      <c r="V120" s="32"/>
      <c r="Y120" s="30" t="s">
        <v>3</v>
      </c>
      <c r="AA120" s="23"/>
      <c r="AG120" s="24"/>
    </row>
    <row r="121" spans="2:35" ht="12" customHeight="1" thickBot="1" x14ac:dyDescent="0.3">
      <c r="B121" s="150" t="s">
        <v>3</v>
      </c>
      <c r="F121" s="24"/>
      <c r="N121" s="28" t="s">
        <v>3</v>
      </c>
      <c r="P121" s="31" t="s">
        <v>3</v>
      </c>
      <c r="V121" s="32"/>
      <c r="Y121" s="24"/>
      <c r="AG121" s="28" t="s">
        <v>3</v>
      </c>
      <c r="AI121" s="31" t="s">
        <v>3</v>
      </c>
    </row>
    <row r="122" spans="2:35" ht="12" customHeight="1" thickBot="1" x14ac:dyDescent="0.3">
      <c r="B122" s="151">
        <v>43</v>
      </c>
      <c r="F122" s="28" t="s">
        <v>3</v>
      </c>
      <c r="H122" s="31" t="s">
        <v>3</v>
      </c>
      <c r="N122" s="22"/>
      <c r="P122" s="26"/>
      <c r="V122" s="32"/>
      <c r="Y122" s="28" t="s">
        <v>3</v>
      </c>
      <c r="AA122" s="31" t="s">
        <v>3</v>
      </c>
      <c r="AG122" s="22"/>
      <c r="AI122" s="26"/>
    </row>
    <row r="123" spans="2:35" ht="12" customHeight="1" thickBot="1" x14ac:dyDescent="0.3">
      <c r="B123" s="28" t="s">
        <v>3</v>
      </c>
      <c r="D123" s="31" t="s">
        <v>3</v>
      </c>
      <c r="F123" s="22"/>
      <c r="H123" s="26"/>
      <c r="V123" s="32"/>
      <c r="Y123" s="22"/>
      <c r="AA123" s="26"/>
    </row>
    <row r="124" spans="2:35" ht="12" customHeight="1" thickBot="1" x14ac:dyDescent="0.3">
      <c r="B124" s="152">
        <v>54</v>
      </c>
      <c r="D124" s="26"/>
      <c r="V124" s="32"/>
    </row>
    <row r="125" spans="2:35" ht="12" customHeight="1" thickBot="1" x14ac:dyDescent="0.3">
      <c r="B125" s="29"/>
      <c r="J125" s="23"/>
      <c r="K125" s="23"/>
      <c r="L125" s="23"/>
      <c r="V125" s="32"/>
      <c r="AC125" s="23"/>
      <c r="AD125" s="23"/>
      <c r="AE125" s="23"/>
    </row>
    <row r="126" spans="2:35" ht="12" customHeight="1" thickBot="1" x14ac:dyDescent="0.3">
      <c r="B126" s="150" t="s">
        <v>3</v>
      </c>
      <c r="V126" s="32"/>
    </row>
    <row r="127" spans="2:35" ht="12" customHeight="1" thickBot="1" x14ac:dyDescent="0.3">
      <c r="B127" s="151">
        <v>45</v>
      </c>
      <c r="J127" s="30" t="s">
        <v>3</v>
      </c>
      <c r="V127" s="32"/>
      <c r="AC127" s="30" t="s">
        <v>3</v>
      </c>
    </row>
    <row r="128" spans="2:35" ht="12" customHeight="1" thickBot="1" x14ac:dyDescent="0.3">
      <c r="B128" s="28" t="s">
        <v>3</v>
      </c>
      <c r="D128" s="31" t="s">
        <v>3</v>
      </c>
      <c r="J128" s="24"/>
      <c r="V128" s="32"/>
      <c r="AC128" s="24"/>
    </row>
    <row r="129" spans="2:39" ht="12" customHeight="1" thickBot="1" x14ac:dyDescent="0.3">
      <c r="B129" s="152">
        <v>52</v>
      </c>
      <c r="D129" s="26"/>
      <c r="J129" s="28" t="s">
        <v>3</v>
      </c>
      <c r="L129" s="31" t="s">
        <v>3</v>
      </c>
      <c r="V129" s="32"/>
      <c r="AC129" s="28" t="s">
        <v>3</v>
      </c>
      <c r="AE129" s="31" t="s">
        <v>3</v>
      </c>
    </row>
    <row r="130" spans="2:39" ht="12" customHeight="1" thickBot="1" x14ac:dyDescent="0.3">
      <c r="B130" s="29"/>
      <c r="F130" s="30" t="s">
        <v>3</v>
      </c>
      <c r="J130" s="22"/>
      <c r="L130" s="26"/>
      <c r="V130" s="32"/>
      <c r="Y130" s="30" t="s">
        <v>3</v>
      </c>
      <c r="AC130" s="22"/>
      <c r="AE130" s="26"/>
    </row>
    <row r="131" spans="2:39" ht="12" customHeight="1" thickBot="1" x14ac:dyDescent="0.3">
      <c r="B131" s="150" t="s">
        <v>3</v>
      </c>
      <c r="F131" s="24"/>
      <c r="V131" s="32"/>
      <c r="Y131" s="24"/>
    </row>
    <row r="132" spans="2:39" ht="12" customHeight="1" thickBot="1" x14ac:dyDescent="0.3">
      <c r="B132" s="151">
        <v>47</v>
      </c>
      <c r="F132" s="28" t="s">
        <v>3</v>
      </c>
      <c r="H132" s="31" t="s">
        <v>3</v>
      </c>
      <c r="V132" s="32"/>
      <c r="Y132" s="28" t="s">
        <v>3</v>
      </c>
      <c r="AA132" s="31" t="s">
        <v>3</v>
      </c>
    </row>
    <row r="133" spans="2:39" ht="12" customHeight="1" thickBot="1" x14ac:dyDescent="0.3">
      <c r="B133" s="28" t="s">
        <v>3</v>
      </c>
      <c r="D133" s="31" t="s">
        <v>3</v>
      </c>
      <c r="F133" s="22"/>
      <c r="H133" s="26"/>
      <c r="V133" s="32"/>
      <c r="Y133" s="22"/>
      <c r="AA133" s="26"/>
    </row>
    <row r="134" spans="2:39" ht="12" customHeight="1" thickBot="1" x14ac:dyDescent="0.3">
      <c r="B134" s="152">
        <v>50</v>
      </c>
      <c r="D134" s="26"/>
      <c r="V134" s="32"/>
    </row>
    <row r="135" spans="2:39" ht="12" customHeight="1" thickBot="1" x14ac:dyDescent="0.3">
      <c r="B135" s="29"/>
      <c r="V135" s="32"/>
    </row>
    <row r="136" spans="2:39" ht="12" customHeight="1" x14ac:dyDescent="0.25">
      <c r="B136" s="150" t="s">
        <v>3</v>
      </c>
      <c r="V136" s="32"/>
    </row>
    <row r="137" spans="2:39" ht="12" customHeight="1" thickBot="1" x14ac:dyDescent="0.3">
      <c r="B137" s="151">
        <v>48</v>
      </c>
      <c r="V137" s="32"/>
    </row>
    <row r="138" spans="2:39" ht="12" customHeight="1" x14ac:dyDescent="0.25">
      <c r="B138" s="28" t="s">
        <v>3</v>
      </c>
      <c r="D138" s="31" t="s">
        <v>3</v>
      </c>
      <c r="V138" s="32"/>
    </row>
    <row r="139" spans="2:39" ht="12" customHeight="1" thickBot="1" x14ac:dyDescent="0.3">
      <c r="B139" s="152">
        <v>49</v>
      </c>
      <c r="D139" s="26"/>
      <c r="V139" s="32"/>
    </row>
    <row r="140" spans="2:39" ht="12" customHeight="1" thickBot="1" x14ac:dyDescent="0.3">
      <c r="B140" s="29"/>
      <c r="F140" s="30" t="s">
        <v>3</v>
      </c>
      <c r="R140" s="30" t="s">
        <v>3</v>
      </c>
      <c r="V140" s="32"/>
      <c r="Y140" s="30" t="s">
        <v>3</v>
      </c>
      <c r="AK140" s="30" t="s">
        <v>3</v>
      </c>
    </row>
    <row r="141" spans="2:39" ht="12" customHeight="1" thickBot="1" x14ac:dyDescent="0.3">
      <c r="B141" s="150" t="s">
        <v>3</v>
      </c>
      <c r="F141" s="24"/>
      <c r="R141" s="24"/>
      <c r="V141" s="32"/>
      <c r="Y141" s="24"/>
      <c r="AK141" s="24"/>
    </row>
    <row r="142" spans="2:39" ht="12" customHeight="1" thickBot="1" x14ac:dyDescent="0.3">
      <c r="B142" s="151">
        <v>46</v>
      </c>
      <c r="F142" s="28" t="s">
        <v>3</v>
      </c>
      <c r="H142" s="31" t="s">
        <v>3</v>
      </c>
      <c r="R142" s="28" t="s">
        <v>3</v>
      </c>
      <c r="T142" s="31" t="s">
        <v>3</v>
      </c>
      <c r="V142" s="32"/>
      <c r="Y142" s="28" t="s">
        <v>3</v>
      </c>
      <c r="AA142" s="31" t="s">
        <v>3</v>
      </c>
      <c r="AK142" s="28" t="s">
        <v>3</v>
      </c>
      <c r="AM142" s="31" t="s">
        <v>3</v>
      </c>
    </row>
    <row r="143" spans="2:39" ht="12" customHeight="1" thickBot="1" x14ac:dyDescent="0.3">
      <c r="B143" s="28" t="s">
        <v>3</v>
      </c>
      <c r="D143" s="31" t="s">
        <v>3</v>
      </c>
      <c r="F143" s="22"/>
      <c r="H143" s="26"/>
      <c r="R143" s="22"/>
      <c r="T143" s="26"/>
      <c r="V143" s="32"/>
      <c r="Y143" s="22"/>
      <c r="AA143" s="26"/>
      <c r="AK143" s="22"/>
      <c r="AM143" s="26"/>
    </row>
    <row r="144" spans="2:39" ht="12" customHeight="1" thickBot="1" x14ac:dyDescent="0.3">
      <c r="B144" s="152">
        <v>51</v>
      </c>
      <c r="D144" s="26"/>
      <c r="V144" s="32"/>
    </row>
    <row r="145" spans="2:35" ht="12" customHeight="1" thickBot="1" x14ac:dyDescent="0.3">
      <c r="B145" s="29"/>
      <c r="V145" s="32"/>
    </row>
    <row r="146" spans="2:35" ht="12" customHeight="1" x14ac:dyDescent="0.25">
      <c r="B146" s="150" t="s">
        <v>3</v>
      </c>
      <c r="J146" s="30" t="s">
        <v>3</v>
      </c>
      <c r="V146" s="32"/>
      <c r="AC146" s="30" t="s">
        <v>3</v>
      </c>
    </row>
    <row r="147" spans="2:35" ht="12" customHeight="1" thickBot="1" x14ac:dyDescent="0.3">
      <c r="B147" s="151">
        <v>44</v>
      </c>
      <c r="J147" s="24"/>
      <c r="V147" s="32"/>
      <c r="AC147" s="24"/>
    </row>
    <row r="148" spans="2:35" ht="12" customHeight="1" thickBot="1" x14ac:dyDescent="0.3">
      <c r="B148" s="28" t="s">
        <v>3</v>
      </c>
      <c r="D148" s="31" t="s">
        <v>3</v>
      </c>
      <c r="J148" s="28" t="s">
        <v>3</v>
      </c>
      <c r="L148" s="31" t="s">
        <v>3</v>
      </c>
      <c r="V148" s="32"/>
      <c r="AC148" s="28" t="s">
        <v>3</v>
      </c>
      <c r="AE148" s="31" t="s">
        <v>3</v>
      </c>
    </row>
    <row r="149" spans="2:35" ht="12" customHeight="1" thickBot="1" x14ac:dyDescent="0.3">
      <c r="B149" s="152">
        <v>53</v>
      </c>
      <c r="D149" s="26"/>
      <c r="F149" s="30" t="s">
        <v>3</v>
      </c>
      <c r="J149" s="22"/>
      <c r="L149" s="26"/>
      <c r="V149" s="32"/>
      <c r="Y149" s="30" t="s">
        <v>3</v>
      </c>
      <c r="AC149" s="22"/>
      <c r="AE149" s="26"/>
    </row>
    <row r="150" spans="2:35" ht="12" customHeight="1" thickBot="1" x14ac:dyDescent="0.3">
      <c r="B150" s="29"/>
      <c r="F150" s="24"/>
      <c r="V150" s="32"/>
      <c r="Y150" s="24"/>
    </row>
    <row r="151" spans="2:35" ht="12" customHeight="1" x14ac:dyDescent="0.25">
      <c r="B151" s="150" t="s">
        <v>3</v>
      </c>
      <c r="F151" s="28" t="s">
        <v>3</v>
      </c>
      <c r="H151" s="31" t="s">
        <v>3</v>
      </c>
      <c r="V151" s="32"/>
      <c r="Y151" s="28" t="s">
        <v>3</v>
      </c>
      <c r="AA151" s="31" t="s">
        <v>3</v>
      </c>
    </row>
    <row r="152" spans="2:35" ht="12" customHeight="1" thickBot="1" x14ac:dyDescent="0.3">
      <c r="B152" s="151">
        <v>42</v>
      </c>
      <c r="F152" s="22"/>
      <c r="H152" s="26"/>
      <c r="V152" s="32"/>
      <c r="Y152" s="22"/>
      <c r="AA152" s="26"/>
    </row>
    <row r="153" spans="2:35" ht="12" customHeight="1" x14ac:dyDescent="0.25">
      <c r="B153" s="28" t="s">
        <v>3</v>
      </c>
      <c r="D153" s="31" t="s">
        <v>3</v>
      </c>
      <c r="V153" s="32"/>
    </row>
    <row r="154" spans="2:35" ht="12" customHeight="1" thickBot="1" x14ac:dyDescent="0.3">
      <c r="B154" s="152">
        <v>55</v>
      </c>
      <c r="D154" s="26"/>
      <c r="V154" s="32"/>
    </row>
    <row r="155" spans="2:35" ht="12" customHeight="1" thickBot="1" x14ac:dyDescent="0.3">
      <c r="B155" s="29"/>
      <c r="V155" s="32"/>
    </row>
    <row r="156" spans="2:35" ht="12" customHeight="1" x14ac:dyDescent="0.25">
      <c r="B156" s="150" t="s">
        <v>3</v>
      </c>
      <c r="V156" s="32"/>
    </row>
    <row r="157" spans="2:35" ht="12" customHeight="1" thickBot="1" x14ac:dyDescent="0.3">
      <c r="B157" s="151">
        <v>40</v>
      </c>
      <c r="V157" s="32"/>
    </row>
    <row r="158" spans="2:35" ht="12" customHeight="1" x14ac:dyDescent="0.25">
      <c r="B158" s="28" t="s">
        <v>3</v>
      </c>
      <c r="D158" s="31" t="s">
        <v>3</v>
      </c>
      <c r="N158" s="30" t="s">
        <v>3</v>
      </c>
      <c r="V158" s="32"/>
      <c r="AG158" s="30" t="s">
        <v>3</v>
      </c>
    </row>
    <row r="159" spans="2:35" ht="12" customHeight="1" thickBot="1" x14ac:dyDescent="0.3">
      <c r="B159" s="152">
        <v>57</v>
      </c>
      <c r="D159" s="26"/>
      <c r="N159" s="24"/>
      <c r="V159" s="32"/>
      <c r="AG159" s="24"/>
    </row>
    <row r="160" spans="2:35" ht="12" customHeight="1" thickBot="1" x14ac:dyDescent="0.3">
      <c r="B160" s="29"/>
      <c r="F160" s="30" t="s">
        <v>3</v>
      </c>
      <c r="N160" s="28" t="s">
        <v>3</v>
      </c>
      <c r="P160" s="31" t="s">
        <v>3</v>
      </c>
      <c r="V160" s="32"/>
      <c r="Y160" s="30" t="s">
        <v>3</v>
      </c>
      <c r="AG160" s="28" t="s">
        <v>3</v>
      </c>
      <c r="AI160" s="31" t="s">
        <v>3</v>
      </c>
    </row>
    <row r="161" spans="1:36" ht="12" customHeight="1" thickBot="1" x14ac:dyDescent="0.3">
      <c r="B161" s="150" t="s">
        <v>3</v>
      </c>
      <c r="F161" s="24"/>
      <c r="N161" s="22"/>
      <c r="P161" s="26"/>
      <c r="V161" s="32"/>
      <c r="Y161" s="24"/>
      <c r="AG161" s="22"/>
      <c r="AI161" s="26"/>
    </row>
    <row r="162" spans="1:36" ht="12" customHeight="1" thickBot="1" x14ac:dyDescent="0.3">
      <c r="B162" s="151">
        <v>38</v>
      </c>
      <c r="F162" s="28" t="s">
        <v>3</v>
      </c>
      <c r="H162" s="31" t="s">
        <v>3</v>
      </c>
      <c r="V162" s="32"/>
      <c r="Y162" s="28" t="s">
        <v>3</v>
      </c>
      <c r="AA162" s="31" t="s">
        <v>3</v>
      </c>
    </row>
    <row r="163" spans="1:36" ht="12" customHeight="1" thickBot="1" x14ac:dyDescent="0.3">
      <c r="B163" s="28" t="s">
        <v>3</v>
      </c>
      <c r="D163" s="31" t="s">
        <v>3</v>
      </c>
      <c r="F163" s="22"/>
      <c r="H163" s="26"/>
      <c r="V163" s="32"/>
      <c r="Y163" s="22"/>
      <c r="AA163" s="26"/>
    </row>
    <row r="164" spans="1:36" ht="12" customHeight="1" thickBot="1" x14ac:dyDescent="0.3">
      <c r="B164" s="152">
        <v>59</v>
      </c>
      <c r="D164" s="26"/>
      <c r="V164" s="32"/>
    </row>
    <row r="165" spans="1:36" ht="12" customHeight="1" thickBot="1" x14ac:dyDescent="0.3">
      <c r="B165" s="29"/>
      <c r="V165" s="32"/>
    </row>
    <row r="166" spans="1:36" ht="12" customHeight="1" thickBot="1" x14ac:dyDescent="0.3">
      <c r="B166" s="150" t="s">
        <v>3</v>
      </c>
      <c r="V166" s="32"/>
    </row>
    <row r="167" spans="1:36" ht="12" customHeight="1" thickBot="1" x14ac:dyDescent="0.3">
      <c r="B167" s="151">
        <v>36</v>
      </c>
      <c r="J167" s="30" t="s">
        <v>3</v>
      </c>
      <c r="V167" s="32"/>
      <c r="AC167" s="30" t="s">
        <v>3</v>
      </c>
    </row>
    <row r="168" spans="1:36" ht="12" customHeight="1" thickBot="1" x14ac:dyDescent="0.3">
      <c r="B168" s="28" t="s">
        <v>3</v>
      </c>
      <c r="D168" s="31" t="s">
        <v>3</v>
      </c>
      <c r="J168" s="24"/>
      <c r="V168" s="32"/>
      <c r="AC168" s="24"/>
    </row>
    <row r="169" spans="1:36" ht="12" customHeight="1" thickBot="1" x14ac:dyDescent="0.3">
      <c r="B169" s="152">
        <v>61</v>
      </c>
      <c r="D169" s="26"/>
      <c r="J169" s="28" t="s">
        <v>3</v>
      </c>
      <c r="L169" s="31" t="s">
        <v>3</v>
      </c>
      <c r="V169" s="32"/>
      <c r="AC169" s="28" t="s">
        <v>3</v>
      </c>
      <c r="AE169" s="31" t="s">
        <v>3</v>
      </c>
    </row>
    <row r="170" spans="1:36" ht="12" customHeight="1" thickBot="1" x14ac:dyDescent="0.3">
      <c r="F170" s="30" t="s">
        <v>3</v>
      </c>
      <c r="J170" s="22"/>
      <c r="L170" s="26"/>
      <c r="V170" s="32"/>
      <c r="Y170" s="30" t="s">
        <v>3</v>
      </c>
      <c r="AC170" s="22"/>
      <c r="AE170" s="26"/>
    </row>
    <row r="171" spans="1:36" ht="12" customHeight="1" thickBot="1" x14ac:dyDescent="0.3">
      <c r="B171" s="150" t="s">
        <v>3</v>
      </c>
      <c r="F171" s="24"/>
      <c r="V171" s="32"/>
      <c r="Y171" s="24"/>
    </row>
    <row r="172" spans="1:36" ht="12" customHeight="1" thickBot="1" x14ac:dyDescent="0.3">
      <c r="B172" s="151">
        <v>34</v>
      </c>
      <c r="F172" s="28" t="s">
        <v>3</v>
      </c>
      <c r="H172" s="31" t="s">
        <v>3</v>
      </c>
      <c r="V172" s="32"/>
      <c r="Y172" s="28" t="s">
        <v>3</v>
      </c>
      <c r="AA172" s="31" t="s">
        <v>3</v>
      </c>
    </row>
    <row r="173" spans="1:36" ht="12" customHeight="1" thickBot="1" x14ac:dyDescent="0.3">
      <c r="B173" s="28" t="s">
        <v>3</v>
      </c>
      <c r="D173" s="31" t="s">
        <v>3</v>
      </c>
      <c r="F173" s="22"/>
      <c r="H173" s="26"/>
      <c r="V173" s="32"/>
      <c r="Y173" s="22"/>
      <c r="AA173" s="26"/>
    </row>
    <row r="174" spans="1:36" ht="12" customHeight="1" thickBot="1" x14ac:dyDescent="0.3">
      <c r="B174" s="152">
        <v>63</v>
      </c>
      <c r="D174" s="26"/>
      <c r="V174" s="32"/>
    </row>
    <row r="175" spans="1:36" ht="12" customHeight="1" x14ac:dyDescent="0.25">
      <c r="V175" s="32"/>
    </row>
    <row r="176" spans="1:36" ht="12" customHeight="1" x14ac:dyDescent="0.25">
      <c r="A176" s="32"/>
      <c r="B176" s="27"/>
      <c r="C176" s="27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E171"/>
  <sheetViews>
    <sheetView zoomScale="70" zoomScaleNormal="70" workbookViewId="0">
      <selection activeCell="G3" sqref="G3"/>
    </sheetView>
  </sheetViews>
  <sheetFormatPr baseColWidth="10" defaultRowHeight="15" x14ac:dyDescent="0.25"/>
  <cols>
    <col min="1" max="1" width="9.5703125" customWidth="1"/>
    <col min="3" max="3" width="3.140625" customWidth="1"/>
    <col min="5" max="5" width="3.140625" customWidth="1"/>
    <col min="7" max="7" width="3.140625" customWidth="1"/>
    <col min="9" max="9" width="3.140625" customWidth="1"/>
    <col min="11" max="11" width="3.140625" customWidth="1"/>
    <col min="13" max="13" width="3.140625" customWidth="1"/>
    <col min="15" max="15" width="3.140625" customWidth="1"/>
    <col min="18" max="18" width="2.42578125" customWidth="1"/>
    <col min="19" max="19" width="6.85546875" customWidth="1"/>
    <col min="22" max="22" width="3.140625" customWidth="1"/>
    <col min="24" max="24" width="3.140625" customWidth="1"/>
    <col min="26" max="26" width="3.140625" customWidth="1"/>
    <col min="28" max="28" width="3.140625" customWidth="1"/>
    <col min="30" max="30" width="3.140625" customWidth="1"/>
    <col min="32" max="32" width="3.140625" customWidth="1"/>
    <col min="34" max="34" width="3.140625" customWidth="1"/>
  </cols>
  <sheetData>
    <row r="1" spans="1:23" ht="11.1" customHeight="1" x14ac:dyDescent="0.25">
      <c r="R1" s="34"/>
    </row>
    <row r="2" spans="1:23" ht="11.1" customHeight="1" x14ac:dyDescent="0.25">
      <c r="R2" s="34"/>
    </row>
    <row r="3" spans="1:23" ht="15" customHeight="1" x14ac:dyDescent="0.25">
      <c r="R3" s="34"/>
    </row>
    <row r="4" spans="1:23" ht="8.25" customHeight="1" x14ac:dyDescent="0.25">
      <c r="R4" s="34"/>
    </row>
    <row r="5" spans="1:23" ht="11.1" customHeight="1" x14ac:dyDescent="0.25">
      <c r="A5" s="33" t="s">
        <v>4</v>
      </c>
      <c r="R5" s="34"/>
      <c r="T5" s="33" t="s">
        <v>4</v>
      </c>
    </row>
    <row r="6" spans="1:23" ht="11.1" customHeight="1" thickBot="1" x14ac:dyDescent="0.3">
      <c r="R6" s="34"/>
    </row>
    <row r="7" spans="1:23" ht="11.1" customHeight="1" x14ac:dyDescent="0.25">
      <c r="B7" s="30" t="s">
        <v>3</v>
      </c>
      <c r="R7" s="34"/>
    </row>
    <row r="8" spans="1:23" ht="11.1" customHeight="1" thickBot="1" x14ac:dyDescent="0.3">
      <c r="B8" s="24"/>
      <c r="R8" s="34"/>
    </row>
    <row r="9" spans="1:23" ht="11.1" customHeight="1" thickBot="1" x14ac:dyDescent="0.3">
      <c r="B9" s="28" t="s">
        <v>3</v>
      </c>
      <c r="D9" s="31" t="s">
        <v>3</v>
      </c>
      <c r="R9" s="34"/>
    </row>
    <row r="10" spans="1:23" ht="11.1" customHeight="1" thickBot="1" x14ac:dyDescent="0.3">
      <c r="B10" s="22"/>
      <c r="D10" s="26"/>
      <c r="R10" s="34"/>
      <c r="U10" s="30" t="s">
        <v>3</v>
      </c>
    </row>
    <row r="11" spans="1:23" ht="11.1" customHeight="1" thickBot="1" x14ac:dyDescent="0.3">
      <c r="R11" s="34"/>
      <c r="U11" s="24"/>
    </row>
    <row r="12" spans="1:23" ht="11.1" customHeight="1" x14ac:dyDescent="0.25">
      <c r="R12" s="34"/>
      <c r="U12" s="28" t="s">
        <v>3</v>
      </c>
      <c r="W12" s="31" t="s">
        <v>3</v>
      </c>
    </row>
    <row r="13" spans="1:23" ht="11.1" customHeight="1" thickBot="1" x14ac:dyDescent="0.3">
      <c r="R13" s="34"/>
      <c r="U13" s="22"/>
      <c r="W13" s="26"/>
    </row>
    <row r="14" spans="1:23" ht="11.1" customHeight="1" x14ac:dyDescent="0.25">
      <c r="F14" s="30" t="s">
        <v>3</v>
      </c>
      <c r="R14" s="34"/>
    </row>
    <row r="15" spans="1:23" ht="11.1" customHeight="1" thickBot="1" x14ac:dyDescent="0.3">
      <c r="F15" s="24"/>
      <c r="R15" s="34"/>
    </row>
    <row r="16" spans="1:23" ht="11.1" customHeight="1" thickBot="1" x14ac:dyDescent="0.3">
      <c r="F16" s="28" t="s">
        <v>3</v>
      </c>
      <c r="H16" s="31" t="s">
        <v>3</v>
      </c>
      <c r="R16" s="34"/>
    </row>
    <row r="17" spans="2:27" ht="11.1" customHeight="1" thickBot="1" x14ac:dyDescent="0.3">
      <c r="B17" s="30" t="s">
        <v>3</v>
      </c>
      <c r="F17" s="22"/>
      <c r="H17" s="26"/>
      <c r="R17" s="34"/>
      <c r="Y17" s="23"/>
      <c r="Z17" s="23"/>
      <c r="AA17" s="23"/>
    </row>
    <row r="18" spans="2:27" ht="11.1" customHeight="1" thickBot="1" x14ac:dyDescent="0.3">
      <c r="B18" s="24"/>
      <c r="R18" s="34"/>
    </row>
    <row r="19" spans="2:27" ht="11.1" customHeight="1" x14ac:dyDescent="0.25">
      <c r="B19" s="28" t="s">
        <v>3</v>
      </c>
      <c r="D19" s="31" t="s">
        <v>3</v>
      </c>
      <c r="R19" s="34"/>
    </row>
    <row r="20" spans="2:27" ht="11.1" customHeight="1" thickBot="1" x14ac:dyDescent="0.3">
      <c r="B20" s="22"/>
      <c r="D20" s="26"/>
      <c r="R20" s="34"/>
    </row>
    <row r="21" spans="2:27" ht="11.1" customHeight="1" thickBot="1" x14ac:dyDescent="0.3">
      <c r="J21" s="23"/>
      <c r="K21" s="23"/>
      <c r="L21" s="23"/>
      <c r="R21" s="34"/>
    </row>
    <row r="22" spans="2:27" ht="11.1" customHeight="1" x14ac:dyDescent="0.25">
      <c r="R22" s="34"/>
      <c r="Y22" s="30" t="s">
        <v>3</v>
      </c>
    </row>
    <row r="23" spans="2:27" ht="11.1" customHeight="1" thickBot="1" x14ac:dyDescent="0.3">
      <c r="R23" s="34"/>
      <c r="Y23" s="24"/>
    </row>
    <row r="24" spans="2:27" ht="11.1" customHeight="1" x14ac:dyDescent="0.25">
      <c r="R24" s="34"/>
      <c r="Y24" s="28" t="s">
        <v>3</v>
      </c>
      <c r="AA24" s="31" t="s">
        <v>3</v>
      </c>
    </row>
    <row r="25" spans="2:27" ht="11.1" customHeight="1" thickBot="1" x14ac:dyDescent="0.3">
      <c r="R25" s="34"/>
      <c r="Y25" s="22"/>
      <c r="AA25" s="26"/>
    </row>
    <row r="26" spans="2:27" ht="11.1" customHeight="1" thickBot="1" x14ac:dyDescent="0.3">
      <c r="J26" s="30" t="s">
        <v>3</v>
      </c>
      <c r="R26" s="34"/>
    </row>
    <row r="27" spans="2:27" ht="11.1" customHeight="1" thickBot="1" x14ac:dyDescent="0.3">
      <c r="B27" s="30" t="s">
        <v>3</v>
      </c>
      <c r="D27" s="23"/>
      <c r="J27" s="24"/>
      <c r="R27" s="34"/>
    </row>
    <row r="28" spans="2:27" ht="11.1" customHeight="1" thickBot="1" x14ac:dyDescent="0.3">
      <c r="B28" s="24"/>
      <c r="J28" s="28" t="s">
        <v>3</v>
      </c>
      <c r="L28" s="31" t="s">
        <v>3</v>
      </c>
      <c r="R28" s="34"/>
      <c r="U28" s="23"/>
      <c r="V28" s="23"/>
      <c r="W28" s="23"/>
    </row>
    <row r="29" spans="2:27" ht="11.1" customHeight="1" thickBot="1" x14ac:dyDescent="0.3">
      <c r="B29" s="28" t="s">
        <v>3</v>
      </c>
      <c r="D29" s="31" t="s">
        <v>3</v>
      </c>
      <c r="J29" s="22"/>
      <c r="L29" s="26"/>
      <c r="R29" s="34"/>
    </row>
    <row r="30" spans="2:27" ht="11.1" customHeight="1" thickBot="1" x14ac:dyDescent="0.3">
      <c r="B30" s="22"/>
      <c r="D30" s="26"/>
      <c r="R30" s="34"/>
      <c r="U30" s="30" t="s">
        <v>3</v>
      </c>
    </row>
    <row r="31" spans="2:27" ht="11.1" customHeight="1" thickBot="1" x14ac:dyDescent="0.3">
      <c r="R31" s="34"/>
      <c r="U31" s="24"/>
    </row>
    <row r="32" spans="2:27" ht="11.1" customHeight="1" x14ac:dyDescent="0.25">
      <c r="F32" s="23"/>
      <c r="G32" s="23"/>
      <c r="H32" s="23"/>
      <c r="R32" s="34"/>
      <c r="U32" s="28" t="s">
        <v>3</v>
      </c>
      <c r="W32" s="31" t="s">
        <v>3</v>
      </c>
    </row>
    <row r="33" spans="2:31" ht="11.1" customHeight="1" thickBot="1" x14ac:dyDescent="0.3">
      <c r="R33" s="34"/>
      <c r="U33" s="22"/>
      <c r="W33" s="26"/>
    </row>
    <row r="34" spans="2:31" ht="11.1" customHeight="1" x14ac:dyDescent="0.25">
      <c r="F34" s="30" t="s">
        <v>3</v>
      </c>
      <c r="R34" s="34"/>
    </row>
    <row r="35" spans="2:31" ht="11.1" customHeight="1" thickBot="1" x14ac:dyDescent="0.3">
      <c r="F35" s="24"/>
      <c r="R35" s="34"/>
    </row>
    <row r="36" spans="2:31" ht="11.1" customHeight="1" thickBot="1" x14ac:dyDescent="0.3">
      <c r="F36" s="28" t="s">
        <v>3</v>
      </c>
      <c r="H36" s="31" t="s">
        <v>3</v>
      </c>
      <c r="R36" s="34"/>
    </row>
    <row r="37" spans="2:31" ht="11.1" customHeight="1" thickBot="1" x14ac:dyDescent="0.3">
      <c r="B37" s="30" t="s">
        <v>3</v>
      </c>
      <c r="F37" s="22"/>
      <c r="H37" s="26"/>
      <c r="R37" s="34"/>
    </row>
    <row r="38" spans="2:31" ht="11.1" customHeight="1" thickBot="1" x14ac:dyDescent="0.3">
      <c r="B38" s="24"/>
      <c r="R38" s="34"/>
    </row>
    <row r="39" spans="2:31" ht="11.1" customHeight="1" x14ac:dyDescent="0.25">
      <c r="B39" s="28" t="s">
        <v>3</v>
      </c>
      <c r="D39" s="31" t="s">
        <v>3</v>
      </c>
      <c r="R39" s="34"/>
    </row>
    <row r="40" spans="2:31" ht="11.1" customHeight="1" thickBot="1" x14ac:dyDescent="0.3">
      <c r="B40" s="22"/>
      <c r="D40" s="26"/>
      <c r="R40" s="34"/>
    </row>
    <row r="41" spans="2:31" ht="11.1" customHeight="1" x14ac:dyDescent="0.25">
      <c r="R41" s="34"/>
    </row>
    <row r="42" spans="2:31" ht="11.1" customHeight="1" thickBot="1" x14ac:dyDescent="0.3">
      <c r="R42" s="34"/>
    </row>
    <row r="43" spans="2:31" ht="11.1" customHeight="1" x14ac:dyDescent="0.25">
      <c r="R43" s="34"/>
      <c r="AC43" s="30" t="s">
        <v>3</v>
      </c>
    </row>
    <row r="44" spans="2:31" ht="11.1" customHeight="1" thickBot="1" x14ac:dyDescent="0.3">
      <c r="R44" s="34"/>
      <c r="AC44" s="24"/>
    </row>
    <row r="45" spans="2:31" ht="11.1" customHeight="1" x14ac:dyDescent="0.25">
      <c r="R45" s="34"/>
      <c r="AC45" s="28" t="s">
        <v>3</v>
      </c>
      <c r="AE45" s="31" t="s">
        <v>3</v>
      </c>
    </row>
    <row r="46" spans="2:31" ht="11.1" customHeight="1" thickBot="1" x14ac:dyDescent="0.3">
      <c r="R46" s="34"/>
      <c r="AC46" s="22"/>
      <c r="AE46" s="26"/>
    </row>
    <row r="47" spans="2:31" ht="11.1" customHeight="1" x14ac:dyDescent="0.25">
      <c r="B47" s="30" t="s">
        <v>3</v>
      </c>
      <c r="N47" s="30" t="s">
        <v>3</v>
      </c>
      <c r="R47" s="34"/>
    </row>
    <row r="48" spans="2:31" ht="11.1" customHeight="1" thickBot="1" x14ac:dyDescent="0.3">
      <c r="B48" s="24"/>
      <c r="N48" s="24"/>
      <c r="R48" s="34"/>
    </row>
    <row r="49" spans="2:27" ht="11.1" customHeight="1" x14ac:dyDescent="0.25">
      <c r="B49" s="28" t="s">
        <v>3</v>
      </c>
      <c r="D49" s="31" t="s">
        <v>3</v>
      </c>
      <c r="N49" s="28" t="s">
        <v>3</v>
      </c>
      <c r="P49" s="31" t="s">
        <v>3</v>
      </c>
      <c r="R49" s="34"/>
      <c r="U49" s="30" t="s">
        <v>3</v>
      </c>
    </row>
    <row r="50" spans="2:27" ht="11.1" customHeight="1" thickBot="1" x14ac:dyDescent="0.3">
      <c r="B50" s="22"/>
      <c r="D50" s="26"/>
      <c r="N50" s="22"/>
      <c r="P50" s="26"/>
      <c r="R50" s="34"/>
      <c r="U50" s="24"/>
    </row>
    <row r="51" spans="2:27" ht="11.1" customHeight="1" x14ac:dyDescent="0.25">
      <c r="R51" s="34"/>
      <c r="U51" s="28" t="s">
        <v>3</v>
      </c>
      <c r="W51" s="31" t="s">
        <v>3</v>
      </c>
    </row>
    <row r="52" spans="2:27" ht="11.1" customHeight="1" thickBot="1" x14ac:dyDescent="0.3">
      <c r="R52" s="34"/>
      <c r="U52" s="22"/>
      <c r="W52" s="26"/>
    </row>
    <row r="53" spans="2:27" ht="11.1" customHeight="1" x14ac:dyDescent="0.25">
      <c r="F53" s="30" t="s">
        <v>3</v>
      </c>
      <c r="R53" s="34"/>
    </row>
    <row r="54" spans="2:27" ht="11.1" customHeight="1" thickBot="1" x14ac:dyDescent="0.3">
      <c r="F54" s="24"/>
      <c r="R54" s="34"/>
    </row>
    <row r="55" spans="2:27" ht="11.1" customHeight="1" thickBot="1" x14ac:dyDescent="0.3">
      <c r="F55" s="28" t="s">
        <v>3</v>
      </c>
      <c r="H55" s="31" t="s">
        <v>3</v>
      </c>
      <c r="R55" s="34"/>
    </row>
    <row r="56" spans="2:27" ht="11.1" customHeight="1" thickBot="1" x14ac:dyDescent="0.3">
      <c r="B56" s="30" t="s">
        <v>3</v>
      </c>
      <c r="F56" s="22"/>
      <c r="H56" s="26"/>
      <c r="R56" s="34"/>
    </row>
    <row r="57" spans="2:27" ht="11.1" customHeight="1" thickBot="1" x14ac:dyDescent="0.3">
      <c r="B57" s="24"/>
      <c r="R57" s="34"/>
    </row>
    <row r="58" spans="2:27" ht="11.1" customHeight="1" x14ac:dyDescent="0.25">
      <c r="B58" s="28" t="s">
        <v>3</v>
      </c>
      <c r="D58" s="31" t="s">
        <v>3</v>
      </c>
      <c r="R58" s="34"/>
    </row>
    <row r="59" spans="2:27" ht="11.1" customHeight="1" thickBot="1" x14ac:dyDescent="0.3">
      <c r="B59" s="22"/>
      <c r="D59" s="26"/>
      <c r="R59" s="34"/>
    </row>
    <row r="60" spans="2:27" ht="11.1" customHeight="1" thickBot="1" x14ac:dyDescent="0.3">
      <c r="R60" s="34"/>
    </row>
    <row r="61" spans="2:27" ht="11.1" customHeight="1" x14ac:dyDescent="0.25">
      <c r="R61" s="34"/>
      <c r="Y61" s="30" t="s">
        <v>3</v>
      </c>
    </row>
    <row r="62" spans="2:27" ht="11.1" customHeight="1" thickBot="1" x14ac:dyDescent="0.3">
      <c r="R62" s="34"/>
      <c r="Y62" s="24"/>
    </row>
    <row r="63" spans="2:27" ht="11.1" customHeight="1" x14ac:dyDescent="0.25">
      <c r="R63" s="34"/>
      <c r="Y63" s="28" t="s">
        <v>3</v>
      </c>
      <c r="AA63" s="31" t="s">
        <v>3</v>
      </c>
    </row>
    <row r="64" spans="2:27" ht="11.1" customHeight="1" thickBot="1" x14ac:dyDescent="0.3">
      <c r="R64" s="34"/>
      <c r="Y64" s="22"/>
      <c r="AA64" s="26"/>
    </row>
    <row r="65" spans="2:23" ht="11.1" customHeight="1" x14ac:dyDescent="0.25">
      <c r="J65" s="30" t="s">
        <v>3</v>
      </c>
      <c r="R65" s="34"/>
    </row>
    <row r="66" spans="2:23" ht="11.1" customHeight="1" thickBot="1" x14ac:dyDescent="0.3">
      <c r="J66" s="24"/>
      <c r="R66" s="34"/>
    </row>
    <row r="67" spans="2:23" ht="11.1" customHeight="1" x14ac:dyDescent="0.25">
      <c r="B67" s="30" t="s">
        <v>3</v>
      </c>
      <c r="J67" s="28" t="s">
        <v>3</v>
      </c>
      <c r="L67" s="31" t="s">
        <v>3</v>
      </c>
      <c r="R67" s="34"/>
    </row>
    <row r="68" spans="2:23" ht="11.1" customHeight="1" thickBot="1" x14ac:dyDescent="0.3">
      <c r="B68" s="24"/>
      <c r="J68" s="22"/>
      <c r="L68" s="26"/>
      <c r="R68" s="34"/>
    </row>
    <row r="69" spans="2:23" ht="11.1" customHeight="1" thickBot="1" x14ac:dyDescent="0.3">
      <c r="B69" s="28" t="s">
        <v>3</v>
      </c>
      <c r="D69" s="31" t="s">
        <v>3</v>
      </c>
      <c r="R69" s="34"/>
    </row>
    <row r="70" spans="2:23" ht="11.1" customHeight="1" thickBot="1" x14ac:dyDescent="0.3">
      <c r="B70" s="22"/>
      <c r="D70" s="26"/>
      <c r="R70" s="34"/>
      <c r="U70" s="30" t="s">
        <v>3</v>
      </c>
    </row>
    <row r="71" spans="2:23" ht="11.1" customHeight="1" thickBot="1" x14ac:dyDescent="0.3">
      <c r="R71" s="34"/>
      <c r="U71" s="24"/>
    </row>
    <row r="72" spans="2:23" ht="11.1" customHeight="1" x14ac:dyDescent="0.25">
      <c r="R72" s="34"/>
      <c r="U72" s="28" t="s">
        <v>3</v>
      </c>
      <c r="W72" s="31" t="s">
        <v>3</v>
      </c>
    </row>
    <row r="73" spans="2:23" ht="11.1" customHeight="1" thickBot="1" x14ac:dyDescent="0.3">
      <c r="R73" s="34"/>
      <c r="U73" s="22"/>
      <c r="W73" s="26"/>
    </row>
    <row r="74" spans="2:23" ht="11.1" customHeight="1" x14ac:dyDescent="0.25">
      <c r="F74" s="30" t="s">
        <v>3</v>
      </c>
      <c r="R74" s="34"/>
    </row>
    <row r="75" spans="2:23" ht="11.1" customHeight="1" thickBot="1" x14ac:dyDescent="0.3">
      <c r="F75" s="24"/>
      <c r="R75" s="34"/>
    </row>
    <row r="76" spans="2:23" ht="11.1" customHeight="1" thickBot="1" x14ac:dyDescent="0.3">
      <c r="F76" s="28" t="s">
        <v>3</v>
      </c>
      <c r="H76" s="31" t="s">
        <v>3</v>
      </c>
      <c r="R76" s="34"/>
    </row>
    <row r="77" spans="2:23" ht="11.1" customHeight="1" thickBot="1" x14ac:dyDescent="0.3">
      <c r="B77" s="30" t="s">
        <v>3</v>
      </c>
      <c r="F77" s="22"/>
      <c r="H77" s="26"/>
      <c r="R77" s="34"/>
    </row>
    <row r="78" spans="2:23" ht="11.1" customHeight="1" thickBot="1" x14ac:dyDescent="0.3">
      <c r="B78" s="24"/>
      <c r="R78" s="34"/>
    </row>
    <row r="79" spans="2:23" ht="11.1" customHeight="1" x14ac:dyDescent="0.25">
      <c r="B79" s="28" t="s">
        <v>3</v>
      </c>
      <c r="D79" s="31" t="s">
        <v>3</v>
      </c>
      <c r="R79" s="34"/>
    </row>
    <row r="80" spans="2:23" ht="11.1" customHeight="1" thickBot="1" x14ac:dyDescent="0.3">
      <c r="B80" s="22"/>
      <c r="D80" s="26"/>
      <c r="R80" s="34"/>
    </row>
    <row r="81" spans="1:31" ht="11.1" customHeight="1" x14ac:dyDescent="0.25">
      <c r="R81" s="34"/>
    </row>
    <row r="82" spans="1:31" ht="11.1" customHeight="1" x14ac:dyDescent="0.25">
      <c r="R82" s="34"/>
    </row>
    <row r="83" spans="1:31" ht="11.1" customHeight="1" x14ac:dyDescent="0.25">
      <c r="R83" s="34"/>
    </row>
    <row r="84" spans="1:31" ht="11.1" customHeight="1" x14ac:dyDescent="0.25">
      <c r="R84" s="34"/>
    </row>
    <row r="85" spans="1:31" ht="11.1" customHeight="1" x14ac:dyDescent="0.25">
      <c r="R85" s="34"/>
    </row>
    <row r="86" spans="1:31" ht="11.1" customHeight="1" x14ac:dyDescent="0.25">
      <c r="R86" s="34"/>
    </row>
    <row r="87" spans="1:31" ht="11.1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4"/>
      <c r="R87" s="34"/>
      <c r="S87" s="34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ht="11.1" customHeight="1" x14ac:dyDescent="0.25">
      <c r="R88" s="34"/>
    </row>
    <row r="89" spans="1:31" ht="11.1" customHeight="1" x14ac:dyDescent="0.25">
      <c r="R89" s="34"/>
    </row>
    <row r="90" spans="1:31" ht="11.1" customHeight="1" x14ac:dyDescent="0.25">
      <c r="R90" s="34"/>
    </row>
    <row r="91" spans="1:31" ht="11.1" customHeight="1" x14ac:dyDescent="0.25">
      <c r="R91" s="34"/>
    </row>
    <row r="92" spans="1:31" ht="11.1" customHeight="1" x14ac:dyDescent="0.25">
      <c r="R92" s="34"/>
    </row>
    <row r="93" spans="1:31" ht="11.1" customHeight="1" x14ac:dyDescent="0.25">
      <c r="R93" s="34"/>
    </row>
    <row r="94" spans="1:31" ht="11.1" customHeight="1" x14ac:dyDescent="0.25">
      <c r="A94" s="33" t="s">
        <v>4</v>
      </c>
      <c r="R94" s="34"/>
      <c r="T94" s="33" t="s">
        <v>4</v>
      </c>
    </row>
    <row r="95" spans="1:31" ht="11.1" customHeight="1" thickBot="1" x14ac:dyDescent="0.3">
      <c r="R95" s="34"/>
    </row>
    <row r="96" spans="1:31" ht="11.1" customHeight="1" x14ac:dyDescent="0.25">
      <c r="B96" s="30" t="s">
        <v>3</v>
      </c>
      <c r="R96" s="34"/>
    </row>
    <row r="97" spans="2:31" ht="11.1" customHeight="1" thickBot="1" x14ac:dyDescent="0.3">
      <c r="B97" s="24"/>
      <c r="R97" s="34"/>
      <c r="AE97" s="23"/>
    </row>
    <row r="98" spans="2:31" ht="11.1" customHeight="1" thickBot="1" x14ac:dyDescent="0.3">
      <c r="B98" s="28" t="s">
        <v>3</v>
      </c>
      <c r="D98" s="31" t="s">
        <v>3</v>
      </c>
      <c r="R98" s="34"/>
    </row>
    <row r="99" spans="2:31" ht="11.1" customHeight="1" thickBot="1" x14ac:dyDescent="0.3">
      <c r="B99" s="22"/>
      <c r="D99" s="26"/>
      <c r="R99" s="34"/>
      <c r="U99" s="30" t="s">
        <v>3</v>
      </c>
    </row>
    <row r="100" spans="2:31" ht="11.1" customHeight="1" thickBot="1" x14ac:dyDescent="0.3">
      <c r="R100" s="34"/>
      <c r="U100" s="24"/>
    </row>
    <row r="101" spans="2:31" ht="11.1" customHeight="1" x14ac:dyDescent="0.25">
      <c r="P101" s="23"/>
      <c r="R101" s="34"/>
      <c r="U101" s="28" t="s">
        <v>3</v>
      </c>
      <c r="W101" s="31" t="s">
        <v>3</v>
      </c>
    </row>
    <row r="102" spans="2:31" ht="11.1" customHeight="1" thickBot="1" x14ac:dyDescent="0.3">
      <c r="R102" s="34"/>
      <c r="U102" s="22"/>
      <c r="W102" s="26"/>
      <c r="AE102" s="23"/>
    </row>
    <row r="103" spans="2:31" ht="11.1" customHeight="1" x14ac:dyDescent="0.25">
      <c r="F103" s="30" t="s">
        <v>3</v>
      </c>
      <c r="R103" s="34"/>
    </row>
    <row r="104" spans="2:31" ht="11.1" customHeight="1" thickBot="1" x14ac:dyDescent="0.3">
      <c r="F104" s="24"/>
      <c r="R104" s="34"/>
    </row>
    <row r="105" spans="2:31" ht="11.1" customHeight="1" thickBot="1" x14ac:dyDescent="0.3">
      <c r="F105" s="28" t="s">
        <v>3</v>
      </c>
      <c r="H105" s="31" t="s">
        <v>3</v>
      </c>
      <c r="R105" s="34"/>
    </row>
    <row r="106" spans="2:31" ht="11.1" customHeight="1" thickBot="1" x14ac:dyDescent="0.3">
      <c r="B106" s="30" t="s">
        <v>3</v>
      </c>
      <c r="F106" s="22"/>
      <c r="H106" s="26"/>
      <c r="P106" s="23"/>
      <c r="R106" s="34"/>
      <c r="Y106" s="23"/>
      <c r="Z106" s="23"/>
      <c r="AA106" s="23"/>
    </row>
    <row r="107" spans="2:31" ht="11.1" customHeight="1" thickBot="1" x14ac:dyDescent="0.3">
      <c r="B107" s="24"/>
      <c r="R107" s="34"/>
    </row>
    <row r="108" spans="2:31" ht="11.1" customHeight="1" x14ac:dyDescent="0.25">
      <c r="B108" s="28" t="s">
        <v>3</v>
      </c>
      <c r="D108" s="31" t="s">
        <v>3</v>
      </c>
      <c r="R108" s="34"/>
    </row>
    <row r="109" spans="2:31" ht="11.1" customHeight="1" thickBot="1" x14ac:dyDescent="0.3">
      <c r="B109" s="22"/>
      <c r="D109" s="26"/>
      <c r="R109" s="34"/>
    </row>
    <row r="110" spans="2:31" ht="11.1" customHeight="1" thickBot="1" x14ac:dyDescent="0.3">
      <c r="J110" s="23"/>
      <c r="K110" s="23"/>
      <c r="L110" s="23"/>
      <c r="R110" s="34"/>
    </row>
    <row r="111" spans="2:31" ht="11.1" customHeight="1" x14ac:dyDescent="0.25">
      <c r="R111" s="34"/>
      <c r="Y111" s="30" t="s">
        <v>3</v>
      </c>
    </row>
    <row r="112" spans="2:31" ht="11.1" customHeight="1" thickBot="1" x14ac:dyDescent="0.3">
      <c r="R112" s="34"/>
      <c r="Y112" s="24"/>
    </row>
    <row r="113" spans="2:27" ht="11.1" customHeight="1" x14ac:dyDescent="0.25">
      <c r="R113" s="34"/>
      <c r="Y113" s="28" t="s">
        <v>3</v>
      </c>
      <c r="AA113" s="31" t="s">
        <v>3</v>
      </c>
    </row>
    <row r="114" spans="2:27" ht="11.1" customHeight="1" thickBot="1" x14ac:dyDescent="0.3">
      <c r="R114" s="34"/>
      <c r="Y114" s="22"/>
      <c r="AA114" s="26"/>
    </row>
    <row r="115" spans="2:27" ht="11.1" customHeight="1" thickBot="1" x14ac:dyDescent="0.3">
      <c r="J115" s="30" t="s">
        <v>3</v>
      </c>
      <c r="R115" s="34"/>
    </row>
    <row r="116" spans="2:27" ht="11.1" customHeight="1" thickBot="1" x14ac:dyDescent="0.3">
      <c r="B116" s="30" t="s">
        <v>3</v>
      </c>
      <c r="D116" s="23"/>
      <c r="J116" s="24"/>
      <c r="R116" s="34"/>
    </row>
    <row r="117" spans="2:27" ht="11.1" customHeight="1" thickBot="1" x14ac:dyDescent="0.3">
      <c r="B117" s="24"/>
      <c r="J117" s="28" t="s">
        <v>3</v>
      </c>
      <c r="L117" s="31" t="s">
        <v>3</v>
      </c>
      <c r="R117" s="34"/>
      <c r="U117" s="23"/>
      <c r="V117" s="23"/>
      <c r="W117" s="23"/>
    </row>
    <row r="118" spans="2:27" ht="11.1" customHeight="1" thickBot="1" x14ac:dyDescent="0.3">
      <c r="B118" s="28" t="s">
        <v>3</v>
      </c>
      <c r="D118" s="31" t="s">
        <v>3</v>
      </c>
      <c r="J118" s="22"/>
      <c r="L118" s="26"/>
      <c r="R118" s="34"/>
    </row>
    <row r="119" spans="2:27" ht="11.1" customHeight="1" thickBot="1" x14ac:dyDescent="0.3">
      <c r="B119" s="22"/>
      <c r="D119" s="26"/>
      <c r="R119" s="34"/>
      <c r="U119" s="30" t="s">
        <v>3</v>
      </c>
    </row>
    <row r="120" spans="2:27" ht="11.1" customHeight="1" thickBot="1" x14ac:dyDescent="0.3">
      <c r="R120" s="34"/>
      <c r="U120" s="24"/>
    </row>
    <row r="121" spans="2:27" ht="11.1" customHeight="1" x14ac:dyDescent="0.25">
      <c r="F121" s="23"/>
      <c r="G121" s="23"/>
      <c r="H121" s="23"/>
      <c r="R121" s="34"/>
      <c r="U121" s="28" t="s">
        <v>3</v>
      </c>
      <c r="W121" s="31" t="s">
        <v>3</v>
      </c>
    </row>
    <row r="122" spans="2:27" ht="11.1" customHeight="1" thickBot="1" x14ac:dyDescent="0.3">
      <c r="R122" s="34"/>
      <c r="U122" s="22"/>
      <c r="W122" s="26"/>
    </row>
    <row r="123" spans="2:27" ht="11.1" customHeight="1" x14ac:dyDescent="0.25">
      <c r="F123" s="30" t="s">
        <v>3</v>
      </c>
      <c r="R123" s="34"/>
    </row>
    <row r="124" spans="2:27" ht="11.1" customHeight="1" thickBot="1" x14ac:dyDescent="0.3">
      <c r="F124" s="24"/>
      <c r="R124" s="34"/>
    </row>
    <row r="125" spans="2:27" ht="11.1" customHeight="1" thickBot="1" x14ac:dyDescent="0.3">
      <c r="F125" s="28" t="s">
        <v>3</v>
      </c>
      <c r="H125" s="31" t="s">
        <v>3</v>
      </c>
      <c r="R125" s="34"/>
    </row>
    <row r="126" spans="2:27" ht="11.1" customHeight="1" thickBot="1" x14ac:dyDescent="0.3">
      <c r="B126" s="30" t="s">
        <v>3</v>
      </c>
      <c r="F126" s="22"/>
      <c r="H126" s="26"/>
      <c r="R126" s="34"/>
    </row>
    <row r="127" spans="2:27" ht="11.1" customHeight="1" thickBot="1" x14ac:dyDescent="0.3">
      <c r="B127" s="24"/>
      <c r="R127" s="34"/>
    </row>
    <row r="128" spans="2:27" ht="11.1" customHeight="1" x14ac:dyDescent="0.25">
      <c r="B128" s="28" t="s">
        <v>3</v>
      </c>
      <c r="D128" s="31" t="s">
        <v>3</v>
      </c>
      <c r="R128" s="34"/>
    </row>
    <row r="129" spans="2:31" ht="11.1" customHeight="1" thickBot="1" x14ac:dyDescent="0.3">
      <c r="B129" s="22"/>
      <c r="D129" s="26"/>
      <c r="R129" s="34"/>
    </row>
    <row r="130" spans="2:31" ht="11.1" customHeight="1" x14ac:dyDescent="0.25">
      <c r="R130" s="34"/>
    </row>
    <row r="131" spans="2:31" ht="11.1" customHeight="1" thickBot="1" x14ac:dyDescent="0.3">
      <c r="R131" s="34"/>
    </row>
    <row r="132" spans="2:31" ht="11.1" customHeight="1" x14ac:dyDescent="0.25">
      <c r="R132" s="34"/>
      <c r="AC132" s="30" t="s">
        <v>3</v>
      </c>
    </row>
    <row r="133" spans="2:31" ht="11.1" customHeight="1" thickBot="1" x14ac:dyDescent="0.3">
      <c r="R133" s="34"/>
      <c r="AC133" s="24"/>
    </row>
    <row r="134" spans="2:31" ht="11.1" customHeight="1" x14ac:dyDescent="0.25">
      <c r="R134" s="34"/>
      <c r="AC134" s="28" t="s">
        <v>3</v>
      </c>
      <c r="AE134" s="31" t="s">
        <v>3</v>
      </c>
    </row>
    <row r="135" spans="2:31" ht="11.1" customHeight="1" thickBot="1" x14ac:dyDescent="0.3">
      <c r="R135" s="34"/>
      <c r="AC135" s="22"/>
      <c r="AE135" s="26"/>
    </row>
    <row r="136" spans="2:31" ht="11.1" customHeight="1" x14ac:dyDescent="0.25">
      <c r="B136" s="30" t="s">
        <v>3</v>
      </c>
      <c r="N136" s="30" t="s">
        <v>3</v>
      </c>
      <c r="R136" s="34"/>
    </row>
    <row r="137" spans="2:31" ht="11.1" customHeight="1" thickBot="1" x14ac:dyDescent="0.3">
      <c r="B137" s="24"/>
      <c r="N137" s="24"/>
      <c r="R137" s="34"/>
    </row>
    <row r="138" spans="2:31" ht="11.1" customHeight="1" x14ac:dyDescent="0.25">
      <c r="B138" s="28" t="s">
        <v>3</v>
      </c>
      <c r="D138" s="31" t="s">
        <v>3</v>
      </c>
      <c r="N138" s="28" t="s">
        <v>3</v>
      </c>
      <c r="P138" s="31" t="s">
        <v>3</v>
      </c>
      <c r="R138" s="34"/>
      <c r="U138" s="30" t="s">
        <v>3</v>
      </c>
    </row>
    <row r="139" spans="2:31" ht="11.1" customHeight="1" thickBot="1" x14ac:dyDescent="0.3">
      <c r="B139" s="22"/>
      <c r="D139" s="26"/>
      <c r="N139" s="22"/>
      <c r="P139" s="26"/>
      <c r="R139" s="34"/>
      <c r="U139" s="24"/>
    </row>
    <row r="140" spans="2:31" ht="11.1" customHeight="1" x14ac:dyDescent="0.25">
      <c r="R140" s="34"/>
      <c r="U140" s="28" t="s">
        <v>3</v>
      </c>
      <c r="W140" s="31" t="s">
        <v>3</v>
      </c>
    </row>
    <row r="141" spans="2:31" ht="11.1" customHeight="1" thickBot="1" x14ac:dyDescent="0.3">
      <c r="R141" s="34"/>
      <c r="U141" s="22"/>
      <c r="W141" s="26"/>
    </row>
    <row r="142" spans="2:31" ht="11.1" customHeight="1" x14ac:dyDescent="0.25">
      <c r="F142" s="30" t="s">
        <v>3</v>
      </c>
      <c r="R142" s="34"/>
    </row>
    <row r="143" spans="2:31" ht="11.1" customHeight="1" thickBot="1" x14ac:dyDescent="0.3">
      <c r="F143" s="24"/>
      <c r="R143" s="34"/>
    </row>
    <row r="144" spans="2:31" ht="11.1" customHeight="1" thickBot="1" x14ac:dyDescent="0.3">
      <c r="F144" s="28" t="s">
        <v>3</v>
      </c>
      <c r="H144" s="31" t="s">
        <v>3</v>
      </c>
      <c r="R144" s="34"/>
    </row>
    <row r="145" spans="2:27" ht="11.1" customHeight="1" thickBot="1" x14ac:dyDescent="0.3">
      <c r="B145" s="30" t="s">
        <v>3</v>
      </c>
      <c r="F145" s="22"/>
      <c r="H145" s="26"/>
      <c r="R145" s="34"/>
    </row>
    <row r="146" spans="2:27" ht="11.1" customHeight="1" thickBot="1" x14ac:dyDescent="0.3">
      <c r="B146" s="24"/>
      <c r="R146" s="34"/>
    </row>
    <row r="147" spans="2:27" ht="11.1" customHeight="1" x14ac:dyDescent="0.25">
      <c r="B147" s="28" t="s">
        <v>3</v>
      </c>
      <c r="D147" s="31" t="s">
        <v>3</v>
      </c>
      <c r="R147" s="34"/>
    </row>
    <row r="148" spans="2:27" ht="11.1" customHeight="1" thickBot="1" x14ac:dyDescent="0.3">
      <c r="B148" s="22"/>
      <c r="D148" s="26"/>
      <c r="R148" s="34"/>
    </row>
    <row r="149" spans="2:27" ht="11.1" customHeight="1" thickBot="1" x14ac:dyDescent="0.3">
      <c r="R149" s="34"/>
    </row>
    <row r="150" spans="2:27" ht="11.1" customHeight="1" x14ac:dyDescent="0.25">
      <c r="R150" s="34"/>
      <c r="Y150" s="30" t="s">
        <v>3</v>
      </c>
    </row>
    <row r="151" spans="2:27" ht="11.1" customHeight="1" thickBot="1" x14ac:dyDescent="0.3">
      <c r="R151" s="34"/>
      <c r="Y151" s="24"/>
    </row>
    <row r="152" spans="2:27" ht="11.1" customHeight="1" x14ac:dyDescent="0.25">
      <c r="R152" s="34"/>
      <c r="Y152" s="28" t="s">
        <v>3</v>
      </c>
      <c r="AA152" s="31" t="s">
        <v>3</v>
      </c>
    </row>
    <row r="153" spans="2:27" ht="11.1" customHeight="1" thickBot="1" x14ac:dyDescent="0.3">
      <c r="R153" s="34"/>
      <c r="Y153" s="22"/>
      <c r="AA153" s="26"/>
    </row>
    <row r="154" spans="2:27" ht="11.1" customHeight="1" x14ac:dyDescent="0.25">
      <c r="J154" s="30" t="s">
        <v>3</v>
      </c>
      <c r="R154" s="34"/>
    </row>
    <row r="155" spans="2:27" ht="11.1" customHeight="1" thickBot="1" x14ac:dyDescent="0.3">
      <c r="J155" s="24"/>
      <c r="R155" s="34"/>
    </row>
    <row r="156" spans="2:27" ht="11.1" customHeight="1" x14ac:dyDescent="0.25">
      <c r="B156" s="30" t="s">
        <v>3</v>
      </c>
      <c r="J156" s="28" t="s">
        <v>3</v>
      </c>
      <c r="L156" s="31" t="s">
        <v>3</v>
      </c>
      <c r="R156" s="34"/>
    </row>
    <row r="157" spans="2:27" ht="11.1" customHeight="1" thickBot="1" x14ac:dyDescent="0.3">
      <c r="B157" s="24"/>
      <c r="J157" s="22"/>
      <c r="L157" s="26"/>
      <c r="R157" s="34"/>
    </row>
    <row r="158" spans="2:27" ht="11.1" customHeight="1" thickBot="1" x14ac:dyDescent="0.3">
      <c r="B158" s="28" t="s">
        <v>3</v>
      </c>
      <c r="D158" s="31" t="s">
        <v>3</v>
      </c>
      <c r="R158" s="34"/>
    </row>
    <row r="159" spans="2:27" ht="11.1" customHeight="1" thickBot="1" x14ac:dyDescent="0.3">
      <c r="B159" s="22"/>
      <c r="D159" s="26"/>
      <c r="R159" s="34"/>
      <c r="U159" s="30" t="s">
        <v>3</v>
      </c>
    </row>
    <row r="160" spans="2:27" ht="11.1" customHeight="1" thickBot="1" x14ac:dyDescent="0.3">
      <c r="R160" s="34"/>
      <c r="U160" s="24"/>
    </row>
    <row r="161" spans="2:23" ht="11.1" customHeight="1" x14ac:dyDescent="0.25">
      <c r="R161" s="34"/>
      <c r="U161" s="28" t="s">
        <v>3</v>
      </c>
      <c r="W161" s="31" t="s">
        <v>3</v>
      </c>
    </row>
    <row r="162" spans="2:23" ht="11.1" customHeight="1" thickBot="1" x14ac:dyDescent="0.3">
      <c r="R162" s="34"/>
      <c r="U162" s="22"/>
      <c r="W162" s="26"/>
    </row>
    <row r="163" spans="2:23" ht="11.1" customHeight="1" x14ac:dyDescent="0.25">
      <c r="F163" s="30" t="s">
        <v>3</v>
      </c>
      <c r="R163" s="34"/>
    </row>
    <row r="164" spans="2:23" ht="11.1" customHeight="1" thickBot="1" x14ac:dyDescent="0.3">
      <c r="F164" s="24"/>
      <c r="R164" s="34"/>
    </row>
    <row r="165" spans="2:23" ht="11.1" customHeight="1" thickBot="1" x14ac:dyDescent="0.3">
      <c r="F165" s="28" t="s">
        <v>3</v>
      </c>
      <c r="H165" s="31" t="s">
        <v>3</v>
      </c>
      <c r="R165" s="34"/>
    </row>
    <row r="166" spans="2:23" ht="11.1" customHeight="1" thickBot="1" x14ac:dyDescent="0.3">
      <c r="B166" s="30" t="s">
        <v>3</v>
      </c>
      <c r="F166" s="22"/>
      <c r="H166" s="26"/>
      <c r="R166" s="34"/>
    </row>
    <row r="167" spans="2:23" ht="11.1" customHeight="1" thickBot="1" x14ac:dyDescent="0.3">
      <c r="B167" s="24"/>
      <c r="R167" s="34"/>
    </row>
    <row r="168" spans="2:23" ht="11.1" customHeight="1" x14ac:dyDescent="0.25">
      <c r="B168" s="28" t="s">
        <v>3</v>
      </c>
      <c r="D168" s="31" t="s">
        <v>3</v>
      </c>
      <c r="R168" s="34"/>
    </row>
    <row r="169" spans="2:23" ht="11.1" customHeight="1" thickBot="1" x14ac:dyDescent="0.3">
      <c r="B169" s="22"/>
      <c r="D169" s="26"/>
      <c r="R169" s="34"/>
    </row>
    <row r="170" spans="2:23" ht="11.1" customHeight="1" x14ac:dyDescent="0.25">
      <c r="R170" s="34"/>
    </row>
    <row r="171" spans="2:23" x14ac:dyDescent="0.25">
      <c r="R171" s="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D79"/>
  <sheetViews>
    <sheetView topLeftCell="A19" zoomScale="80" zoomScaleNormal="80" workbookViewId="0">
      <selection activeCell="C20" sqref="C20"/>
    </sheetView>
  </sheetViews>
  <sheetFormatPr baseColWidth="10" defaultRowHeight="15" x14ac:dyDescent="0.25"/>
  <cols>
    <col min="1" max="1" width="1.7109375" style="104" customWidth="1"/>
    <col min="2" max="2" width="5.85546875" style="105" customWidth="1"/>
    <col min="3" max="3" width="22.7109375" style="105" customWidth="1"/>
    <col min="4" max="8" width="8.28515625" style="105" customWidth="1"/>
    <col min="9" max="9" width="8.7109375" style="105" customWidth="1"/>
    <col min="10" max="10" width="8.85546875" style="105" customWidth="1"/>
    <col min="11" max="11" width="1.5703125" style="104" customWidth="1"/>
    <col min="12" max="12" width="22.5703125" style="105" customWidth="1"/>
    <col min="13" max="14" width="8.85546875" style="105" customWidth="1"/>
    <col min="15" max="15" width="8.7109375" style="105" customWidth="1"/>
    <col min="16" max="17" width="1.7109375" style="104" customWidth="1"/>
    <col min="18" max="18" width="5.85546875" style="105" customWidth="1"/>
    <col min="19" max="19" width="22.5703125" style="105" customWidth="1"/>
    <col min="20" max="23" width="8.42578125" style="105" customWidth="1"/>
    <col min="24" max="24" width="8.7109375" style="105" customWidth="1"/>
    <col min="25" max="25" width="8.85546875" style="105" customWidth="1"/>
    <col min="26" max="26" width="1.7109375" style="104" customWidth="1"/>
    <col min="27" max="27" width="22.7109375" style="105" customWidth="1"/>
    <col min="28" max="29" width="8.85546875" style="105" customWidth="1"/>
    <col min="30" max="30" width="8.7109375" style="105" customWidth="1"/>
    <col min="31" max="16384" width="11.42578125" style="104"/>
  </cols>
  <sheetData>
    <row r="1" spans="1:30" ht="24" customHeight="1" x14ac:dyDescent="0.25">
      <c r="A1" s="157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Q1" s="160" t="s">
        <v>42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ht="24" customHeight="1" x14ac:dyDescent="0.25">
      <c r="A2" s="159" t="s">
        <v>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Q2" s="155" t="s">
        <v>49</v>
      </c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x14ac:dyDescent="0.25">
      <c r="J3" s="106"/>
      <c r="K3" s="107"/>
      <c r="M3" s="106"/>
      <c r="N3" s="108"/>
      <c r="O3" s="106"/>
      <c r="Y3" s="106"/>
      <c r="Z3" s="107"/>
      <c r="AB3" s="106"/>
      <c r="AC3" s="108"/>
      <c r="AD3" s="106"/>
    </row>
    <row r="4" spans="1:30" ht="9.75" customHeight="1" thickBot="1" x14ac:dyDescent="0.3">
      <c r="J4" s="106"/>
      <c r="K4" s="107"/>
      <c r="M4" s="106"/>
      <c r="N4" s="108"/>
      <c r="O4" s="106"/>
      <c r="Y4" s="106"/>
      <c r="Z4" s="107"/>
      <c r="AB4" s="106"/>
      <c r="AC4" s="108"/>
      <c r="AD4" s="106"/>
    </row>
    <row r="5" spans="1:30" ht="13.5" customHeight="1" thickBot="1" x14ac:dyDescent="0.3">
      <c r="A5" s="109"/>
      <c r="B5" s="110"/>
      <c r="C5" s="110"/>
      <c r="D5" s="111"/>
      <c r="E5" s="112"/>
      <c r="F5" s="112"/>
      <c r="G5" s="113"/>
      <c r="H5" s="113"/>
      <c r="J5" s="106"/>
      <c r="K5" s="114"/>
      <c r="L5" s="110"/>
      <c r="M5" s="106"/>
      <c r="N5" s="108"/>
      <c r="O5" s="106"/>
      <c r="Q5" s="109"/>
      <c r="R5" s="110"/>
      <c r="S5" s="110"/>
      <c r="T5" s="112"/>
      <c r="U5" s="112"/>
      <c r="V5" s="113"/>
      <c r="W5" s="113"/>
      <c r="Y5" s="106"/>
      <c r="Z5" s="130"/>
      <c r="AA5" s="110"/>
      <c r="AB5" s="106"/>
      <c r="AC5" s="108"/>
      <c r="AD5" s="106"/>
    </row>
    <row r="6" spans="1:30" ht="12.95" customHeight="1" thickTop="1" thickBot="1" x14ac:dyDescent="0.3">
      <c r="A6" s="115">
        <f>RANK(K6,$K$6:$K$37)</f>
        <v>1</v>
      </c>
      <c r="B6" s="137">
        <v>1</v>
      </c>
      <c r="C6" s="142" t="s">
        <v>51</v>
      </c>
      <c r="D6" s="131">
        <v>1</v>
      </c>
      <c r="E6" s="131"/>
      <c r="F6" s="132"/>
      <c r="G6" s="132"/>
      <c r="H6" s="132"/>
      <c r="I6" s="124">
        <f>SUM(D$6:H$6)</f>
        <v>1</v>
      </c>
      <c r="J6" s="124">
        <f>RANK(I6,I6:I37)</f>
        <v>1</v>
      </c>
      <c r="K6" s="116">
        <f t="shared" ref="K6" si="0">I6+ROW()/1000</f>
        <v>1.006</v>
      </c>
      <c r="L6" s="136" t="str">
        <f>VLOOKUP(O6,$A$6:$C$37,3,0)</f>
        <v>cx</v>
      </c>
      <c r="M6" s="133">
        <f>VLOOKUP(L6,$C$6:$I$37,7,0)</f>
        <v>1</v>
      </c>
      <c r="N6" s="134">
        <f t="shared" ref="N6:N37" si="1">VLOOKUP(O6,$A$5:$B$41,2,0)</f>
        <v>1</v>
      </c>
      <c r="O6" s="135">
        <v>1</v>
      </c>
      <c r="Q6" s="115">
        <f t="shared" ref="Q6:Q22" si="2">RANK(Z6,$Z$6:$Z$22)</f>
        <v>1</v>
      </c>
      <c r="R6" s="137">
        <v>1</v>
      </c>
      <c r="S6" s="142" t="s">
        <v>50</v>
      </c>
      <c r="T6" s="131">
        <v>1</v>
      </c>
      <c r="U6" s="131"/>
      <c r="V6" s="132"/>
      <c r="W6" s="132"/>
      <c r="X6" s="124">
        <f>SUM(T$6:W$6)</f>
        <v>1</v>
      </c>
      <c r="Y6" s="124">
        <f>RANK(X6,X6:X22)</f>
        <v>1</v>
      </c>
      <c r="Z6" s="116">
        <f t="shared" ref="Z6:Z20" si="3">X6+ROW()/1000</f>
        <v>1.006</v>
      </c>
      <c r="AA6" s="125" t="str">
        <f t="shared" ref="AA6:AA21" si="4">VLOOKUP(AD6,$Q$6:$S$22,3,0)</f>
        <v>gh</v>
      </c>
      <c r="AB6" s="133">
        <f>VLOOKUP(AA6,$S$6:$X$22,6,0)</f>
        <v>1</v>
      </c>
      <c r="AC6" s="134">
        <f t="shared" ref="AC6:AC21" si="5">VLOOKUP(AD6,$Q$6:$R$22,2,0)</f>
        <v>1</v>
      </c>
      <c r="AD6" s="135">
        <v>1</v>
      </c>
    </row>
    <row r="7" spans="1:30" ht="12.95" customHeight="1" thickTop="1" thickBot="1" x14ac:dyDescent="0.3">
      <c r="A7" s="115">
        <f t="shared" ref="A7:A37" si="6">RANK(K7,$K$6:$K$37)</f>
        <v>32</v>
      </c>
      <c r="B7" s="140"/>
      <c r="C7" s="141"/>
      <c r="D7" s="122"/>
      <c r="E7" s="122"/>
      <c r="F7" s="123"/>
      <c r="G7" s="123"/>
      <c r="H7" s="123"/>
      <c r="I7" s="124">
        <f>SUM(D$7:H$7)</f>
        <v>0</v>
      </c>
      <c r="J7" s="124">
        <f>RANK(I7,I7:I37)</f>
        <v>1</v>
      </c>
      <c r="K7" s="116">
        <f t="shared" ref="K7:K9" si="7">I7+ROW()/1000</f>
        <v>7.0000000000000001E-3</v>
      </c>
      <c r="L7" s="117">
        <f t="shared" ref="L7:L37" si="8">VLOOKUP(O7,$A$6:$C$37,3,0)</f>
        <v>0</v>
      </c>
      <c r="M7" s="118" t="e">
        <f>VLOOKUP(L7,$C$6:$I$37,7,0)</f>
        <v>#N/A</v>
      </c>
      <c r="N7" s="119">
        <f t="shared" si="1"/>
        <v>0</v>
      </c>
      <c r="O7" s="120">
        <v>2</v>
      </c>
      <c r="Q7" s="115">
        <f t="shared" si="2"/>
        <v>17</v>
      </c>
      <c r="R7" s="140"/>
      <c r="S7" s="141"/>
      <c r="T7" s="122"/>
      <c r="U7" s="122"/>
      <c r="V7" s="123"/>
      <c r="W7" s="123"/>
      <c r="X7" s="124">
        <f>SUM(T$7:W$7)</f>
        <v>0</v>
      </c>
      <c r="Y7" s="124">
        <f>RANK(X7,X7:X23)</f>
        <v>1</v>
      </c>
      <c r="Z7" s="116">
        <f t="shared" si="3"/>
        <v>7.0000000000000001E-3</v>
      </c>
      <c r="AA7" s="125">
        <f t="shared" si="4"/>
        <v>0</v>
      </c>
      <c r="AB7" s="133" t="e">
        <f t="shared" ref="AB7:AB21" si="9">VLOOKUP(AA7,$S$6:$X$22,6,0)</f>
        <v>#N/A</v>
      </c>
      <c r="AC7" s="134">
        <f t="shared" si="5"/>
        <v>0</v>
      </c>
      <c r="AD7" s="120">
        <v>2</v>
      </c>
    </row>
    <row r="8" spans="1:30" ht="12.95" customHeight="1" thickTop="1" thickBot="1" x14ac:dyDescent="0.3">
      <c r="A8" s="115">
        <f t="shared" si="6"/>
        <v>31</v>
      </c>
      <c r="B8" s="137"/>
      <c r="C8" s="142"/>
      <c r="D8" s="127"/>
      <c r="E8" s="127"/>
      <c r="F8" s="128"/>
      <c r="G8" s="128"/>
      <c r="H8" s="128"/>
      <c r="I8" s="129">
        <f t="shared" ref="I8:I9" si="10">SUM(D8:H8)</f>
        <v>0</v>
      </c>
      <c r="J8" s="124">
        <f>RANK(I8,I8:I37)</f>
        <v>1</v>
      </c>
      <c r="K8" s="116">
        <f t="shared" si="7"/>
        <v>8.0000000000000002E-3</v>
      </c>
      <c r="L8" s="117">
        <f t="shared" si="8"/>
        <v>0</v>
      </c>
      <c r="M8" s="118" t="e">
        <f t="shared" ref="M8:M37" si="11">VLOOKUP(L8,$C$6:$I$37,7,0)</f>
        <v>#N/A</v>
      </c>
      <c r="N8" s="119">
        <f t="shared" si="1"/>
        <v>0</v>
      </c>
      <c r="O8" s="120">
        <v>3</v>
      </c>
      <c r="Q8" s="115">
        <f t="shared" si="2"/>
        <v>16</v>
      </c>
      <c r="R8" s="137"/>
      <c r="S8" s="142"/>
      <c r="T8" s="127"/>
      <c r="U8" s="127"/>
      <c r="V8" s="128"/>
      <c r="W8" s="128"/>
      <c r="X8" s="124">
        <f>SUM(T$8:W$8)</f>
        <v>0</v>
      </c>
      <c r="Y8" s="124">
        <f t="shared" ref="Y8:Y21" si="12">RANK(X8,X8:X24)</f>
        <v>1</v>
      </c>
      <c r="Z8" s="116">
        <f t="shared" si="3"/>
        <v>8.0000000000000002E-3</v>
      </c>
      <c r="AA8" s="125">
        <f t="shared" si="4"/>
        <v>0</v>
      </c>
      <c r="AB8" s="133" t="e">
        <f t="shared" si="9"/>
        <v>#N/A</v>
      </c>
      <c r="AC8" s="134">
        <f t="shared" si="5"/>
        <v>0</v>
      </c>
      <c r="AD8" s="120">
        <v>3</v>
      </c>
    </row>
    <row r="9" spans="1:30" ht="12.95" customHeight="1" thickTop="1" thickBot="1" x14ac:dyDescent="0.3">
      <c r="A9" s="115">
        <f t="shared" si="6"/>
        <v>30</v>
      </c>
      <c r="B9" s="140"/>
      <c r="C9" s="141"/>
      <c r="D9" s="122"/>
      <c r="E9" s="122"/>
      <c r="F9" s="123"/>
      <c r="G9" s="123"/>
      <c r="H9" s="123"/>
      <c r="I9" s="124">
        <f t="shared" si="10"/>
        <v>0</v>
      </c>
      <c r="J9" s="124">
        <f>RANK(I9,I9:I37)</f>
        <v>1</v>
      </c>
      <c r="K9" s="116">
        <f t="shared" si="7"/>
        <v>8.9999999999999993E-3</v>
      </c>
      <c r="L9" s="117">
        <f t="shared" si="8"/>
        <v>0</v>
      </c>
      <c r="M9" s="118" t="e">
        <f t="shared" si="11"/>
        <v>#N/A</v>
      </c>
      <c r="N9" s="119">
        <f t="shared" si="1"/>
        <v>0</v>
      </c>
      <c r="O9" s="120">
        <v>4</v>
      </c>
      <c r="Q9" s="115">
        <f t="shared" si="2"/>
        <v>15</v>
      </c>
      <c r="R9" s="140"/>
      <c r="S9" s="141"/>
      <c r="T9" s="122"/>
      <c r="U9" s="122"/>
      <c r="V9" s="123"/>
      <c r="W9" s="123"/>
      <c r="X9" s="124">
        <f>SUM(T$9:W$9)</f>
        <v>0</v>
      </c>
      <c r="Y9" s="124">
        <f t="shared" si="12"/>
        <v>1</v>
      </c>
      <c r="Z9" s="116">
        <f t="shared" si="3"/>
        <v>8.9999999999999993E-3</v>
      </c>
      <c r="AA9" s="125">
        <f t="shared" si="4"/>
        <v>0</v>
      </c>
      <c r="AB9" s="133" t="e">
        <f t="shared" si="9"/>
        <v>#N/A</v>
      </c>
      <c r="AC9" s="134">
        <f t="shared" si="5"/>
        <v>0</v>
      </c>
      <c r="AD9" s="120">
        <v>4</v>
      </c>
    </row>
    <row r="10" spans="1:30" ht="12.95" customHeight="1" thickTop="1" thickBot="1" x14ac:dyDescent="0.3">
      <c r="A10" s="115">
        <f t="shared" si="6"/>
        <v>29</v>
      </c>
      <c r="B10" s="137"/>
      <c r="C10" s="142"/>
      <c r="D10" s="126"/>
      <c r="E10" s="127"/>
      <c r="F10" s="127"/>
      <c r="G10" s="128"/>
      <c r="H10" s="128"/>
      <c r="I10" s="129">
        <f t="shared" ref="I10:I37" si="13">SUM(D10:H10)</f>
        <v>0</v>
      </c>
      <c r="J10" s="124">
        <f>RANK(I10,I10:I37)</f>
        <v>1</v>
      </c>
      <c r="K10" s="116">
        <f t="shared" ref="K10:K37" si="14">I10+ROW()/1000</f>
        <v>0.01</v>
      </c>
      <c r="L10" s="117">
        <f t="shared" si="8"/>
        <v>0</v>
      </c>
      <c r="M10" s="118" t="e">
        <f t="shared" si="11"/>
        <v>#N/A</v>
      </c>
      <c r="N10" s="119">
        <f t="shared" si="1"/>
        <v>0</v>
      </c>
      <c r="O10" s="120">
        <v>5</v>
      </c>
      <c r="Q10" s="115">
        <f t="shared" si="2"/>
        <v>14</v>
      </c>
      <c r="R10" s="137"/>
      <c r="S10" s="142"/>
      <c r="T10" s="127"/>
      <c r="U10" s="127"/>
      <c r="V10" s="128"/>
      <c r="W10" s="128"/>
      <c r="X10" s="124">
        <f>SUM(T$10:W$10)</f>
        <v>0</v>
      </c>
      <c r="Y10" s="124">
        <f t="shared" si="12"/>
        <v>1</v>
      </c>
      <c r="Z10" s="116">
        <f t="shared" si="3"/>
        <v>0.01</v>
      </c>
      <c r="AA10" s="125">
        <f t="shared" si="4"/>
        <v>0</v>
      </c>
      <c r="AB10" s="133" t="e">
        <f t="shared" si="9"/>
        <v>#N/A</v>
      </c>
      <c r="AC10" s="134">
        <f t="shared" si="5"/>
        <v>0</v>
      </c>
      <c r="AD10" s="120">
        <v>5</v>
      </c>
    </row>
    <row r="11" spans="1:30" ht="12.95" customHeight="1" thickTop="1" thickBot="1" x14ac:dyDescent="0.3">
      <c r="A11" s="115">
        <f t="shared" si="6"/>
        <v>28</v>
      </c>
      <c r="B11" s="140"/>
      <c r="C11" s="141"/>
      <c r="D11" s="121"/>
      <c r="E11" s="122"/>
      <c r="F11" s="122"/>
      <c r="G11" s="123"/>
      <c r="H11" s="123"/>
      <c r="I11" s="124">
        <f t="shared" si="13"/>
        <v>0</v>
      </c>
      <c r="J11" s="124">
        <f>RANK(I11,I11:I37)</f>
        <v>1</v>
      </c>
      <c r="K11" s="116">
        <f t="shared" si="14"/>
        <v>1.0999999999999999E-2</v>
      </c>
      <c r="L11" s="117">
        <f t="shared" si="8"/>
        <v>0</v>
      </c>
      <c r="M11" s="118" t="e">
        <f t="shared" si="11"/>
        <v>#N/A</v>
      </c>
      <c r="N11" s="119">
        <f t="shared" si="1"/>
        <v>0</v>
      </c>
      <c r="O11" s="120">
        <v>6</v>
      </c>
      <c r="Q11" s="115">
        <f t="shared" si="2"/>
        <v>13</v>
      </c>
      <c r="R11" s="140"/>
      <c r="S11" s="141"/>
      <c r="T11" s="122"/>
      <c r="U11" s="122"/>
      <c r="V11" s="123"/>
      <c r="W11" s="123"/>
      <c r="X11" s="124">
        <f>SUM(T$11:W$11)</f>
        <v>0</v>
      </c>
      <c r="Y11" s="124">
        <f t="shared" si="12"/>
        <v>1</v>
      </c>
      <c r="Z11" s="116">
        <f t="shared" si="3"/>
        <v>1.0999999999999999E-2</v>
      </c>
      <c r="AA11" s="125">
        <f t="shared" si="4"/>
        <v>0</v>
      </c>
      <c r="AB11" s="133" t="e">
        <f t="shared" si="9"/>
        <v>#N/A</v>
      </c>
      <c r="AC11" s="134">
        <f t="shared" si="5"/>
        <v>0</v>
      </c>
      <c r="AD11" s="120">
        <v>6</v>
      </c>
    </row>
    <row r="12" spans="1:30" ht="12.95" customHeight="1" thickTop="1" thickBot="1" x14ac:dyDescent="0.3">
      <c r="A12" s="115">
        <f t="shared" si="6"/>
        <v>27</v>
      </c>
      <c r="B12" s="137"/>
      <c r="C12" s="142"/>
      <c r="D12" s="126"/>
      <c r="E12" s="127"/>
      <c r="F12" s="127"/>
      <c r="G12" s="128"/>
      <c r="H12" s="128"/>
      <c r="I12" s="129">
        <f t="shared" si="13"/>
        <v>0</v>
      </c>
      <c r="J12" s="124">
        <f>RANK(I12,I12:I37)</f>
        <v>1</v>
      </c>
      <c r="K12" s="116">
        <f t="shared" si="14"/>
        <v>1.2E-2</v>
      </c>
      <c r="L12" s="117">
        <f t="shared" si="8"/>
        <v>0</v>
      </c>
      <c r="M12" s="118" t="e">
        <f t="shared" si="11"/>
        <v>#N/A</v>
      </c>
      <c r="N12" s="119">
        <f t="shared" si="1"/>
        <v>0</v>
      </c>
      <c r="O12" s="120">
        <v>7</v>
      </c>
      <c r="Q12" s="115">
        <f t="shared" si="2"/>
        <v>12</v>
      </c>
      <c r="R12" s="137"/>
      <c r="S12" s="142"/>
      <c r="T12" s="127"/>
      <c r="U12" s="127"/>
      <c r="V12" s="128"/>
      <c r="W12" s="128"/>
      <c r="X12" s="124">
        <f>SUM(T$12:W$12)</f>
        <v>0</v>
      </c>
      <c r="Y12" s="124">
        <f t="shared" si="12"/>
        <v>1</v>
      </c>
      <c r="Z12" s="116">
        <f t="shared" si="3"/>
        <v>1.2E-2</v>
      </c>
      <c r="AA12" s="125">
        <f t="shared" si="4"/>
        <v>0</v>
      </c>
      <c r="AB12" s="133" t="e">
        <f t="shared" si="9"/>
        <v>#N/A</v>
      </c>
      <c r="AC12" s="134">
        <f t="shared" si="5"/>
        <v>0</v>
      </c>
      <c r="AD12" s="120">
        <v>7</v>
      </c>
    </row>
    <row r="13" spans="1:30" ht="12.95" customHeight="1" thickTop="1" thickBot="1" x14ac:dyDescent="0.3">
      <c r="A13" s="115">
        <f t="shared" si="6"/>
        <v>26</v>
      </c>
      <c r="B13" s="140"/>
      <c r="C13" s="141"/>
      <c r="D13" s="121"/>
      <c r="E13" s="122"/>
      <c r="F13" s="122"/>
      <c r="G13" s="123"/>
      <c r="H13" s="123"/>
      <c r="I13" s="124">
        <f t="shared" si="13"/>
        <v>0</v>
      </c>
      <c r="J13" s="124">
        <f>RANK(I13,I13:I37)</f>
        <v>1</v>
      </c>
      <c r="K13" s="116">
        <f t="shared" si="14"/>
        <v>1.2999999999999999E-2</v>
      </c>
      <c r="L13" s="117">
        <f t="shared" si="8"/>
        <v>0</v>
      </c>
      <c r="M13" s="118" t="e">
        <f t="shared" si="11"/>
        <v>#N/A</v>
      </c>
      <c r="N13" s="119">
        <f t="shared" si="1"/>
        <v>0</v>
      </c>
      <c r="O13" s="120">
        <v>8</v>
      </c>
      <c r="Q13" s="115">
        <f t="shared" si="2"/>
        <v>11</v>
      </c>
      <c r="R13" s="140"/>
      <c r="S13" s="141"/>
      <c r="T13" s="122"/>
      <c r="U13" s="122"/>
      <c r="V13" s="123"/>
      <c r="W13" s="123"/>
      <c r="X13" s="124">
        <f>SUM(T$13:W$13)</f>
        <v>0</v>
      </c>
      <c r="Y13" s="124">
        <f t="shared" si="12"/>
        <v>1</v>
      </c>
      <c r="Z13" s="116">
        <f t="shared" si="3"/>
        <v>1.2999999999999999E-2</v>
      </c>
      <c r="AA13" s="125">
        <f t="shared" si="4"/>
        <v>0</v>
      </c>
      <c r="AB13" s="133" t="e">
        <f t="shared" si="9"/>
        <v>#N/A</v>
      </c>
      <c r="AC13" s="134">
        <f t="shared" si="5"/>
        <v>0</v>
      </c>
      <c r="AD13" s="120">
        <v>8</v>
      </c>
    </row>
    <row r="14" spans="1:30" ht="12.95" customHeight="1" thickTop="1" thickBot="1" x14ac:dyDescent="0.3">
      <c r="A14" s="115">
        <f t="shared" si="6"/>
        <v>25</v>
      </c>
      <c r="B14" s="137"/>
      <c r="C14" s="142"/>
      <c r="D14" s="126"/>
      <c r="E14" s="127"/>
      <c r="F14" s="127"/>
      <c r="G14" s="128"/>
      <c r="H14" s="128"/>
      <c r="I14" s="129">
        <f t="shared" si="13"/>
        <v>0</v>
      </c>
      <c r="J14" s="124">
        <f>RANK(I14,I14:I37)</f>
        <v>1</v>
      </c>
      <c r="K14" s="116">
        <f t="shared" si="14"/>
        <v>1.4E-2</v>
      </c>
      <c r="L14" s="117">
        <f t="shared" si="8"/>
        <v>0</v>
      </c>
      <c r="M14" s="118" t="e">
        <f t="shared" si="11"/>
        <v>#N/A</v>
      </c>
      <c r="N14" s="119">
        <f t="shared" si="1"/>
        <v>0</v>
      </c>
      <c r="O14" s="120">
        <v>9</v>
      </c>
      <c r="Q14" s="115">
        <f t="shared" si="2"/>
        <v>10</v>
      </c>
      <c r="R14" s="137"/>
      <c r="S14" s="142"/>
      <c r="T14" s="127"/>
      <c r="U14" s="127"/>
      <c r="V14" s="128"/>
      <c r="W14" s="128"/>
      <c r="X14" s="124">
        <f>SUM(T$14:W$14)</f>
        <v>0</v>
      </c>
      <c r="Y14" s="124">
        <f t="shared" si="12"/>
        <v>1</v>
      </c>
      <c r="Z14" s="116">
        <f t="shared" si="3"/>
        <v>1.4E-2</v>
      </c>
      <c r="AA14" s="125">
        <f t="shared" si="4"/>
        <v>0</v>
      </c>
      <c r="AB14" s="133" t="e">
        <f t="shared" si="9"/>
        <v>#N/A</v>
      </c>
      <c r="AC14" s="134">
        <f t="shared" si="5"/>
        <v>0</v>
      </c>
      <c r="AD14" s="120">
        <v>9</v>
      </c>
    </row>
    <row r="15" spans="1:30" ht="12.95" customHeight="1" thickTop="1" thickBot="1" x14ac:dyDescent="0.3">
      <c r="A15" s="115">
        <f t="shared" si="6"/>
        <v>24</v>
      </c>
      <c r="B15" s="140"/>
      <c r="C15" s="141"/>
      <c r="D15" s="121"/>
      <c r="E15" s="122"/>
      <c r="F15" s="122"/>
      <c r="G15" s="123"/>
      <c r="H15" s="123"/>
      <c r="I15" s="124">
        <f t="shared" si="13"/>
        <v>0</v>
      </c>
      <c r="J15" s="124">
        <f>RANK(I15,I15:I37)</f>
        <v>1</v>
      </c>
      <c r="K15" s="116">
        <f t="shared" si="14"/>
        <v>1.4999999999999999E-2</v>
      </c>
      <c r="L15" s="117">
        <f t="shared" si="8"/>
        <v>0</v>
      </c>
      <c r="M15" s="118" t="e">
        <f t="shared" si="11"/>
        <v>#N/A</v>
      </c>
      <c r="N15" s="119">
        <f t="shared" si="1"/>
        <v>0</v>
      </c>
      <c r="O15" s="120">
        <v>10</v>
      </c>
      <c r="Q15" s="115">
        <f t="shared" si="2"/>
        <v>9</v>
      </c>
      <c r="R15" s="140"/>
      <c r="S15" s="141"/>
      <c r="T15" s="122"/>
      <c r="U15" s="122"/>
      <c r="V15" s="123"/>
      <c r="W15" s="123"/>
      <c r="X15" s="124">
        <f>SUM(T$15:W$15)</f>
        <v>0</v>
      </c>
      <c r="Y15" s="124">
        <f t="shared" si="12"/>
        <v>1</v>
      </c>
      <c r="Z15" s="116">
        <f t="shared" si="3"/>
        <v>1.4999999999999999E-2</v>
      </c>
      <c r="AA15" s="125">
        <f t="shared" si="4"/>
        <v>0</v>
      </c>
      <c r="AB15" s="133" t="e">
        <f t="shared" si="9"/>
        <v>#N/A</v>
      </c>
      <c r="AC15" s="134">
        <f t="shared" si="5"/>
        <v>0</v>
      </c>
      <c r="AD15" s="120">
        <v>10</v>
      </c>
    </row>
    <row r="16" spans="1:30" ht="12.95" customHeight="1" thickTop="1" thickBot="1" x14ac:dyDescent="0.3">
      <c r="A16" s="115">
        <f t="shared" si="6"/>
        <v>23</v>
      </c>
      <c r="B16" s="137"/>
      <c r="C16" s="142"/>
      <c r="D16" s="126"/>
      <c r="E16" s="127"/>
      <c r="F16" s="127"/>
      <c r="G16" s="128"/>
      <c r="H16" s="128"/>
      <c r="I16" s="129">
        <f t="shared" si="13"/>
        <v>0</v>
      </c>
      <c r="J16" s="124">
        <f>RANK(I16,I16:I37)</f>
        <v>1</v>
      </c>
      <c r="K16" s="116">
        <f t="shared" si="14"/>
        <v>1.6E-2</v>
      </c>
      <c r="L16" s="117">
        <f t="shared" si="8"/>
        <v>0</v>
      </c>
      <c r="M16" s="118" t="e">
        <f t="shared" si="11"/>
        <v>#N/A</v>
      </c>
      <c r="N16" s="119">
        <f t="shared" si="1"/>
        <v>0</v>
      </c>
      <c r="O16" s="120">
        <v>11</v>
      </c>
      <c r="Q16" s="115">
        <f t="shared" si="2"/>
        <v>8</v>
      </c>
      <c r="R16" s="137"/>
      <c r="S16" s="142"/>
      <c r="T16" s="127"/>
      <c r="U16" s="127"/>
      <c r="V16" s="128"/>
      <c r="W16" s="128"/>
      <c r="X16" s="124">
        <f>SUM(T$16:W$16)</f>
        <v>0</v>
      </c>
      <c r="Y16" s="124">
        <f t="shared" si="12"/>
        <v>1</v>
      </c>
      <c r="Z16" s="116">
        <f t="shared" si="3"/>
        <v>1.6E-2</v>
      </c>
      <c r="AA16" s="125">
        <f t="shared" si="4"/>
        <v>0</v>
      </c>
      <c r="AB16" s="133" t="e">
        <f t="shared" si="9"/>
        <v>#N/A</v>
      </c>
      <c r="AC16" s="134">
        <f t="shared" si="5"/>
        <v>0</v>
      </c>
      <c r="AD16" s="120">
        <v>11</v>
      </c>
    </row>
    <row r="17" spans="1:30" ht="12.95" customHeight="1" thickTop="1" thickBot="1" x14ac:dyDescent="0.3">
      <c r="A17" s="115">
        <f t="shared" si="6"/>
        <v>22</v>
      </c>
      <c r="B17" s="140"/>
      <c r="C17" s="141"/>
      <c r="D17" s="121"/>
      <c r="E17" s="122"/>
      <c r="F17" s="122"/>
      <c r="G17" s="123"/>
      <c r="H17" s="123"/>
      <c r="I17" s="124">
        <f t="shared" si="13"/>
        <v>0</v>
      </c>
      <c r="J17" s="124">
        <f>RANK(I17,I17:I37)</f>
        <v>1</v>
      </c>
      <c r="K17" s="116">
        <f t="shared" si="14"/>
        <v>1.7000000000000001E-2</v>
      </c>
      <c r="L17" s="117">
        <f t="shared" si="8"/>
        <v>0</v>
      </c>
      <c r="M17" s="118" t="e">
        <f t="shared" si="11"/>
        <v>#N/A</v>
      </c>
      <c r="N17" s="119">
        <f t="shared" si="1"/>
        <v>0</v>
      </c>
      <c r="O17" s="120">
        <v>12</v>
      </c>
      <c r="Q17" s="115">
        <f t="shared" si="2"/>
        <v>7</v>
      </c>
      <c r="R17" s="140"/>
      <c r="S17" s="141"/>
      <c r="T17" s="122"/>
      <c r="U17" s="122"/>
      <c r="V17" s="123"/>
      <c r="W17" s="123"/>
      <c r="X17" s="124">
        <f>SUM(T$17:W$17)</f>
        <v>0</v>
      </c>
      <c r="Y17" s="124">
        <f t="shared" si="12"/>
        <v>1</v>
      </c>
      <c r="Z17" s="116">
        <f t="shared" si="3"/>
        <v>1.7000000000000001E-2</v>
      </c>
      <c r="AA17" s="125">
        <f t="shared" si="4"/>
        <v>0</v>
      </c>
      <c r="AB17" s="133" t="e">
        <f t="shared" si="9"/>
        <v>#N/A</v>
      </c>
      <c r="AC17" s="134">
        <f t="shared" si="5"/>
        <v>0</v>
      </c>
      <c r="AD17" s="120">
        <v>12</v>
      </c>
    </row>
    <row r="18" spans="1:30" ht="12.95" customHeight="1" thickTop="1" thickBot="1" x14ac:dyDescent="0.3">
      <c r="A18" s="115">
        <f t="shared" si="6"/>
        <v>21</v>
      </c>
      <c r="B18" s="137"/>
      <c r="C18" s="142"/>
      <c r="D18" s="126"/>
      <c r="E18" s="127"/>
      <c r="F18" s="127"/>
      <c r="G18" s="128"/>
      <c r="H18" s="128"/>
      <c r="I18" s="129">
        <f t="shared" si="13"/>
        <v>0</v>
      </c>
      <c r="J18" s="124">
        <f>RANK(I18,I18:I37)</f>
        <v>1</v>
      </c>
      <c r="K18" s="116">
        <f t="shared" si="14"/>
        <v>1.7999999999999999E-2</v>
      </c>
      <c r="L18" s="117">
        <f t="shared" si="8"/>
        <v>0</v>
      </c>
      <c r="M18" s="118" t="e">
        <f t="shared" si="11"/>
        <v>#N/A</v>
      </c>
      <c r="N18" s="119">
        <f t="shared" si="1"/>
        <v>0</v>
      </c>
      <c r="O18" s="120">
        <v>13</v>
      </c>
      <c r="Q18" s="115">
        <f t="shared" si="2"/>
        <v>6</v>
      </c>
      <c r="R18" s="137"/>
      <c r="S18" s="142"/>
      <c r="T18" s="127"/>
      <c r="U18" s="127"/>
      <c r="V18" s="128"/>
      <c r="W18" s="128"/>
      <c r="X18" s="124">
        <f>SUM(T$18:W$18)</f>
        <v>0</v>
      </c>
      <c r="Y18" s="124">
        <f t="shared" si="12"/>
        <v>1</v>
      </c>
      <c r="Z18" s="116">
        <f t="shared" si="3"/>
        <v>1.7999999999999999E-2</v>
      </c>
      <c r="AA18" s="125">
        <f t="shared" si="4"/>
        <v>0</v>
      </c>
      <c r="AB18" s="133" t="e">
        <f t="shared" si="9"/>
        <v>#N/A</v>
      </c>
      <c r="AC18" s="134">
        <f t="shared" si="5"/>
        <v>0</v>
      </c>
      <c r="AD18" s="120">
        <v>13</v>
      </c>
    </row>
    <row r="19" spans="1:30" ht="12.95" customHeight="1" thickTop="1" thickBot="1" x14ac:dyDescent="0.3">
      <c r="A19" s="115">
        <f t="shared" si="6"/>
        <v>20</v>
      </c>
      <c r="B19" s="140"/>
      <c r="C19" s="141"/>
      <c r="D19" s="121"/>
      <c r="E19" s="122"/>
      <c r="F19" s="122"/>
      <c r="G19" s="123"/>
      <c r="H19" s="123"/>
      <c r="I19" s="124">
        <f t="shared" si="13"/>
        <v>0</v>
      </c>
      <c r="J19" s="124">
        <f>RANK(I19,I19:I37)</f>
        <v>1</v>
      </c>
      <c r="K19" s="116">
        <f t="shared" si="14"/>
        <v>1.9E-2</v>
      </c>
      <c r="L19" s="117">
        <f t="shared" si="8"/>
        <v>0</v>
      </c>
      <c r="M19" s="118" t="e">
        <f t="shared" si="11"/>
        <v>#N/A</v>
      </c>
      <c r="N19" s="119">
        <f t="shared" si="1"/>
        <v>0</v>
      </c>
      <c r="O19" s="120">
        <v>14</v>
      </c>
      <c r="Q19" s="115">
        <f t="shared" si="2"/>
        <v>5</v>
      </c>
      <c r="R19" s="140"/>
      <c r="S19" s="141"/>
      <c r="T19" s="122"/>
      <c r="U19" s="122"/>
      <c r="V19" s="123"/>
      <c r="W19" s="123"/>
      <c r="X19" s="124">
        <f>SUM(T$19:W$19)</f>
        <v>0</v>
      </c>
      <c r="Y19" s="124">
        <f t="shared" si="12"/>
        <v>1</v>
      </c>
      <c r="Z19" s="116">
        <f t="shared" si="3"/>
        <v>1.9E-2</v>
      </c>
      <c r="AA19" s="125">
        <f t="shared" si="4"/>
        <v>0</v>
      </c>
      <c r="AB19" s="133" t="e">
        <f t="shared" si="9"/>
        <v>#N/A</v>
      </c>
      <c r="AC19" s="134">
        <f t="shared" si="5"/>
        <v>0</v>
      </c>
      <c r="AD19" s="120">
        <v>14</v>
      </c>
    </row>
    <row r="20" spans="1:30" ht="12.95" customHeight="1" thickTop="1" thickBot="1" x14ac:dyDescent="0.3">
      <c r="A20" s="115">
        <f t="shared" si="6"/>
        <v>19</v>
      </c>
      <c r="B20" s="137"/>
      <c r="C20" s="142"/>
      <c r="D20" s="126"/>
      <c r="E20" s="127"/>
      <c r="F20" s="127"/>
      <c r="G20" s="128"/>
      <c r="H20" s="128"/>
      <c r="I20" s="129">
        <f t="shared" si="13"/>
        <v>0</v>
      </c>
      <c r="J20" s="124">
        <f>RANK(I20,I20:I37)</f>
        <v>1</v>
      </c>
      <c r="K20" s="116">
        <f t="shared" si="14"/>
        <v>0.02</v>
      </c>
      <c r="L20" s="117">
        <f t="shared" si="8"/>
        <v>0</v>
      </c>
      <c r="M20" s="118" t="e">
        <f t="shared" si="11"/>
        <v>#N/A</v>
      </c>
      <c r="N20" s="119">
        <f t="shared" si="1"/>
        <v>0</v>
      </c>
      <c r="O20" s="120">
        <v>15</v>
      </c>
      <c r="Q20" s="115">
        <f t="shared" si="2"/>
        <v>4</v>
      </c>
      <c r="R20" s="137"/>
      <c r="S20" s="144"/>
      <c r="T20" s="127"/>
      <c r="U20" s="127"/>
      <c r="V20" s="128"/>
      <c r="W20" s="128"/>
      <c r="X20" s="124">
        <f>SUM(T$20:W$20)</f>
        <v>0</v>
      </c>
      <c r="Y20" s="124">
        <f t="shared" si="12"/>
        <v>1</v>
      </c>
      <c r="Z20" s="116">
        <f t="shared" si="3"/>
        <v>0.02</v>
      </c>
      <c r="AA20" s="125">
        <f t="shared" si="4"/>
        <v>0</v>
      </c>
      <c r="AB20" s="133" t="e">
        <f t="shared" si="9"/>
        <v>#N/A</v>
      </c>
      <c r="AC20" s="134">
        <f t="shared" si="5"/>
        <v>0</v>
      </c>
      <c r="AD20" s="120">
        <v>15</v>
      </c>
    </row>
    <row r="21" spans="1:30" ht="12.95" customHeight="1" thickTop="1" thickBot="1" x14ac:dyDescent="0.3">
      <c r="A21" s="115">
        <f t="shared" si="6"/>
        <v>18</v>
      </c>
      <c r="B21" s="140"/>
      <c r="C21" s="141"/>
      <c r="D21" s="121"/>
      <c r="E21" s="122"/>
      <c r="F21" s="122"/>
      <c r="G21" s="123"/>
      <c r="H21" s="123"/>
      <c r="I21" s="124">
        <f t="shared" si="13"/>
        <v>0</v>
      </c>
      <c r="J21" s="124">
        <f>RANK(I21,I21:I37)</f>
        <v>1</v>
      </c>
      <c r="K21" s="116">
        <f t="shared" si="14"/>
        <v>2.1000000000000001E-2</v>
      </c>
      <c r="L21" s="117">
        <f t="shared" si="8"/>
        <v>0</v>
      </c>
      <c r="M21" s="118" t="e">
        <f t="shared" si="11"/>
        <v>#N/A</v>
      </c>
      <c r="N21" s="119">
        <f t="shared" si="1"/>
        <v>0</v>
      </c>
      <c r="O21" s="120">
        <v>16</v>
      </c>
      <c r="Q21" s="115">
        <f t="shared" si="2"/>
        <v>3</v>
      </c>
      <c r="R21" s="140"/>
      <c r="S21" s="141"/>
      <c r="T21" s="122"/>
      <c r="U21" s="122"/>
      <c r="V21" s="123"/>
      <c r="W21" s="122"/>
      <c r="X21" s="124">
        <f>SUM(T$21:W$21)</f>
        <v>0</v>
      </c>
      <c r="Y21" s="124">
        <f t="shared" si="12"/>
        <v>1</v>
      </c>
      <c r="Z21" s="116">
        <f t="shared" ref="Z21:Z22" si="15">X21+ROW()/1000</f>
        <v>2.1000000000000001E-2</v>
      </c>
      <c r="AA21" s="125">
        <f t="shared" si="4"/>
        <v>0</v>
      </c>
      <c r="AB21" s="133" t="e">
        <f t="shared" si="9"/>
        <v>#N/A</v>
      </c>
      <c r="AC21" s="134">
        <f t="shared" si="5"/>
        <v>0</v>
      </c>
      <c r="AD21" s="120">
        <v>16</v>
      </c>
    </row>
    <row r="22" spans="1:30" ht="12.95" customHeight="1" thickTop="1" thickBot="1" x14ac:dyDescent="0.3">
      <c r="A22" s="115">
        <f t="shared" si="6"/>
        <v>17</v>
      </c>
      <c r="B22" s="137"/>
      <c r="C22" s="142"/>
      <c r="D22" s="126"/>
      <c r="E22" s="127"/>
      <c r="F22" s="127"/>
      <c r="G22" s="128"/>
      <c r="H22" s="128"/>
      <c r="I22" s="129">
        <f t="shared" si="13"/>
        <v>0</v>
      </c>
      <c r="J22" s="124">
        <f>RANK(I22,I22:I37)</f>
        <v>1</v>
      </c>
      <c r="K22" s="116">
        <f t="shared" si="14"/>
        <v>2.1999999999999999E-2</v>
      </c>
      <c r="L22" s="117">
        <f t="shared" si="8"/>
        <v>0</v>
      </c>
      <c r="M22" s="118" t="e">
        <f t="shared" si="11"/>
        <v>#N/A</v>
      </c>
      <c r="N22" s="119">
        <f t="shared" si="1"/>
        <v>0</v>
      </c>
      <c r="O22" s="120">
        <v>17</v>
      </c>
      <c r="Q22" s="145">
        <f t="shared" si="2"/>
        <v>2</v>
      </c>
      <c r="R22" s="137"/>
      <c r="S22" s="142"/>
      <c r="T22" s="131"/>
      <c r="U22" s="131"/>
      <c r="V22" s="132"/>
      <c r="W22" s="131"/>
      <c r="X22" s="124"/>
      <c r="Y22" s="124"/>
      <c r="Z22" s="116">
        <f t="shared" si="15"/>
        <v>2.1999999999999999E-2</v>
      </c>
      <c r="AA22" s="125"/>
      <c r="AB22" s="133"/>
      <c r="AC22" s="134"/>
      <c r="AD22" s="120"/>
    </row>
    <row r="23" spans="1:30" ht="12.95" customHeight="1" thickTop="1" thickBot="1" x14ac:dyDescent="0.3">
      <c r="A23" s="115">
        <f t="shared" si="6"/>
        <v>16</v>
      </c>
      <c r="B23" s="140"/>
      <c r="C23" s="141"/>
      <c r="D23" s="121"/>
      <c r="E23" s="122"/>
      <c r="F23" s="122"/>
      <c r="G23" s="123"/>
      <c r="H23" s="123"/>
      <c r="I23" s="124">
        <f t="shared" si="13"/>
        <v>0</v>
      </c>
      <c r="J23" s="124">
        <f>RANK(I23,I23:I37)</f>
        <v>1</v>
      </c>
      <c r="K23" s="116">
        <f t="shared" si="14"/>
        <v>2.3E-2</v>
      </c>
      <c r="L23" s="117">
        <f t="shared" si="8"/>
        <v>0</v>
      </c>
      <c r="M23" s="118" t="e">
        <f t="shared" si="11"/>
        <v>#N/A</v>
      </c>
      <c r="N23" s="119">
        <f t="shared" si="1"/>
        <v>0</v>
      </c>
      <c r="O23" s="120">
        <v>18</v>
      </c>
    </row>
    <row r="24" spans="1:30" ht="12.95" customHeight="1" thickTop="1" thickBot="1" x14ac:dyDescent="0.3">
      <c r="A24" s="115">
        <f t="shared" si="6"/>
        <v>15</v>
      </c>
      <c r="B24" s="137"/>
      <c r="C24" s="142"/>
      <c r="D24" s="126"/>
      <c r="E24" s="127"/>
      <c r="F24" s="127"/>
      <c r="G24" s="128"/>
      <c r="H24" s="128"/>
      <c r="I24" s="129">
        <f t="shared" si="13"/>
        <v>0</v>
      </c>
      <c r="J24" s="124">
        <f>RANK(I24,I24:I37)</f>
        <v>1</v>
      </c>
      <c r="K24" s="116">
        <f t="shared" si="14"/>
        <v>2.4E-2</v>
      </c>
      <c r="L24" s="117">
        <f t="shared" si="8"/>
        <v>0</v>
      </c>
      <c r="M24" s="118" t="e">
        <f t="shared" si="11"/>
        <v>#N/A</v>
      </c>
      <c r="N24" s="119">
        <f t="shared" si="1"/>
        <v>0</v>
      </c>
      <c r="O24" s="120">
        <v>19</v>
      </c>
    </row>
    <row r="25" spans="1:30" ht="12.95" customHeight="1" thickTop="1" thickBot="1" x14ac:dyDescent="0.3">
      <c r="A25" s="115">
        <f t="shared" si="6"/>
        <v>14</v>
      </c>
      <c r="B25" s="140"/>
      <c r="C25" s="141"/>
      <c r="D25" s="121"/>
      <c r="E25" s="122"/>
      <c r="F25" s="122"/>
      <c r="G25" s="123"/>
      <c r="H25" s="123"/>
      <c r="I25" s="124">
        <f t="shared" si="13"/>
        <v>0</v>
      </c>
      <c r="J25" s="124">
        <f>RANK(I25,I25:I37)</f>
        <v>1</v>
      </c>
      <c r="K25" s="116">
        <f t="shared" si="14"/>
        <v>2.5000000000000001E-2</v>
      </c>
      <c r="L25" s="117">
        <f t="shared" si="8"/>
        <v>0</v>
      </c>
      <c r="M25" s="118" t="e">
        <f t="shared" si="11"/>
        <v>#N/A</v>
      </c>
      <c r="N25" s="119">
        <f t="shared" si="1"/>
        <v>0</v>
      </c>
      <c r="O25" s="120">
        <v>20</v>
      </c>
    </row>
    <row r="26" spans="1:30" ht="12.95" customHeight="1" thickTop="1" thickBot="1" x14ac:dyDescent="0.3">
      <c r="A26" s="115">
        <f t="shared" si="6"/>
        <v>13</v>
      </c>
      <c r="B26" s="137"/>
      <c r="C26" s="142"/>
      <c r="D26" s="126"/>
      <c r="E26" s="127"/>
      <c r="F26" s="127"/>
      <c r="G26" s="128"/>
      <c r="H26" s="128"/>
      <c r="I26" s="129">
        <f t="shared" si="13"/>
        <v>0</v>
      </c>
      <c r="J26" s="124">
        <f>RANK(I26,I26:I37)</f>
        <v>1</v>
      </c>
      <c r="K26" s="116">
        <f t="shared" si="14"/>
        <v>2.5999999999999999E-2</v>
      </c>
      <c r="L26" s="117">
        <f t="shared" si="8"/>
        <v>0</v>
      </c>
      <c r="M26" s="118" t="e">
        <f t="shared" si="11"/>
        <v>#N/A</v>
      </c>
      <c r="N26" s="119">
        <f t="shared" si="1"/>
        <v>0</v>
      </c>
      <c r="O26" s="120">
        <v>21</v>
      </c>
    </row>
    <row r="27" spans="1:30" ht="12.95" customHeight="1" thickTop="1" thickBot="1" x14ac:dyDescent="0.3">
      <c r="A27" s="115">
        <f t="shared" si="6"/>
        <v>12</v>
      </c>
      <c r="B27" s="140"/>
      <c r="C27" s="141"/>
      <c r="D27" s="121"/>
      <c r="E27" s="122"/>
      <c r="F27" s="122"/>
      <c r="G27" s="123"/>
      <c r="H27" s="123"/>
      <c r="I27" s="124">
        <f t="shared" si="13"/>
        <v>0</v>
      </c>
      <c r="J27" s="124">
        <f>RANK(I27,I27:I37)</f>
        <v>1</v>
      </c>
      <c r="K27" s="116">
        <f t="shared" si="14"/>
        <v>2.7E-2</v>
      </c>
      <c r="L27" s="117">
        <f t="shared" si="8"/>
        <v>0</v>
      </c>
      <c r="M27" s="118" t="e">
        <f t="shared" si="11"/>
        <v>#N/A</v>
      </c>
      <c r="N27" s="119">
        <f t="shared" si="1"/>
        <v>0</v>
      </c>
      <c r="O27" s="120">
        <v>22</v>
      </c>
    </row>
    <row r="28" spans="1:30" ht="12.95" customHeight="1" thickTop="1" thickBot="1" x14ac:dyDescent="0.3">
      <c r="A28" s="115">
        <f t="shared" si="6"/>
        <v>11</v>
      </c>
      <c r="B28" s="137"/>
      <c r="C28" s="142"/>
      <c r="D28" s="126"/>
      <c r="E28" s="127"/>
      <c r="F28" s="127"/>
      <c r="G28" s="128"/>
      <c r="H28" s="128"/>
      <c r="I28" s="129">
        <f t="shared" si="13"/>
        <v>0</v>
      </c>
      <c r="J28" s="124">
        <f>RANK(I28,I28:I37)</f>
        <v>1</v>
      </c>
      <c r="K28" s="116">
        <f t="shared" si="14"/>
        <v>2.8000000000000001E-2</v>
      </c>
      <c r="L28" s="117">
        <f t="shared" si="8"/>
        <v>0</v>
      </c>
      <c r="M28" s="118" t="e">
        <f t="shared" si="11"/>
        <v>#N/A</v>
      </c>
      <c r="N28" s="119">
        <f t="shared" si="1"/>
        <v>0</v>
      </c>
      <c r="O28" s="120">
        <v>23</v>
      </c>
    </row>
    <row r="29" spans="1:30" ht="12.95" customHeight="1" thickTop="1" thickBot="1" x14ac:dyDescent="0.3">
      <c r="A29" s="115">
        <f t="shared" si="6"/>
        <v>10</v>
      </c>
      <c r="B29" s="140"/>
      <c r="C29" s="141"/>
      <c r="D29" s="121"/>
      <c r="E29" s="122"/>
      <c r="F29" s="122"/>
      <c r="G29" s="123"/>
      <c r="H29" s="123"/>
      <c r="I29" s="124">
        <f t="shared" si="13"/>
        <v>0</v>
      </c>
      <c r="J29" s="124">
        <f>RANK(I29,I29:I37)</f>
        <v>1</v>
      </c>
      <c r="K29" s="116">
        <f t="shared" si="14"/>
        <v>2.9000000000000001E-2</v>
      </c>
      <c r="L29" s="117">
        <f t="shared" si="8"/>
        <v>0</v>
      </c>
      <c r="M29" s="118" t="e">
        <f t="shared" si="11"/>
        <v>#N/A</v>
      </c>
      <c r="N29" s="119">
        <f t="shared" si="1"/>
        <v>0</v>
      </c>
      <c r="O29" s="120">
        <v>24</v>
      </c>
    </row>
    <row r="30" spans="1:30" ht="12.95" customHeight="1" thickTop="1" thickBot="1" x14ac:dyDescent="0.3">
      <c r="A30" s="115">
        <f t="shared" si="6"/>
        <v>9</v>
      </c>
      <c r="B30" s="137"/>
      <c r="C30" s="142"/>
      <c r="D30" s="126"/>
      <c r="E30" s="127"/>
      <c r="F30" s="127"/>
      <c r="G30" s="128"/>
      <c r="H30" s="128"/>
      <c r="I30" s="129">
        <f t="shared" si="13"/>
        <v>0</v>
      </c>
      <c r="J30" s="124">
        <f>RANK(I30,I30:I37)</f>
        <v>1</v>
      </c>
      <c r="K30" s="116">
        <f t="shared" si="14"/>
        <v>0.03</v>
      </c>
      <c r="L30" s="117">
        <f t="shared" si="8"/>
        <v>0</v>
      </c>
      <c r="M30" s="118" t="e">
        <f t="shared" si="11"/>
        <v>#N/A</v>
      </c>
      <c r="N30" s="119">
        <f t="shared" si="1"/>
        <v>0</v>
      </c>
      <c r="O30" s="120">
        <v>25</v>
      </c>
    </row>
    <row r="31" spans="1:30" ht="12.95" customHeight="1" thickTop="1" thickBot="1" x14ac:dyDescent="0.3">
      <c r="A31" s="115">
        <f t="shared" si="6"/>
        <v>8</v>
      </c>
      <c r="B31" s="140"/>
      <c r="C31" s="141"/>
      <c r="D31" s="121"/>
      <c r="E31" s="122"/>
      <c r="F31" s="122"/>
      <c r="G31" s="123"/>
      <c r="H31" s="123"/>
      <c r="I31" s="124">
        <f t="shared" si="13"/>
        <v>0</v>
      </c>
      <c r="J31" s="124">
        <f>RANK(I31,I31:I37)</f>
        <v>1</v>
      </c>
      <c r="K31" s="116">
        <f t="shared" si="14"/>
        <v>3.1E-2</v>
      </c>
      <c r="L31" s="117">
        <f t="shared" si="8"/>
        <v>0</v>
      </c>
      <c r="M31" s="118" t="e">
        <f t="shared" si="11"/>
        <v>#N/A</v>
      </c>
      <c r="N31" s="119">
        <f t="shared" si="1"/>
        <v>0</v>
      </c>
      <c r="O31" s="120">
        <v>26</v>
      </c>
    </row>
    <row r="32" spans="1:30" ht="12.95" customHeight="1" thickTop="1" thickBot="1" x14ac:dyDescent="0.3">
      <c r="A32" s="115">
        <f t="shared" si="6"/>
        <v>7</v>
      </c>
      <c r="B32" s="137"/>
      <c r="C32" s="142"/>
      <c r="D32" s="126"/>
      <c r="E32" s="127"/>
      <c r="F32" s="127"/>
      <c r="G32" s="128"/>
      <c r="H32" s="128"/>
      <c r="I32" s="129">
        <f t="shared" si="13"/>
        <v>0</v>
      </c>
      <c r="J32" s="124">
        <f>RANK(I32,I32:I37)</f>
        <v>1</v>
      </c>
      <c r="K32" s="116">
        <f t="shared" si="14"/>
        <v>3.2000000000000001E-2</v>
      </c>
      <c r="L32" s="117">
        <f t="shared" si="8"/>
        <v>0</v>
      </c>
      <c r="M32" s="118" t="e">
        <f t="shared" si="11"/>
        <v>#N/A</v>
      </c>
      <c r="N32" s="119">
        <f t="shared" si="1"/>
        <v>0</v>
      </c>
      <c r="O32" s="120">
        <v>27</v>
      </c>
    </row>
    <row r="33" spans="1:30" ht="12.95" customHeight="1" thickTop="1" thickBot="1" x14ac:dyDescent="0.3">
      <c r="A33" s="115">
        <f t="shared" si="6"/>
        <v>6</v>
      </c>
      <c r="B33" s="140"/>
      <c r="C33" s="141"/>
      <c r="D33" s="121"/>
      <c r="E33" s="122"/>
      <c r="F33" s="122"/>
      <c r="G33" s="123"/>
      <c r="H33" s="123"/>
      <c r="I33" s="124">
        <f t="shared" si="13"/>
        <v>0</v>
      </c>
      <c r="J33" s="124">
        <f>RANK(I33,I33:I37)</f>
        <v>1</v>
      </c>
      <c r="K33" s="116">
        <f t="shared" si="14"/>
        <v>3.3000000000000002E-2</v>
      </c>
      <c r="L33" s="117">
        <f t="shared" si="8"/>
        <v>0</v>
      </c>
      <c r="M33" s="118" t="e">
        <f t="shared" si="11"/>
        <v>#N/A</v>
      </c>
      <c r="N33" s="119">
        <f t="shared" si="1"/>
        <v>0</v>
      </c>
      <c r="O33" s="120">
        <v>28</v>
      </c>
    </row>
    <row r="34" spans="1:30" ht="12.95" customHeight="1" thickTop="1" thickBot="1" x14ac:dyDescent="0.3">
      <c r="A34" s="115">
        <f t="shared" si="6"/>
        <v>5</v>
      </c>
      <c r="B34" s="137"/>
      <c r="C34" s="142"/>
      <c r="D34" s="126"/>
      <c r="E34" s="127"/>
      <c r="F34" s="127"/>
      <c r="G34" s="128"/>
      <c r="H34" s="128"/>
      <c r="I34" s="129">
        <f t="shared" si="13"/>
        <v>0</v>
      </c>
      <c r="J34" s="124">
        <f>RANK(I34,I34:I37)</f>
        <v>1</v>
      </c>
      <c r="K34" s="116">
        <f t="shared" si="14"/>
        <v>3.4000000000000002E-2</v>
      </c>
      <c r="L34" s="117">
        <f t="shared" si="8"/>
        <v>0</v>
      </c>
      <c r="M34" s="118" t="e">
        <f t="shared" si="11"/>
        <v>#N/A</v>
      </c>
      <c r="N34" s="119">
        <f t="shared" si="1"/>
        <v>0</v>
      </c>
      <c r="O34" s="120">
        <v>29</v>
      </c>
    </row>
    <row r="35" spans="1:30" ht="12.95" customHeight="1" thickTop="1" thickBot="1" x14ac:dyDescent="0.3">
      <c r="A35" s="115">
        <f t="shared" si="6"/>
        <v>4</v>
      </c>
      <c r="B35" s="140"/>
      <c r="C35" s="141"/>
      <c r="D35" s="121"/>
      <c r="E35" s="122"/>
      <c r="F35" s="122"/>
      <c r="G35" s="123"/>
      <c r="H35" s="123"/>
      <c r="I35" s="124">
        <f t="shared" si="13"/>
        <v>0</v>
      </c>
      <c r="J35" s="124">
        <f>RANK(I35,I35:I37)</f>
        <v>1</v>
      </c>
      <c r="K35" s="116">
        <f t="shared" si="14"/>
        <v>3.5000000000000003E-2</v>
      </c>
      <c r="L35" s="117">
        <f t="shared" si="8"/>
        <v>0</v>
      </c>
      <c r="M35" s="118" t="e">
        <f t="shared" si="11"/>
        <v>#N/A</v>
      </c>
      <c r="N35" s="119">
        <f t="shared" si="1"/>
        <v>0</v>
      </c>
      <c r="O35" s="120">
        <v>30</v>
      </c>
    </row>
    <row r="36" spans="1:30" ht="12.95" customHeight="1" thickTop="1" thickBot="1" x14ac:dyDescent="0.3">
      <c r="A36" s="115">
        <f t="shared" si="6"/>
        <v>3</v>
      </c>
      <c r="B36" s="137"/>
      <c r="C36" s="142"/>
      <c r="D36" s="126"/>
      <c r="E36" s="127"/>
      <c r="F36" s="127"/>
      <c r="G36" s="128"/>
      <c r="H36" s="128"/>
      <c r="I36" s="129">
        <f t="shared" si="13"/>
        <v>0</v>
      </c>
      <c r="J36" s="124">
        <f>RANK(I36,I36:I37)</f>
        <v>1</v>
      </c>
      <c r="K36" s="116">
        <f t="shared" si="14"/>
        <v>3.5999999999999997E-2</v>
      </c>
      <c r="L36" s="117">
        <f t="shared" si="8"/>
        <v>0</v>
      </c>
      <c r="M36" s="118" t="e">
        <f t="shared" si="11"/>
        <v>#N/A</v>
      </c>
      <c r="N36" s="119">
        <f t="shared" si="1"/>
        <v>0</v>
      </c>
      <c r="O36" s="120">
        <v>31</v>
      </c>
    </row>
    <row r="37" spans="1:30" ht="12.95" customHeight="1" thickTop="1" thickBot="1" x14ac:dyDescent="0.3">
      <c r="A37" s="138">
        <f t="shared" si="6"/>
        <v>2</v>
      </c>
      <c r="B37" s="140"/>
      <c r="C37" s="141"/>
      <c r="D37" s="121"/>
      <c r="E37" s="122"/>
      <c r="F37" s="122"/>
      <c r="G37" s="123"/>
      <c r="H37" s="123"/>
      <c r="I37" s="124">
        <f t="shared" si="13"/>
        <v>0</v>
      </c>
      <c r="J37" s="124">
        <f>RANK(I37,I37:I37)</f>
        <v>1</v>
      </c>
      <c r="K37" s="116">
        <f t="shared" si="14"/>
        <v>3.6999999999999998E-2</v>
      </c>
      <c r="L37" s="117">
        <f t="shared" si="8"/>
        <v>0</v>
      </c>
      <c r="M37" s="118" t="e">
        <f t="shared" si="11"/>
        <v>#N/A</v>
      </c>
      <c r="N37" s="119">
        <f t="shared" si="1"/>
        <v>0</v>
      </c>
      <c r="O37" s="120">
        <v>32</v>
      </c>
    </row>
    <row r="38" spans="1:30" ht="15.75" thickTop="1" x14ac:dyDescent="0.25"/>
    <row r="42" spans="1:30" ht="30.75" customHeight="1" x14ac:dyDescent="0.25">
      <c r="A42" s="157" t="s">
        <v>42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Q42" s="160" t="s">
        <v>42</v>
      </c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ht="30.75" customHeight="1" x14ac:dyDescent="0.55000000000000004">
      <c r="A43" s="159" t="s">
        <v>47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Q43" s="156" t="s">
        <v>48</v>
      </c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1:30" x14ac:dyDescent="0.25">
      <c r="J44" s="106"/>
      <c r="K44" s="107"/>
      <c r="M44" s="106"/>
      <c r="N44" s="108"/>
      <c r="O44" s="106"/>
      <c r="Y44" s="106"/>
      <c r="Z44" s="107"/>
      <c r="AB44" s="106"/>
      <c r="AC44" s="108"/>
      <c r="AD44" s="106"/>
    </row>
    <row r="45" spans="1:30" ht="9.75" customHeight="1" thickBot="1" x14ac:dyDescent="0.3">
      <c r="J45" s="106"/>
      <c r="K45" s="107"/>
      <c r="M45" s="106"/>
      <c r="N45" s="108"/>
      <c r="O45" s="106"/>
      <c r="Y45" s="106"/>
      <c r="Z45" s="107"/>
      <c r="AB45" s="106"/>
      <c r="AC45" s="108"/>
      <c r="AD45" s="106"/>
    </row>
    <row r="46" spans="1:30" ht="13.5" customHeight="1" thickBot="1" x14ac:dyDescent="0.3">
      <c r="A46" s="109"/>
      <c r="B46" s="110"/>
      <c r="C46" s="110"/>
      <c r="D46" s="111"/>
      <c r="E46" s="112"/>
      <c r="F46" s="112"/>
      <c r="G46" s="113"/>
      <c r="H46" s="113"/>
      <c r="J46" s="106"/>
      <c r="K46" s="114"/>
      <c r="L46" s="110"/>
      <c r="M46" s="106"/>
      <c r="N46" s="108"/>
      <c r="O46" s="106"/>
      <c r="Q46" s="109"/>
      <c r="R46" s="110"/>
      <c r="S46" s="110"/>
      <c r="T46" s="149"/>
      <c r="U46" s="112"/>
      <c r="V46" s="113"/>
      <c r="W46" s="113"/>
      <c r="Y46" s="106"/>
      <c r="Z46" s="130"/>
      <c r="AA46" s="110"/>
      <c r="AB46" s="106"/>
      <c r="AC46" s="108"/>
      <c r="AD46" s="106"/>
    </row>
    <row r="47" spans="1:30" ht="15" customHeight="1" thickTop="1" thickBot="1" x14ac:dyDescent="0.3">
      <c r="A47" s="115">
        <f t="shared" ref="A47:A78" si="16">RANK(K47,$K$47:$K$78)</f>
        <v>1</v>
      </c>
      <c r="B47" s="137">
        <v>1</v>
      </c>
      <c r="C47" s="142" t="s">
        <v>52</v>
      </c>
      <c r="D47" s="131">
        <v>1</v>
      </c>
      <c r="E47" s="131"/>
      <c r="F47" s="132"/>
      <c r="G47" s="132"/>
      <c r="H47" s="132"/>
      <c r="I47" s="124">
        <f>SUM(D$47:H$47)</f>
        <v>1</v>
      </c>
      <c r="J47" s="124">
        <f>RANK(I47,I47:I78)</f>
        <v>1</v>
      </c>
      <c r="K47" s="116">
        <f t="shared" ref="K47" si="17">I47+ROW()/1000</f>
        <v>1.0469999999999999</v>
      </c>
      <c r="L47" s="125" t="str">
        <f t="shared" ref="L47:L78" si="18">VLOOKUP(O47,$A$47:$C$78,3,0)</f>
        <v>n</v>
      </c>
      <c r="M47" s="133">
        <f t="shared" ref="M47:M78" si="19">VLOOKUP(L47,$C$47:$I$78,7,0)</f>
        <v>1</v>
      </c>
      <c r="N47" s="134">
        <f t="shared" ref="N47:N78" si="20">VLOOKUP(O47,$A$47:$B$78,2,0)</f>
        <v>1</v>
      </c>
      <c r="O47" s="135">
        <v>1</v>
      </c>
      <c r="Q47" s="115">
        <f t="shared" ref="Q47:Q63" si="21">RANK(Z47,$Z$47:$Z$63)</f>
        <v>1</v>
      </c>
      <c r="R47" s="137">
        <v>1</v>
      </c>
      <c r="S47" s="142" t="s">
        <v>53</v>
      </c>
      <c r="T47" s="131">
        <v>1</v>
      </c>
      <c r="U47" s="131"/>
      <c r="V47" s="132"/>
      <c r="W47" s="132"/>
      <c r="X47" s="124">
        <f>SUM(T$47:W$47)</f>
        <v>1</v>
      </c>
      <c r="Y47" s="124">
        <f>RANK(X47,X47:X63)</f>
        <v>1</v>
      </c>
      <c r="Z47" s="116">
        <f t="shared" ref="Z47:Z61" si="22">X47+ROW()/1000</f>
        <v>1.0469999999999999</v>
      </c>
      <c r="AA47" s="125" t="str">
        <f>VLOOKUP(AD47,$Q$47:$S$63,3,0)</f>
        <v>b</v>
      </c>
      <c r="AB47" s="118">
        <f>VLOOKUP(AA47,$S$47:$X$63,6,0)</f>
        <v>1</v>
      </c>
      <c r="AC47" s="119">
        <f>VLOOKUP(AD47,$Q$47:$R$63,2,0)</f>
        <v>1</v>
      </c>
      <c r="AD47" s="120">
        <v>1</v>
      </c>
    </row>
    <row r="48" spans="1:30" ht="15" customHeight="1" thickTop="1" thickBot="1" x14ac:dyDescent="0.3">
      <c r="A48" s="115">
        <f t="shared" si="16"/>
        <v>32</v>
      </c>
      <c r="B48" s="140"/>
      <c r="C48" s="141"/>
      <c r="D48" s="122"/>
      <c r="E48" s="122"/>
      <c r="F48" s="123"/>
      <c r="G48" s="123"/>
      <c r="H48" s="123"/>
      <c r="I48" s="124">
        <f>SUM(D$48:H$48)</f>
        <v>0</v>
      </c>
      <c r="J48" s="124">
        <f>RANK(I48,I48:I78)</f>
        <v>1</v>
      </c>
      <c r="K48" s="116">
        <f t="shared" ref="K48:K78" si="23">I48+ROW()/1000</f>
        <v>4.8000000000000001E-2</v>
      </c>
      <c r="L48" s="117">
        <f t="shared" si="18"/>
        <v>0</v>
      </c>
      <c r="M48" s="133" t="e">
        <f t="shared" si="19"/>
        <v>#N/A</v>
      </c>
      <c r="N48" s="119">
        <f t="shared" si="20"/>
        <v>0</v>
      </c>
      <c r="O48" s="120">
        <v>2</v>
      </c>
      <c r="Q48" s="115">
        <f t="shared" si="21"/>
        <v>17</v>
      </c>
      <c r="R48" s="140"/>
      <c r="S48" s="141"/>
      <c r="T48" s="122"/>
      <c r="U48" s="122"/>
      <c r="V48" s="123"/>
      <c r="W48" s="123"/>
      <c r="X48" s="124">
        <f>SUM(T$48:W$48)</f>
        <v>0</v>
      </c>
      <c r="Y48" s="124">
        <f t="shared" ref="Y48:Y49" si="24">RANK(X48,X48:X64)</f>
        <v>1</v>
      </c>
      <c r="Z48" s="116">
        <f t="shared" si="22"/>
        <v>4.8000000000000001E-2</v>
      </c>
      <c r="AA48" s="125">
        <f t="shared" ref="AA48:AA62" si="25">VLOOKUP(AD48,$Q$47:$S$63,3,0)</f>
        <v>0</v>
      </c>
      <c r="AB48" s="118" t="e">
        <f t="shared" ref="AB48:AB62" si="26">VLOOKUP(AA48,$S$47:$X$63,6,0)</f>
        <v>#N/A</v>
      </c>
      <c r="AC48" s="119">
        <f t="shared" ref="AC48:AC62" si="27">VLOOKUP(AD48,$Q$47:$R$63,2,0)</f>
        <v>0</v>
      </c>
      <c r="AD48" s="120">
        <v>2</v>
      </c>
    </row>
    <row r="49" spans="1:30" ht="15" customHeight="1" thickTop="1" thickBot="1" x14ac:dyDescent="0.3">
      <c r="A49" s="115">
        <f t="shared" si="16"/>
        <v>31</v>
      </c>
      <c r="B49" s="137"/>
      <c r="C49" s="142"/>
      <c r="D49" s="127"/>
      <c r="E49" s="127"/>
      <c r="F49" s="128"/>
      <c r="G49" s="128"/>
      <c r="H49" s="128"/>
      <c r="I49" s="124">
        <f>SUM(D$49:H$49)</f>
        <v>0</v>
      </c>
      <c r="J49" s="124">
        <f>RANK(I49,I49:I78)</f>
        <v>1</v>
      </c>
      <c r="K49" s="116">
        <f t="shared" si="23"/>
        <v>4.9000000000000002E-2</v>
      </c>
      <c r="L49" s="117">
        <f t="shared" si="18"/>
        <v>0</v>
      </c>
      <c r="M49" s="133" t="e">
        <f t="shared" si="19"/>
        <v>#N/A</v>
      </c>
      <c r="N49" s="119">
        <f t="shared" si="20"/>
        <v>0</v>
      </c>
      <c r="O49" s="120">
        <v>3</v>
      </c>
      <c r="Q49" s="115">
        <f t="shared" si="21"/>
        <v>16</v>
      </c>
      <c r="R49" s="137"/>
      <c r="S49" s="142"/>
      <c r="T49" s="127"/>
      <c r="U49" s="127"/>
      <c r="V49" s="128"/>
      <c r="W49" s="128"/>
      <c r="X49" s="124">
        <f>SUM(T$49:W$49)</f>
        <v>0</v>
      </c>
      <c r="Y49" s="124">
        <f t="shared" si="24"/>
        <v>1</v>
      </c>
      <c r="Z49" s="116">
        <f t="shared" si="22"/>
        <v>4.9000000000000002E-2</v>
      </c>
      <c r="AA49" s="125">
        <f t="shared" si="25"/>
        <v>0</v>
      </c>
      <c r="AB49" s="118" t="e">
        <f t="shared" si="26"/>
        <v>#N/A</v>
      </c>
      <c r="AC49" s="119">
        <f t="shared" si="27"/>
        <v>0</v>
      </c>
      <c r="AD49" s="120">
        <v>3</v>
      </c>
    </row>
    <row r="50" spans="1:30" ht="15" customHeight="1" thickTop="1" thickBot="1" x14ac:dyDescent="0.3">
      <c r="A50" s="115">
        <f t="shared" si="16"/>
        <v>30</v>
      </c>
      <c r="B50" s="140"/>
      <c r="C50" s="141"/>
      <c r="D50" s="122"/>
      <c r="E50" s="122"/>
      <c r="F50" s="123"/>
      <c r="G50" s="123"/>
      <c r="H50" s="123"/>
      <c r="I50" s="124">
        <f>SUM(D$50:H$50)</f>
        <v>0</v>
      </c>
      <c r="J50" s="124">
        <f>RANK(I50,I50:I78)</f>
        <v>1</v>
      </c>
      <c r="K50" s="116">
        <f t="shared" si="23"/>
        <v>0.05</v>
      </c>
      <c r="L50" s="117">
        <f t="shared" si="18"/>
        <v>0</v>
      </c>
      <c r="M50" s="133" t="e">
        <f t="shared" si="19"/>
        <v>#N/A</v>
      </c>
      <c r="N50" s="119">
        <f t="shared" si="20"/>
        <v>0</v>
      </c>
      <c r="O50" s="120">
        <v>4</v>
      </c>
      <c r="Q50" s="115">
        <f t="shared" si="21"/>
        <v>15</v>
      </c>
      <c r="R50" s="140"/>
      <c r="S50" s="141"/>
      <c r="T50" s="122"/>
      <c r="U50" s="122"/>
      <c r="V50" s="123"/>
      <c r="W50" s="123"/>
      <c r="X50" s="124">
        <f>SUM(T$50:W$50)</f>
        <v>0</v>
      </c>
      <c r="Y50" s="124">
        <f>RANK(X50,X50:X65)</f>
        <v>1</v>
      </c>
      <c r="Z50" s="116">
        <f t="shared" si="22"/>
        <v>0.05</v>
      </c>
      <c r="AA50" s="125">
        <f t="shared" si="25"/>
        <v>0</v>
      </c>
      <c r="AB50" s="118" t="e">
        <f t="shared" si="26"/>
        <v>#N/A</v>
      </c>
      <c r="AC50" s="119">
        <f t="shared" si="27"/>
        <v>0</v>
      </c>
      <c r="AD50" s="120">
        <v>4</v>
      </c>
    </row>
    <row r="51" spans="1:30" ht="15" customHeight="1" thickTop="1" thickBot="1" x14ac:dyDescent="0.3">
      <c r="A51" s="115">
        <f t="shared" si="16"/>
        <v>29</v>
      </c>
      <c r="B51" s="137"/>
      <c r="C51" s="142"/>
      <c r="D51" s="126"/>
      <c r="E51" s="127"/>
      <c r="F51" s="127"/>
      <c r="G51" s="128"/>
      <c r="H51" s="128"/>
      <c r="I51" s="124">
        <f>SUM(D$51:H$51)</f>
        <v>0</v>
      </c>
      <c r="J51" s="124">
        <f>RANK(I51,I51:I78)</f>
        <v>1</v>
      </c>
      <c r="K51" s="116">
        <f t="shared" si="23"/>
        <v>5.0999999999999997E-2</v>
      </c>
      <c r="L51" s="117">
        <f t="shared" si="18"/>
        <v>0</v>
      </c>
      <c r="M51" s="133" t="e">
        <f t="shared" si="19"/>
        <v>#N/A</v>
      </c>
      <c r="N51" s="119">
        <f t="shared" si="20"/>
        <v>0</v>
      </c>
      <c r="O51" s="120">
        <v>5</v>
      </c>
      <c r="Q51" s="115">
        <f t="shared" si="21"/>
        <v>14</v>
      </c>
      <c r="R51" s="137"/>
      <c r="S51" s="142"/>
      <c r="T51" s="127"/>
      <c r="U51" s="127"/>
      <c r="V51" s="128"/>
      <c r="W51" s="128"/>
      <c r="X51" s="124">
        <f>SUM(T$51:W$51)</f>
        <v>0</v>
      </c>
      <c r="Y51" s="124">
        <f>RANK(X51,X51:X65)</f>
        <v>1</v>
      </c>
      <c r="Z51" s="116">
        <f t="shared" si="22"/>
        <v>5.0999999999999997E-2</v>
      </c>
      <c r="AA51" s="125">
        <f t="shared" si="25"/>
        <v>0</v>
      </c>
      <c r="AB51" s="118" t="e">
        <f t="shared" si="26"/>
        <v>#N/A</v>
      </c>
      <c r="AC51" s="119">
        <f t="shared" si="27"/>
        <v>0</v>
      </c>
      <c r="AD51" s="120">
        <v>5</v>
      </c>
    </row>
    <row r="52" spans="1:30" ht="15" customHeight="1" thickTop="1" thickBot="1" x14ac:dyDescent="0.3">
      <c r="A52" s="115">
        <f t="shared" si="16"/>
        <v>28</v>
      </c>
      <c r="B52" s="140"/>
      <c r="C52" s="141"/>
      <c r="D52" s="121"/>
      <c r="E52" s="122"/>
      <c r="F52" s="122"/>
      <c r="G52" s="123"/>
      <c r="H52" s="123"/>
      <c r="I52" s="124">
        <f>SUM(D$52:H$52)</f>
        <v>0</v>
      </c>
      <c r="J52" s="124">
        <f>RANK(I52,I52:I78)</f>
        <v>1</v>
      </c>
      <c r="K52" s="116">
        <f t="shared" si="23"/>
        <v>5.1999999999999998E-2</v>
      </c>
      <c r="L52" s="117">
        <f t="shared" si="18"/>
        <v>0</v>
      </c>
      <c r="M52" s="133" t="e">
        <f t="shared" si="19"/>
        <v>#N/A</v>
      </c>
      <c r="N52" s="119">
        <f t="shared" si="20"/>
        <v>0</v>
      </c>
      <c r="O52" s="120">
        <v>6</v>
      </c>
      <c r="Q52" s="115">
        <f t="shared" si="21"/>
        <v>13</v>
      </c>
      <c r="R52" s="140"/>
      <c r="S52" s="141"/>
      <c r="T52" s="122"/>
      <c r="U52" s="122"/>
      <c r="V52" s="123"/>
      <c r="W52" s="123"/>
      <c r="X52" s="124">
        <f>SUM(T$52:W$52)</f>
        <v>0</v>
      </c>
      <c r="Y52" s="124">
        <f>RANK(X52,X52:X65)</f>
        <v>1</v>
      </c>
      <c r="Z52" s="116">
        <f t="shared" si="22"/>
        <v>5.1999999999999998E-2</v>
      </c>
      <c r="AA52" s="125">
        <f t="shared" si="25"/>
        <v>0</v>
      </c>
      <c r="AB52" s="118" t="e">
        <f t="shared" si="26"/>
        <v>#N/A</v>
      </c>
      <c r="AC52" s="119">
        <f t="shared" si="27"/>
        <v>0</v>
      </c>
      <c r="AD52" s="120">
        <v>6</v>
      </c>
    </row>
    <row r="53" spans="1:30" ht="15" customHeight="1" thickTop="1" thickBot="1" x14ac:dyDescent="0.3">
      <c r="A53" s="115">
        <f t="shared" si="16"/>
        <v>27</v>
      </c>
      <c r="B53" s="137"/>
      <c r="C53" s="142"/>
      <c r="D53" s="126"/>
      <c r="E53" s="127"/>
      <c r="F53" s="127"/>
      <c r="G53" s="128"/>
      <c r="H53" s="128"/>
      <c r="I53" s="124">
        <f>SUM(D$53:H$53)</f>
        <v>0</v>
      </c>
      <c r="J53" s="124">
        <f>RANK(I53,I53:I78)</f>
        <v>1</v>
      </c>
      <c r="K53" s="116">
        <f t="shared" si="23"/>
        <v>5.2999999999999999E-2</v>
      </c>
      <c r="L53" s="117">
        <f t="shared" si="18"/>
        <v>0</v>
      </c>
      <c r="M53" s="133" t="e">
        <f t="shared" si="19"/>
        <v>#N/A</v>
      </c>
      <c r="N53" s="119">
        <f t="shared" si="20"/>
        <v>0</v>
      </c>
      <c r="O53" s="120">
        <v>7</v>
      </c>
      <c r="Q53" s="115">
        <f t="shared" si="21"/>
        <v>12</v>
      </c>
      <c r="R53" s="137"/>
      <c r="S53" s="142"/>
      <c r="T53" s="127"/>
      <c r="U53" s="127"/>
      <c r="V53" s="128"/>
      <c r="W53" s="128"/>
      <c r="X53" s="124">
        <f>SUM(T$53:W$53)</f>
        <v>0</v>
      </c>
      <c r="Y53" s="124">
        <f>RANK(X53,X53:X65)</f>
        <v>1</v>
      </c>
      <c r="Z53" s="116">
        <f t="shared" si="22"/>
        <v>5.2999999999999999E-2</v>
      </c>
      <c r="AA53" s="125">
        <f t="shared" si="25"/>
        <v>0</v>
      </c>
      <c r="AB53" s="118" t="e">
        <f t="shared" si="26"/>
        <v>#N/A</v>
      </c>
      <c r="AC53" s="119">
        <f t="shared" si="27"/>
        <v>0</v>
      </c>
      <c r="AD53" s="120">
        <v>7</v>
      </c>
    </row>
    <row r="54" spans="1:30" ht="15" customHeight="1" thickTop="1" thickBot="1" x14ac:dyDescent="0.3">
      <c r="A54" s="115">
        <f t="shared" si="16"/>
        <v>26</v>
      </c>
      <c r="B54" s="140"/>
      <c r="C54" s="141"/>
      <c r="D54" s="121"/>
      <c r="E54" s="122"/>
      <c r="F54" s="122"/>
      <c r="G54" s="123"/>
      <c r="H54" s="123"/>
      <c r="I54" s="124">
        <f>SUM(D$54:H$54)</f>
        <v>0</v>
      </c>
      <c r="J54" s="124">
        <f>RANK(I54,I54:I78)</f>
        <v>1</v>
      </c>
      <c r="K54" s="116">
        <f t="shared" si="23"/>
        <v>5.3999999999999999E-2</v>
      </c>
      <c r="L54" s="117">
        <f t="shared" si="18"/>
        <v>0</v>
      </c>
      <c r="M54" s="133" t="e">
        <f t="shared" si="19"/>
        <v>#N/A</v>
      </c>
      <c r="N54" s="119">
        <f t="shared" si="20"/>
        <v>0</v>
      </c>
      <c r="O54" s="120">
        <v>8</v>
      </c>
      <c r="Q54" s="115">
        <f t="shared" si="21"/>
        <v>11</v>
      </c>
      <c r="R54" s="140"/>
      <c r="S54" s="141"/>
      <c r="T54" s="122"/>
      <c r="U54" s="122"/>
      <c r="V54" s="123"/>
      <c r="W54" s="123"/>
      <c r="X54" s="124">
        <f>SUM(T$54:W$54)</f>
        <v>0</v>
      </c>
      <c r="Y54" s="124">
        <f>RANK(X54,X54:X65)</f>
        <v>1</v>
      </c>
      <c r="Z54" s="116">
        <f t="shared" si="22"/>
        <v>5.3999999999999999E-2</v>
      </c>
      <c r="AA54" s="125">
        <f t="shared" si="25"/>
        <v>0</v>
      </c>
      <c r="AB54" s="118" t="e">
        <f t="shared" si="26"/>
        <v>#N/A</v>
      </c>
      <c r="AC54" s="119">
        <f t="shared" si="27"/>
        <v>0</v>
      </c>
      <c r="AD54" s="120">
        <v>8</v>
      </c>
    </row>
    <row r="55" spans="1:30" ht="15" customHeight="1" thickTop="1" thickBot="1" x14ac:dyDescent="0.3">
      <c r="A55" s="115">
        <f t="shared" si="16"/>
        <v>25</v>
      </c>
      <c r="B55" s="137"/>
      <c r="C55" s="142"/>
      <c r="D55" s="126"/>
      <c r="E55" s="127"/>
      <c r="F55" s="127"/>
      <c r="G55" s="128"/>
      <c r="H55" s="128"/>
      <c r="I55" s="124">
        <f>SUM(D$55:H$55)</f>
        <v>0</v>
      </c>
      <c r="J55" s="124">
        <f>RANK(I55,I55:I78)</f>
        <v>1</v>
      </c>
      <c r="K55" s="116">
        <f t="shared" si="23"/>
        <v>5.5E-2</v>
      </c>
      <c r="L55" s="117">
        <f t="shared" si="18"/>
        <v>0</v>
      </c>
      <c r="M55" s="133" t="e">
        <f t="shared" si="19"/>
        <v>#N/A</v>
      </c>
      <c r="N55" s="119">
        <f t="shared" si="20"/>
        <v>0</v>
      </c>
      <c r="O55" s="120">
        <v>9</v>
      </c>
      <c r="Q55" s="115">
        <f t="shared" si="21"/>
        <v>10</v>
      </c>
      <c r="R55" s="137"/>
      <c r="S55" s="142"/>
      <c r="T55" s="127"/>
      <c r="U55" s="127"/>
      <c r="V55" s="128"/>
      <c r="W55" s="128"/>
      <c r="X55" s="124">
        <f>SUM(T$55:W$55)</f>
        <v>0</v>
      </c>
      <c r="Y55" s="124">
        <f>RANK(X55,X55:X65)</f>
        <v>1</v>
      </c>
      <c r="Z55" s="116">
        <f t="shared" si="22"/>
        <v>5.5E-2</v>
      </c>
      <c r="AA55" s="125">
        <f t="shared" si="25"/>
        <v>0</v>
      </c>
      <c r="AB55" s="118" t="e">
        <f t="shared" si="26"/>
        <v>#N/A</v>
      </c>
      <c r="AC55" s="119">
        <f t="shared" si="27"/>
        <v>0</v>
      </c>
      <c r="AD55" s="120">
        <v>9</v>
      </c>
    </row>
    <row r="56" spans="1:30" ht="15" customHeight="1" thickTop="1" thickBot="1" x14ac:dyDescent="0.3">
      <c r="A56" s="115">
        <f t="shared" si="16"/>
        <v>24</v>
      </c>
      <c r="B56" s="140"/>
      <c r="C56" s="141"/>
      <c r="D56" s="121"/>
      <c r="E56" s="122"/>
      <c r="F56" s="122"/>
      <c r="G56" s="123"/>
      <c r="H56" s="123"/>
      <c r="I56" s="124">
        <f>SUM(D$56:H$56)</f>
        <v>0</v>
      </c>
      <c r="J56" s="124">
        <f>RANK(I56,I56:I78)</f>
        <v>1</v>
      </c>
      <c r="K56" s="116">
        <f t="shared" si="23"/>
        <v>5.6000000000000001E-2</v>
      </c>
      <c r="L56" s="117">
        <f t="shared" si="18"/>
        <v>0</v>
      </c>
      <c r="M56" s="133" t="e">
        <f t="shared" si="19"/>
        <v>#N/A</v>
      </c>
      <c r="N56" s="119">
        <f t="shared" si="20"/>
        <v>0</v>
      </c>
      <c r="O56" s="120">
        <v>10</v>
      </c>
      <c r="Q56" s="115">
        <f t="shared" si="21"/>
        <v>9</v>
      </c>
      <c r="R56" s="140"/>
      <c r="S56" s="141"/>
      <c r="T56" s="122"/>
      <c r="U56" s="122"/>
      <c r="V56" s="123"/>
      <c r="W56" s="123"/>
      <c r="X56" s="124">
        <f>SUM(T$56:W$56)</f>
        <v>0</v>
      </c>
      <c r="Y56" s="124">
        <f>RANK(X56,X56:X65)</f>
        <v>1</v>
      </c>
      <c r="Z56" s="116">
        <f t="shared" si="22"/>
        <v>5.6000000000000001E-2</v>
      </c>
      <c r="AA56" s="125">
        <f t="shared" si="25"/>
        <v>0</v>
      </c>
      <c r="AB56" s="118" t="e">
        <f t="shared" si="26"/>
        <v>#N/A</v>
      </c>
      <c r="AC56" s="119">
        <f t="shared" si="27"/>
        <v>0</v>
      </c>
      <c r="AD56" s="120">
        <v>10</v>
      </c>
    </row>
    <row r="57" spans="1:30" ht="15" customHeight="1" thickTop="1" thickBot="1" x14ac:dyDescent="0.3">
      <c r="A57" s="115">
        <f t="shared" si="16"/>
        <v>23</v>
      </c>
      <c r="B57" s="137"/>
      <c r="C57" s="142"/>
      <c r="D57" s="126"/>
      <c r="E57" s="127"/>
      <c r="F57" s="127"/>
      <c r="G57" s="128"/>
      <c r="H57" s="128"/>
      <c r="I57" s="124">
        <f>SUM(D$57:H$57)</f>
        <v>0</v>
      </c>
      <c r="J57" s="124">
        <f>RANK(I57,I57:I78)</f>
        <v>1</v>
      </c>
      <c r="K57" s="116">
        <f t="shared" si="23"/>
        <v>5.7000000000000002E-2</v>
      </c>
      <c r="L57" s="117">
        <f t="shared" si="18"/>
        <v>0</v>
      </c>
      <c r="M57" s="133" t="e">
        <f t="shared" si="19"/>
        <v>#N/A</v>
      </c>
      <c r="N57" s="119">
        <f t="shared" si="20"/>
        <v>0</v>
      </c>
      <c r="O57" s="120">
        <v>11</v>
      </c>
      <c r="Q57" s="115">
        <f t="shared" si="21"/>
        <v>8</v>
      </c>
      <c r="R57" s="137"/>
      <c r="S57" s="142"/>
      <c r="T57" s="127"/>
      <c r="U57" s="127"/>
      <c r="V57" s="128"/>
      <c r="W57" s="128"/>
      <c r="X57" s="124">
        <f>SUM(T$57:W$57)</f>
        <v>0</v>
      </c>
      <c r="Y57" s="124">
        <f>RANK(X57,X57:X65)</f>
        <v>1</v>
      </c>
      <c r="Z57" s="116">
        <f t="shared" si="22"/>
        <v>5.7000000000000002E-2</v>
      </c>
      <c r="AA57" s="125">
        <f t="shared" si="25"/>
        <v>0</v>
      </c>
      <c r="AB57" s="118" t="e">
        <f t="shared" si="26"/>
        <v>#N/A</v>
      </c>
      <c r="AC57" s="119">
        <f t="shared" si="27"/>
        <v>0</v>
      </c>
      <c r="AD57" s="120">
        <v>11</v>
      </c>
    </row>
    <row r="58" spans="1:30" ht="15" customHeight="1" thickTop="1" thickBot="1" x14ac:dyDescent="0.3">
      <c r="A58" s="115">
        <f t="shared" si="16"/>
        <v>22</v>
      </c>
      <c r="B58" s="140"/>
      <c r="C58" s="141"/>
      <c r="D58" s="121"/>
      <c r="E58" s="122"/>
      <c r="F58" s="122"/>
      <c r="G58" s="123"/>
      <c r="H58" s="123"/>
      <c r="I58" s="124">
        <f>SUM(D$58:H$58)</f>
        <v>0</v>
      </c>
      <c r="J58" s="124">
        <f>RANK(I58,I58:I78)</f>
        <v>1</v>
      </c>
      <c r="K58" s="116">
        <f t="shared" si="23"/>
        <v>5.8000000000000003E-2</v>
      </c>
      <c r="L58" s="117">
        <f t="shared" si="18"/>
        <v>0</v>
      </c>
      <c r="M58" s="133" t="e">
        <f t="shared" si="19"/>
        <v>#N/A</v>
      </c>
      <c r="N58" s="119">
        <f t="shared" si="20"/>
        <v>0</v>
      </c>
      <c r="O58" s="120">
        <v>12</v>
      </c>
      <c r="Q58" s="115">
        <f t="shared" si="21"/>
        <v>7</v>
      </c>
      <c r="R58" s="140"/>
      <c r="S58" s="141"/>
      <c r="T58" s="122"/>
      <c r="U58" s="122"/>
      <c r="V58" s="123"/>
      <c r="W58" s="123"/>
      <c r="X58" s="124">
        <f>SUM(T$58:W$58)</f>
        <v>0</v>
      </c>
      <c r="Y58" s="124">
        <f>RANK(X58,X58:X65)</f>
        <v>1</v>
      </c>
      <c r="Z58" s="116">
        <f t="shared" si="22"/>
        <v>5.8000000000000003E-2</v>
      </c>
      <c r="AA58" s="125">
        <f t="shared" si="25"/>
        <v>0</v>
      </c>
      <c r="AB58" s="118" t="e">
        <f t="shared" si="26"/>
        <v>#N/A</v>
      </c>
      <c r="AC58" s="119">
        <f t="shared" si="27"/>
        <v>0</v>
      </c>
      <c r="AD58" s="120">
        <v>12</v>
      </c>
    </row>
    <row r="59" spans="1:30" ht="15" customHeight="1" thickTop="1" thickBot="1" x14ac:dyDescent="0.3">
      <c r="A59" s="115">
        <f t="shared" si="16"/>
        <v>21</v>
      </c>
      <c r="B59" s="137"/>
      <c r="C59" s="142"/>
      <c r="D59" s="126"/>
      <c r="E59" s="127"/>
      <c r="F59" s="127"/>
      <c r="G59" s="128"/>
      <c r="H59" s="128"/>
      <c r="I59" s="124">
        <f>SUM(D$59:H$59)</f>
        <v>0</v>
      </c>
      <c r="J59" s="124">
        <f>RANK(I59,I59:I78)</f>
        <v>1</v>
      </c>
      <c r="K59" s="116">
        <f t="shared" si="23"/>
        <v>5.8999999999999997E-2</v>
      </c>
      <c r="L59" s="117">
        <f t="shared" si="18"/>
        <v>0</v>
      </c>
      <c r="M59" s="133" t="e">
        <f t="shared" si="19"/>
        <v>#N/A</v>
      </c>
      <c r="N59" s="119">
        <f t="shared" si="20"/>
        <v>0</v>
      </c>
      <c r="O59" s="120">
        <v>13</v>
      </c>
      <c r="Q59" s="115">
        <f t="shared" si="21"/>
        <v>6</v>
      </c>
      <c r="R59" s="137"/>
      <c r="S59" s="142"/>
      <c r="T59" s="127"/>
      <c r="U59" s="127"/>
      <c r="V59" s="128"/>
      <c r="W59" s="128"/>
      <c r="X59" s="124">
        <f>SUM(T$59:W$59)</f>
        <v>0</v>
      </c>
      <c r="Y59" s="124">
        <f>RANK(X59,X59:X65)</f>
        <v>1</v>
      </c>
      <c r="Z59" s="116">
        <f t="shared" si="22"/>
        <v>5.8999999999999997E-2</v>
      </c>
      <c r="AA59" s="125">
        <f t="shared" si="25"/>
        <v>0</v>
      </c>
      <c r="AB59" s="118" t="e">
        <f t="shared" si="26"/>
        <v>#N/A</v>
      </c>
      <c r="AC59" s="119">
        <f t="shared" si="27"/>
        <v>0</v>
      </c>
      <c r="AD59" s="120">
        <v>13</v>
      </c>
    </row>
    <row r="60" spans="1:30" ht="15" customHeight="1" thickTop="1" thickBot="1" x14ac:dyDescent="0.3">
      <c r="A60" s="115">
        <f t="shared" si="16"/>
        <v>20</v>
      </c>
      <c r="B60" s="140"/>
      <c r="C60" s="141"/>
      <c r="D60" s="121"/>
      <c r="E60" s="122"/>
      <c r="F60" s="122"/>
      <c r="G60" s="123"/>
      <c r="H60" s="123"/>
      <c r="I60" s="124">
        <f>SUM(D$60:H$60)</f>
        <v>0</v>
      </c>
      <c r="J60" s="124">
        <f>RANK(I60,I60:I78)</f>
        <v>1</v>
      </c>
      <c r="K60" s="116">
        <f t="shared" si="23"/>
        <v>0.06</v>
      </c>
      <c r="L60" s="117">
        <f t="shared" si="18"/>
        <v>0</v>
      </c>
      <c r="M60" s="133" t="e">
        <f t="shared" si="19"/>
        <v>#N/A</v>
      </c>
      <c r="N60" s="119">
        <f t="shared" si="20"/>
        <v>0</v>
      </c>
      <c r="O60" s="120">
        <v>14</v>
      </c>
      <c r="Q60" s="115">
        <f t="shared" si="21"/>
        <v>5</v>
      </c>
      <c r="R60" s="140"/>
      <c r="S60" s="141"/>
      <c r="T60" s="122"/>
      <c r="U60" s="122"/>
      <c r="V60" s="123"/>
      <c r="W60" s="123"/>
      <c r="X60" s="124">
        <f>SUM(T$60:W$60)</f>
        <v>0</v>
      </c>
      <c r="Y60" s="124">
        <f>RANK(X60,X60:X65)</f>
        <v>1</v>
      </c>
      <c r="Z60" s="116">
        <f t="shared" si="22"/>
        <v>0.06</v>
      </c>
      <c r="AA60" s="125">
        <f t="shared" si="25"/>
        <v>0</v>
      </c>
      <c r="AB60" s="118" t="e">
        <f t="shared" si="26"/>
        <v>#N/A</v>
      </c>
      <c r="AC60" s="119">
        <f t="shared" si="27"/>
        <v>0</v>
      </c>
      <c r="AD60" s="120">
        <v>14</v>
      </c>
    </row>
    <row r="61" spans="1:30" ht="15" customHeight="1" thickTop="1" thickBot="1" x14ac:dyDescent="0.3">
      <c r="A61" s="115">
        <f t="shared" si="16"/>
        <v>19</v>
      </c>
      <c r="B61" s="137"/>
      <c r="C61" s="142"/>
      <c r="D61" s="126"/>
      <c r="E61" s="127"/>
      <c r="F61" s="127"/>
      <c r="G61" s="128"/>
      <c r="H61" s="128"/>
      <c r="I61" s="124">
        <f>SUM(D$61:H$61)</f>
        <v>0</v>
      </c>
      <c r="J61" s="124">
        <f>RANK(I61,I61:I78)</f>
        <v>1</v>
      </c>
      <c r="K61" s="116">
        <f t="shared" si="23"/>
        <v>6.0999999999999999E-2</v>
      </c>
      <c r="L61" s="117">
        <f t="shared" si="18"/>
        <v>0</v>
      </c>
      <c r="M61" s="133" t="e">
        <f t="shared" si="19"/>
        <v>#N/A</v>
      </c>
      <c r="N61" s="119">
        <f t="shared" si="20"/>
        <v>0</v>
      </c>
      <c r="O61" s="120">
        <v>15</v>
      </c>
      <c r="Q61" s="115">
        <f t="shared" si="21"/>
        <v>4</v>
      </c>
      <c r="R61" s="143"/>
      <c r="S61" s="144"/>
      <c r="T61" s="127"/>
      <c r="U61" s="127"/>
      <c r="V61" s="128"/>
      <c r="W61" s="128"/>
      <c r="X61" s="124">
        <f>SUM(T$61:W$61)</f>
        <v>0</v>
      </c>
      <c r="Y61" s="124">
        <f>RANK(X61,X61:X65)</f>
        <v>1</v>
      </c>
      <c r="Z61" s="116">
        <f t="shared" si="22"/>
        <v>6.0999999999999999E-2</v>
      </c>
      <c r="AA61" s="125">
        <f t="shared" si="25"/>
        <v>0</v>
      </c>
      <c r="AB61" s="118" t="e">
        <f t="shared" si="26"/>
        <v>#N/A</v>
      </c>
      <c r="AC61" s="119">
        <f t="shared" si="27"/>
        <v>0</v>
      </c>
      <c r="AD61" s="120">
        <v>15</v>
      </c>
    </row>
    <row r="62" spans="1:30" ht="15" customHeight="1" thickTop="1" thickBot="1" x14ac:dyDescent="0.3">
      <c r="A62" s="115">
        <f t="shared" si="16"/>
        <v>18</v>
      </c>
      <c r="B62" s="140"/>
      <c r="C62" s="141"/>
      <c r="D62" s="121"/>
      <c r="E62" s="122"/>
      <c r="F62" s="122"/>
      <c r="G62" s="123"/>
      <c r="H62" s="123"/>
      <c r="I62" s="124">
        <f>SUM(D$62:H$62)</f>
        <v>0</v>
      </c>
      <c r="J62" s="124">
        <f>RANK(I62,I62:I78)</f>
        <v>1</v>
      </c>
      <c r="K62" s="116">
        <f t="shared" si="23"/>
        <v>6.2E-2</v>
      </c>
      <c r="L62" s="117">
        <f t="shared" si="18"/>
        <v>0</v>
      </c>
      <c r="M62" s="133" t="e">
        <f t="shared" si="19"/>
        <v>#N/A</v>
      </c>
      <c r="N62" s="119">
        <f t="shared" si="20"/>
        <v>0</v>
      </c>
      <c r="O62" s="120">
        <v>16</v>
      </c>
      <c r="Q62" s="146">
        <f t="shared" si="21"/>
        <v>3</v>
      </c>
      <c r="R62" s="140"/>
      <c r="S62" s="141"/>
      <c r="T62" s="122"/>
      <c r="U62" s="122"/>
      <c r="V62" s="123"/>
      <c r="W62" s="122"/>
      <c r="X62" s="124">
        <f>SUM(T$62:W$62)</f>
        <v>0</v>
      </c>
      <c r="Y62" s="124">
        <f>RANK(X62,X62:X65)</f>
        <v>1</v>
      </c>
      <c r="Z62" s="116">
        <f t="shared" ref="Z62:Z63" si="28">X62+ROW()/1000</f>
        <v>6.2E-2</v>
      </c>
      <c r="AA62" s="125">
        <f t="shared" si="25"/>
        <v>0</v>
      </c>
      <c r="AB62" s="118" t="e">
        <f t="shared" si="26"/>
        <v>#N/A</v>
      </c>
      <c r="AC62" s="119">
        <f t="shared" si="27"/>
        <v>0</v>
      </c>
      <c r="AD62" s="120">
        <v>16</v>
      </c>
    </row>
    <row r="63" spans="1:30" ht="15" customHeight="1" thickTop="1" thickBot="1" x14ac:dyDescent="0.3">
      <c r="A63" s="115">
        <f t="shared" si="16"/>
        <v>17</v>
      </c>
      <c r="B63" s="137"/>
      <c r="C63" s="142"/>
      <c r="D63" s="126"/>
      <c r="E63" s="127"/>
      <c r="F63" s="127"/>
      <c r="G63" s="128"/>
      <c r="H63" s="128"/>
      <c r="I63" s="124">
        <f>SUM(D$63:H$63)</f>
        <v>0</v>
      </c>
      <c r="J63" s="124">
        <f>RANK(I63,I63:I78)</f>
        <v>1</v>
      </c>
      <c r="K63" s="116">
        <f t="shared" si="23"/>
        <v>6.3E-2</v>
      </c>
      <c r="L63" s="117">
        <f t="shared" si="18"/>
        <v>0</v>
      </c>
      <c r="M63" s="133" t="e">
        <f t="shared" si="19"/>
        <v>#N/A</v>
      </c>
      <c r="N63" s="119">
        <f t="shared" si="20"/>
        <v>0</v>
      </c>
      <c r="O63" s="120">
        <v>17</v>
      </c>
      <c r="Q63" s="139">
        <f t="shared" si="21"/>
        <v>2</v>
      </c>
      <c r="R63" s="137"/>
      <c r="S63" s="142"/>
      <c r="T63" s="147"/>
      <c r="U63" s="147"/>
      <c r="V63" s="148"/>
      <c r="W63" s="147"/>
      <c r="X63" s="124"/>
      <c r="Y63" s="124"/>
      <c r="Z63" s="116">
        <f t="shared" si="28"/>
        <v>6.3E-2</v>
      </c>
      <c r="AA63" s="125"/>
      <c r="AB63" s="118"/>
      <c r="AC63" s="119"/>
      <c r="AD63" s="120"/>
    </row>
    <row r="64" spans="1:30" ht="15" customHeight="1" thickTop="1" thickBot="1" x14ac:dyDescent="0.3">
      <c r="A64" s="115">
        <f t="shared" si="16"/>
        <v>16</v>
      </c>
      <c r="B64" s="140"/>
      <c r="C64" s="141"/>
      <c r="D64" s="121"/>
      <c r="E64" s="122"/>
      <c r="F64" s="122"/>
      <c r="G64" s="123"/>
      <c r="H64" s="123"/>
      <c r="I64" s="124">
        <f>SUM(D$64:H$64)</f>
        <v>0</v>
      </c>
      <c r="J64" s="124">
        <f>RANK(I64,I64:I78)</f>
        <v>1</v>
      </c>
      <c r="K64" s="116">
        <f t="shared" si="23"/>
        <v>6.4000000000000001E-2</v>
      </c>
      <c r="L64" s="117">
        <f t="shared" si="18"/>
        <v>0</v>
      </c>
      <c r="M64" s="133" t="e">
        <f t="shared" si="19"/>
        <v>#N/A</v>
      </c>
      <c r="N64" s="119">
        <f t="shared" si="20"/>
        <v>0</v>
      </c>
      <c r="O64" s="120">
        <v>18</v>
      </c>
    </row>
    <row r="65" spans="1:15" ht="15" customHeight="1" thickTop="1" thickBot="1" x14ac:dyDescent="0.3">
      <c r="A65" s="115">
        <f t="shared" si="16"/>
        <v>15</v>
      </c>
      <c r="B65" s="137"/>
      <c r="C65" s="142"/>
      <c r="D65" s="126"/>
      <c r="E65" s="127"/>
      <c r="F65" s="127"/>
      <c r="G65" s="128"/>
      <c r="H65" s="128"/>
      <c r="I65" s="124">
        <f>SUM(D$65:H$65)</f>
        <v>0</v>
      </c>
      <c r="J65" s="124">
        <f>RANK(I65,I65:I78)</f>
        <v>1</v>
      </c>
      <c r="K65" s="116">
        <f t="shared" si="23"/>
        <v>6.5000000000000002E-2</v>
      </c>
      <c r="L65" s="117">
        <f t="shared" si="18"/>
        <v>0</v>
      </c>
      <c r="M65" s="133" t="e">
        <f t="shared" si="19"/>
        <v>#N/A</v>
      </c>
      <c r="N65" s="119">
        <f t="shared" si="20"/>
        <v>0</v>
      </c>
      <c r="O65" s="120">
        <v>19</v>
      </c>
    </row>
    <row r="66" spans="1:15" ht="15" customHeight="1" thickTop="1" thickBot="1" x14ac:dyDescent="0.3">
      <c r="A66" s="115">
        <f t="shared" si="16"/>
        <v>14</v>
      </c>
      <c r="B66" s="140"/>
      <c r="C66" s="141"/>
      <c r="D66" s="121"/>
      <c r="E66" s="122"/>
      <c r="F66" s="122"/>
      <c r="G66" s="123"/>
      <c r="H66" s="123"/>
      <c r="I66" s="124">
        <f>SUM(D$66:H$66)</f>
        <v>0</v>
      </c>
      <c r="J66" s="124">
        <f>RANK(I66,I66:I78)</f>
        <v>1</v>
      </c>
      <c r="K66" s="116">
        <f t="shared" si="23"/>
        <v>6.6000000000000003E-2</v>
      </c>
      <c r="L66" s="117">
        <f t="shared" si="18"/>
        <v>0</v>
      </c>
      <c r="M66" s="133" t="e">
        <f t="shared" si="19"/>
        <v>#N/A</v>
      </c>
      <c r="N66" s="119">
        <f t="shared" si="20"/>
        <v>0</v>
      </c>
      <c r="O66" s="120">
        <v>20</v>
      </c>
    </row>
    <row r="67" spans="1:15" ht="15" customHeight="1" thickTop="1" thickBot="1" x14ac:dyDescent="0.3">
      <c r="A67" s="115">
        <f t="shared" si="16"/>
        <v>13</v>
      </c>
      <c r="B67" s="137"/>
      <c r="C67" s="142"/>
      <c r="D67" s="126"/>
      <c r="E67" s="127"/>
      <c r="F67" s="127"/>
      <c r="G67" s="128"/>
      <c r="H67" s="128"/>
      <c r="I67" s="124">
        <f>SUM(D$67:H$67)</f>
        <v>0</v>
      </c>
      <c r="J67" s="124">
        <f>RANK(I67,I67:I78)</f>
        <v>1</v>
      </c>
      <c r="K67" s="116">
        <f t="shared" si="23"/>
        <v>6.7000000000000004E-2</v>
      </c>
      <c r="L67" s="117">
        <f t="shared" si="18"/>
        <v>0</v>
      </c>
      <c r="M67" s="133" t="e">
        <f t="shared" si="19"/>
        <v>#N/A</v>
      </c>
      <c r="N67" s="119">
        <f t="shared" si="20"/>
        <v>0</v>
      </c>
      <c r="O67" s="120">
        <v>21</v>
      </c>
    </row>
    <row r="68" spans="1:15" ht="15" customHeight="1" thickTop="1" thickBot="1" x14ac:dyDescent="0.3">
      <c r="A68" s="115">
        <f t="shared" si="16"/>
        <v>12</v>
      </c>
      <c r="B68" s="140"/>
      <c r="C68" s="141"/>
      <c r="D68" s="121"/>
      <c r="E68" s="122"/>
      <c r="F68" s="122"/>
      <c r="G68" s="123"/>
      <c r="H68" s="123"/>
      <c r="I68" s="124">
        <f>SUM(D$68:H$68)</f>
        <v>0</v>
      </c>
      <c r="J68" s="124">
        <f>RANK(I68,I68:I78)</f>
        <v>1</v>
      </c>
      <c r="K68" s="116">
        <f t="shared" si="23"/>
        <v>6.8000000000000005E-2</v>
      </c>
      <c r="L68" s="117">
        <f t="shared" si="18"/>
        <v>0</v>
      </c>
      <c r="M68" s="133" t="e">
        <f t="shared" si="19"/>
        <v>#N/A</v>
      </c>
      <c r="N68" s="119">
        <f t="shared" si="20"/>
        <v>0</v>
      </c>
      <c r="O68" s="120">
        <v>22</v>
      </c>
    </row>
    <row r="69" spans="1:15" ht="15" customHeight="1" thickTop="1" thickBot="1" x14ac:dyDescent="0.3">
      <c r="A69" s="115">
        <f t="shared" si="16"/>
        <v>11</v>
      </c>
      <c r="B69" s="137"/>
      <c r="C69" s="142"/>
      <c r="D69" s="126"/>
      <c r="E69" s="127"/>
      <c r="F69" s="127"/>
      <c r="G69" s="128"/>
      <c r="H69" s="128"/>
      <c r="I69" s="124">
        <f>SUM(D$69:H$69)</f>
        <v>0</v>
      </c>
      <c r="J69" s="124">
        <f>RANK(I69,I69:I78)</f>
        <v>1</v>
      </c>
      <c r="K69" s="116">
        <f t="shared" si="23"/>
        <v>6.9000000000000006E-2</v>
      </c>
      <c r="L69" s="117">
        <f t="shared" si="18"/>
        <v>0</v>
      </c>
      <c r="M69" s="133" t="e">
        <f t="shared" si="19"/>
        <v>#N/A</v>
      </c>
      <c r="N69" s="119">
        <f t="shared" si="20"/>
        <v>0</v>
      </c>
      <c r="O69" s="120">
        <v>23</v>
      </c>
    </row>
    <row r="70" spans="1:15" ht="15" customHeight="1" thickTop="1" thickBot="1" x14ac:dyDescent="0.3">
      <c r="A70" s="115">
        <f t="shared" si="16"/>
        <v>10</v>
      </c>
      <c r="B70" s="140"/>
      <c r="C70" s="141"/>
      <c r="D70" s="121"/>
      <c r="E70" s="122"/>
      <c r="F70" s="122"/>
      <c r="G70" s="123"/>
      <c r="H70" s="123"/>
      <c r="I70" s="124">
        <f>SUM(D$70:H$70)</f>
        <v>0</v>
      </c>
      <c r="J70" s="124">
        <f>RANK(I70,I70:I78)</f>
        <v>1</v>
      </c>
      <c r="K70" s="116">
        <f t="shared" si="23"/>
        <v>7.0000000000000007E-2</v>
      </c>
      <c r="L70" s="117">
        <f t="shared" si="18"/>
        <v>0</v>
      </c>
      <c r="M70" s="133" t="e">
        <f t="shared" si="19"/>
        <v>#N/A</v>
      </c>
      <c r="N70" s="119">
        <f t="shared" si="20"/>
        <v>0</v>
      </c>
      <c r="O70" s="120">
        <v>24</v>
      </c>
    </row>
    <row r="71" spans="1:15" ht="15" customHeight="1" thickTop="1" thickBot="1" x14ac:dyDescent="0.3">
      <c r="A71" s="115">
        <f t="shared" si="16"/>
        <v>9</v>
      </c>
      <c r="B71" s="137"/>
      <c r="C71" s="142"/>
      <c r="D71" s="126"/>
      <c r="E71" s="127"/>
      <c r="F71" s="127"/>
      <c r="G71" s="128"/>
      <c r="H71" s="128"/>
      <c r="I71" s="124">
        <f>SUM(D$71:H$71)</f>
        <v>0</v>
      </c>
      <c r="J71" s="124">
        <f>RANK(I71,I71:I78)</f>
        <v>1</v>
      </c>
      <c r="K71" s="116">
        <f t="shared" si="23"/>
        <v>7.0999999999999994E-2</v>
      </c>
      <c r="L71" s="117">
        <f t="shared" si="18"/>
        <v>0</v>
      </c>
      <c r="M71" s="133" t="e">
        <f t="shared" si="19"/>
        <v>#N/A</v>
      </c>
      <c r="N71" s="119">
        <f t="shared" si="20"/>
        <v>0</v>
      </c>
      <c r="O71" s="120">
        <v>25</v>
      </c>
    </row>
    <row r="72" spans="1:15" ht="15" customHeight="1" thickTop="1" thickBot="1" x14ac:dyDescent="0.3">
      <c r="A72" s="115">
        <f t="shared" si="16"/>
        <v>8</v>
      </c>
      <c r="B72" s="140"/>
      <c r="C72" s="141"/>
      <c r="D72" s="121"/>
      <c r="E72" s="122"/>
      <c r="F72" s="122"/>
      <c r="G72" s="123"/>
      <c r="H72" s="123"/>
      <c r="I72" s="124">
        <f>SUM(D$72:H$72)</f>
        <v>0</v>
      </c>
      <c r="J72" s="124">
        <f>RANK(I72,I72:I78)</f>
        <v>1</v>
      </c>
      <c r="K72" s="116">
        <f t="shared" si="23"/>
        <v>7.1999999999999995E-2</v>
      </c>
      <c r="L72" s="117">
        <f t="shared" si="18"/>
        <v>0</v>
      </c>
      <c r="M72" s="133" t="e">
        <f t="shared" si="19"/>
        <v>#N/A</v>
      </c>
      <c r="N72" s="119">
        <f t="shared" si="20"/>
        <v>0</v>
      </c>
      <c r="O72" s="120">
        <v>26</v>
      </c>
    </row>
    <row r="73" spans="1:15" ht="15" customHeight="1" thickTop="1" thickBot="1" x14ac:dyDescent="0.3">
      <c r="A73" s="115">
        <f t="shared" si="16"/>
        <v>7</v>
      </c>
      <c r="B73" s="137"/>
      <c r="C73" s="142"/>
      <c r="D73" s="126"/>
      <c r="E73" s="127"/>
      <c r="F73" s="127"/>
      <c r="G73" s="128"/>
      <c r="H73" s="128"/>
      <c r="I73" s="124">
        <f>SUM(D$73:H$73)</f>
        <v>0</v>
      </c>
      <c r="J73" s="124">
        <f>RANK(I73,I73:I78)</f>
        <v>1</v>
      </c>
      <c r="K73" s="116">
        <f t="shared" si="23"/>
        <v>7.2999999999999995E-2</v>
      </c>
      <c r="L73" s="117">
        <f t="shared" si="18"/>
        <v>0</v>
      </c>
      <c r="M73" s="133" t="e">
        <f t="shared" si="19"/>
        <v>#N/A</v>
      </c>
      <c r="N73" s="119">
        <f t="shared" si="20"/>
        <v>0</v>
      </c>
      <c r="O73" s="120">
        <v>27</v>
      </c>
    </row>
    <row r="74" spans="1:15" ht="15" customHeight="1" thickTop="1" thickBot="1" x14ac:dyDescent="0.3">
      <c r="A74" s="115">
        <f t="shared" si="16"/>
        <v>6</v>
      </c>
      <c r="B74" s="140"/>
      <c r="C74" s="141"/>
      <c r="D74" s="121"/>
      <c r="E74" s="122"/>
      <c r="F74" s="122"/>
      <c r="G74" s="123"/>
      <c r="H74" s="123"/>
      <c r="I74" s="124">
        <f>SUM(D$74:H$74)</f>
        <v>0</v>
      </c>
      <c r="J74" s="124">
        <f>RANK(I74,I74:I78)</f>
        <v>1</v>
      </c>
      <c r="K74" s="116">
        <f t="shared" si="23"/>
        <v>7.3999999999999996E-2</v>
      </c>
      <c r="L74" s="117">
        <f t="shared" si="18"/>
        <v>0</v>
      </c>
      <c r="M74" s="133" t="e">
        <f t="shared" si="19"/>
        <v>#N/A</v>
      </c>
      <c r="N74" s="119">
        <f t="shared" si="20"/>
        <v>0</v>
      </c>
      <c r="O74" s="120">
        <v>28</v>
      </c>
    </row>
    <row r="75" spans="1:15" ht="15" customHeight="1" thickTop="1" thickBot="1" x14ac:dyDescent="0.3">
      <c r="A75" s="115">
        <f t="shared" si="16"/>
        <v>5</v>
      </c>
      <c r="B75" s="137"/>
      <c r="C75" s="142"/>
      <c r="D75" s="126"/>
      <c r="E75" s="127"/>
      <c r="F75" s="127"/>
      <c r="G75" s="128"/>
      <c r="H75" s="128"/>
      <c r="I75" s="124">
        <f>SUM(D$75:H$75)</f>
        <v>0</v>
      </c>
      <c r="J75" s="124">
        <f>RANK(I75,I75:I78)</f>
        <v>1</v>
      </c>
      <c r="K75" s="116">
        <f t="shared" si="23"/>
        <v>7.4999999999999997E-2</v>
      </c>
      <c r="L75" s="117">
        <f t="shared" si="18"/>
        <v>0</v>
      </c>
      <c r="M75" s="133" t="e">
        <f t="shared" si="19"/>
        <v>#N/A</v>
      </c>
      <c r="N75" s="119">
        <f t="shared" si="20"/>
        <v>0</v>
      </c>
      <c r="O75" s="120">
        <v>29</v>
      </c>
    </row>
    <row r="76" spans="1:15" ht="15" customHeight="1" thickTop="1" thickBot="1" x14ac:dyDescent="0.3">
      <c r="A76" s="115">
        <f t="shared" si="16"/>
        <v>4</v>
      </c>
      <c r="B76" s="140"/>
      <c r="C76" s="141"/>
      <c r="D76" s="121"/>
      <c r="E76" s="122"/>
      <c r="F76" s="122"/>
      <c r="G76" s="123"/>
      <c r="H76" s="123"/>
      <c r="I76" s="124">
        <f>SUM(D$76:H$76)</f>
        <v>0</v>
      </c>
      <c r="J76" s="124">
        <f>RANK(I76,I76:I78)</f>
        <v>1</v>
      </c>
      <c r="K76" s="116">
        <f t="shared" si="23"/>
        <v>7.5999999999999998E-2</v>
      </c>
      <c r="L76" s="117">
        <f t="shared" si="18"/>
        <v>0</v>
      </c>
      <c r="M76" s="133" t="e">
        <f t="shared" si="19"/>
        <v>#N/A</v>
      </c>
      <c r="N76" s="119">
        <f t="shared" si="20"/>
        <v>0</v>
      </c>
      <c r="O76" s="120">
        <v>30</v>
      </c>
    </row>
    <row r="77" spans="1:15" ht="15" customHeight="1" thickTop="1" thickBot="1" x14ac:dyDescent="0.3">
      <c r="A77" s="115">
        <f t="shared" si="16"/>
        <v>3</v>
      </c>
      <c r="B77" s="137"/>
      <c r="C77" s="142"/>
      <c r="D77" s="126"/>
      <c r="E77" s="127"/>
      <c r="F77" s="127"/>
      <c r="G77" s="128"/>
      <c r="H77" s="128"/>
      <c r="I77" s="124">
        <f>SUM(D$77:H$77)</f>
        <v>0</v>
      </c>
      <c r="J77" s="124">
        <f>RANK(I77,I77:I78)</f>
        <v>1</v>
      </c>
      <c r="K77" s="116">
        <f t="shared" si="23"/>
        <v>7.6999999999999999E-2</v>
      </c>
      <c r="L77" s="117">
        <f t="shared" si="18"/>
        <v>0</v>
      </c>
      <c r="M77" s="133" t="e">
        <f t="shared" si="19"/>
        <v>#N/A</v>
      </c>
      <c r="N77" s="119">
        <f t="shared" si="20"/>
        <v>0</v>
      </c>
      <c r="O77" s="120">
        <v>31</v>
      </c>
    </row>
    <row r="78" spans="1:15" ht="15" customHeight="1" thickTop="1" thickBot="1" x14ac:dyDescent="0.3">
      <c r="A78" s="138">
        <f t="shared" si="16"/>
        <v>2</v>
      </c>
      <c r="B78" s="140"/>
      <c r="C78" s="141"/>
      <c r="D78" s="121"/>
      <c r="E78" s="122"/>
      <c r="F78" s="122"/>
      <c r="G78" s="123"/>
      <c r="H78" s="123"/>
      <c r="I78" s="124">
        <f>SUM(D$78:H$78)</f>
        <v>0</v>
      </c>
      <c r="J78" s="124">
        <f>RANK(I78,I78:I78)</f>
        <v>1</v>
      </c>
      <c r="K78" s="116">
        <f t="shared" si="23"/>
        <v>7.8E-2</v>
      </c>
      <c r="L78" s="117">
        <f t="shared" si="18"/>
        <v>0</v>
      </c>
      <c r="M78" s="133" t="e">
        <f t="shared" si="19"/>
        <v>#N/A</v>
      </c>
      <c r="N78" s="119">
        <f t="shared" si="20"/>
        <v>0</v>
      </c>
      <c r="O78" s="120">
        <v>32</v>
      </c>
    </row>
    <row r="79" spans="1:15" ht="15.75" thickTop="1" x14ac:dyDescent="0.25"/>
  </sheetData>
  <mergeCells count="8">
    <mergeCell ref="Q2:AD2"/>
    <mergeCell ref="Q43:AD43"/>
    <mergeCell ref="A1:O1"/>
    <mergeCell ref="A2:O2"/>
    <mergeCell ref="A42:O42"/>
    <mergeCell ref="A43:O43"/>
    <mergeCell ref="Q1:AD1"/>
    <mergeCell ref="Q42:AD42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L75"/>
  <sheetViews>
    <sheetView zoomScaleNormal="100" workbookViewId="0">
      <selection activeCell="P29" sqref="P29"/>
    </sheetView>
  </sheetViews>
  <sheetFormatPr baseColWidth="10" defaultRowHeight="15" x14ac:dyDescent="0.25"/>
  <cols>
    <col min="2" max="2" width="23.5703125" customWidth="1"/>
    <col min="3" max="5" width="11.85546875" customWidth="1"/>
    <col min="8" max="8" width="24.28515625" customWidth="1"/>
    <col min="9" max="11" width="11.85546875" customWidth="1"/>
  </cols>
  <sheetData>
    <row r="2" spans="1:12" ht="36" x14ac:dyDescent="0.55000000000000004">
      <c r="A2" s="159" t="s">
        <v>46</v>
      </c>
      <c r="B2" s="159"/>
      <c r="C2" s="159"/>
      <c r="D2" s="159"/>
      <c r="E2" s="159"/>
      <c r="F2" s="159"/>
      <c r="G2" s="156" t="s">
        <v>49</v>
      </c>
      <c r="H2" s="156"/>
      <c r="I2" s="156"/>
      <c r="J2" s="156"/>
      <c r="K2" s="156"/>
      <c r="L2" s="156"/>
    </row>
    <row r="3" spans="1:12" x14ac:dyDescent="0.25">
      <c r="B3" s="105"/>
      <c r="C3" s="106"/>
      <c r="D3" s="108"/>
      <c r="E3" s="106"/>
    </row>
    <row r="4" spans="1:12" x14ac:dyDescent="0.25">
      <c r="B4" s="105"/>
      <c r="C4" s="106"/>
      <c r="D4" s="108"/>
      <c r="E4" s="106"/>
    </row>
    <row r="5" spans="1:12" ht="15.75" thickBot="1" x14ac:dyDescent="0.3">
      <c r="B5" s="110"/>
      <c r="C5" s="106"/>
      <c r="D5" s="108"/>
      <c r="E5" s="106"/>
      <c r="H5" s="105"/>
      <c r="I5" s="106"/>
      <c r="J5" s="108"/>
      <c r="K5" s="106"/>
    </row>
    <row r="6" spans="1:12" ht="20.25" thickTop="1" thickBot="1" x14ac:dyDescent="0.3">
      <c r="B6" s="136" t="str">
        <f>'Classement 16émes et +'!L6</f>
        <v>cx</v>
      </c>
      <c r="C6" s="133">
        <f>'Classement 16émes et +'!M6</f>
        <v>1</v>
      </c>
      <c r="D6" s="134">
        <f>'Classement 16émes et +'!N6</f>
        <v>1</v>
      </c>
      <c r="E6" s="135">
        <v>1</v>
      </c>
      <c r="H6" s="125" t="str">
        <f>'Classement 16émes et +'!AA6</f>
        <v>gh</v>
      </c>
      <c r="I6" s="133">
        <f>'Classement 16émes et +'!AB6</f>
        <v>1</v>
      </c>
      <c r="J6" s="134">
        <f>'Classement 16émes et +'!AC6</f>
        <v>1</v>
      </c>
      <c r="K6" s="135">
        <v>1</v>
      </c>
    </row>
    <row r="7" spans="1:12" ht="20.25" thickTop="1" thickBot="1" x14ac:dyDescent="0.3">
      <c r="B7" s="136">
        <f>'Classement 16émes et +'!L7</f>
        <v>0</v>
      </c>
      <c r="C7" s="133" t="e">
        <f>'Classement 16émes et +'!M7</f>
        <v>#N/A</v>
      </c>
      <c r="D7" s="134">
        <f>'Classement 16émes et +'!N7</f>
        <v>0</v>
      </c>
      <c r="E7" s="120">
        <v>2</v>
      </c>
      <c r="H7" s="125">
        <f>'Classement 16émes et +'!AA7</f>
        <v>0</v>
      </c>
      <c r="I7" s="133" t="e">
        <f>'Classement 16émes et +'!AB7</f>
        <v>#N/A</v>
      </c>
      <c r="J7" s="134">
        <f>'Classement 16émes et +'!AC7</f>
        <v>0</v>
      </c>
      <c r="K7" s="120">
        <v>2</v>
      </c>
    </row>
    <row r="8" spans="1:12" ht="20.25" thickTop="1" thickBot="1" x14ac:dyDescent="0.3">
      <c r="B8" s="136">
        <f>'Classement 16émes et +'!L8</f>
        <v>0</v>
      </c>
      <c r="C8" s="133" t="e">
        <f>'Classement 16émes et +'!M8</f>
        <v>#N/A</v>
      </c>
      <c r="D8" s="134">
        <f>'Classement 16émes et +'!N8</f>
        <v>0</v>
      </c>
      <c r="E8" s="120">
        <v>3</v>
      </c>
      <c r="H8" s="125">
        <f>'Classement 16émes et +'!AA8</f>
        <v>0</v>
      </c>
      <c r="I8" s="133" t="e">
        <f>'Classement 16émes et +'!AB8</f>
        <v>#N/A</v>
      </c>
      <c r="J8" s="134">
        <f>'Classement 16émes et +'!AC8</f>
        <v>0</v>
      </c>
      <c r="K8" s="120">
        <v>3</v>
      </c>
    </row>
    <row r="9" spans="1:12" ht="20.25" thickTop="1" thickBot="1" x14ac:dyDescent="0.3">
      <c r="B9" s="136">
        <f>'Classement 16émes et +'!L9</f>
        <v>0</v>
      </c>
      <c r="C9" s="133" t="e">
        <f>'Classement 16émes et +'!M9</f>
        <v>#N/A</v>
      </c>
      <c r="D9" s="134">
        <f>'Classement 16émes et +'!N9</f>
        <v>0</v>
      </c>
      <c r="E9" s="120">
        <v>4</v>
      </c>
      <c r="H9" s="125">
        <f>'Classement 16émes et +'!AA9</f>
        <v>0</v>
      </c>
      <c r="I9" s="133" t="e">
        <f>'Classement 16émes et +'!AB9</f>
        <v>#N/A</v>
      </c>
      <c r="J9" s="134">
        <f>'Classement 16émes et +'!AC9</f>
        <v>0</v>
      </c>
      <c r="K9" s="120">
        <v>4</v>
      </c>
    </row>
    <row r="10" spans="1:12" ht="20.25" thickTop="1" thickBot="1" x14ac:dyDescent="0.3">
      <c r="B10" s="136">
        <f>'Classement 16émes et +'!L10</f>
        <v>0</v>
      </c>
      <c r="C10" s="133" t="e">
        <f>'Classement 16émes et +'!M10</f>
        <v>#N/A</v>
      </c>
      <c r="D10" s="134">
        <f>'Classement 16émes et +'!N10</f>
        <v>0</v>
      </c>
      <c r="E10" s="120">
        <v>5</v>
      </c>
      <c r="H10" s="125">
        <f>'Classement 16émes et +'!AA10</f>
        <v>0</v>
      </c>
      <c r="I10" s="133" t="e">
        <f>'Classement 16émes et +'!AB10</f>
        <v>#N/A</v>
      </c>
      <c r="J10" s="134">
        <f>'Classement 16émes et +'!AC10</f>
        <v>0</v>
      </c>
      <c r="K10" s="120">
        <v>5</v>
      </c>
    </row>
    <row r="11" spans="1:12" ht="20.25" thickTop="1" thickBot="1" x14ac:dyDescent="0.3">
      <c r="B11" s="136">
        <f>'Classement 16émes et +'!L11</f>
        <v>0</v>
      </c>
      <c r="C11" s="133" t="e">
        <f>'Classement 16émes et +'!M11</f>
        <v>#N/A</v>
      </c>
      <c r="D11" s="134">
        <f>'Classement 16émes et +'!N11</f>
        <v>0</v>
      </c>
      <c r="E11" s="120">
        <v>6</v>
      </c>
      <c r="H11" s="125">
        <f>'Classement 16émes et +'!AA11</f>
        <v>0</v>
      </c>
      <c r="I11" s="133" t="e">
        <f>'Classement 16émes et +'!AB11</f>
        <v>#N/A</v>
      </c>
      <c r="J11" s="134">
        <f>'Classement 16émes et +'!AC11</f>
        <v>0</v>
      </c>
      <c r="K11" s="120">
        <v>6</v>
      </c>
    </row>
    <row r="12" spans="1:12" ht="20.25" thickTop="1" thickBot="1" x14ac:dyDescent="0.3">
      <c r="B12" s="136">
        <f>'Classement 16émes et +'!L12</f>
        <v>0</v>
      </c>
      <c r="C12" s="133" t="e">
        <f>'Classement 16émes et +'!M12</f>
        <v>#N/A</v>
      </c>
      <c r="D12" s="134">
        <f>'Classement 16émes et +'!N12</f>
        <v>0</v>
      </c>
      <c r="E12" s="120">
        <v>7</v>
      </c>
      <c r="H12" s="125">
        <f>'Classement 16émes et +'!AA12</f>
        <v>0</v>
      </c>
      <c r="I12" s="133" t="e">
        <f>'Classement 16émes et +'!AB12</f>
        <v>#N/A</v>
      </c>
      <c r="J12" s="134">
        <f>'Classement 16émes et +'!AC12</f>
        <v>0</v>
      </c>
      <c r="K12" s="120">
        <v>7</v>
      </c>
    </row>
    <row r="13" spans="1:12" ht="20.25" thickTop="1" thickBot="1" x14ac:dyDescent="0.3">
      <c r="B13" s="136">
        <f>'Classement 16émes et +'!L13</f>
        <v>0</v>
      </c>
      <c r="C13" s="133" t="e">
        <f>'Classement 16émes et +'!M13</f>
        <v>#N/A</v>
      </c>
      <c r="D13" s="134">
        <f>'Classement 16émes et +'!N13</f>
        <v>0</v>
      </c>
      <c r="E13" s="120">
        <v>8</v>
      </c>
      <c r="H13" s="125">
        <f>'Classement 16émes et +'!AA13</f>
        <v>0</v>
      </c>
      <c r="I13" s="133" t="e">
        <f>'Classement 16émes et +'!AB13</f>
        <v>#N/A</v>
      </c>
      <c r="J13" s="134">
        <f>'Classement 16émes et +'!AC13</f>
        <v>0</v>
      </c>
      <c r="K13" s="120">
        <v>8</v>
      </c>
    </row>
    <row r="14" spans="1:12" ht="20.25" thickTop="1" thickBot="1" x14ac:dyDescent="0.3">
      <c r="B14" s="136">
        <f>'Classement 16émes et +'!L14</f>
        <v>0</v>
      </c>
      <c r="C14" s="133" t="e">
        <f>'Classement 16émes et +'!M14</f>
        <v>#N/A</v>
      </c>
      <c r="D14" s="134">
        <f>'Classement 16émes et +'!N14</f>
        <v>0</v>
      </c>
      <c r="E14" s="120">
        <v>9</v>
      </c>
      <c r="H14" s="125">
        <f>'Classement 16émes et +'!AA14</f>
        <v>0</v>
      </c>
      <c r="I14" s="133" t="e">
        <f>'Classement 16émes et +'!AB14</f>
        <v>#N/A</v>
      </c>
      <c r="J14" s="134">
        <f>'Classement 16émes et +'!AC14</f>
        <v>0</v>
      </c>
      <c r="K14" s="120">
        <v>9</v>
      </c>
    </row>
    <row r="15" spans="1:12" ht="20.25" thickTop="1" thickBot="1" x14ac:dyDescent="0.3">
      <c r="B15" s="136">
        <f>'Classement 16émes et +'!L15</f>
        <v>0</v>
      </c>
      <c r="C15" s="133" t="e">
        <f>'Classement 16émes et +'!M15</f>
        <v>#N/A</v>
      </c>
      <c r="D15" s="134">
        <f>'Classement 16émes et +'!N15</f>
        <v>0</v>
      </c>
      <c r="E15" s="120">
        <v>10</v>
      </c>
      <c r="H15" s="125">
        <f>'Classement 16émes et +'!AA15</f>
        <v>0</v>
      </c>
      <c r="I15" s="133" t="e">
        <f>'Classement 16émes et +'!AB15</f>
        <v>#N/A</v>
      </c>
      <c r="J15" s="134">
        <f>'Classement 16émes et +'!AC15</f>
        <v>0</v>
      </c>
      <c r="K15" s="120">
        <v>10</v>
      </c>
    </row>
    <row r="16" spans="1:12" ht="20.25" thickTop="1" thickBot="1" x14ac:dyDescent="0.3">
      <c r="B16" s="136">
        <f>'Classement 16émes et +'!L16</f>
        <v>0</v>
      </c>
      <c r="C16" s="133" t="e">
        <f>'Classement 16émes et +'!M16</f>
        <v>#N/A</v>
      </c>
      <c r="D16" s="134">
        <f>'Classement 16émes et +'!N16</f>
        <v>0</v>
      </c>
      <c r="E16" s="120">
        <v>11</v>
      </c>
      <c r="H16" s="125">
        <f>'Classement 16émes et +'!AA16</f>
        <v>0</v>
      </c>
      <c r="I16" s="133" t="e">
        <f>'Classement 16émes et +'!AB16</f>
        <v>#N/A</v>
      </c>
      <c r="J16" s="134">
        <f>'Classement 16émes et +'!AC16</f>
        <v>0</v>
      </c>
      <c r="K16" s="120">
        <v>11</v>
      </c>
    </row>
    <row r="17" spans="2:11" ht="20.25" thickTop="1" thickBot="1" x14ac:dyDescent="0.3">
      <c r="B17" s="136">
        <f>'Classement 16émes et +'!L17</f>
        <v>0</v>
      </c>
      <c r="C17" s="133" t="e">
        <f>'Classement 16émes et +'!M17</f>
        <v>#N/A</v>
      </c>
      <c r="D17" s="134">
        <f>'Classement 16émes et +'!N17</f>
        <v>0</v>
      </c>
      <c r="E17" s="120">
        <v>12</v>
      </c>
      <c r="H17" s="125">
        <f>'Classement 16émes et +'!AA17</f>
        <v>0</v>
      </c>
      <c r="I17" s="133" t="e">
        <f>'Classement 16émes et +'!AB17</f>
        <v>#N/A</v>
      </c>
      <c r="J17" s="134">
        <f>'Classement 16émes et +'!AC17</f>
        <v>0</v>
      </c>
      <c r="K17" s="120">
        <v>12</v>
      </c>
    </row>
    <row r="18" spans="2:11" ht="20.25" thickTop="1" thickBot="1" x14ac:dyDescent="0.3">
      <c r="B18" s="136">
        <f>'Classement 16émes et +'!L18</f>
        <v>0</v>
      </c>
      <c r="C18" s="133" t="e">
        <f>'Classement 16émes et +'!M18</f>
        <v>#N/A</v>
      </c>
      <c r="D18" s="134">
        <f>'Classement 16émes et +'!N18</f>
        <v>0</v>
      </c>
      <c r="E18" s="120">
        <v>13</v>
      </c>
      <c r="H18" s="125">
        <f>'Classement 16émes et +'!AA18</f>
        <v>0</v>
      </c>
      <c r="I18" s="133" t="e">
        <f>'Classement 16émes et +'!AB18</f>
        <v>#N/A</v>
      </c>
      <c r="J18" s="134">
        <f>'Classement 16émes et +'!AC18</f>
        <v>0</v>
      </c>
      <c r="K18" s="120">
        <v>13</v>
      </c>
    </row>
    <row r="19" spans="2:11" ht="20.25" thickTop="1" thickBot="1" x14ac:dyDescent="0.3">
      <c r="B19" s="136">
        <f>'Classement 16émes et +'!L19</f>
        <v>0</v>
      </c>
      <c r="C19" s="133" t="e">
        <f>'Classement 16émes et +'!M19</f>
        <v>#N/A</v>
      </c>
      <c r="D19" s="134">
        <f>'Classement 16émes et +'!N19</f>
        <v>0</v>
      </c>
      <c r="E19" s="120">
        <v>14</v>
      </c>
      <c r="H19" s="125">
        <f>'Classement 16émes et +'!AA19</f>
        <v>0</v>
      </c>
      <c r="I19" s="133" t="e">
        <f>'Classement 16émes et +'!AB19</f>
        <v>#N/A</v>
      </c>
      <c r="J19" s="134">
        <f>'Classement 16émes et +'!AC19</f>
        <v>0</v>
      </c>
      <c r="K19" s="120">
        <v>14</v>
      </c>
    </row>
    <row r="20" spans="2:11" ht="20.25" thickTop="1" thickBot="1" x14ac:dyDescent="0.3">
      <c r="B20" s="136">
        <f>'Classement 16émes et +'!L20</f>
        <v>0</v>
      </c>
      <c r="C20" s="133" t="e">
        <f>'Classement 16émes et +'!M20</f>
        <v>#N/A</v>
      </c>
      <c r="D20" s="134">
        <f>'Classement 16émes et +'!N20</f>
        <v>0</v>
      </c>
      <c r="E20" s="120">
        <v>15</v>
      </c>
      <c r="H20" s="125">
        <f>'Classement 16émes et +'!AA20</f>
        <v>0</v>
      </c>
      <c r="I20" s="133" t="e">
        <f>'Classement 16émes et +'!AB20</f>
        <v>#N/A</v>
      </c>
      <c r="J20" s="134">
        <f>'Classement 16émes et +'!AC20</f>
        <v>0</v>
      </c>
      <c r="K20" s="120">
        <v>15</v>
      </c>
    </row>
    <row r="21" spans="2:11" ht="20.25" thickTop="1" thickBot="1" x14ac:dyDescent="0.3">
      <c r="B21" s="136">
        <f>'Classement 16émes et +'!L21</f>
        <v>0</v>
      </c>
      <c r="C21" s="133" t="e">
        <f>'Classement 16émes et +'!M21</f>
        <v>#N/A</v>
      </c>
      <c r="D21" s="134">
        <f>'Classement 16émes et +'!N21</f>
        <v>0</v>
      </c>
      <c r="E21" s="120">
        <v>16</v>
      </c>
      <c r="H21" s="125">
        <f>'Classement 16émes et +'!AA21</f>
        <v>0</v>
      </c>
      <c r="I21" s="133" t="e">
        <f>'Classement 16émes et +'!AB21</f>
        <v>#N/A</v>
      </c>
      <c r="J21" s="134">
        <f>'Classement 16émes et +'!AC21</f>
        <v>0</v>
      </c>
      <c r="K21" s="120">
        <v>16</v>
      </c>
    </row>
    <row r="22" spans="2:11" ht="20.25" thickTop="1" thickBot="1" x14ac:dyDescent="0.3">
      <c r="B22" s="136">
        <f>'Classement 16émes et +'!L22</f>
        <v>0</v>
      </c>
      <c r="C22" s="133" t="e">
        <f>'Classement 16émes et +'!M22</f>
        <v>#N/A</v>
      </c>
      <c r="D22" s="134">
        <f>'Classement 16émes et +'!N22</f>
        <v>0</v>
      </c>
      <c r="E22" s="120">
        <v>17</v>
      </c>
    </row>
    <row r="23" spans="2:11" ht="20.25" thickTop="1" thickBot="1" x14ac:dyDescent="0.3">
      <c r="B23" s="136">
        <f>'Classement 16émes et +'!L23</f>
        <v>0</v>
      </c>
      <c r="C23" s="133" t="e">
        <f>'Classement 16émes et +'!M23</f>
        <v>#N/A</v>
      </c>
      <c r="D23" s="134">
        <f>'Classement 16émes et +'!N23</f>
        <v>0</v>
      </c>
      <c r="E23" s="120">
        <v>18</v>
      </c>
    </row>
    <row r="24" spans="2:11" ht="20.25" thickTop="1" thickBot="1" x14ac:dyDescent="0.3">
      <c r="B24" s="136">
        <f>'Classement 16émes et +'!L24</f>
        <v>0</v>
      </c>
      <c r="C24" s="133" t="e">
        <f>'Classement 16émes et +'!M24</f>
        <v>#N/A</v>
      </c>
      <c r="D24" s="134">
        <f>'Classement 16émes et +'!N24</f>
        <v>0</v>
      </c>
      <c r="E24" s="120">
        <v>19</v>
      </c>
      <c r="H24" s="105"/>
      <c r="I24" s="105"/>
      <c r="J24" s="105"/>
      <c r="K24" s="105"/>
    </row>
    <row r="25" spans="2:11" ht="20.25" thickTop="1" thickBot="1" x14ac:dyDescent="0.3">
      <c r="B25" s="136">
        <f>'Classement 16émes et +'!L25</f>
        <v>0</v>
      </c>
      <c r="C25" s="133" t="e">
        <f>'Classement 16émes et +'!M25</f>
        <v>#N/A</v>
      </c>
      <c r="D25" s="134">
        <f>'Classement 16émes et +'!N25</f>
        <v>0</v>
      </c>
      <c r="E25" s="120">
        <v>20</v>
      </c>
      <c r="H25" s="105"/>
      <c r="I25" s="105"/>
      <c r="J25" s="105"/>
      <c r="K25" s="105"/>
    </row>
    <row r="26" spans="2:11" ht="20.25" thickTop="1" thickBot="1" x14ac:dyDescent="0.3">
      <c r="B26" s="136">
        <f>'Classement 16émes et +'!L26</f>
        <v>0</v>
      </c>
      <c r="C26" s="133" t="e">
        <f>'Classement 16émes et +'!M26</f>
        <v>#N/A</v>
      </c>
      <c r="D26" s="134">
        <f>'Classement 16émes et +'!N26</f>
        <v>0</v>
      </c>
      <c r="E26" s="120">
        <v>21</v>
      </c>
    </row>
    <row r="27" spans="2:11" ht="20.25" thickTop="1" thickBot="1" x14ac:dyDescent="0.3">
      <c r="B27" s="136">
        <f>'Classement 16émes et +'!L27</f>
        <v>0</v>
      </c>
      <c r="C27" s="133" t="e">
        <f>'Classement 16émes et +'!M27</f>
        <v>#N/A</v>
      </c>
      <c r="D27" s="134">
        <f>'Classement 16émes et +'!N27</f>
        <v>0</v>
      </c>
      <c r="E27" s="120">
        <v>22</v>
      </c>
    </row>
    <row r="28" spans="2:11" ht="20.25" thickTop="1" thickBot="1" x14ac:dyDescent="0.3">
      <c r="B28" s="136">
        <f>'Classement 16émes et +'!L28</f>
        <v>0</v>
      </c>
      <c r="C28" s="133" t="e">
        <f>'Classement 16émes et +'!M28</f>
        <v>#N/A</v>
      </c>
      <c r="D28" s="134">
        <f>'Classement 16émes et +'!N28</f>
        <v>0</v>
      </c>
      <c r="E28" s="120">
        <v>23</v>
      </c>
    </row>
    <row r="29" spans="2:11" ht="20.25" thickTop="1" thickBot="1" x14ac:dyDescent="0.3">
      <c r="B29" s="136">
        <f>'Classement 16émes et +'!L29</f>
        <v>0</v>
      </c>
      <c r="C29" s="133" t="e">
        <f>'Classement 16émes et +'!M29</f>
        <v>#N/A</v>
      </c>
      <c r="D29" s="134">
        <f>'Classement 16émes et +'!N29</f>
        <v>0</v>
      </c>
      <c r="E29" s="120">
        <v>24</v>
      </c>
    </row>
    <row r="30" spans="2:11" ht="20.25" thickTop="1" thickBot="1" x14ac:dyDescent="0.3">
      <c r="B30" s="136">
        <f>'Classement 16émes et +'!L30</f>
        <v>0</v>
      </c>
      <c r="C30" s="133" t="e">
        <f>'Classement 16émes et +'!M30</f>
        <v>#N/A</v>
      </c>
      <c r="D30" s="134">
        <f>'Classement 16émes et +'!N30</f>
        <v>0</v>
      </c>
      <c r="E30" s="120">
        <v>25</v>
      </c>
    </row>
    <row r="31" spans="2:11" ht="20.25" thickTop="1" thickBot="1" x14ac:dyDescent="0.3">
      <c r="B31" s="136">
        <f>'Classement 16émes et +'!L31</f>
        <v>0</v>
      </c>
      <c r="C31" s="133" t="e">
        <f>'Classement 16émes et +'!M31</f>
        <v>#N/A</v>
      </c>
      <c r="D31" s="134">
        <f>'Classement 16émes et +'!N31</f>
        <v>0</v>
      </c>
      <c r="E31" s="120">
        <v>26</v>
      </c>
    </row>
    <row r="32" spans="2:11" ht="20.25" thickTop="1" thickBot="1" x14ac:dyDescent="0.3">
      <c r="B32" s="136">
        <f>'Classement 16émes et +'!L32</f>
        <v>0</v>
      </c>
      <c r="C32" s="133" t="e">
        <f>'Classement 16émes et +'!M32</f>
        <v>#N/A</v>
      </c>
      <c r="D32" s="134">
        <f>'Classement 16émes et +'!N32</f>
        <v>0</v>
      </c>
      <c r="E32" s="120">
        <v>27</v>
      </c>
    </row>
    <row r="33" spans="1:12" ht="20.25" thickTop="1" thickBot="1" x14ac:dyDescent="0.3">
      <c r="B33" s="136">
        <f>'Classement 16émes et +'!L33</f>
        <v>0</v>
      </c>
      <c r="C33" s="133" t="e">
        <f>'Classement 16émes et +'!M33</f>
        <v>#N/A</v>
      </c>
      <c r="D33" s="134">
        <f>'Classement 16émes et +'!N33</f>
        <v>0</v>
      </c>
      <c r="E33" s="120">
        <v>28</v>
      </c>
    </row>
    <row r="34" spans="1:12" ht="20.25" thickTop="1" thickBot="1" x14ac:dyDescent="0.3">
      <c r="B34" s="136">
        <f>'Classement 16émes et +'!L34</f>
        <v>0</v>
      </c>
      <c r="C34" s="133" t="e">
        <f>'Classement 16émes et +'!M34</f>
        <v>#N/A</v>
      </c>
      <c r="D34" s="134">
        <f>'Classement 16émes et +'!N34</f>
        <v>0</v>
      </c>
      <c r="E34" s="120">
        <v>29</v>
      </c>
    </row>
    <row r="35" spans="1:12" ht="20.25" thickTop="1" thickBot="1" x14ac:dyDescent="0.3">
      <c r="B35" s="136">
        <f>'Classement 16émes et +'!L35</f>
        <v>0</v>
      </c>
      <c r="C35" s="133" t="e">
        <f>'Classement 16émes et +'!M35</f>
        <v>#N/A</v>
      </c>
      <c r="D35" s="134">
        <f>'Classement 16émes et +'!N35</f>
        <v>0</v>
      </c>
      <c r="E35" s="120">
        <v>30</v>
      </c>
    </row>
    <row r="36" spans="1:12" ht="20.25" thickTop="1" thickBot="1" x14ac:dyDescent="0.3">
      <c r="B36" s="136">
        <f>'Classement 16émes et +'!L36</f>
        <v>0</v>
      </c>
      <c r="C36" s="133" t="e">
        <f>'Classement 16émes et +'!M36</f>
        <v>#N/A</v>
      </c>
      <c r="D36" s="134">
        <f>'Classement 16émes et +'!N36</f>
        <v>0</v>
      </c>
      <c r="E36" s="120">
        <v>31</v>
      </c>
    </row>
    <row r="37" spans="1:12" ht="20.25" thickTop="1" thickBot="1" x14ac:dyDescent="0.3">
      <c r="B37" s="136">
        <f>'Classement 16émes et +'!L37</f>
        <v>0</v>
      </c>
      <c r="C37" s="133" t="e">
        <f>'Classement 16émes et +'!M37</f>
        <v>#N/A</v>
      </c>
      <c r="D37" s="134">
        <f>'Classement 16émes et +'!N37</f>
        <v>0</v>
      </c>
      <c r="E37" s="120">
        <v>32</v>
      </c>
    </row>
    <row r="38" spans="1:12" ht="15.75" thickTop="1" x14ac:dyDescent="0.25"/>
    <row r="39" spans="1:12" ht="36" x14ac:dyDescent="0.55000000000000004">
      <c r="A39" s="159" t="s">
        <v>47</v>
      </c>
      <c r="B39" s="159"/>
      <c r="C39" s="159"/>
      <c r="D39" s="159"/>
      <c r="E39" s="159"/>
      <c r="F39" s="159"/>
      <c r="G39" s="156" t="s">
        <v>48</v>
      </c>
      <c r="H39" s="156"/>
      <c r="I39" s="156"/>
      <c r="J39" s="156"/>
      <c r="K39" s="156"/>
      <c r="L39" s="156"/>
    </row>
    <row r="40" spans="1:12" x14ac:dyDescent="0.25">
      <c r="B40" s="105"/>
      <c r="C40" s="106"/>
      <c r="D40" s="108"/>
      <c r="E40" s="106"/>
      <c r="H40" s="105"/>
      <c r="I40" s="106"/>
      <c r="J40" s="108"/>
      <c r="K40" s="106"/>
    </row>
    <row r="41" spans="1:12" x14ac:dyDescent="0.25">
      <c r="B41" s="105"/>
      <c r="C41" s="106"/>
      <c r="D41" s="108"/>
      <c r="E41" s="106"/>
      <c r="H41" s="105"/>
      <c r="I41" s="106"/>
      <c r="J41" s="108"/>
      <c r="K41" s="106"/>
    </row>
    <row r="42" spans="1:12" ht="15.75" thickBot="1" x14ac:dyDescent="0.3">
      <c r="B42" s="110"/>
      <c r="C42" s="106"/>
      <c r="D42" s="108"/>
      <c r="E42" s="106"/>
      <c r="H42" s="110"/>
      <c r="I42" s="106"/>
      <c r="J42" s="108"/>
      <c r="K42" s="106"/>
    </row>
    <row r="43" spans="1:12" ht="20.25" thickTop="1" thickBot="1" x14ac:dyDescent="0.3">
      <c r="B43" s="125" t="str">
        <f>'Classement 16émes et +'!L47</f>
        <v>n</v>
      </c>
      <c r="C43" s="133">
        <f>'Classement 16émes et +'!M47</f>
        <v>1</v>
      </c>
      <c r="D43" s="134">
        <f>'Classement 16émes et +'!N47</f>
        <v>1</v>
      </c>
      <c r="E43" s="135">
        <v>1</v>
      </c>
      <c r="H43" s="125" t="str">
        <f>'Classement 16émes et +'!AA47</f>
        <v>b</v>
      </c>
      <c r="I43" s="118">
        <f>'Classement 16émes et +'!AB47</f>
        <v>1</v>
      </c>
      <c r="J43" s="119">
        <f>'Classement 16émes et +'!AC47</f>
        <v>1</v>
      </c>
      <c r="K43" s="120">
        <v>1</v>
      </c>
    </row>
    <row r="44" spans="1:12" ht="20.25" thickTop="1" thickBot="1" x14ac:dyDescent="0.3">
      <c r="B44" s="125">
        <f>'Classement 16émes et +'!L48</f>
        <v>0</v>
      </c>
      <c r="C44" s="133" t="e">
        <f>'Classement 16émes et +'!M48</f>
        <v>#N/A</v>
      </c>
      <c r="D44" s="134">
        <f>'Classement 16émes et +'!N48</f>
        <v>0</v>
      </c>
      <c r="E44" s="120">
        <v>2</v>
      </c>
      <c r="H44" s="125">
        <f>'Classement 16émes et +'!AA48</f>
        <v>0</v>
      </c>
      <c r="I44" s="118" t="e">
        <f>'Classement 16émes et +'!AB48</f>
        <v>#N/A</v>
      </c>
      <c r="J44" s="119">
        <f>'Classement 16émes et +'!AC48</f>
        <v>0</v>
      </c>
      <c r="K44" s="120">
        <v>2</v>
      </c>
    </row>
    <row r="45" spans="1:12" ht="20.25" thickTop="1" thickBot="1" x14ac:dyDescent="0.3">
      <c r="B45" s="125">
        <f>'Classement 16émes et +'!L49</f>
        <v>0</v>
      </c>
      <c r="C45" s="133" t="e">
        <f>'Classement 16émes et +'!M49</f>
        <v>#N/A</v>
      </c>
      <c r="D45" s="134">
        <f>'Classement 16émes et +'!N49</f>
        <v>0</v>
      </c>
      <c r="E45" s="120">
        <v>3</v>
      </c>
      <c r="H45" s="125">
        <f>'Classement 16émes et +'!AA49</f>
        <v>0</v>
      </c>
      <c r="I45" s="118" t="e">
        <f>'Classement 16émes et +'!AB49</f>
        <v>#N/A</v>
      </c>
      <c r="J45" s="119">
        <f>'Classement 16émes et +'!AC49</f>
        <v>0</v>
      </c>
      <c r="K45" s="120">
        <v>3</v>
      </c>
    </row>
    <row r="46" spans="1:12" ht="20.25" thickTop="1" thickBot="1" x14ac:dyDescent="0.3">
      <c r="B46" s="125">
        <f>'Classement 16émes et +'!L50</f>
        <v>0</v>
      </c>
      <c r="C46" s="133" t="e">
        <f>'Classement 16émes et +'!M50</f>
        <v>#N/A</v>
      </c>
      <c r="D46" s="134">
        <f>'Classement 16émes et +'!N50</f>
        <v>0</v>
      </c>
      <c r="E46" s="120">
        <v>4</v>
      </c>
      <c r="H46" s="125">
        <f>'Classement 16émes et +'!AA50</f>
        <v>0</v>
      </c>
      <c r="I46" s="118" t="e">
        <f>'Classement 16émes et +'!AB50</f>
        <v>#N/A</v>
      </c>
      <c r="J46" s="119">
        <f>'Classement 16émes et +'!AC50</f>
        <v>0</v>
      </c>
      <c r="K46" s="120">
        <v>4</v>
      </c>
    </row>
    <row r="47" spans="1:12" ht="20.25" thickTop="1" thickBot="1" x14ac:dyDescent="0.3">
      <c r="B47" s="125">
        <f>'Classement 16émes et +'!L51</f>
        <v>0</v>
      </c>
      <c r="C47" s="133" t="e">
        <f>'Classement 16émes et +'!M51</f>
        <v>#N/A</v>
      </c>
      <c r="D47" s="134">
        <f>'Classement 16émes et +'!N51</f>
        <v>0</v>
      </c>
      <c r="E47" s="120">
        <v>5</v>
      </c>
      <c r="H47" s="125">
        <f>'Classement 16émes et +'!AA51</f>
        <v>0</v>
      </c>
      <c r="I47" s="118" t="e">
        <f>'Classement 16émes et +'!AB51</f>
        <v>#N/A</v>
      </c>
      <c r="J47" s="119">
        <f>'Classement 16émes et +'!AC51</f>
        <v>0</v>
      </c>
      <c r="K47" s="120">
        <v>5</v>
      </c>
    </row>
    <row r="48" spans="1:12" ht="20.25" thickTop="1" thickBot="1" x14ac:dyDescent="0.3">
      <c r="B48" s="125">
        <f>'Classement 16émes et +'!L52</f>
        <v>0</v>
      </c>
      <c r="C48" s="133" t="e">
        <f>'Classement 16émes et +'!M52</f>
        <v>#N/A</v>
      </c>
      <c r="D48" s="134">
        <f>'Classement 16émes et +'!N52</f>
        <v>0</v>
      </c>
      <c r="E48" s="120">
        <v>6</v>
      </c>
      <c r="H48" s="125">
        <f>'Classement 16émes et +'!AA52</f>
        <v>0</v>
      </c>
      <c r="I48" s="118" t="e">
        <f>'Classement 16émes et +'!AB52</f>
        <v>#N/A</v>
      </c>
      <c r="J48" s="119">
        <f>'Classement 16émes et +'!AC52</f>
        <v>0</v>
      </c>
      <c r="K48" s="120">
        <v>6</v>
      </c>
    </row>
    <row r="49" spans="2:11" ht="20.25" thickTop="1" thickBot="1" x14ac:dyDescent="0.3">
      <c r="B49" s="125">
        <f>'Classement 16émes et +'!L53</f>
        <v>0</v>
      </c>
      <c r="C49" s="133" t="e">
        <f>'Classement 16émes et +'!M53</f>
        <v>#N/A</v>
      </c>
      <c r="D49" s="134">
        <f>'Classement 16émes et +'!N53</f>
        <v>0</v>
      </c>
      <c r="E49" s="120">
        <v>7</v>
      </c>
      <c r="H49" s="125">
        <f>'Classement 16émes et +'!AA53</f>
        <v>0</v>
      </c>
      <c r="I49" s="118" t="e">
        <f>'Classement 16émes et +'!AB53</f>
        <v>#N/A</v>
      </c>
      <c r="J49" s="119">
        <f>'Classement 16émes et +'!AC53</f>
        <v>0</v>
      </c>
      <c r="K49" s="120">
        <v>7</v>
      </c>
    </row>
    <row r="50" spans="2:11" ht="20.25" thickTop="1" thickBot="1" x14ac:dyDescent="0.3">
      <c r="B50" s="125">
        <f>'Classement 16émes et +'!L54</f>
        <v>0</v>
      </c>
      <c r="C50" s="133" t="e">
        <f>'Classement 16émes et +'!M54</f>
        <v>#N/A</v>
      </c>
      <c r="D50" s="134">
        <f>'Classement 16émes et +'!N54</f>
        <v>0</v>
      </c>
      <c r="E50" s="120">
        <v>8</v>
      </c>
      <c r="H50" s="125">
        <f>'Classement 16émes et +'!AA54</f>
        <v>0</v>
      </c>
      <c r="I50" s="118" t="e">
        <f>'Classement 16émes et +'!AB54</f>
        <v>#N/A</v>
      </c>
      <c r="J50" s="119">
        <f>'Classement 16émes et +'!AC54</f>
        <v>0</v>
      </c>
      <c r="K50" s="120">
        <v>8</v>
      </c>
    </row>
    <row r="51" spans="2:11" ht="20.25" thickTop="1" thickBot="1" x14ac:dyDescent="0.3">
      <c r="B51" s="125">
        <f>'Classement 16émes et +'!L55</f>
        <v>0</v>
      </c>
      <c r="C51" s="133" t="e">
        <f>'Classement 16émes et +'!M55</f>
        <v>#N/A</v>
      </c>
      <c r="D51" s="134">
        <f>'Classement 16émes et +'!N55</f>
        <v>0</v>
      </c>
      <c r="E51" s="120">
        <v>9</v>
      </c>
      <c r="H51" s="125">
        <f>'Classement 16émes et +'!AA55</f>
        <v>0</v>
      </c>
      <c r="I51" s="118" t="e">
        <f>'Classement 16émes et +'!AB55</f>
        <v>#N/A</v>
      </c>
      <c r="J51" s="119">
        <f>'Classement 16émes et +'!AC55</f>
        <v>0</v>
      </c>
      <c r="K51" s="120">
        <v>9</v>
      </c>
    </row>
    <row r="52" spans="2:11" ht="20.25" thickTop="1" thickBot="1" x14ac:dyDescent="0.3">
      <c r="B52" s="125">
        <f>'Classement 16émes et +'!L56</f>
        <v>0</v>
      </c>
      <c r="C52" s="133" t="e">
        <f>'Classement 16émes et +'!M56</f>
        <v>#N/A</v>
      </c>
      <c r="D52" s="134">
        <f>'Classement 16émes et +'!N56</f>
        <v>0</v>
      </c>
      <c r="E52" s="120">
        <v>10</v>
      </c>
      <c r="H52" s="125">
        <f>'Classement 16émes et +'!AA56</f>
        <v>0</v>
      </c>
      <c r="I52" s="118" t="e">
        <f>'Classement 16émes et +'!AB56</f>
        <v>#N/A</v>
      </c>
      <c r="J52" s="119">
        <f>'Classement 16émes et +'!AC56</f>
        <v>0</v>
      </c>
      <c r="K52" s="120">
        <v>10</v>
      </c>
    </row>
    <row r="53" spans="2:11" ht="20.25" thickTop="1" thickBot="1" x14ac:dyDescent="0.3">
      <c r="B53" s="125">
        <f>'Classement 16émes et +'!L57</f>
        <v>0</v>
      </c>
      <c r="C53" s="133" t="e">
        <f>'Classement 16émes et +'!M57</f>
        <v>#N/A</v>
      </c>
      <c r="D53" s="134">
        <f>'Classement 16émes et +'!N57</f>
        <v>0</v>
      </c>
      <c r="E53" s="120">
        <v>11</v>
      </c>
      <c r="H53" s="125">
        <f>'Classement 16émes et +'!AA57</f>
        <v>0</v>
      </c>
      <c r="I53" s="118" t="e">
        <f>'Classement 16émes et +'!AB57</f>
        <v>#N/A</v>
      </c>
      <c r="J53" s="119">
        <f>'Classement 16émes et +'!AC57</f>
        <v>0</v>
      </c>
      <c r="K53" s="120">
        <v>11</v>
      </c>
    </row>
    <row r="54" spans="2:11" ht="20.25" thickTop="1" thickBot="1" x14ac:dyDescent="0.3">
      <c r="B54" s="125">
        <f>'Classement 16émes et +'!L58</f>
        <v>0</v>
      </c>
      <c r="C54" s="133" t="e">
        <f>'Classement 16émes et +'!M58</f>
        <v>#N/A</v>
      </c>
      <c r="D54" s="134">
        <f>'Classement 16émes et +'!N58</f>
        <v>0</v>
      </c>
      <c r="E54" s="120">
        <v>12</v>
      </c>
      <c r="H54" s="125">
        <f>'Classement 16émes et +'!AA58</f>
        <v>0</v>
      </c>
      <c r="I54" s="118" t="e">
        <f>'Classement 16émes et +'!AB58</f>
        <v>#N/A</v>
      </c>
      <c r="J54" s="119">
        <f>'Classement 16émes et +'!AC58</f>
        <v>0</v>
      </c>
      <c r="K54" s="120">
        <v>12</v>
      </c>
    </row>
    <row r="55" spans="2:11" ht="20.25" thickTop="1" thickBot="1" x14ac:dyDescent="0.3">
      <c r="B55" s="125">
        <f>'Classement 16émes et +'!L59</f>
        <v>0</v>
      </c>
      <c r="C55" s="133" t="e">
        <f>'Classement 16émes et +'!M59</f>
        <v>#N/A</v>
      </c>
      <c r="D55" s="134">
        <f>'Classement 16émes et +'!N59</f>
        <v>0</v>
      </c>
      <c r="E55" s="120">
        <v>13</v>
      </c>
      <c r="H55" s="125">
        <f>'Classement 16émes et +'!AA59</f>
        <v>0</v>
      </c>
      <c r="I55" s="118" t="e">
        <f>'Classement 16émes et +'!AB59</f>
        <v>#N/A</v>
      </c>
      <c r="J55" s="119">
        <f>'Classement 16émes et +'!AC59</f>
        <v>0</v>
      </c>
      <c r="K55" s="120">
        <v>13</v>
      </c>
    </row>
    <row r="56" spans="2:11" ht="20.25" thickTop="1" thickBot="1" x14ac:dyDescent="0.3">
      <c r="B56" s="125">
        <f>'Classement 16émes et +'!L60</f>
        <v>0</v>
      </c>
      <c r="C56" s="133" t="e">
        <f>'Classement 16émes et +'!M60</f>
        <v>#N/A</v>
      </c>
      <c r="D56" s="134">
        <f>'Classement 16émes et +'!N60</f>
        <v>0</v>
      </c>
      <c r="E56" s="120">
        <v>14</v>
      </c>
      <c r="H56" s="125">
        <f>'Classement 16émes et +'!AA60</f>
        <v>0</v>
      </c>
      <c r="I56" s="118" t="e">
        <f>'Classement 16émes et +'!AB60</f>
        <v>#N/A</v>
      </c>
      <c r="J56" s="119">
        <f>'Classement 16émes et +'!AC60</f>
        <v>0</v>
      </c>
      <c r="K56" s="120">
        <v>14</v>
      </c>
    </row>
    <row r="57" spans="2:11" ht="20.25" thickTop="1" thickBot="1" x14ac:dyDescent="0.3">
      <c r="B57" s="125">
        <f>'Classement 16émes et +'!L61</f>
        <v>0</v>
      </c>
      <c r="C57" s="133" t="e">
        <f>'Classement 16émes et +'!M61</f>
        <v>#N/A</v>
      </c>
      <c r="D57" s="134">
        <f>'Classement 16émes et +'!N61</f>
        <v>0</v>
      </c>
      <c r="E57" s="120">
        <v>15</v>
      </c>
      <c r="H57" s="125">
        <f>'Classement 16émes et +'!AA61</f>
        <v>0</v>
      </c>
      <c r="I57" s="118" t="e">
        <f>'Classement 16émes et +'!AB61</f>
        <v>#N/A</v>
      </c>
      <c r="J57" s="119">
        <f>'Classement 16émes et +'!AC61</f>
        <v>0</v>
      </c>
      <c r="K57" s="120">
        <v>15</v>
      </c>
    </row>
    <row r="58" spans="2:11" ht="20.25" thickTop="1" thickBot="1" x14ac:dyDescent="0.3">
      <c r="B58" s="125">
        <f>'Classement 16émes et +'!L62</f>
        <v>0</v>
      </c>
      <c r="C58" s="133" t="e">
        <f>'Classement 16émes et +'!M62</f>
        <v>#N/A</v>
      </c>
      <c r="D58" s="134">
        <f>'Classement 16émes et +'!N62</f>
        <v>0</v>
      </c>
      <c r="E58" s="120">
        <v>16</v>
      </c>
      <c r="H58" s="125">
        <f>'Classement 16émes et +'!AA62</f>
        <v>0</v>
      </c>
      <c r="I58" s="118" t="e">
        <f>'Classement 16émes et +'!AB62</f>
        <v>#N/A</v>
      </c>
      <c r="J58" s="119">
        <f>'Classement 16émes et +'!AC62</f>
        <v>0</v>
      </c>
      <c r="K58" s="120">
        <v>16</v>
      </c>
    </row>
    <row r="59" spans="2:11" ht="20.25" thickTop="1" thickBot="1" x14ac:dyDescent="0.3">
      <c r="B59" s="125">
        <f>'Classement 16émes et +'!L63</f>
        <v>0</v>
      </c>
      <c r="C59" s="133" t="e">
        <f>'Classement 16émes et +'!M63</f>
        <v>#N/A</v>
      </c>
      <c r="D59" s="134">
        <f>'Classement 16émes et +'!N63</f>
        <v>0</v>
      </c>
      <c r="E59" s="120">
        <v>17</v>
      </c>
    </row>
    <row r="60" spans="2:11" ht="20.25" thickTop="1" thickBot="1" x14ac:dyDescent="0.3">
      <c r="B60" s="125">
        <f>'Classement 16émes et +'!L64</f>
        <v>0</v>
      </c>
      <c r="C60" s="133" t="e">
        <f>'Classement 16émes et +'!M64</f>
        <v>#N/A</v>
      </c>
      <c r="D60" s="134">
        <f>'Classement 16émes et +'!N64</f>
        <v>0</v>
      </c>
      <c r="E60" s="120">
        <v>18</v>
      </c>
    </row>
    <row r="61" spans="2:11" ht="20.25" thickTop="1" thickBot="1" x14ac:dyDescent="0.3">
      <c r="B61" s="125">
        <f>'Classement 16émes et +'!L65</f>
        <v>0</v>
      </c>
      <c r="C61" s="133" t="e">
        <f>'Classement 16émes et +'!M65</f>
        <v>#N/A</v>
      </c>
      <c r="D61" s="134">
        <f>'Classement 16émes et +'!N65</f>
        <v>0</v>
      </c>
      <c r="E61" s="120">
        <v>19</v>
      </c>
    </row>
    <row r="62" spans="2:11" ht="20.25" thickTop="1" thickBot="1" x14ac:dyDescent="0.3">
      <c r="B62" s="125">
        <f>'Classement 16émes et +'!L66</f>
        <v>0</v>
      </c>
      <c r="C62" s="133" t="e">
        <f>'Classement 16émes et +'!M66</f>
        <v>#N/A</v>
      </c>
      <c r="D62" s="134">
        <f>'Classement 16émes et +'!N66</f>
        <v>0</v>
      </c>
      <c r="E62" s="120">
        <v>20</v>
      </c>
    </row>
    <row r="63" spans="2:11" ht="20.25" thickTop="1" thickBot="1" x14ac:dyDescent="0.3">
      <c r="B63" s="125">
        <f>'Classement 16émes et +'!L67</f>
        <v>0</v>
      </c>
      <c r="C63" s="133" t="e">
        <f>'Classement 16émes et +'!M67</f>
        <v>#N/A</v>
      </c>
      <c r="D63" s="134">
        <f>'Classement 16émes et +'!N67</f>
        <v>0</v>
      </c>
      <c r="E63" s="120">
        <v>21</v>
      </c>
    </row>
    <row r="64" spans="2:11" ht="20.25" thickTop="1" thickBot="1" x14ac:dyDescent="0.3">
      <c r="B64" s="125">
        <f>'Classement 16émes et +'!L68</f>
        <v>0</v>
      </c>
      <c r="C64" s="133" t="e">
        <f>'Classement 16émes et +'!M68</f>
        <v>#N/A</v>
      </c>
      <c r="D64" s="134">
        <f>'Classement 16émes et +'!N68</f>
        <v>0</v>
      </c>
      <c r="E64" s="120">
        <v>22</v>
      </c>
    </row>
    <row r="65" spans="2:5" ht="20.25" thickTop="1" thickBot="1" x14ac:dyDescent="0.3">
      <c r="B65" s="125">
        <f>'Classement 16émes et +'!L69</f>
        <v>0</v>
      </c>
      <c r="C65" s="133" t="e">
        <f>'Classement 16émes et +'!M69</f>
        <v>#N/A</v>
      </c>
      <c r="D65" s="134">
        <f>'Classement 16émes et +'!N69</f>
        <v>0</v>
      </c>
      <c r="E65" s="120">
        <v>23</v>
      </c>
    </row>
    <row r="66" spans="2:5" ht="20.25" thickTop="1" thickBot="1" x14ac:dyDescent="0.3">
      <c r="B66" s="125">
        <f>'Classement 16émes et +'!L70</f>
        <v>0</v>
      </c>
      <c r="C66" s="133" t="e">
        <f>'Classement 16émes et +'!M70</f>
        <v>#N/A</v>
      </c>
      <c r="D66" s="134">
        <f>'Classement 16émes et +'!N70</f>
        <v>0</v>
      </c>
      <c r="E66" s="120">
        <v>24</v>
      </c>
    </row>
    <row r="67" spans="2:5" ht="20.25" thickTop="1" thickBot="1" x14ac:dyDescent="0.3">
      <c r="B67" s="125">
        <f>'Classement 16émes et +'!L71</f>
        <v>0</v>
      </c>
      <c r="C67" s="133" t="e">
        <f>'Classement 16émes et +'!M71</f>
        <v>#N/A</v>
      </c>
      <c r="D67" s="134">
        <f>'Classement 16émes et +'!N71</f>
        <v>0</v>
      </c>
      <c r="E67" s="120">
        <v>25</v>
      </c>
    </row>
    <row r="68" spans="2:5" ht="20.25" thickTop="1" thickBot="1" x14ac:dyDescent="0.3">
      <c r="B68" s="125">
        <f>'Classement 16émes et +'!L72</f>
        <v>0</v>
      </c>
      <c r="C68" s="133" t="e">
        <f>'Classement 16émes et +'!M72</f>
        <v>#N/A</v>
      </c>
      <c r="D68" s="134">
        <f>'Classement 16émes et +'!N72</f>
        <v>0</v>
      </c>
      <c r="E68" s="120">
        <v>26</v>
      </c>
    </row>
    <row r="69" spans="2:5" ht="20.25" thickTop="1" thickBot="1" x14ac:dyDescent="0.3">
      <c r="B69" s="125">
        <f>'Classement 16émes et +'!L73</f>
        <v>0</v>
      </c>
      <c r="C69" s="133" t="e">
        <f>'Classement 16émes et +'!M73</f>
        <v>#N/A</v>
      </c>
      <c r="D69" s="134">
        <f>'Classement 16émes et +'!N73</f>
        <v>0</v>
      </c>
      <c r="E69" s="120">
        <v>27</v>
      </c>
    </row>
    <row r="70" spans="2:5" ht="20.25" thickTop="1" thickBot="1" x14ac:dyDescent="0.3">
      <c r="B70" s="125">
        <f>'Classement 16émes et +'!L74</f>
        <v>0</v>
      </c>
      <c r="C70" s="133" t="e">
        <f>'Classement 16émes et +'!M74</f>
        <v>#N/A</v>
      </c>
      <c r="D70" s="134">
        <f>'Classement 16émes et +'!N74</f>
        <v>0</v>
      </c>
      <c r="E70" s="120">
        <v>28</v>
      </c>
    </row>
    <row r="71" spans="2:5" ht="20.25" thickTop="1" thickBot="1" x14ac:dyDescent="0.3">
      <c r="B71" s="125">
        <f>'Classement 16émes et +'!L75</f>
        <v>0</v>
      </c>
      <c r="C71" s="133" t="e">
        <f>'Classement 16émes et +'!M75</f>
        <v>#N/A</v>
      </c>
      <c r="D71" s="134">
        <f>'Classement 16émes et +'!N75</f>
        <v>0</v>
      </c>
      <c r="E71" s="120">
        <v>29</v>
      </c>
    </row>
    <row r="72" spans="2:5" ht="20.25" thickTop="1" thickBot="1" x14ac:dyDescent="0.3">
      <c r="B72" s="125">
        <f>'Classement 16émes et +'!L76</f>
        <v>0</v>
      </c>
      <c r="C72" s="133" t="e">
        <f>'Classement 16émes et +'!M76</f>
        <v>#N/A</v>
      </c>
      <c r="D72" s="134">
        <f>'Classement 16émes et +'!N76</f>
        <v>0</v>
      </c>
      <c r="E72" s="120">
        <v>30</v>
      </c>
    </row>
    <row r="73" spans="2:5" ht="20.25" thickTop="1" thickBot="1" x14ac:dyDescent="0.3">
      <c r="B73" s="125">
        <f>'Classement 16émes et +'!L77</f>
        <v>0</v>
      </c>
      <c r="C73" s="133" t="e">
        <f>'Classement 16émes et +'!M77</f>
        <v>#N/A</v>
      </c>
      <c r="D73" s="134">
        <f>'Classement 16émes et +'!N77</f>
        <v>0</v>
      </c>
      <c r="E73" s="120">
        <v>31</v>
      </c>
    </row>
    <row r="74" spans="2:5" ht="20.25" thickTop="1" thickBot="1" x14ac:dyDescent="0.3">
      <c r="B74" s="125">
        <f>'Classement 16émes et +'!L78</f>
        <v>0</v>
      </c>
      <c r="C74" s="133" t="e">
        <f>'Classement 16émes et +'!M78</f>
        <v>#N/A</v>
      </c>
      <c r="D74" s="134">
        <f>'Classement 16émes et +'!N78</f>
        <v>0</v>
      </c>
      <c r="E74" s="120">
        <v>32</v>
      </c>
    </row>
    <row r="75" spans="2:5" ht="15.75" thickTop="1" x14ac:dyDescent="0.25">
      <c r="B75" s="105"/>
      <c r="C75" s="105"/>
      <c r="D75" s="105"/>
      <c r="E75" s="105"/>
    </row>
  </sheetData>
  <mergeCells count="4">
    <mergeCell ref="A2:F2"/>
    <mergeCell ref="A39:F39"/>
    <mergeCell ref="G2:L2"/>
    <mergeCell ref="G39:L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Feuille d'inscription</vt:lpstr>
      <vt:lpstr>N° plaques à imprimé</vt:lpstr>
      <vt:lpstr>5 premières parties 64 équipes</vt:lpstr>
      <vt:lpstr> classement 5 premières</vt:lpstr>
      <vt:lpstr>Final 5 ères parties à imprimer</vt:lpstr>
      <vt:lpstr>64 équipes</vt:lpstr>
      <vt:lpstr>32 équipes</vt:lpstr>
      <vt:lpstr>Classement 16émes et +</vt:lpstr>
      <vt:lpstr>Finales a imprimer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2017-02-01T15:44:54Z</cp:lastPrinted>
  <dcterms:created xsi:type="dcterms:W3CDTF">2017-01-03T12:13:14Z</dcterms:created>
  <dcterms:modified xsi:type="dcterms:W3CDTF">2017-05-13T17:02:10Z</dcterms:modified>
</cp:coreProperties>
</file>