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ali\Desktop\"/>
    </mc:Choice>
  </mc:AlternateContent>
  <bookViews>
    <workbookView xWindow="0" yWindow="0" windowWidth="28800" windowHeight="11775"/>
  </bookViews>
  <sheets>
    <sheet name="Fichier SOURCE" sheetId="1" r:id="rId1"/>
    <sheet name="Nb de salariés" sheetId="11" r:id="rId2"/>
  </sheets>
  <definedNames>
    <definedName name="_xlcn.WorksheetConnection_FichierSOURCEA4BE25631" hidden="1">'Fichier SOURCE'!$A$4:$BE$23</definedName>
    <definedName name="HC">'Nb de salariés'!$H$2</definedName>
    <definedName name="HNC">'Nb de salariés'!$H$3</definedName>
  </definedNames>
  <calcPr calcId="152511"/>
  <pivotCaches>
    <pivotCache cacheId="10" r:id="rId3"/>
  </pivotCaches>
  <extLst>
    <ext xmlns:x15="http://schemas.microsoft.com/office/spreadsheetml/2010/11/main" uri="{FCE2AD5D-F65C-4FA6-A056-5C36A1767C68}">
      <x15:dataModel>
        <x15:modelTables>
          <x15:modelTable id="Plage-d66dcc30-d9ec-4365-a992-e025ab4382f0" name="Plage" connection="WorksheetConnection_Fichier SOURCE!$A$4:$BE$2563"/>
        </x15:modelTables>
      </x15:dataModel>
    </ext>
  </extLst>
</workbook>
</file>

<file path=xl/calcChain.xml><?xml version="1.0" encoding="utf-8"?>
<calcChain xmlns="http://schemas.openxmlformats.org/spreadsheetml/2006/main">
  <c r="Z6" i="1" l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5" i="1"/>
  <c r="I9" i="11" l="1"/>
  <c r="H8" i="11"/>
  <c r="H9" i="11" s="1"/>
</calcChain>
</file>

<file path=xl/connections.xml><?xml version="1.0" encoding="utf-8"?>
<connections xmlns="http://schemas.openxmlformats.org/spreadsheetml/2006/main">
  <connection id="1" keepAlive="1" name="ThisWorkbookDataModel" description="Modèle de donnée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ichier SOURCE!$A$4:$BE$2563" type="102" refreshedVersion="5" minRefreshableVersion="5">
    <extLst>
      <ext xmlns:x15="http://schemas.microsoft.com/office/spreadsheetml/2010/11/main" uri="{DE250136-89BD-433C-8126-D09CA5730AF9}">
        <x15:connection id="Plage-d66dcc30-d9ec-4365-a992-e025ab4382f0">
          <x15:rangePr sourceName="_xlcn.WorksheetConnection_FichierSOURCEA4BE25631"/>
        </x15:connection>
      </ext>
    </extLst>
  </connection>
</connections>
</file>

<file path=xl/sharedStrings.xml><?xml version="1.0" encoding="utf-8"?>
<sst xmlns="http://schemas.openxmlformats.org/spreadsheetml/2006/main" count="304" uniqueCount="99">
  <si>
    <t>Type contrat</t>
  </si>
  <si>
    <t>Type profession</t>
  </si>
  <si>
    <t>Cat. professionnelle</t>
  </si>
  <si>
    <t>Cat. salariale</t>
  </si>
  <si>
    <t>H/F</t>
  </si>
  <si>
    <t>+/- 65 ans</t>
  </si>
  <si>
    <t>Retraité</t>
  </si>
  <si>
    <t>Fisc. étranger</t>
  </si>
  <si>
    <t>Nom</t>
  </si>
  <si>
    <t>Prénom</t>
  </si>
  <si>
    <t>Matricule</t>
  </si>
  <si>
    <t>N° paie</t>
  </si>
  <si>
    <t>Profession</t>
  </si>
  <si>
    <t>Date début</t>
  </si>
  <si>
    <t>Date fin</t>
  </si>
  <si>
    <t>Date règlt</t>
  </si>
  <si>
    <t>Heures</t>
  </si>
  <si>
    <t>Jours</t>
  </si>
  <si>
    <t>Cachets</t>
  </si>
  <si>
    <t>Brut</t>
  </si>
  <si>
    <t>Brut abattu</t>
  </si>
  <si>
    <t>Salaire net</t>
  </si>
  <si>
    <t>Net à payer</t>
  </si>
  <si>
    <t>Net imposable</t>
  </si>
  <si>
    <t>Coût employeur</t>
  </si>
  <si>
    <t>Salaire de base</t>
  </si>
  <si>
    <t>Qté HS</t>
  </si>
  <si>
    <t>Montant (HS)</t>
  </si>
  <si>
    <t>Prime standard</t>
  </si>
  <si>
    <t>Qté Rsto</t>
  </si>
  <si>
    <t>Montant (Rsto)</t>
  </si>
  <si>
    <t>Acomptes</t>
  </si>
  <si>
    <t>Transport</t>
  </si>
  <si>
    <t>Paniers</t>
  </si>
  <si>
    <t>Prime tournée</t>
  </si>
  <si>
    <t>Prime Exc</t>
  </si>
  <si>
    <t>Base totalité Urssaf</t>
  </si>
  <si>
    <t>Base plafonnée Urssaf</t>
  </si>
  <si>
    <t>Base CSG/CRDS</t>
  </si>
  <si>
    <t>Base chômage</t>
  </si>
  <si>
    <t>Base retraite TA / T1 ann.</t>
  </si>
  <si>
    <t>Base retraite T2 / T2 ann.</t>
  </si>
  <si>
    <t>Base retraite TB</t>
  </si>
  <si>
    <t>Base retraite TB GMP</t>
  </si>
  <si>
    <t>Base retraite TC</t>
  </si>
  <si>
    <t>Base congé</t>
  </si>
  <si>
    <t>Assiette taxe sur salaires</t>
  </si>
  <si>
    <t>Total retenues salariales</t>
  </si>
  <si>
    <t>Total retenues employeur</t>
  </si>
  <si>
    <t>Ret. Urssaf salariales</t>
  </si>
  <si>
    <t>Ret. Urssaf employeur</t>
  </si>
  <si>
    <t>Ret. chômage salariales</t>
  </si>
  <si>
    <t>Ret. chômage employeur</t>
  </si>
  <si>
    <t>Ret. retraite salariales</t>
  </si>
  <si>
    <t>Ret. retraite employeur</t>
  </si>
  <si>
    <t>Ret. autres salariales</t>
  </si>
  <si>
    <t>Ret. autres employeur</t>
  </si>
  <si>
    <t>Intermittent</t>
  </si>
  <si>
    <t>Non Cadre</t>
  </si>
  <si>
    <t>Cas Général</t>
  </si>
  <si>
    <t>Homme</t>
  </si>
  <si>
    <t>- 65 ans</t>
  </si>
  <si>
    <t>Non retraité</t>
  </si>
  <si>
    <t>Fisc. français</t>
  </si>
  <si>
    <t>Machiniste Rigger</t>
  </si>
  <si>
    <t>Femme</t>
  </si>
  <si>
    <t>Maquilleuse</t>
  </si>
  <si>
    <t>Agent Maitrise</t>
  </si>
  <si>
    <t>Technicienne Vidéo</t>
  </si>
  <si>
    <t>Groupe4 Cadre</t>
  </si>
  <si>
    <t>Cadre</t>
  </si>
  <si>
    <t>Régisseur général</t>
  </si>
  <si>
    <t>Groupe5 AGM</t>
  </si>
  <si>
    <t>Groupe7 AGM</t>
  </si>
  <si>
    <t>Groupe8 EO</t>
  </si>
  <si>
    <t>Étiquettes de lignes</t>
  </si>
  <si>
    <t>Total général</t>
  </si>
  <si>
    <t>Somme de Brut</t>
  </si>
  <si>
    <t>Nombre distinct de Matricule</t>
  </si>
  <si>
    <t>Somme de Heures</t>
  </si>
  <si>
    <t>nbh/an</t>
  </si>
  <si>
    <t>Ramené temps plein</t>
  </si>
  <si>
    <t>Non cadre</t>
  </si>
  <si>
    <t>nb jours/mois</t>
  </si>
  <si>
    <t>nb h/mois</t>
  </si>
  <si>
    <t>nb h/jour</t>
  </si>
  <si>
    <t>A</t>
  </si>
  <si>
    <t>B</t>
  </si>
  <si>
    <t>D</t>
  </si>
  <si>
    <t>L</t>
  </si>
  <si>
    <t>C</t>
  </si>
  <si>
    <t>4AL</t>
  </si>
  <si>
    <t>4BD</t>
  </si>
  <si>
    <t>4DA</t>
  </si>
  <si>
    <t>4LS</t>
  </si>
  <si>
    <t>4CM</t>
  </si>
  <si>
    <t>4DM</t>
  </si>
  <si>
    <t>S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</si>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</sst>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3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Alignment="1">
      <alignment horizontal="left" indent="1"/>
    </xf>
    <xf numFmtId="0" fontId="0" fillId="0" borderId="0" xfId="0" applyNumberFormat="1"/>
    <xf numFmtId="0" fontId="18" fillId="0" borderId="0" xfId="0" applyFont="1"/>
    <xf numFmtId="0" fontId="16" fillId="34" borderId="0" xfId="0" applyFont="1" applyFill="1"/>
    <xf numFmtId="0" fontId="0" fillId="0" borderId="0" xfId="0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agali BIBERT" refreshedDate="42837.551402314813" backgroundQuery="1" createdVersion="5" refreshedVersion="5" minRefreshableVersion="3" recordCount="0" supportSubquery="1" supportAdvancedDrill="1">
  <cacheSource type="external" connectionId="1"/>
  <cacheFields count="5">
    <cacheField name="[Plage].[Cat. professionnelle].[Cat. professionnelle]" caption="Cat. professionnelle" numFmtId="0" hierarchy="2" level="1">
      <sharedItems count="3">
        <s v="Agent Maitrise"/>
        <s v="Cadre"/>
        <s v="Non Cadre"/>
      </sharedItems>
    </cacheField>
    <cacheField name="[Plage].[H/F].[H/F]" caption="H/F" numFmtId="0" hierarchy="4" level="1">
      <sharedItems count="2">
        <s v="Femme"/>
        <s v="Homme"/>
      </sharedItems>
    </cacheField>
    <cacheField name="[Measures].[Nombre distinct de Matricule]" caption="Nombre distinct de Matricule" numFmtId="0" hierarchy="58" level="32767"/>
    <cacheField name="[Measures].[Somme de Brut]" caption="Somme de Brut" numFmtId="0" hierarchy="59" level="32767"/>
    <cacheField name="[Measures].[Somme de Heures]" caption="Somme de Heures" numFmtId="0" hierarchy="60" level="32767"/>
  </cacheFields>
  <cacheHierarchies count="63">
    <cacheHierarchy uniqueName="[Plage].[Type contrat]" caption="Type contrat" attribute="1" defaultMemberUniqueName="[Plage].[Type contrat].[All]" allUniqueName="[Plage].[Type contrat].[All]" dimensionUniqueName="[Plage]" displayFolder="" count="0" memberValueDatatype="130" unbalanced="0"/>
    <cacheHierarchy uniqueName="[Plage].[Type profession]" caption="Type profession" attribute="1" defaultMemberUniqueName="[Plage].[Type profession].[All]" allUniqueName="[Plage].[Type profession].[All]" dimensionUniqueName="[Plage]" displayFolder="" count="0" memberValueDatatype="130" unbalanced="0"/>
    <cacheHierarchy uniqueName="[Plage].[Cat. professionnelle]" caption="Cat. professionnelle" attribute="1" defaultMemberUniqueName="[Plage].[Cat. professionnelle].[All]" allUniqueName="[Plage].[Cat. professionnelle].[All]" dimensionUniqueName="[Plage]" displayFolder="" count="2" memberValueDatatype="130" unbalanced="0">
      <fieldsUsage count="2">
        <fieldUsage x="-1"/>
        <fieldUsage x="0"/>
      </fieldsUsage>
    </cacheHierarchy>
    <cacheHierarchy uniqueName="[Plage].[Cat. salariale]" caption="Cat. salariale" attribute="1" defaultMemberUniqueName="[Plage].[Cat. salariale].[All]" allUniqueName="[Plage].[Cat. salariale].[All]" dimensionUniqueName="[Plage]" displayFolder="" count="0" memberValueDatatype="130" unbalanced="0"/>
    <cacheHierarchy uniqueName="[Plage].[H/F]" caption="H/F" attribute="1" defaultMemberUniqueName="[Plage].[H/F].[All]" allUniqueName="[Plage].[H/F].[All]" dimensionUniqueName="[Plage]" displayFolder="" count="2" memberValueDatatype="130" unbalanced="0">
      <fieldsUsage count="2">
        <fieldUsage x="-1"/>
        <fieldUsage x="1"/>
      </fieldsUsage>
    </cacheHierarchy>
    <cacheHierarchy uniqueName="[Plage].[+/- 65 ans]" caption="+/- 65 ans" attribute="1" defaultMemberUniqueName="[Plage].[+/- 65 ans].[All]" allUniqueName="[Plage].[+/- 65 ans].[All]" dimensionUniqueName="[Plage]" displayFolder="" count="0" memberValueDatatype="130" unbalanced="0"/>
    <cacheHierarchy uniqueName="[Plage].[Retraité]" caption="Retraité" attribute="1" defaultMemberUniqueName="[Plage].[Retraité].[All]" allUniqueName="[Plage].[Retraité].[All]" dimensionUniqueName="[Plage]" displayFolder="" count="0" memberValueDatatype="130" unbalanced="0"/>
    <cacheHierarchy uniqueName="[Plage].[Fisc. étranger]" caption="Fisc. étranger" attribute="1" defaultMemberUniqueName="[Plage].[Fisc. étranger].[All]" allUniqueName="[Plage].[Fisc. étranger].[All]" dimensionUniqueName="[Plage]" displayFolder="" count="0" memberValueDatatype="130" unbalanced="0"/>
    <cacheHierarchy uniqueName="[Plage].[Nom]" caption="Nom" attribute="1" defaultMemberUniqueName="[Plage].[Nom].[All]" allUniqueName="[Plage].[Nom].[All]" dimensionUniqueName="[Plage]" displayFolder="" count="0" memberValueDatatype="130" unbalanced="0"/>
    <cacheHierarchy uniqueName="[Plage].[Prénom]" caption="Prénom" attribute="1" defaultMemberUniqueName="[Plage].[Prénom].[All]" allUniqueName="[Plage].[Prénom].[All]" dimensionUniqueName="[Plage]" displayFolder="" count="0" memberValueDatatype="130" unbalanced="0"/>
    <cacheHierarchy uniqueName="[Plage].[Matricule]" caption="Matricule" attribute="1" defaultMemberUniqueName="[Plage].[Matricule].[All]" allUniqueName="[Plage].[Matricule].[All]" dimensionUniqueName="[Plage]" displayFolder="" count="0" memberValueDatatype="130" unbalanced="0"/>
    <cacheHierarchy uniqueName="[Plage].[N° paie]" caption="N° paie" attribute="1" defaultMemberUniqueName="[Plage].[N° paie].[All]" allUniqueName="[Plage].[N° paie].[All]" dimensionUniqueName="[Plage]" displayFolder="" count="0" memberValueDatatype="20" unbalanced="0"/>
    <cacheHierarchy uniqueName="[Plage].[Profession]" caption="Profession" attribute="1" defaultMemberUniqueName="[Plage].[Profession].[All]" allUniqueName="[Plage].[Profession].[All]" dimensionUniqueName="[Plage]" displayFolder="" count="0" memberValueDatatype="130" unbalanced="0"/>
    <cacheHierarchy uniqueName="[Plage].[Date début]" caption="Date début" attribute="1" time="1" defaultMemberUniqueName="[Plage].[Date début].[All]" allUniqueName="[Plage].[Date début].[All]" dimensionUniqueName="[Plage]" displayFolder="" count="0" memberValueDatatype="7" unbalanced="0"/>
    <cacheHierarchy uniqueName="[Plage].[Date fin]" caption="Date fin" attribute="1" time="1" defaultMemberUniqueName="[Plage].[Date fin].[All]" allUniqueName="[Plage].[Date fin].[All]" dimensionUniqueName="[Plage]" displayFolder="" count="0" memberValueDatatype="7" unbalanced="0"/>
    <cacheHierarchy uniqueName="[Plage].[Date règlt]" caption="Date règlt" attribute="1" time="1" defaultMemberUniqueName="[Plage].[Date règlt].[All]" allUniqueName="[Plage].[Date règlt].[All]" dimensionUniqueName="[Plage]" displayFolder="" count="0" memberValueDatatype="7" unbalanced="0"/>
    <cacheHierarchy uniqueName="[Plage].[Heures]" caption="Heures" attribute="1" defaultMemberUniqueName="[Plage].[Heures].[All]" allUniqueName="[Plage].[Heures].[All]" dimensionUniqueName="[Plage]" displayFolder="" count="0" memberValueDatatype="5" unbalanced="0"/>
    <cacheHierarchy uniqueName="[Plage].[Jours]" caption="Jours" attribute="1" defaultMemberUniqueName="[Plage].[Jours].[All]" allUniqueName="[Plage].[Jours].[All]" dimensionUniqueName="[Plage]" displayFolder="" count="0" memberValueDatatype="5" unbalanced="0"/>
    <cacheHierarchy uniqueName="[Plage].[Cachets]" caption="Cachets" attribute="1" defaultMemberUniqueName="[Plage].[Cachets].[All]" allUniqueName="[Plage].[Cachets].[All]" dimensionUniqueName="[Plage]" displayFolder="" count="0" memberValueDatatype="20" unbalanced="0"/>
    <cacheHierarchy uniqueName="[Plage].[Brut]" caption="Brut" attribute="1" defaultMemberUniqueName="[Plage].[Brut].[All]" allUniqueName="[Plage].[Brut].[All]" dimensionUniqueName="[Plage]" displayFolder="" count="0" memberValueDatatype="20" unbalanced="0"/>
    <cacheHierarchy uniqueName="[Plage].[Brut abattu]" caption="Brut abattu" attribute="1" defaultMemberUniqueName="[Plage].[Brut abattu].[All]" allUniqueName="[Plage].[Brut abattu].[All]" dimensionUniqueName="[Plage]" displayFolder="" count="0" memberValueDatatype="20" unbalanced="0"/>
    <cacheHierarchy uniqueName="[Plage].[Salaire net]" caption="Salaire net" attribute="1" defaultMemberUniqueName="[Plage].[Salaire net].[All]" allUniqueName="[Plage].[Salaire net].[All]" dimensionUniqueName="[Plage]" displayFolder="" count="0" memberValueDatatype="5" unbalanced="0"/>
    <cacheHierarchy uniqueName="[Plage].[Net à payer]" caption="Net à payer" attribute="1" defaultMemberUniqueName="[Plage].[Net à payer].[All]" allUniqueName="[Plage].[Net à payer].[All]" dimensionUniqueName="[Plage]" displayFolder="" count="0" memberValueDatatype="5" unbalanced="0"/>
    <cacheHierarchy uniqueName="[Plage].[Net imposable]" caption="Net imposable" attribute="1" defaultMemberUniqueName="[Plage].[Net imposable].[All]" allUniqueName="[Plage].[Net imposable].[All]" dimensionUniqueName="[Plage]" displayFolder="" count="0" memberValueDatatype="5" unbalanced="0"/>
    <cacheHierarchy uniqueName="[Plage].[Coût employeur]" caption="Coût employeur" attribute="1" defaultMemberUniqueName="[Plage].[Coût employeur].[All]" allUniqueName="[Plage].[Coût employeur].[All]" dimensionUniqueName="[Plage]" displayFolder="" count="0" memberValueDatatype="20" unbalanced="0"/>
    <cacheHierarchy uniqueName="[Plage].[Salaire de base]" caption="Salaire de base" attribute="1" defaultMemberUniqueName="[Plage].[Salaire de base].[All]" allUniqueName="[Plage].[Salaire de base].[All]" dimensionUniqueName="[Plage]" displayFolder="" count="0" memberValueDatatype="20" unbalanced="0"/>
    <cacheHierarchy uniqueName="[Plage].[Qté HS]" caption="Qté HS" attribute="1" defaultMemberUniqueName="[Plage].[Qté HS].[All]" allUniqueName="[Plage].[Qté HS].[All]" dimensionUniqueName="[Plage]" displayFolder="" count="0" memberValueDatatype="20" unbalanced="0"/>
    <cacheHierarchy uniqueName="[Plage].[Montant (HS)]" caption="Montant (HS)" attribute="1" defaultMemberUniqueName="[Plage].[Montant (HS)].[All]" allUniqueName="[Plage].[Montant (HS)].[All]" dimensionUniqueName="[Plage]" displayFolder="" count="0" memberValueDatatype="20" unbalanced="0"/>
    <cacheHierarchy uniqueName="[Plage].[Prime standard]" caption="Prime standard" attribute="1" defaultMemberUniqueName="[Plage].[Prime standard].[All]" allUniqueName="[Plage].[Prime standard].[All]" dimensionUniqueName="[Plage]" displayFolder="" count="0" memberValueDatatype="20" unbalanced="0"/>
    <cacheHierarchy uniqueName="[Plage].[Qté Rsto]" caption="Qté Rsto" attribute="1" defaultMemberUniqueName="[Plage].[Qté Rsto].[All]" allUniqueName="[Plage].[Qté Rsto].[All]" dimensionUniqueName="[Plage]" displayFolder="" count="0" memberValueDatatype="20" unbalanced="0"/>
    <cacheHierarchy uniqueName="[Plage].[Montant (Rsto)]" caption="Montant (Rsto)" attribute="1" defaultMemberUniqueName="[Plage].[Montant (Rsto)].[All]" allUniqueName="[Plage].[Montant (Rsto)].[All]" dimensionUniqueName="[Plage]" displayFolder="" count="0" memberValueDatatype="20" unbalanced="0"/>
    <cacheHierarchy uniqueName="[Plage].[Acomptes]" caption="Acomptes" attribute="1" defaultMemberUniqueName="[Plage].[Acomptes].[All]" allUniqueName="[Plage].[Acomptes].[All]" dimensionUniqueName="[Plage]" displayFolder="" count="0" memberValueDatatype="20" unbalanced="0"/>
    <cacheHierarchy uniqueName="[Plage].[Transport]" caption="Transport" attribute="1" defaultMemberUniqueName="[Plage].[Transport].[All]" allUniqueName="[Plage].[Transport].[All]" dimensionUniqueName="[Plage]" displayFolder="" count="0" memberValueDatatype="20" unbalanced="0"/>
    <cacheHierarchy uniqueName="[Plage].[Paniers]" caption="Paniers" attribute="1" defaultMemberUniqueName="[Plage].[Paniers].[All]" allUniqueName="[Plage].[Paniers].[All]" dimensionUniqueName="[Plage]" displayFolder="" count="0" memberValueDatatype="20" unbalanced="0"/>
    <cacheHierarchy uniqueName="[Plage].[Prime tournée]" caption="Prime tournée" attribute="1" defaultMemberUniqueName="[Plage].[Prime tournée].[All]" allUniqueName="[Plage].[Prime tournée].[All]" dimensionUniqueName="[Plage]" displayFolder="" count="0" memberValueDatatype="20" unbalanced="0"/>
    <cacheHierarchy uniqueName="[Plage].[Prime Exc]" caption="Prime Exc" attribute="1" defaultMemberUniqueName="[Plage].[Prime Exc].[All]" allUniqueName="[Plage].[Prime Exc].[All]" dimensionUniqueName="[Plage]" displayFolder="" count="0" memberValueDatatype="20" unbalanced="0"/>
    <cacheHierarchy uniqueName="[Plage].[Base totalité Urssaf]" caption="Base totalité Urssaf" attribute="1" defaultMemberUniqueName="[Plage].[Base totalité Urssaf].[All]" allUniqueName="[Plage].[Base totalité Urssaf].[All]" dimensionUniqueName="[Plage]" displayFolder="" count="0" memberValueDatatype="20" unbalanced="0"/>
    <cacheHierarchy uniqueName="[Plage].[Base plafonnée Urssaf]" caption="Base plafonnée Urssaf" attribute="1" defaultMemberUniqueName="[Plage].[Base plafonnée Urssaf].[All]" allUniqueName="[Plage].[Base plafonnée Urssaf].[All]" dimensionUniqueName="[Plage]" displayFolder="" count="0" memberValueDatatype="20" unbalanced="0"/>
    <cacheHierarchy uniqueName="[Plage].[Base CSG/CRDS]" caption="Base CSG/CRDS" attribute="1" defaultMemberUniqueName="[Plage].[Base CSG/CRDS].[All]" allUniqueName="[Plage].[Base CSG/CRDS].[All]" dimensionUniqueName="[Plage]" displayFolder="" count="0" memberValueDatatype="20" unbalanced="0"/>
    <cacheHierarchy uniqueName="[Plage].[Base chômage]" caption="Base chômage" attribute="1" defaultMemberUniqueName="[Plage].[Base chômage].[All]" allUniqueName="[Plage].[Base chômage].[All]" dimensionUniqueName="[Plage]" displayFolder="" count="0" memberValueDatatype="20" unbalanced="0"/>
    <cacheHierarchy uniqueName="[Plage].[Base retraite TA / T1 ann.]" caption="Base retraite TA / T1 ann." attribute="1" defaultMemberUniqueName="[Plage].[Base retraite TA / T1 ann.].[All]" allUniqueName="[Plage].[Base retraite TA / T1 ann.].[All]" dimensionUniqueName="[Plage]" displayFolder="" count="0" memberValueDatatype="20" unbalanced="0"/>
    <cacheHierarchy uniqueName="[Plage].[Base retraite T2 / T2 ann.]" caption="Base retraite T2 / T2 ann." attribute="1" defaultMemberUniqueName="[Plage].[Base retraite T2 / T2 ann.].[All]" allUniqueName="[Plage].[Base retraite T2 / T2 ann.].[All]" dimensionUniqueName="[Plage]" displayFolder="" count="0" memberValueDatatype="20" unbalanced="0"/>
    <cacheHierarchy uniqueName="[Plage].[Base retraite TB]" caption="Base retraite TB" attribute="1" defaultMemberUniqueName="[Plage].[Base retraite TB].[All]" allUniqueName="[Plage].[Base retraite TB].[All]" dimensionUniqueName="[Plage]" displayFolder="" count="0" memberValueDatatype="20" unbalanced="0"/>
    <cacheHierarchy uniqueName="[Plage].[Base retraite TB GMP]" caption="Base retraite TB GMP" attribute="1" defaultMemberUniqueName="[Plage].[Base retraite TB GMP].[All]" allUniqueName="[Plage].[Base retraite TB GMP].[All]" dimensionUniqueName="[Plage]" displayFolder="" count="0" memberValueDatatype="20" unbalanced="0"/>
    <cacheHierarchy uniqueName="[Plage].[Base retraite TC]" caption="Base retraite TC" attribute="1" defaultMemberUniqueName="[Plage].[Base retraite TC].[All]" allUniqueName="[Plage].[Base retraite TC].[All]" dimensionUniqueName="[Plage]" displayFolder="" count="0" memberValueDatatype="20" unbalanced="0"/>
    <cacheHierarchy uniqueName="[Plage].[Base congé]" caption="Base congé" attribute="1" defaultMemberUniqueName="[Plage].[Base congé].[All]" allUniqueName="[Plage].[Base congé].[All]" dimensionUniqueName="[Plage]" displayFolder="" count="0" memberValueDatatype="20" unbalanced="0"/>
    <cacheHierarchy uniqueName="[Plage].[Assiette taxe sur salaires]" caption="Assiette taxe sur salaires" attribute="1" defaultMemberUniqueName="[Plage].[Assiette taxe sur salaires].[All]" allUniqueName="[Plage].[Assiette taxe sur salaires].[All]" dimensionUniqueName="[Plage]" displayFolder="" count="0" memberValueDatatype="20" unbalanced="0"/>
    <cacheHierarchy uniqueName="[Plage].[Total retenues salariales]" caption="Total retenues salariales" attribute="1" defaultMemberUniqueName="[Plage].[Total retenues salariales].[All]" allUniqueName="[Plage].[Total retenues salariales].[All]" dimensionUniqueName="[Plage]" displayFolder="" count="0" memberValueDatatype="20" unbalanced="0"/>
    <cacheHierarchy uniqueName="[Plage].[Total retenues employeur]" caption="Total retenues employeur" attribute="1" defaultMemberUniqueName="[Plage].[Total retenues employeur].[All]" allUniqueName="[Plage].[Total retenues employeur].[All]" dimensionUniqueName="[Plage]" displayFolder="" count="0" memberValueDatatype="20" unbalanced="0"/>
    <cacheHierarchy uniqueName="[Plage].[Ret. Urssaf salariales]" caption="Ret. Urssaf salariales" attribute="1" defaultMemberUniqueName="[Plage].[Ret. Urssaf salariales].[All]" allUniqueName="[Plage].[Ret. Urssaf salariales].[All]" dimensionUniqueName="[Plage]" displayFolder="" count="0" memberValueDatatype="20" unbalanced="0"/>
    <cacheHierarchy uniqueName="[Plage].[Ret. Urssaf employeur]" caption="Ret. Urssaf employeur" attribute="1" defaultMemberUniqueName="[Plage].[Ret. Urssaf employeur].[All]" allUniqueName="[Plage].[Ret. Urssaf employeur].[All]" dimensionUniqueName="[Plage]" displayFolder="" count="0" memberValueDatatype="20" unbalanced="0"/>
    <cacheHierarchy uniqueName="[Plage].[Ret. chômage salariales]" caption="Ret. chômage salariales" attribute="1" defaultMemberUniqueName="[Plage].[Ret. chômage salariales].[All]" allUniqueName="[Plage].[Ret. chômage salariales].[All]" dimensionUniqueName="[Plage]" displayFolder="" count="0" memberValueDatatype="20" unbalanced="0"/>
    <cacheHierarchy uniqueName="[Plage].[Ret. chômage employeur]" caption="Ret. chômage employeur" attribute="1" defaultMemberUniqueName="[Plage].[Ret. chômage employeur].[All]" allUniqueName="[Plage].[Ret. chômage employeur].[All]" dimensionUniqueName="[Plage]" displayFolder="" count="0" memberValueDatatype="20" unbalanced="0"/>
    <cacheHierarchy uniqueName="[Plage].[Ret. retraite salariales]" caption="Ret. retraite salariales" attribute="1" defaultMemberUniqueName="[Plage].[Ret. retraite salariales].[All]" allUniqueName="[Plage].[Ret. retraite salariales].[All]" dimensionUniqueName="[Plage]" displayFolder="" count="0" memberValueDatatype="20" unbalanced="0"/>
    <cacheHierarchy uniqueName="[Plage].[Ret. retraite employeur]" caption="Ret. retraite employeur" attribute="1" defaultMemberUniqueName="[Plage].[Ret. retraite employeur].[All]" allUniqueName="[Plage].[Ret. retraite employeur].[All]" dimensionUniqueName="[Plage]" displayFolder="" count="0" memberValueDatatype="20" unbalanced="0"/>
    <cacheHierarchy uniqueName="[Plage].[Ret. autres salariales]" caption="Ret. autres salariales" attribute="1" defaultMemberUniqueName="[Plage].[Ret. autres salariales].[All]" allUniqueName="[Plage].[Ret. autres salariales].[All]" dimensionUniqueName="[Plage]" displayFolder="" count="0" memberValueDatatype="20" unbalanced="0"/>
    <cacheHierarchy uniqueName="[Plage].[Ret. autres employeur]" caption="Ret. autres employeur" attribute="1" defaultMemberUniqueName="[Plage].[Ret. autres employeur].[All]" allUniqueName="[Plage].[Ret. autres employeur].[All]" dimensionUniqueName="[Plage]" displayFolder="" count="0" memberValueDatatype="20" unbalanced="0"/>
    <cacheHierarchy uniqueName="[Measures].[Nombre de Matricule]" caption="Nombre de Matricule" measure="1" displayFolder="" measureGroup="Plage" count="0"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Nombre distinct de Matricule]" caption="Nombre distinct de Matricule" measure="1" displayFolder="" measureGroup="Plage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Somme de Brut]" caption="Somme de Brut" measure="1" displayFolder="" measureGroup="Plage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omme de Heures]" caption="Somme de Heures" measure="1" displayFolder="" measureGroup="Plage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16"/>
        </ext>
      </extLst>
    </cacheHierarchy>
    <cacheHierarchy uniqueName="[Measures].[__XL_Count Plage]" caption="__XL_Count Plage" measure="1" displayFolder="" measureGroup="Plage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Plage" uniqueName="[Plage]" caption="Plage"/>
  </dimensions>
  <measureGroups count="1">
    <measureGroup name="Plage" caption="Plage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6" cacheId="10" applyNumberFormats="0" applyBorderFormats="0" applyFontFormats="0" applyPatternFormats="0" applyAlignmentFormats="0" applyWidthHeightFormats="1" dataCaption="Valeurs" updatedVersion="5" minRefreshableVersion="3" useAutoFormatting="1" subtotalHiddenItems="1" itemPrintTitles="1" createdVersion="5" indent="0" outline="1" outlineData="1" multipleFieldFilters="0">
  <location ref="A3:D11" firstHeaderRow="0" firstDataRow="1" firstDataCol="1"/>
  <pivotFields count="5"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3">
        <item x="0"/>
        <item x="1"/>
        <item t="default"/>
      </items>
    </pivotField>
    <pivotField dataField="1" showAll="0"/>
    <pivotField dataField="1" showAll="0"/>
    <pivotField dataField="1" showAll="0"/>
  </pivotFields>
  <rowFields count="2">
    <field x="0"/>
    <field x="1"/>
  </rowFields>
  <rowItems count="8">
    <i>
      <x/>
    </i>
    <i r="1">
      <x/>
    </i>
    <i>
      <x v="1"/>
    </i>
    <i r="1">
      <x v="1"/>
    </i>
    <i>
      <x v="2"/>
    </i>
    <i r="1">
      <x/>
    </i>
    <i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Nombre distinct de Matricule" fld="2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  <dataField name="Somme de Brut" fld="3" baseField="0" baseItem="0"/>
    <dataField name="Somme de Heures" fld="4" baseField="0" baseItem="0"/>
  </dataFields>
  <pivotHierarchies count="6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2"/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Fichier SOURCE!$A$4:$BE$2563">
        <x15:activeTabTopLevelEntity name="[Plage]"/>
      </x15:pivotTableUISettings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E23"/>
  <sheetViews>
    <sheetView tabSelected="1" workbookViewId="0">
      <selection activeCell="A5" sqref="A5"/>
    </sheetView>
  </sheetViews>
  <sheetFormatPr baseColWidth="10" defaultRowHeight="15" x14ac:dyDescent="0.25"/>
  <cols>
    <col min="1" max="1" width="67" bestFit="1" customWidth="1"/>
    <col min="2" max="2" width="39.42578125" style="2" customWidth="1"/>
    <col min="3" max="3" width="34" customWidth="1"/>
    <col min="13" max="13" width="18.28515625" customWidth="1"/>
  </cols>
  <sheetData>
    <row r="4" spans="1:57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30</v>
      </c>
      <c r="AF4" t="s">
        <v>31</v>
      </c>
      <c r="AG4" t="s">
        <v>32</v>
      </c>
      <c r="AH4" t="s">
        <v>33</v>
      </c>
      <c r="AI4" t="s">
        <v>34</v>
      </c>
      <c r="AJ4" t="s">
        <v>35</v>
      </c>
      <c r="AK4" t="s">
        <v>36</v>
      </c>
      <c r="AL4" t="s">
        <v>37</v>
      </c>
      <c r="AM4" t="s">
        <v>38</v>
      </c>
      <c r="AN4" t="s">
        <v>39</v>
      </c>
      <c r="AO4" t="s">
        <v>40</v>
      </c>
      <c r="AP4" t="s">
        <v>41</v>
      </c>
      <c r="AQ4" t="s">
        <v>42</v>
      </c>
      <c r="AR4" t="s">
        <v>43</v>
      </c>
      <c r="AS4" t="s">
        <v>44</v>
      </c>
      <c r="AT4" t="s">
        <v>45</v>
      </c>
      <c r="AU4" t="s">
        <v>46</v>
      </c>
      <c r="AV4" t="s">
        <v>47</v>
      </c>
      <c r="AW4" t="s">
        <v>48</v>
      </c>
      <c r="AX4" t="s">
        <v>49</v>
      </c>
      <c r="AY4" t="s">
        <v>50</v>
      </c>
      <c r="AZ4" t="s">
        <v>51</v>
      </c>
      <c r="BA4" t="s">
        <v>52</v>
      </c>
      <c r="BB4" t="s">
        <v>53</v>
      </c>
      <c r="BC4" t="s">
        <v>54</v>
      </c>
      <c r="BD4" t="s">
        <v>55</v>
      </c>
      <c r="BE4" t="s">
        <v>56</v>
      </c>
    </row>
    <row r="5" spans="1:57" x14ac:dyDescent="0.25">
      <c r="A5" t="s">
        <v>57</v>
      </c>
      <c r="B5" s="2" t="s">
        <v>74</v>
      </c>
      <c r="C5" t="s">
        <v>58</v>
      </c>
      <c r="D5" t="s">
        <v>59</v>
      </c>
      <c r="E5" t="s">
        <v>60</v>
      </c>
      <c r="F5" t="s">
        <v>61</v>
      </c>
      <c r="G5" t="s">
        <v>62</v>
      </c>
      <c r="H5" t="s">
        <v>63</v>
      </c>
      <c r="I5" t="s">
        <v>86</v>
      </c>
      <c r="J5" t="s">
        <v>89</v>
      </c>
      <c r="K5" t="s">
        <v>91</v>
      </c>
      <c r="L5">
        <v>117</v>
      </c>
      <c r="M5" t="s">
        <v>64</v>
      </c>
      <c r="N5" s="1">
        <v>42019</v>
      </c>
      <c r="O5" s="1">
        <v>42021</v>
      </c>
      <c r="P5" s="1">
        <v>42035</v>
      </c>
      <c r="Q5">
        <v>21</v>
      </c>
      <c r="R5">
        <v>3</v>
      </c>
      <c r="S5">
        <v>0</v>
      </c>
      <c r="T5">
        <v>200</v>
      </c>
      <c r="U5">
        <f>+T5</f>
        <v>200</v>
      </c>
      <c r="V5">
        <f>+T5*0.8</f>
        <v>160</v>
      </c>
      <c r="W5">
        <f>+V5</f>
        <v>160</v>
      </c>
      <c r="X5">
        <f>+W5*0.98</f>
        <v>156.80000000000001</v>
      </c>
      <c r="Y5">
        <v>12</v>
      </c>
      <c r="Z5">
        <f>+Y5</f>
        <v>12</v>
      </c>
      <c r="AA5">
        <v>0</v>
      </c>
      <c r="AB5">
        <v>0</v>
      </c>
      <c r="AC5">
        <v>0</v>
      </c>
      <c r="AD5">
        <v>2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</row>
    <row r="6" spans="1:57" x14ac:dyDescent="0.25">
      <c r="A6" t="s">
        <v>57</v>
      </c>
      <c r="B6" s="2" t="s">
        <v>74</v>
      </c>
      <c r="C6" t="s">
        <v>58</v>
      </c>
      <c r="D6" t="s">
        <v>59</v>
      </c>
      <c r="E6" t="s">
        <v>60</v>
      </c>
      <c r="F6" t="s">
        <v>61</v>
      </c>
      <c r="G6" t="s">
        <v>62</v>
      </c>
      <c r="H6" t="s">
        <v>63</v>
      </c>
      <c r="I6" t="s">
        <v>86</v>
      </c>
      <c r="J6" t="s">
        <v>89</v>
      </c>
      <c r="K6" t="s">
        <v>91</v>
      </c>
      <c r="L6">
        <v>194</v>
      </c>
      <c r="M6" t="s">
        <v>64</v>
      </c>
      <c r="N6" s="1">
        <v>42032</v>
      </c>
      <c r="O6" s="1">
        <v>42032</v>
      </c>
      <c r="P6" s="1">
        <v>42063</v>
      </c>
      <c r="Q6">
        <v>7</v>
      </c>
      <c r="R6">
        <v>1</v>
      </c>
      <c r="S6">
        <v>0</v>
      </c>
      <c r="T6">
        <v>12</v>
      </c>
      <c r="U6">
        <f t="shared" ref="U6:U23" si="0">+T6</f>
        <v>12</v>
      </c>
      <c r="V6">
        <f t="shared" ref="V6:V23" si="1">+T6*0.8</f>
        <v>9.6000000000000014</v>
      </c>
      <c r="W6">
        <f t="shared" ref="W6:W23" si="2">+V6</f>
        <v>9.6000000000000014</v>
      </c>
      <c r="X6">
        <f t="shared" ref="X6:X23" si="3">+W6*0.98</f>
        <v>9.4080000000000013</v>
      </c>
      <c r="Y6">
        <v>13</v>
      </c>
      <c r="Z6">
        <f t="shared" ref="Z6:Z23" si="4">+Y6</f>
        <v>13</v>
      </c>
      <c r="AA6">
        <v>0</v>
      </c>
      <c r="AB6">
        <v>0</v>
      </c>
      <c r="AC6">
        <v>0</v>
      </c>
      <c r="AD6">
        <v>2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</row>
    <row r="7" spans="1:57" x14ac:dyDescent="0.25">
      <c r="A7" t="s">
        <v>57</v>
      </c>
      <c r="B7" s="2" t="s">
        <v>74</v>
      </c>
      <c r="C7" t="s">
        <v>58</v>
      </c>
      <c r="D7" t="s">
        <v>59</v>
      </c>
      <c r="E7" t="s">
        <v>60</v>
      </c>
      <c r="F7" t="s">
        <v>61</v>
      </c>
      <c r="G7" t="s">
        <v>62</v>
      </c>
      <c r="H7" t="s">
        <v>63</v>
      </c>
      <c r="I7" t="s">
        <v>86</v>
      </c>
      <c r="J7" t="s">
        <v>89</v>
      </c>
      <c r="K7" t="s">
        <v>91</v>
      </c>
      <c r="L7">
        <v>380</v>
      </c>
      <c r="M7" t="s">
        <v>64</v>
      </c>
      <c r="N7" s="1">
        <v>42052</v>
      </c>
      <c r="O7" s="1">
        <v>42054</v>
      </c>
      <c r="P7" s="1">
        <v>42063</v>
      </c>
      <c r="Q7">
        <v>27</v>
      </c>
      <c r="R7">
        <v>3</v>
      </c>
      <c r="S7">
        <v>0</v>
      </c>
      <c r="T7">
        <v>5</v>
      </c>
      <c r="U7">
        <f t="shared" si="0"/>
        <v>5</v>
      </c>
      <c r="V7">
        <f t="shared" si="1"/>
        <v>4</v>
      </c>
      <c r="W7">
        <f t="shared" si="2"/>
        <v>4</v>
      </c>
      <c r="X7">
        <f t="shared" si="3"/>
        <v>3.92</v>
      </c>
      <c r="Y7">
        <v>14</v>
      </c>
      <c r="Z7">
        <f t="shared" si="4"/>
        <v>14</v>
      </c>
      <c r="AA7">
        <v>6</v>
      </c>
      <c r="AB7">
        <v>20</v>
      </c>
      <c r="AC7">
        <v>0</v>
      </c>
      <c r="AD7">
        <v>2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</row>
    <row r="8" spans="1:57" x14ac:dyDescent="0.25">
      <c r="A8" t="s">
        <v>57</v>
      </c>
      <c r="B8" s="2" t="s">
        <v>72</v>
      </c>
      <c r="C8" t="s">
        <v>58</v>
      </c>
      <c r="D8" t="s">
        <v>59</v>
      </c>
      <c r="E8" t="s">
        <v>65</v>
      </c>
      <c r="F8" t="s">
        <v>61</v>
      </c>
      <c r="G8" t="s">
        <v>62</v>
      </c>
      <c r="H8" t="s">
        <v>63</v>
      </c>
      <c r="I8" t="s">
        <v>87</v>
      </c>
      <c r="J8" t="s">
        <v>88</v>
      </c>
      <c r="K8" t="s">
        <v>92</v>
      </c>
      <c r="L8">
        <v>2327</v>
      </c>
      <c r="M8" t="s">
        <v>66</v>
      </c>
      <c r="N8" s="1">
        <v>42318</v>
      </c>
      <c r="O8" s="1">
        <v>42330</v>
      </c>
      <c r="P8" s="1">
        <v>42338</v>
      </c>
      <c r="Q8">
        <v>68</v>
      </c>
      <c r="R8">
        <v>11</v>
      </c>
      <c r="S8">
        <v>0</v>
      </c>
      <c r="T8">
        <v>21</v>
      </c>
      <c r="U8">
        <f t="shared" si="0"/>
        <v>21</v>
      </c>
      <c r="V8">
        <f t="shared" si="1"/>
        <v>16.8</v>
      </c>
      <c r="W8">
        <f t="shared" si="2"/>
        <v>16.8</v>
      </c>
      <c r="X8">
        <f t="shared" si="3"/>
        <v>16.463999999999999</v>
      </c>
      <c r="Y8">
        <v>15</v>
      </c>
      <c r="Z8">
        <f t="shared" si="4"/>
        <v>15</v>
      </c>
      <c r="AA8">
        <v>1</v>
      </c>
      <c r="AB8">
        <v>80</v>
      </c>
      <c r="AC8">
        <v>0</v>
      </c>
      <c r="AD8">
        <v>2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</row>
    <row r="9" spans="1:57" x14ac:dyDescent="0.25">
      <c r="A9" t="s">
        <v>57</v>
      </c>
      <c r="B9" s="2" t="s">
        <v>72</v>
      </c>
      <c r="C9" t="s">
        <v>58</v>
      </c>
      <c r="D9" t="s">
        <v>59</v>
      </c>
      <c r="E9" t="s">
        <v>65</v>
      </c>
      <c r="F9" t="s">
        <v>61</v>
      </c>
      <c r="G9" t="s">
        <v>62</v>
      </c>
      <c r="H9" t="s">
        <v>63</v>
      </c>
      <c r="I9" t="s">
        <v>88</v>
      </c>
      <c r="J9" t="s">
        <v>86</v>
      </c>
      <c r="K9" t="s">
        <v>93</v>
      </c>
      <c r="L9">
        <v>2382</v>
      </c>
      <c r="M9" t="s">
        <v>66</v>
      </c>
      <c r="N9" s="1">
        <v>42318</v>
      </c>
      <c r="O9" s="1">
        <v>42330</v>
      </c>
      <c r="P9" s="1">
        <v>42338</v>
      </c>
      <c r="Q9">
        <v>73</v>
      </c>
      <c r="R9">
        <v>11</v>
      </c>
      <c r="S9">
        <v>0</v>
      </c>
      <c r="T9">
        <v>36</v>
      </c>
      <c r="U9">
        <f t="shared" si="0"/>
        <v>36</v>
      </c>
      <c r="V9">
        <f t="shared" si="1"/>
        <v>28.8</v>
      </c>
      <c r="W9">
        <f t="shared" si="2"/>
        <v>28.8</v>
      </c>
      <c r="X9">
        <f t="shared" si="3"/>
        <v>28.224</v>
      </c>
      <c r="Y9">
        <v>16</v>
      </c>
      <c r="Z9">
        <f t="shared" si="4"/>
        <v>16</v>
      </c>
      <c r="AA9">
        <v>6</v>
      </c>
      <c r="AB9">
        <v>90</v>
      </c>
      <c r="AC9">
        <v>0</v>
      </c>
      <c r="AD9">
        <v>2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</row>
    <row r="10" spans="1:57" x14ac:dyDescent="0.25">
      <c r="A10" t="s">
        <v>57</v>
      </c>
      <c r="B10" s="2" t="s">
        <v>73</v>
      </c>
      <c r="C10" t="s">
        <v>67</v>
      </c>
      <c r="D10" t="s">
        <v>59</v>
      </c>
      <c r="E10" t="s">
        <v>65</v>
      </c>
      <c r="F10" t="s">
        <v>61</v>
      </c>
      <c r="G10" t="s">
        <v>62</v>
      </c>
      <c r="H10" t="s">
        <v>63</v>
      </c>
      <c r="I10" t="s">
        <v>89</v>
      </c>
      <c r="J10" t="s">
        <v>97</v>
      </c>
      <c r="K10" t="s">
        <v>94</v>
      </c>
      <c r="L10">
        <v>182</v>
      </c>
      <c r="M10" t="s">
        <v>68</v>
      </c>
      <c r="N10" s="1">
        <v>42021</v>
      </c>
      <c r="O10" s="1">
        <v>42021</v>
      </c>
      <c r="P10" s="1">
        <v>42063</v>
      </c>
      <c r="Q10">
        <v>7</v>
      </c>
      <c r="R10">
        <v>1</v>
      </c>
      <c r="S10">
        <v>0</v>
      </c>
      <c r="T10">
        <v>20</v>
      </c>
      <c r="U10">
        <f t="shared" si="0"/>
        <v>20</v>
      </c>
      <c r="V10">
        <f t="shared" si="1"/>
        <v>16</v>
      </c>
      <c r="W10">
        <f t="shared" si="2"/>
        <v>16</v>
      </c>
      <c r="X10">
        <f t="shared" si="3"/>
        <v>15.68</v>
      </c>
      <c r="Y10">
        <v>17</v>
      </c>
      <c r="Z10">
        <f t="shared" si="4"/>
        <v>17</v>
      </c>
      <c r="AA10">
        <v>0</v>
      </c>
      <c r="AB10">
        <v>0</v>
      </c>
      <c r="AC10">
        <v>0</v>
      </c>
      <c r="AD10">
        <v>2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</row>
    <row r="11" spans="1:57" x14ac:dyDescent="0.25">
      <c r="A11" t="s">
        <v>57</v>
      </c>
      <c r="B11" s="2" t="s">
        <v>73</v>
      </c>
      <c r="C11" t="s">
        <v>67</v>
      </c>
      <c r="D11" t="s">
        <v>59</v>
      </c>
      <c r="E11" t="s">
        <v>65</v>
      </c>
      <c r="F11" t="s">
        <v>61</v>
      </c>
      <c r="G11" t="s">
        <v>62</v>
      </c>
      <c r="H11" t="s">
        <v>63</v>
      </c>
      <c r="I11" t="s">
        <v>89</v>
      </c>
      <c r="J11" t="s">
        <v>97</v>
      </c>
      <c r="K11" t="s">
        <v>94</v>
      </c>
      <c r="L11">
        <v>183</v>
      </c>
      <c r="M11" t="s">
        <v>68</v>
      </c>
      <c r="N11" s="1">
        <v>42023</v>
      </c>
      <c r="O11" s="1">
        <v>42026</v>
      </c>
      <c r="P11" s="1">
        <v>42063</v>
      </c>
      <c r="Q11">
        <v>28</v>
      </c>
      <c r="R11">
        <v>4</v>
      </c>
      <c r="S11">
        <v>0</v>
      </c>
      <c r="T11">
        <v>14</v>
      </c>
      <c r="U11">
        <f t="shared" si="0"/>
        <v>14</v>
      </c>
      <c r="V11">
        <f t="shared" si="1"/>
        <v>11.200000000000001</v>
      </c>
      <c r="W11">
        <f t="shared" si="2"/>
        <v>11.200000000000001</v>
      </c>
      <c r="X11">
        <f t="shared" si="3"/>
        <v>10.976000000000001</v>
      </c>
      <c r="Y11">
        <v>18</v>
      </c>
      <c r="Z11">
        <f t="shared" si="4"/>
        <v>18</v>
      </c>
      <c r="AA11">
        <v>0</v>
      </c>
      <c r="AB11">
        <v>0</v>
      </c>
      <c r="AC11">
        <v>0</v>
      </c>
      <c r="AD11">
        <v>2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</row>
    <row r="12" spans="1:57" x14ac:dyDescent="0.25">
      <c r="A12" t="s">
        <v>57</v>
      </c>
      <c r="B12" s="2" t="s">
        <v>73</v>
      </c>
      <c r="C12" t="s">
        <v>67</v>
      </c>
      <c r="D12" t="s">
        <v>59</v>
      </c>
      <c r="E12" t="s">
        <v>65</v>
      </c>
      <c r="F12" t="s">
        <v>61</v>
      </c>
      <c r="G12" t="s">
        <v>62</v>
      </c>
      <c r="H12" t="s">
        <v>63</v>
      </c>
      <c r="I12" t="s">
        <v>90</v>
      </c>
      <c r="J12" t="s">
        <v>98</v>
      </c>
      <c r="K12" t="s">
        <v>95</v>
      </c>
      <c r="L12">
        <v>968</v>
      </c>
      <c r="M12" t="s">
        <v>68</v>
      </c>
      <c r="N12" s="1">
        <v>42096</v>
      </c>
      <c r="O12" s="1">
        <v>42096</v>
      </c>
      <c r="P12" s="1">
        <v>42124</v>
      </c>
      <c r="Q12">
        <v>9</v>
      </c>
      <c r="R12">
        <v>1</v>
      </c>
      <c r="S12">
        <v>0</v>
      </c>
      <c r="T12">
        <v>23</v>
      </c>
      <c r="U12">
        <f t="shared" si="0"/>
        <v>23</v>
      </c>
      <c r="V12">
        <f t="shared" si="1"/>
        <v>18.400000000000002</v>
      </c>
      <c r="W12">
        <f t="shared" si="2"/>
        <v>18.400000000000002</v>
      </c>
      <c r="X12">
        <f t="shared" si="3"/>
        <v>18.032</v>
      </c>
      <c r="Y12">
        <v>19</v>
      </c>
      <c r="Z12">
        <f t="shared" si="4"/>
        <v>19</v>
      </c>
      <c r="AA12">
        <v>2</v>
      </c>
      <c r="AB12">
        <v>40</v>
      </c>
      <c r="AC12">
        <v>0</v>
      </c>
      <c r="AD12">
        <v>2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</row>
    <row r="13" spans="1:57" x14ac:dyDescent="0.25">
      <c r="A13" t="s">
        <v>57</v>
      </c>
      <c r="B13" s="2" t="s">
        <v>73</v>
      </c>
      <c r="C13" t="s">
        <v>67</v>
      </c>
      <c r="D13" t="s">
        <v>59</v>
      </c>
      <c r="E13" t="s">
        <v>65</v>
      </c>
      <c r="F13" t="s">
        <v>61</v>
      </c>
      <c r="G13" t="s">
        <v>62</v>
      </c>
      <c r="H13" t="s">
        <v>63</v>
      </c>
      <c r="I13" t="s">
        <v>90</v>
      </c>
      <c r="J13" t="s">
        <v>98</v>
      </c>
      <c r="K13" t="s">
        <v>95</v>
      </c>
      <c r="L13">
        <v>1040</v>
      </c>
      <c r="M13" t="s">
        <v>68</v>
      </c>
      <c r="N13" s="1">
        <v>42101</v>
      </c>
      <c r="O13" s="1">
        <v>42116</v>
      </c>
      <c r="P13" s="1">
        <v>42155</v>
      </c>
      <c r="Q13">
        <v>100</v>
      </c>
      <c r="R13">
        <v>14</v>
      </c>
      <c r="S13">
        <v>0</v>
      </c>
      <c r="T13">
        <v>36</v>
      </c>
      <c r="U13">
        <f t="shared" si="0"/>
        <v>36</v>
      </c>
      <c r="V13">
        <f t="shared" si="1"/>
        <v>28.8</v>
      </c>
      <c r="W13">
        <f t="shared" si="2"/>
        <v>28.8</v>
      </c>
      <c r="X13">
        <f t="shared" si="3"/>
        <v>28.224</v>
      </c>
      <c r="Y13">
        <v>20</v>
      </c>
      <c r="Z13">
        <f t="shared" si="4"/>
        <v>20</v>
      </c>
      <c r="AA13">
        <v>17</v>
      </c>
      <c r="AB13">
        <v>20</v>
      </c>
      <c r="AC13">
        <v>0</v>
      </c>
      <c r="AD13">
        <v>2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</row>
    <row r="14" spans="1:57" x14ac:dyDescent="0.25">
      <c r="A14" t="s">
        <v>57</v>
      </c>
      <c r="B14" s="2" t="s">
        <v>73</v>
      </c>
      <c r="C14" t="s">
        <v>67</v>
      </c>
      <c r="D14" t="s">
        <v>59</v>
      </c>
      <c r="E14" t="s">
        <v>65</v>
      </c>
      <c r="F14" t="s">
        <v>61</v>
      </c>
      <c r="G14" t="s">
        <v>62</v>
      </c>
      <c r="H14" t="s">
        <v>63</v>
      </c>
      <c r="I14" t="s">
        <v>90</v>
      </c>
      <c r="J14" t="s">
        <v>98</v>
      </c>
      <c r="K14" t="s">
        <v>95</v>
      </c>
      <c r="L14">
        <v>1131</v>
      </c>
      <c r="M14" t="s">
        <v>68</v>
      </c>
      <c r="N14" s="1">
        <v>42101</v>
      </c>
      <c r="O14" s="1">
        <v>42116</v>
      </c>
      <c r="P14" s="1">
        <v>42155</v>
      </c>
      <c r="Q14">
        <v>-100</v>
      </c>
      <c r="R14">
        <v>-14</v>
      </c>
      <c r="S14">
        <v>0</v>
      </c>
      <c r="T14">
        <v>25</v>
      </c>
      <c r="U14">
        <f t="shared" si="0"/>
        <v>25</v>
      </c>
      <c r="V14">
        <f t="shared" si="1"/>
        <v>20</v>
      </c>
      <c r="W14">
        <f t="shared" si="2"/>
        <v>20</v>
      </c>
      <c r="X14">
        <f t="shared" si="3"/>
        <v>19.600000000000001</v>
      </c>
      <c r="Y14">
        <v>21</v>
      </c>
      <c r="Z14">
        <f t="shared" si="4"/>
        <v>21</v>
      </c>
      <c r="AA14">
        <v>-17</v>
      </c>
      <c r="AB14">
        <v>20</v>
      </c>
      <c r="AC14">
        <v>0</v>
      </c>
      <c r="AD14">
        <v>2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</row>
    <row r="15" spans="1:57" x14ac:dyDescent="0.25">
      <c r="A15" t="s">
        <v>57</v>
      </c>
      <c r="B15" s="2" t="s">
        <v>73</v>
      </c>
      <c r="C15" t="s">
        <v>67</v>
      </c>
      <c r="D15" t="s">
        <v>59</v>
      </c>
      <c r="E15" t="s">
        <v>65</v>
      </c>
      <c r="F15" t="s">
        <v>61</v>
      </c>
      <c r="G15" t="s">
        <v>62</v>
      </c>
      <c r="H15" t="s">
        <v>63</v>
      </c>
      <c r="I15" t="s">
        <v>90</v>
      </c>
      <c r="J15" t="s">
        <v>98</v>
      </c>
      <c r="K15" t="s">
        <v>95</v>
      </c>
      <c r="L15">
        <v>1216</v>
      </c>
      <c r="M15" t="s">
        <v>68</v>
      </c>
      <c r="N15" s="1">
        <v>42142</v>
      </c>
      <c r="O15" s="1">
        <v>42152</v>
      </c>
      <c r="P15" s="1">
        <v>42185</v>
      </c>
      <c r="Q15">
        <v>75</v>
      </c>
      <c r="R15">
        <v>9</v>
      </c>
      <c r="S15">
        <v>0</v>
      </c>
      <c r="T15">
        <v>24</v>
      </c>
      <c r="U15">
        <f t="shared" si="0"/>
        <v>24</v>
      </c>
      <c r="V15">
        <f t="shared" si="1"/>
        <v>19.200000000000003</v>
      </c>
      <c r="W15">
        <f t="shared" si="2"/>
        <v>19.200000000000003</v>
      </c>
      <c r="X15">
        <f t="shared" si="3"/>
        <v>18.816000000000003</v>
      </c>
      <c r="Y15">
        <v>22</v>
      </c>
      <c r="Z15">
        <f t="shared" si="4"/>
        <v>22</v>
      </c>
      <c r="AA15">
        <v>1</v>
      </c>
      <c r="AB15">
        <v>13</v>
      </c>
      <c r="AC15">
        <v>0</v>
      </c>
      <c r="AD15">
        <v>2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</row>
    <row r="16" spans="1:57" x14ac:dyDescent="0.25">
      <c r="A16" t="s">
        <v>57</v>
      </c>
      <c r="B16" s="2" t="s">
        <v>69</v>
      </c>
      <c r="C16" t="s">
        <v>70</v>
      </c>
      <c r="D16" t="s">
        <v>59</v>
      </c>
      <c r="E16" t="s">
        <v>60</v>
      </c>
      <c r="F16" t="s">
        <v>61</v>
      </c>
      <c r="G16" t="s">
        <v>62</v>
      </c>
      <c r="H16" t="s">
        <v>63</v>
      </c>
      <c r="I16" t="s">
        <v>88</v>
      </c>
      <c r="J16" t="s">
        <v>98</v>
      </c>
      <c r="K16" t="s">
        <v>96</v>
      </c>
      <c r="L16">
        <v>70</v>
      </c>
      <c r="M16" t="s">
        <v>71</v>
      </c>
      <c r="N16" s="1">
        <v>42005</v>
      </c>
      <c r="O16" s="1">
        <v>42012</v>
      </c>
      <c r="P16" s="1">
        <v>42035</v>
      </c>
      <c r="Q16">
        <v>40.44</v>
      </c>
      <c r="R16">
        <v>5.78</v>
      </c>
      <c r="S16">
        <v>0</v>
      </c>
      <c r="T16">
        <v>12</v>
      </c>
      <c r="U16">
        <f t="shared" si="0"/>
        <v>12</v>
      </c>
      <c r="V16">
        <f t="shared" si="1"/>
        <v>9.6000000000000014</v>
      </c>
      <c r="W16">
        <f t="shared" si="2"/>
        <v>9.6000000000000014</v>
      </c>
      <c r="X16">
        <f t="shared" si="3"/>
        <v>9.4080000000000013</v>
      </c>
      <c r="Y16">
        <v>23</v>
      </c>
      <c r="Z16">
        <f t="shared" si="4"/>
        <v>23</v>
      </c>
      <c r="AA16">
        <v>0</v>
      </c>
      <c r="AB16">
        <v>0</v>
      </c>
      <c r="AC16">
        <v>0</v>
      </c>
      <c r="AD16">
        <v>2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</row>
    <row r="17" spans="1:57" x14ac:dyDescent="0.25">
      <c r="A17" t="s">
        <v>57</v>
      </c>
      <c r="B17" s="2" t="s">
        <v>69</v>
      </c>
      <c r="C17" t="s">
        <v>70</v>
      </c>
      <c r="D17" t="s">
        <v>59</v>
      </c>
      <c r="E17" t="s">
        <v>60</v>
      </c>
      <c r="F17" t="s">
        <v>61</v>
      </c>
      <c r="G17" t="s">
        <v>62</v>
      </c>
      <c r="H17" t="s">
        <v>63</v>
      </c>
      <c r="I17" t="s">
        <v>88</v>
      </c>
      <c r="J17" t="s">
        <v>98</v>
      </c>
      <c r="K17" t="s">
        <v>96</v>
      </c>
      <c r="L17">
        <v>72</v>
      </c>
      <c r="M17" t="s">
        <v>71</v>
      </c>
      <c r="N17" s="1">
        <v>42020</v>
      </c>
      <c r="O17" s="1">
        <v>42023</v>
      </c>
      <c r="P17" s="1">
        <v>42035</v>
      </c>
      <c r="Q17">
        <v>20.22</v>
      </c>
      <c r="R17">
        <v>2.89</v>
      </c>
      <c r="S17">
        <v>0</v>
      </c>
      <c r="T17">
        <v>20</v>
      </c>
      <c r="U17">
        <f t="shared" si="0"/>
        <v>20</v>
      </c>
      <c r="V17">
        <f t="shared" si="1"/>
        <v>16</v>
      </c>
      <c r="W17">
        <f t="shared" si="2"/>
        <v>16</v>
      </c>
      <c r="X17">
        <f t="shared" si="3"/>
        <v>15.68</v>
      </c>
      <c r="Y17">
        <v>24</v>
      </c>
      <c r="Z17">
        <f t="shared" si="4"/>
        <v>24</v>
      </c>
      <c r="AA17">
        <v>0</v>
      </c>
      <c r="AB17">
        <v>0</v>
      </c>
      <c r="AC17">
        <v>0</v>
      </c>
      <c r="AD17">
        <v>2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</row>
    <row r="18" spans="1:57" x14ac:dyDescent="0.25">
      <c r="A18" t="s">
        <v>57</v>
      </c>
      <c r="B18" s="2" t="s">
        <v>69</v>
      </c>
      <c r="C18" t="s">
        <v>70</v>
      </c>
      <c r="D18" t="s">
        <v>59</v>
      </c>
      <c r="E18" t="s">
        <v>60</v>
      </c>
      <c r="F18" t="s">
        <v>61</v>
      </c>
      <c r="G18" t="s">
        <v>62</v>
      </c>
      <c r="H18" t="s">
        <v>63</v>
      </c>
      <c r="I18" t="s">
        <v>88</v>
      </c>
      <c r="J18" t="s">
        <v>98</v>
      </c>
      <c r="K18" t="s">
        <v>96</v>
      </c>
      <c r="L18">
        <v>170</v>
      </c>
      <c r="M18" t="s">
        <v>71</v>
      </c>
      <c r="N18" s="1">
        <v>42027</v>
      </c>
      <c r="O18" s="1">
        <v>42035</v>
      </c>
      <c r="P18" s="1">
        <v>42063</v>
      </c>
      <c r="Q18">
        <v>45.5</v>
      </c>
      <c r="R18">
        <v>6.5</v>
      </c>
      <c r="S18">
        <v>0</v>
      </c>
      <c r="T18">
        <v>20</v>
      </c>
      <c r="U18">
        <f t="shared" si="0"/>
        <v>20</v>
      </c>
      <c r="V18">
        <f t="shared" si="1"/>
        <v>16</v>
      </c>
      <c r="W18">
        <f t="shared" si="2"/>
        <v>16</v>
      </c>
      <c r="X18">
        <f t="shared" si="3"/>
        <v>15.68</v>
      </c>
      <c r="Y18">
        <v>25</v>
      </c>
      <c r="Z18">
        <f t="shared" si="4"/>
        <v>25</v>
      </c>
      <c r="AA18">
        <v>0</v>
      </c>
      <c r="AB18">
        <v>0</v>
      </c>
      <c r="AC18">
        <v>0</v>
      </c>
      <c r="AD18">
        <v>2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</row>
    <row r="19" spans="1:57" x14ac:dyDescent="0.25">
      <c r="A19" t="s">
        <v>57</v>
      </c>
      <c r="B19" s="2" t="s">
        <v>69</v>
      </c>
      <c r="C19" t="s">
        <v>70</v>
      </c>
      <c r="D19" t="s">
        <v>59</v>
      </c>
      <c r="E19" t="s">
        <v>60</v>
      </c>
      <c r="F19" t="s">
        <v>61</v>
      </c>
      <c r="G19" t="s">
        <v>62</v>
      </c>
      <c r="H19" t="s">
        <v>63</v>
      </c>
      <c r="I19" t="s">
        <v>88</v>
      </c>
      <c r="J19" t="s">
        <v>98</v>
      </c>
      <c r="K19" t="s">
        <v>96</v>
      </c>
      <c r="L19">
        <v>171</v>
      </c>
      <c r="M19" t="s">
        <v>71</v>
      </c>
      <c r="N19" s="1">
        <v>42036</v>
      </c>
      <c r="O19" s="1">
        <v>42044</v>
      </c>
      <c r="P19" s="1">
        <v>42063</v>
      </c>
      <c r="Q19">
        <v>45.5</v>
      </c>
      <c r="R19">
        <v>6.5</v>
      </c>
      <c r="S19">
        <v>0</v>
      </c>
      <c r="T19">
        <v>20</v>
      </c>
      <c r="U19">
        <f t="shared" si="0"/>
        <v>20</v>
      </c>
      <c r="V19">
        <f t="shared" si="1"/>
        <v>16</v>
      </c>
      <c r="W19">
        <f t="shared" si="2"/>
        <v>16</v>
      </c>
      <c r="X19">
        <f t="shared" si="3"/>
        <v>15.68</v>
      </c>
      <c r="Y19">
        <v>26</v>
      </c>
      <c r="Z19">
        <f t="shared" si="4"/>
        <v>26</v>
      </c>
      <c r="AA19">
        <v>0</v>
      </c>
      <c r="AB19">
        <v>0</v>
      </c>
      <c r="AC19">
        <v>0</v>
      </c>
      <c r="AD19">
        <v>2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</row>
    <row r="20" spans="1:57" x14ac:dyDescent="0.25">
      <c r="A20" t="s">
        <v>57</v>
      </c>
      <c r="B20" s="2" t="s">
        <v>69</v>
      </c>
      <c r="C20" t="s">
        <v>70</v>
      </c>
      <c r="D20" t="s">
        <v>59</v>
      </c>
      <c r="E20" t="s">
        <v>60</v>
      </c>
      <c r="F20" t="s">
        <v>61</v>
      </c>
      <c r="G20" t="s">
        <v>62</v>
      </c>
      <c r="H20" t="s">
        <v>63</v>
      </c>
      <c r="I20" t="s">
        <v>88</v>
      </c>
      <c r="J20" t="s">
        <v>98</v>
      </c>
      <c r="K20" t="s">
        <v>96</v>
      </c>
      <c r="L20">
        <v>453</v>
      </c>
      <c r="M20" t="s">
        <v>71</v>
      </c>
      <c r="N20" s="1">
        <v>42059</v>
      </c>
      <c r="O20" s="1">
        <v>42062</v>
      </c>
      <c r="P20" s="1">
        <v>42094</v>
      </c>
      <c r="Q20">
        <v>20.22</v>
      </c>
      <c r="R20">
        <v>2.89</v>
      </c>
      <c r="S20">
        <v>0</v>
      </c>
      <c r="T20">
        <v>20</v>
      </c>
      <c r="U20">
        <f t="shared" si="0"/>
        <v>20</v>
      </c>
      <c r="V20">
        <f t="shared" si="1"/>
        <v>16</v>
      </c>
      <c r="W20">
        <f t="shared" si="2"/>
        <v>16</v>
      </c>
      <c r="X20">
        <f t="shared" si="3"/>
        <v>15.68</v>
      </c>
      <c r="Y20">
        <v>27</v>
      </c>
      <c r="Z20">
        <f t="shared" si="4"/>
        <v>27</v>
      </c>
      <c r="AA20">
        <v>1</v>
      </c>
      <c r="AB20">
        <v>25</v>
      </c>
      <c r="AC20">
        <v>0</v>
      </c>
      <c r="AD20">
        <v>2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</row>
    <row r="21" spans="1:57" x14ac:dyDescent="0.25">
      <c r="A21" t="s">
        <v>57</v>
      </c>
      <c r="B21" s="2" t="s">
        <v>69</v>
      </c>
      <c r="C21" t="s">
        <v>70</v>
      </c>
      <c r="D21" t="s">
        <v>59</v>
      </c>
      <c r="E21" t="s">
        <v>60</v>
      </c>
      <c r="F21" t="s">
        <v>61</v>
      </c>
      <c r="G21" t="s">
        <v>62</v>
      </c>
      <c r="H21" t="s">
        <v>63</v>
      </c>
      <c r="I21" t="s">
        <v>88</v>
      </c>
      <c r="J21" t="s">
        <v>98</v>
      </c>
      <c r="K21" t="s">
        <v>96</v>
      </c>
      <c r="L21">
        <v>826</v>
      </c>
      <c r="M21" t="s">
        <v>71</v>
      </c>
      <c r="N21" s="1">
        <v>42080</v>
      </c>
      <c r="O21" s="1">
        <v>42082</v>
      </c>
      <c r="P21" s="1">
        <v>42124</v>
      </c>
      <c r="Q21">
        <v>15.17</v>
      </c>
      <c r="R21">
        <v>2.17</v>
      </c>
      <c r="S21">
        <v>0</v>
      </c>
      <c r="T21">
        <v>20</v>
      </c>
      <c r="U21">
        <f t="shared" si="0"/>
        <v>20</v>
      </c>
      <c r="V21">
        <f t="shared" si="1"/>
        <v>16</v>
      </c>
      <c r="W21">
        <f t="shared" si="2"/>
        <v>16</v>
      </c>
      <c r="X21">
        <f t="shared" si="3"/>
        <v>15.68</v>
      </c>
      <c r="Y21">
        <v>28</v>
      </c>
      <c r="Z21">
        <f t="shared" si="4"/>
        <v>28</v>
      </c>
      <c r="AA21">
        <v>1</v>
      </c>
      <c r="AB21">
        <v>25</v>
      </c>
      <c r="AC21">
        <v>0</v>
      </c>
      <c r="AD21">
        <v>2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</row>
    <row r="22" spans="1:57" x14ac:dyDescent="0.25">
      <c r="A22" t="s">
        <v>57</v>
      </c>
      <c r="B22" s="2" t="s">
        <v>69</v>
      </c>
      <c r="C22" t="s">
        <v>70</v>
      </c>
      <c r="D22" t="s">
        <v>59</v>
      </c>
      <c r="E22" t="s">
        <v>60</v>
      </c>
      <c r="F22" t="s">
        <v>61</v>
      </c>
      <c r="G22" t="s">
        <v>62</v>
      </c>
      <c r="H22" t="s">
        <v>63</v>
      </c>
      <c r="I22" t="s">
        <v>88</v>
      </c>
      <c r="J22" t="s">
        <v>98</v>
      </c>
      <c r="K22" t="s">
        <v>96</v>
      </c>
      <c r="L22">
        <v>827</v>
      </c>
      <c r="M22" t="s">
        <v>71</v>
      </c>
      <c r="N22" s="1">
        <v>42089</v>
      </c>
      <c r="O22" s="1">
        <v>42094</v>
      </c>
      <c r="P22" s="1">
        <v>42124</v>
      </c>
      <c r="Q22">
        <v>30.33</v>
      </c>
      <c r="R22">
        <v>4.33</v>
      </c>
      <c r="S22">
        <v>0</v>
      </c>
      <c r="T22">
        <v>20</v>
      </c>
      <c r="U22">
        <f t="shared" si="0"/>
        <v>20</v>
      </c>
      <c r="V22">
        <f t="shared" si="1"/>
        <v>16</v>
      </c>
      <c r="W22">
        <f t="shared" si="2"/>
        <v>16</v>
      </c>
      <c r="X22">
        <f t="shared" si="3"/>
        <v>15.68</v>
      </c>
      <c r="Y22">
        <v>29</v>
      </c>
      <c r="Z22">
        <f t="shared" si="4"/>
        <v>29</v>
      </c>
      <c r="AA22">
        <v>0</v>
      </c>
      <c r="AB22">
        <v>0</v>
      </c>
      <c r="AC22">
        <v>0</v>
      </c>
      <c r="AD22">
        <v>2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</row>
    <row r="23" spans="1:57" x14ac:dyDescent="0.25">
      <c r="A23" t="s">
        <v>57</v>
      </c>
      <c r="B23" s="2" t="s">
        <v>69</v>
      </c>
      <c r="C23" t="s">
        <v>70</v>
      </c>
      <c r="D23" t="s">
        <v>59</v>
      </c>
      <c r="E23" t="s">
        <v>60</v>
      </c>
      <c r="F23" t="s">
        <v>61</v>
      </c>
      <c r="G23" t="s">
        <v>62</v>
      </c>
      <c r="H23" t="s">
        <v>63</v>
      </c>
      <c r="I23" t="s">
        <v>88</v>
      </c>
      <c r="J23" t="s">
        <v>98</v>
      </c>
      <c r="K23" t="s">
        <v>96</v>
      </c>
      <c r="L23">
        <v>1037</v>
      </c>
      <c r="M23" t="s">
        <v>71</v>
      </c>
      <c r="N23" s="1">
        <v>42095</v>
      </c>
      <c r="O23" s="1">
        <v>42095</v>
      </c>
      <c r="P23" s="1">
        <v>42155</v>
      </c>
      <c r="Q23">
        <v>6.07</v>
      </c>
      <c r="R23">
        <v>0.87</v>
      </c>
      <c r="S23">
        <v>0</v>
      </c>
      <c r="T23">
        <v>15</v>
      </c>
      <c r="U23">
        <f t="shared" si="0"/>
        <v>15</v>
      </c>
      <c r="V23">
        <f t="shared" si="1"/>
        <v>12</v>
      </c>
      <c r="W23">
        <f t="shared" si="2"/>
        <v>12</v>
      </c>
      <c r="X23">
        <f t="shared" si="3"/>
        <v>11.76</v>
      </c>
      <c r="Y23">
        <v>30</v>
      </c>
      <c r="Z23">
        <f t="shared" si="4"/>
        <v>30</v>
      </c>
      <c r="AA23">
        <v>0</v>
      </c>
      <c r="AB23">
        <v>0</v>
      </c>
      <c r="AC23">
        <v>0</v>
      </c>
      <c r="AD23">
        <v>2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G15" sqref="G15"/>
    </sheetView>
  </sheetViews>
  <sheetFormatPr baseColWidth="10" defaultRowHeight="15" x14ac:dyDescent="0.25"/>
  <cols>
    <col min="1" max="1" width="21" customWidth="1"/>
    <col min="2" max="2" width="27.42578125" customWidth="1"/>
    <col min="3" max="3" width="14.5703125" bestFit="1" customWidth="1"/>
    <col min="4" max="4" width="17.28515625" bestFit="1" customWidth="1"/>
    <col min="5" max="5" width="19.42578125" bestFit="1" customWidth="1"/>
    <col min="7" max="7" width="18.42578125" bestFit="1" customWidth="1"/>
  </cols>
  <sheetData>
    <row r="1" spans="1:15" x14ac:dyDescent="0.25">
      <c r="G1" s="5"/>
      <c r="H1" s="5"/>
    </row>
    <row r="2" spans="1:15" x14ac:dyDescent="0.25">
      <c r="A2" s="8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3" t="s">
        <v>75</v>
      </c>
      <c r="B3" t="s">
        <v>78</v>
      </c>
      <c r="C3" t="s">
        <v>77</v>
      </c>
      <c r="D3" t="s">
        <v>79</v>
      </c>
      <c r="E3" s="9" t="s">
        <v>81</v>
      </c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4" t="s">
        <v>67</v>
      </c>
      <c r="B4" s="7">
        <v>2</v>
      </c>
      <c r="C4" s="7">
        <v>142</v>
      </c>
      <c r="D4" s="7">
        <v>119</v>
      </c>
      <c r="G4" s="5"/>
      <c r="H4" s="10"/>
      <c r="I4" s="10"/>
      <c r="J4" s="5"/>
      <c r="K4" s="5"/>
      <c r="L4" s="5"/>
      <c r="M4" s="5"/>
      <c r="N4" s="5"/>
      <c r="O4" s="5"/>
    </row>
    <row r="5" spans="1:15" x14ac:dyDescent="0.25">
      <c r="A5" s="6" t="s">
        <v>65</v>
      </c>
      <c r="B5" s="7">
        <v>2</v>
      </c>
      <c r="C5" s="7">
        <v>142</v>
      </c>
      <c r="D5" s="7">
        <v>119</v>
      </c>
      <c r="H5" t="s">
        <v>70</v>
      </c>
      <c r="I5" t="s">
        <v>82</v>
      </c>
    </row>
    <row r="6" spans="1:15" x14ac:dyDescent="0.25">
      <c r="A6" s="4" t="s">
        <v>70</v>
      </c>
      <c r="B6" s="7">
        <v>1</v>
      </c>
      <c r="C6" s="7">
        <v>147</v>
      </c>
      <c r="D6" s="7">
        <v>223.45</v>
      </c>
      <c r="G6" t="s">
        <v>83</v>
      </c>
      <c r="H6" s="2">
        <v>12</v>
      </c>
    </row>
    <row r="7" spans="1:15" x14ac:dyDescent="0.25">
      <c r="A7" s="6" t="s">
        <v>60</v>
      </c>
      <c r="B7" s="7">
        <v>1</v>
      </c>
      <c r="C7" s="7">
        <v>147</v>
      </c>
      <c r="D7" s="7">
        <v>223.45</v>
      </c>
      <c r="G7" t="s">
        <v>85</v>
      </c>
      <c r="H7">
        <v>7</v>
      </c>
      <c r="I7">
        <v>7</v>
      </c>
    </row>
    <row r="8" spans="1:15" x14ac:dyDescent="0.25">
      <c r="A8" s="4" t="s">
        <v>58</v>
      </c>
      <c r="B8" s="7">
        <v>3</v>
      </c>
      <c r="C8" s="7">
        <v>274</v>
      </c>
      <c r="D8" s="7">
        <v>196</v>
      </c>
      <c r="G8" t="s">
        <v>84</v>
      </c>
      <c r="H8">
        <f>H7*H6</f>
        <v>84</v>
      </c>
      <c r="I8" s="2">
        <v>80</v>
      </c>
    </row>
    <row r="9" spans="1:15" x14ac:dyDescent="0.25">
      <c r="A9" s="6" t="s">
        <v>65</v>
      </c>
      <c r="B9" s="7">
        <v>2</v>
      </c>
      <c r="C9" s="7">
        <v>57</v>
      </c>
      <c r="D9" s="7">
        <v>141</v>
      </c>
      <c r="G9" t="s">
        <v>80</v>
      </c>
      <c r="H9">
        <f>H8*12</f>
        <v>1008</v>
      </c>
      <c r="I9">
        <f>I8*12</f>
        <v>960</v>
      </c>
    </row>
    <row r="10" spans="1:15" x14ac:dyDescent="0.25">
      <c r="A10" s="6" t="s">
        <v>60</v>
      </c>
      <c r="B10" s="7">
        <v>1</v>
      </c>
      <c r="C10" s="7">
        <v>217</v>
      </c>
      <c r="D10" s="7">
        <v>55</v>
      </c>
    </row>
    <row r="11" spans="1:15" x14ac:dyDescent="0.25">
      <c r="A11" s="4" t="s">
        <v>76</v>
      </c>
      <c r="B11" s="7">
        <v>6</v>
      </c>
      <c r="C11" s="7">
        <v>563</v>
      </c>
      <c r="D11" s="7">
        <v>538.45000000000005</v>
      </c>
    </row>
  </sheetData>
  <mergeCells count="1">
    <mergeCell ref="H4:I4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Fichier SOURCE</vt:lpstr>
      <vt:lpstr>Nb de salariés</vt:lpstr>
      <vt:lpstr>HC</vt:lpstr>
      <vt:lpstr>HNC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GUILLEMOT</dc:creator>
  <cp:lastModifiedBy>Magali BIBERT</cp:lastModifiedBy>
  <dcterms:created xsi:type="dcterms:W3CDTF">2017-04-11T09:58:09Z</dcterms:created>
  <dcterms:modified xsi:type="dcterms:W3CDTF">2017-04-12T11:14:33Z</dcterms:modified>
</cp:coreProperties>
</file>