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30" yWindow="15" windowWidth="19440" windowHeight="9885"/>
  </bookViews>
  <sheets>
    <sheet name="Feuil1" sheetId="1" r:id="rId1"/>
    <sheet name="paramètres" sheetId="2" r:id="rId2"/>
    <sheet name="Feuil3" sheetId="3" r:id="rId3"/>
  </sheets>
  <definedNames>
    <definedName name="jours_fériés">paramètres!$C$4:$C$159</definedName>
    <definedName name="mois_année">paramètres!$A$4:$A$15</definedName>
  </definedNames>
  <calcPr calcId="145621"/>
</workbook>
</file>

<file path=xl/calcChain.xml><?xml version="1.0" encoding="utf-8"?>
<calcChain xmlns="http://schemas.openxmlformats.org/spreadsheetml/2006/main">
  <c r="H5" i="2" l="1"/>
  <c r="H10" i="2" s="1"/>
  <c r="E16" i="2"/>
  <c r="H27" i="2" s="1"/>
  <c r="H15" i="2"/>
  <c r="H14" i="2"/>
  <c r="H13" i="2"/>
  <c r="H12" i="2"/>
  <c r="H11" i="2"/>
  <c r="H7" i="2"/>
  <c r="H6" i="2"/>
  <c r="H4" i="2"/>
  <c r="H17" i="2" l="1"/>
  <c r="H22" i="2" s="1"/>
  <c r="H24" i="2"/>
  <c r="H18" i="2"/>
  <c r="H25" i="2"/>
  <c r="H19" i="2"/>
  <c r="H26" i="2"/>
  <c r="H16" i="2"/>
  <c r="H23" i="2"/>
  <c r="H20" i="2"/>
  <c r="H8" i="2"/>
  <c r="H9" i="2"/>
  <c r="E28" i="2"/>
  <c r="H39" i="2" l="1"/>
  <c r="H35" i="2"/>
  <c r="H28" i="2"/>
  <c r="H38" i="2"/>
  <c r="H31" i="2"/>
  <c r="H37" i="2"/>
  <c r="H30" i="2"/>
  <c r="H36" i="2"/>
  <c r="H29" i="2"/>
  <c r="H21" i="2"/>
  <c r="E40" i="2"/>
  <c r="C6" i="1"/>
  <c r="B6" i="1" l="1"/>
  <c r="G6" i="1" a="1"/>
  <c r="G6" i="1" s="1"/>
  <c r="H49" i="2"/>
  <c r="H42" i="2"/>
  <c r="H48" i="2"/>
  <c r="H41" i="2"/>
  <c r="H51" i="2"/>
  <c r="H47" i="2"/>
  <c r="H40" i="2"/>
  <c r="H50" i="2"/>
  <c r="H43" i="2"/>
  <c r="H33" i="2"/>
  <c r="H34" i="2"/>
  <c r="H32" i="2"/>
  <c r="E52" i="2"/>
  <c r="C7" i="1"/>
  <c r="G7" i="1" s="1" a="1"/>
  <c r="G7" i="1" s="1"/>
  <c r="H46" i="2" l="1"/>
  <c r="H44" i="2"/>
  <c r="H45" i="2"/>
  <c r="H60" i="2"/>
  <c r="H53" i="2"/>
  <c r="H63" i="2"/>
  <c r="H59" i="2"/>
  <c r="H52" i="2"/>
  <c r="H62" i="2"/>
  <c r="H55" i="2"/>
  <c r="H61" i="2"/>
  <c r="H54" i="2"/>
  <c r="E64" i="2"/>
  <c r="C8" i="1"/>
  <c r="G8" i="1" s="1" a="1"/>
  <c r="G8" i="1" s="1"/>
  <c r="B7" i="1"/>
  <c r="H75" i="2" l="1"/>
  <c r="H71" i="2"/>
  <c r="H64" i="2"/>
  <c r="H74" i="2"/>
  <c r="H67" i="2"/>
  <c r="H73" i="2"/>
  <c r="H66" i="2"/>
  <c r="H72" i="2"/>
  <c r="H65" i="2"/>
  <c r="H58" i="2"/>
  <c r="H57" i="2"/>
  <c r="H56" i="2"/>
  <c r="E76" i="2"/>
  <c r="C9" i="1"/>
  <c r="G9" i="1" s="1" a="1"/>
  <c r="G9" i="1" s="1"/>
  <c r="B8" i="1"/>
  <c r="H86" i="2" l="1"/>
  <c r="H79" i="2"/>
  <c r="H85" i="2"/>
  <c r="H78" i="2"/>
  <c r="H84" i="2"/>
  <c r="H77" i="2"/>
  <c r="H87" i="2"/>
  <c r="H83" i="2"/>
  <c r="H76" i="2"/>
  <c r="H70" i="2"/>
  <c r="H68" i="2"/>
  <c r="H69" i="2"/>
  <c r="E88" i="2"/>
  <c r="C10" i="1"/>
  <c r="G10" i="1" s="1" a="1"/>
  <c r="G10" i="1" s="1"/>
  <c r="B9" i="1"/>
  <c r="H97" i="2" l="1"/>
  <c r="H90" i="2"/>
  <c r="H96" i="2"/>
  <c r="H89" i="2"/>
  <c r="H99" i="2"/>
  <c r="H95" i="2"/>
  <c r="H88" i="2"/>
  <c r="H98" i="2"/>
  <c r="H91" i="2"/>
  <c r="H80" i="2"/>
  <c r="H82" i="2"/>
  <c r="H81" i="2"/>
  <c r="E100" i="2"/>
  <c r="C11" i="1"/>
  <c r="G11" i="1" s="1" a="1"/>
  <c r="G11" i="1" s="1"/>
  <c r="B10" i="1"/>
  <c r="H94" i="2" l="1"/>
  <c r="H92" i="2"/>
  <c r="H93" i="2"/>
  <c r="H108" i="2"/>
  <c r="H101" i="2"/>
  <c r="H111" i="2"/>
  <c r="H107" i="2"/>
  <c r="H100" i="2"/>
  <c r="H110" i="2"/>
  <c r="H103" i="2"/>
  <c r="H109" i="2"/>
  <c r="H102" i="2"/>
  <c r="E112" i="2"/>
  <c r="C12" i="1"/>
  <c r="G12" i="1" s="1" a="1"/>
  <c r="G12" i="1" s="1"/>
  <c r="B11" i="1"/>
  <c r="H123" i="2" l="1"/>
  <c r="H119" i="2"/>
  <c r="H112" i="2"/>
  <c r="H122" i="2"/>
  <c r="H115" i="2"/>
  <c r="H121" i="2"/>
  <c r="H114" i="2"/>
  <c r="H120" i="2"/>
  <c r="H113" i="2"/>
  <c r="H105" i="2"/>
  <c r="H104" i="2"/>
  <c r="H106" i="2"/>
  <c r="E124" i="2"/>
  <c r="C13" i="1"/>
  <c r="G13" i="1" s="1" a="1"/>
  <c r="G13" i="1" s="1"/>
  <c r="B12" i="1"/>
  <c r="H133" i="2" l="1"/>
  <c r="H127" i="2"/>
  <c r="H132" i="2"/>
  <c r="H126" i="2"/>
  <c r="H135" i="2"/>
  <c r="H131" i="2"/>
  <c r="H125" i="2"/>
  <c r="H134" i="2"/>
  <c r="H124" i="2"/>
  <c r="H117" i="2"/>
  <c r="H118" i="2"/>
  <c r="H116" i="2"/>
  <c r="E136" i="2"/>
  <c r="C14" i="1"/>
  <c r="G14" i="1" s="1" a="1"/>
  <c r="G14" i="1" s="1"/>
  <c r="B13" i="1"/>
  <c r="H144" i="2" l="1"/>
  <c r="H137" i="2"/>
  <c r="H147" i="2"/>
  <c r="H143" i="2"/>
  <c r="H136" i="2"/>
  <c r="H146" i="2"/>
  <c r="H139" i="2"/>
  <c r="H145" i="2"/>
  <c r="H138" i="2"/>
  <c r="H130" i="2"/>
  <c r="H128" i="2"/>
  <c r="H129" i="2"/>
  <c r="E148" i="2"/>
  <c r="C15" i="1"/>
  <c r="G15" i="1" s="1" a="1"/>
  <c r="G15" i="1" s="1"/>
  <c r="B14" i="1"/>
  <c r="H142" i="2" l="1"/>
  <c r="H141" i="2"/>
  <c r="H140" i="2"/>
  <c r="H159" i="2"/>
  <c r="H155" i="2"/>
  <c r="H148" i="2"/>
  <c r="H158" i="2"/>
  <c r="H151" i="2"/>
  <c r="H157" i="2"/>
  <c r="H150" i="2"/>
  <c r="H156" i="2"/>
  <c r="H149" i="2"/>
  <c r="C16" i="1"/>
  <c r="G16" i="1" s="1" a="1"/>
  <c r="G16" i="1" s="1"/>
  <c r="B15" i="1"/>
  <c r="H154" i="2" l="1"/>
  <c r="H152" i="2"/>
  <c r="H153" i="2"/>
  <c r="C17" i="1"/>
  <c r="G17" i="1" s="1" a="1"/>
  <c r="G17" i="1" s="1"/>
  <c r="B16" i="1"/>
  <c r="C18" i="1" l="1"/>
  <c r="G18" i="1" s="1" a="1"/>
  <c r="G18" i="1" s="1"/>
  <c r="B17" i="1"/>
  <c r="C19" i="1" l="1"/>
  <c r="G19" i="1" s="1" a="1"/>
  <c r="G19" i="1" s="1"/>
  <c r="B18" i="1"/>
  <c r="C20" i="1" l="1"/>
  <c r="G20" i="1" s="1" a="1"/>
  <c r="G20" i="1" s="1"/>
  <c r="B19" i="1"/>
  <c r="C21" i="1" l="1"/>
  <c r="G21" i="1" s="1" a="1"/>
  <c r="G21" i="1" s="1"/>
  <c r="B20" i="1"/>
  <c r="C22" i="1" l="1"/>
  <c r="G22" i="1" s="1" a="1"/>
  <c r="G22" i="1" s="1"/>
  <c r="B21" i="1"/>
  <c r="C23" i="1" l="1"/>
  <c r="G23" i="1" s="1" a="1"/>
  <c r="G23" i="1" s="1"/>
  <c r="B22" i="1"/>
  <c r="C24" i="1" l="1"/>
  <c r="G24" i="1" s="1" a="1"/>
  <c r="G24" i="1" s="1"/>
  <c r="B23" i="1"/>
  <c r="C25" i="1" l="1"/>
  <c r="G25" i="1" s="1" a="1"/>
  <c r="G25" i="1" s="1"/>
  <c r="B24" i="1"/>
  <c r="C26" i="1" l="1"/>
  <c r="G26" i="1" s="1" a="1"/>
  <c r="G26" i="1" s="1"/>
  <c r="B25" i="1"/>
  <c r="C27" i="1" l="1"/>
  <c r="G27" i="1" s="1" a="1"/>
  <c r="G27" i="1" s="1"/>
  <c r="B26" i="1"/>
  <c r="C28" i="1" l="1"/>
  <c r="G28" i="1" s="1" a="1"/>
  <c r="G28" i="1" s="1"/>
  <c r="B27" i="1"/>
  <c r="C29" i="1" l="1"/>
  <c r="G29" i="1" s="1" a="1"/>
  <c r="G29" i="1" s="1"/>
  <c r="B28" i="1"/>
  <c r="C30" i="1" l="1"/>
  <c r="G30" i="1" s="1" a="1"/>
  <c r="G30" i="1" s="1"/>
  <c r="B29" i="1"/>
  <c r="C31" i="1" l="1"/>
  <c r="G31" i="1" s="1" a="1"/>
  <c r="G31" i="1" s="1"/>
  <c r="B30" i="1"/>
  <c r="C32" i="1" l="1"/>
  <c r="B31" i="1"/>
  <c r="B32" i="1" l="1"/>
  <c r="G32" i="1" a="1"/>
  <c r="G32" i="1" s="1"/>
</calcChain>
</file>

<file path=xl/sharedStrings.xml><?xml version="1.0" encoding="utf-8"?>
<sst xmlns="http://schemas.openxmlformats.org/spreadsheetml/2006/main" count="174" uniqueCount="30">
  <si>
    <t>Date</t>
  </si>
  <si>
    <t>SUIVI DES HEURES</t>
  </si>
  <si>
    <t/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</si>
  <si>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</si>
  <si>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</si>
  <si>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</si>
  <si>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</si>
  <si>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</si>
  <si>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</si>
  <si>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</si>
  <si>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</si>
  <si>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</si>
  <si>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</si>
  <si>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</si>
  <si>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</si>
  <si>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mois_année</t>
  </si>
  <si>
    <t>jours_fériés</t>
  </si>
  <si>
    <t>Jour de l'an</t>
  </si>
  <si>
    <t>Fête du Travail</t>
  </si>
  <si>
    <t>Victoire 1945</t>
  </si>
  <si>
    <t>Ascension</t>
  </si>
  <si>
    <t>Pentecote</t>
  </si>
  <si>
    <t>Lundi de Pentecôte</t>
  </si>
  <si>
    <t>Fête Nationale</t>
  </si>
  <si>
    <t>Assomption</t>
  </si>
  <si>
    <t>Toussaint</t>
  </si>
  <si>
    <t>Armistice 1918</t>
  </si>
  <si>
    <t>Lundi de Pâques</t>
  </si>
  <si>
    <t>Noël</t>
  </si>
  <si>
    <t>Les Jours Féries - Formules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</si>
</sst>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F800]dddd\,\ mmmm\ dd\,\ yyyy"/>
    <numFmt numFmtId="165" formatCode="dd\-m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ont="1" applyBorder="1" applyAlignment="1">
      <alignment vertical="center"/>
    </xf>
    <xf numFmtId="16" fontId="0" fillId="0" borderId="5" xfId="0" applyNumberFormat="1" applyBorder="1" applyAlignment="1">
      <alignment vertical="center"/>
    </xf>
    <xf numFmtId="16" fontId="0" fillId="0" borderId="6" xfId="0" applyNumberFormat="1" applyBorder="1" applyAlignment="1">
      <alignment vertical="center"/>
    </xf>
    <xf numFmtId="0" fontId="0" fillId="0" borderId="7" xfId="0" applyFont="1" applyBorder="1" applyAlignment="1">
      <alignment vertical="center"/>
    </xf>
    <xf numFmtId="16" fontId="0" fillId="0" borderId="8" xfId="0" applyNumberFormat="1" applyBorder="1" applyAlignment="1">
      <alignment vertical="center"/>
    </xf>
    <xf numFmtId="16" fontId="0" fillId="0" borderId="9" xfId="0" applyNumberForma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vertical="center"/>
    </xf>
    <xf numFmtId="0" fontId="0" fillId="0" borderId="10" xfId="0" applyBorder="1"/>
    <xf numFmtId="0" fontId="2" fillId="3" borderId="10" xfId="0" applyFont="1" applyFill="1" applyBorder="1"/>
    <xf numFmtId="0" fontId="0" fillId="4" borderId="13" xfId="0" applyFill="1" applyBorder="1" applyAlignment="1">
      <alignment horizontal="center"/>
    </xf>
    <xf numFmtId="164" fontId="0" fillId="2" borderId="10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2" fillId="3" borderId="15" xfId="0" applyFont="1" applyFill="1" applyBorder="1"/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5" borderId="1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</cellXfs>
  <cellStyles count="7">
    <cellStyle name="Euro" xfId="2"/>
    <cellStyle name="Euro 2" xfId="3"/>
    <cellStyle name="Milliers 2" xfId="4"/>
    <cellStyle name="Normal" xfId="0" builtinId="0"/>
    <cellStyle name="Normal 2" xfId="5"/>
    <cellStyle name="Normal 3" xfId="6"/>
    <cellStyle name="Normal 4" xfId="1"/>
  </cellStyles>
  <dxfs count="6"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zoomScale="136" zoomScaleNormal="136" workbookViewId="0">
      <selection activeCell="B2" sqref="B2:C2"/>
    </sheetView>
  </sheetViews>
  <sheetFormatPr baseColWidth="10" defaultRowHeight="15" x14ac:dyDescent="0.25"/>
  <cols>
    <col min="1" max="1" width="8.7109375" style="2" customWidth="1"/>
    <col min="2" max="2" width="5.5703125" style="2" customWidth="1"/>
    <col min="3" max="3" width="14.5703125" style="2" customWidth="1"/>
    <col min="4" max="4" width="21.42578125" style="2" customWidth="1"/>
    <col min="5" max="5" width="10.5703125" style="2" customWidth="1"/>
    <col min="6" max="6" width="9.85546875" style="2" customWidth="1"/>
    <col min="7" max="7" width="11.42578125" style="2"/>
    <col min="8" max="8" width="11.42578125" style="3"/>
    <col min="9" max="16384" width="11.42578125" style="2"/>
  </cols>
  <sheetData>
    <row r="1" spans="2:10" ht="15.75" x14ac:dyDescent="0.25">
      <c r="B1" s="14"/>
      <c r="C1" s="14"/>
      <c r="D1" s="1"/>
      <c r="E1" s="1"/>
      <c r="F1" s="1"/>
    </row>
    <row r="2" spans="2:10" ht="18" customHeight="1" x14ac:dyDescent="0.25">
      <c r="B2" s="24">
        <v>42856</v>
      </c>
      <c r="C2" s="25"/>
      <c r="D2" s="1"/>
      <c r="E2" s="1"/>
      <c r="F2" s="1"/>
    </row>
    <row r="3" spans="2:10" ht="18" customHeight="1" x14ac:dyDescent="0.25">
      <c r="B3" s="23" t="s">
        <v>1</v>
      </c>
      <c r="C3" s="23"/>
      <c r="D3" s="23"/>
      <c r="E3" s="23"/>
      <c r="F3" s="23"/>
    </row>
    <row r="4" spans="2:10" ht="3" customHeight="1" x14ac:dyDescent="0.25"/>
    <row r="5" spans="2:10" ht="16.5" thickBot="1" x14ac:dyDescent="0.3">
      <c r="B5" s="22" t="s">
        <v>0</v>
      </c>
      <c r="C5" s="22"/>
      <c r="D5" s="10"/>
      <c r="E5" s="10"/>
      <c r="F5" s="10"/>
      <c r="J5" s="3"/>
    </row>
    <row r="6" spans="2:10" ht="27" customHeight="1" x14ac:dyDescent="0.25">
      <c r="B6" s="7" t="str">
        <f>IF(C6="","",CHOOSE(WEEKDAY(C6,2),"L","M","ME","J","V","S"))</f>
        <v>L</v>
      </c>
      <c r="C6" s="11">
        <f>$B$2+(WEEKDAY($B$2,2)=7)</f>
        <v>42856</v>
      </c>
      <c r="D6" s="8"/>
      <c r="E6" s="8"/>
      <c r="F6" s="9"/>
      <c r="G6" s="21" t="str">
        <f t="array" ref="G6">IF(OR(C6=jours_fériés),"Férié","")</f>
        <v>Férié</v>
      </c>
    </row>
    <row r="7" spans="2:10" ht="27" customHeight="1" x14ac:dyDescent="0.25">
      <c r="B7" s="4" t="str">
        <f t="shared" ref="B7:B32" si="0">IF(C7="","",CHOOSE(WEEKDAY(C7,2),"L","M","ME","J","V","S"))</f>
        <v>M</v>
      </c>
      <c r="C7" s="12">
        <f t="shared" ref="C7:C31" si="1">IFERROR(IF(MONTH(C6+1+(WEEKDAY(C6+1,2)=7))&lt;&gt;MONTH($B$2),"",C6+1+(WEEKDAY(C6+1,2)=7)),"")</f>
        <v>42857</v>
      </c>
      <c r="D7" s="5"/>
      <c r="E7" s="5"/>
      <c r="F7" s="6"/>
      <c r="G7" s="21" t="str">
        <f t="array" ref="G7">IF(OR(C7=jours_fériés),"Férié","")</f>
        <v/>
      </c>
    </row>
    <row r="8" spans="2:10" ht="27" customHeight="1" x14ac:dyDescent="0.25">
      <c r="B8" s="4" t="str">
        <f t="shared" si="0"/>
        <v>ME</v>
      </c>
      <c r="C8" s="12">
        <f t="shared" si="1"/>
        <v>42858</v>
      </c>
      <c r="D8" s="5"/>
      <c r="E8" s="5"/>
      <c r="F8" s="6"/>
      <c r="G8" s="21" t="str">
        <f t="array" ref="G8">IF(OR(C8=jours_fériés),"Férié","")</f>
        <v/>
      </c>
    </row>
    <row r="9" spans="2:10" ht="27" customHeight="1" x14ac:dyDescent="0.25">
      <c r="B9" s="4" t="str">
        <f t="shared" si="0"/>
        <v>J</v>
      </c>
      <c r="C9" s="12">
        <f t="shared" si="1"/>
        <v>42859</v>
      </c>
      <c r="D9" s="5"/>
      <c r="E9" s="5"/>
      <c r="F9" s="6"/>
      <c r="G9" s="21" t="str">
        <f t="array" ref="G9">IF(OR(C9=jours_fériés),"Férié","")</f>
        <v/>
      </c>
    </row>
    <row r="10" spans="2:10" ht="27" customHeight="1" x14ac:dyDescent="0.25">
      <c r="B10" s="7" t="str">
        <f t="shared" si="0"/>
        <v>V</v>
      </c>
      <c r="C10" s="11">
        <f t="shared" si="1"/>
        <v>42860</v>
      </c>
      <c r="D10" s="8"/>
      <c r="E10" s="8"/>
      <c r="F10" s="9"/>
      <c r="G10" s="21" t="str">
        <f t="array" ref="G10">IF(OR(C10=jours_fériés),"Férié","")</f>
        <v/>
      </c>
    </row>
    <row r="11" spans="2:10" ht="27" customHeight="1" x14ac:dyDescent="0.25">
      <c r="B11" s="4" t="str">
        <f t="shared" si="0"/>
        <v>S</v>
      </c>
      <c r="C11" s="12">
        <f t="shared" si="1"/>
        <v>42861</v>
      </c>
      <c r="D11" s="5"/>
      <c r="E11" s="5"/>
      <c r="F11" s="6"/>
      <c r="G11" s="21" t="str">
        <f t="array" ref="G11">IF(OR(C11=jours_fériés),"Férié","")</f>
        <v/>
      </c>
    </row>
    <row r="12" spans="2:10" ht="27" customHeight="1" x14ac:dyDescent="0.25">
      <c r="B12" s="7" t="str">
        <f t="shared" si="0"/>
        <v>L</v>
      </c>
      <c r="C12" s="11">
        <f t="shared" si="1"/>
        <v>42863</v>
      </c>
      <c r="D12" s="8"/>
      <c r="E12" s="8"/>
      <c r="F12" s="9"/>
      <c r="G12" s="21" t="str">
        <f t="array" ref="G12">IF(OR(C12=jours_fériés),"Férié","")</f>
        <v>Férié</v>
      </c>
    </row>
    <row r="13" spans="2:10" ht="27" customHeight="1" x14ac:dyDescent="0.25">
      <c r="B13" s="4" t="str">
        <f t="shared" si="0"/>
        <v>M</v>
      </c>
      <c r="C13" s="12">
        <f t="shared" si="1"/>
        <v>42864</v>
      </c>
      <c r="D13" s="5" t="s">
        <v>2</v>
      </c>
      <c r="E13" s="5"/>
      <c r="F13" s="6"/>
      <c r="G13" s="21" t="str">
        <f t="array" ref="G13">IF(OR(C13=jours_fériés),"Férié","")</f>
        <v/>
      </c>
    </row>
    <row r="14" spans="2:10" ht="27" customHeight="1" x14ac:dyDescent="0.25">
      <c r="B14" s="4" t="str">
        <f t="shared" si="0"/>
        <v>ME</v>
      </c>
      <c r="C14" s="12">
        <f t="shared" si="1"/>
        <v>42865</v>
      </c>
      <c r="D14" s="5"/>
      <c r="E14" s="5"/>
      <c r="F14" s="6"/>
      <c r="G14" s="21" t="str">
        <f t="array" ref="G14">IF(OR(C14=jours_fériés),"Férié","")</f>
        <v/>
      </c>
    </row>
    <row r="15" spans="2:10" ht="27" customHeight="1" x14ac:dyDescent="0.25">
      <c r="B15" s="4" t="str">
        <f t="shared" si="0"/>
        <v>J</v>
      </c>
      <c r="C15" s="12">
        <f t="shared" si="1"/>
        <v>42866</v>
      </c>
      <c r="D15" s="5"/>
      <c r="E15" s="5"/>
      <c r="F15" s="6"/>
      <c r="G15" s="21" t="str">
        <f t="array" ref="G15">IF(OR(C15=jours_fériés),"Férié","")</f>
        <v/>
      </c>
    </row>
    <row r="16" spans="2:10" ht="27" customHeight="1" x14ac:dyDescent="0.25">
      <c r="B16" s="4" t="str">
        <f t="shared" si="0"/>
        <v>V</v>
      </c>
      <c r="C16" s="12">
        <f t="shared" si="1"/>
        <v>42867</v>
      </c>
      <c r="D16" s="5"/>
      <c r="E16" s="5"/>
      <c r="F16" s="6"/>
      <c r="G16" s="21" t="str">
        <f t="array" ref="G16">IF(OR(C16=jours_fériés),"Férié","")</f>
        <v/>
      </c>
    </row>
    <row r="17" spans="2:7" ht="27" customHeight="1" x14ac:dyDescent="0.25">
      <c r="B17" s="4" t="str">
        <f t="shared" si="0"/>
        <v>S</v>
      </c>
      <c r="C17" s="12">
        <f t="shared" si="1"/>
        <v>42868</v>
      </c>
      <c r="D17" s="5"/>
      <c r="E17" s="5"/>
      <c r="F17" s="6"/>
      <c r="G17" s="21" t="str">
        <f t="array" ref="G17">IF(OR(C17=jours_fériés),"Férié","")</f>
        <v/>
      </c>
    </row>
    <row r="18" spans="2:7" ht="27" customHeight="1" x14ac:dyDescent="0.25">
      <c r="B18" s="4" t="str">
        <f t="shared" si="0"/>
        <v>L</v>
      </c>
      <c r="C18" s="12">
        <f t="shared" si="1"/>
        <v>42870</v>
      </c>
      <c r="D18" s="5"/>
      <c r="E18" s="5"/>
      <c r="F18" s="6"/>
      <c r="G18" s="21" t="str">
        <f t="array" ref="G18">IF(OR(C18=jours_fériés),"Férié","")</f>
        <v/>
      </c>
    </row>
    <row r="19" spans="2:7" ht="27" customHeight="1" x14ac:dyDescent="0.25">
      <c r="B19" s="4" t="str">
        <f t="shared" si="0"/>
        <v>M</v>
      </c>
      <c r="C19" s="12">
        <f t="shared" si="1"/>
        <v>42871</v>
      </c>
      <c r="D19" s="5"/>
      <c r="E19" s="5"/>
      <c r="F19" s="6"/>
      <c r="G19" s="21" t="str">
        <f t="array" ref="G19">IF(OR(C19=jours_fériés),"Férié","")</f>
        <v/>
      </c>
    </row>
    <row r="20" spans="2:7" ht="27" customHeight="1" x14ac:dyDescent="0.25">
      <c r="B20" s="4" t="str">
        <f t="shared" si="0"/>
        <v>ME</v>
      </c>
      <c r="C20" s="12">
        <f t="shared" si="1"/>
        <v>42872</v>
      </c>
      <c r="D20" s="5"/>
      <c r="E20" s="5"/>
      <c r="F20" s="6"/>
      <c r="G20" s="21" t="str">
        <f t="array" ref="G20">IF(OR(C20=jours_fériés),"Férié","")</f>
        <v/>
      </c>
    </row>
    <row r="21" spans="2:7" ht="27" customHeight="1" x14ac:dyDescent="0.25">
      <c r="B21" s="4" t="str">
        <f t="shared" si="0"/>
        <v>J</v>
      </c>
      <c r="C21" s="12">
        <f t="shared" si="1"/>
        <v>42873</v>
      </c>
      <c r="D21" s="5"/>
      <c r="E21" s="5"/>
      <c r="F21" s="6"/>
      <c r="G21" s="21" t="str">
        <f t="array" ref="G21">IF(OR(C21=jours_fériés),"Férié","")</f>
        <v/>
      </c>
    </row>
    <row r="22" spans="2:7" ht="27" customHeight="1" x14ac:dyDescent="0.25">
      <c r="B22" s="4" t="str">
        <f t="shared" si="0"/>
        <v>V</v>
      </c>
      <c r="C22" s="12">
        <f t="shared" si="1"/>
        <v>42874</v>
      </c>
      <c r="D22" s="5"/>
      <c r="E22" s="5"/>
      <c r="F22" s="6"/>
      <c r="G22" s="21" t="str">
        <f t="array" ref="G22">IF(OR(C22=jours_fériés),"Férié","")</f>
        <v/>
      </c>
    </row>
    <row r="23" spans="2:7" ht="27" customHeight="1" x14ac:dyDescent="0.25">
      <c r="B23" s="4" t="str">
        <f t="shared" si="0"/>
        <v>S</v>
      </c>
      <c r="C23" s="12">
        <f t="shared" si="1"/>
        <v>42875</v>
      </c>
      <c r="D23" s="5"/>
      <c r="E23" s="5"/>
      <c r="F23" s="6"/>
      <c r="G23" s="21" t="str">
        <f t="array" ref="G23">IF(OR(C23=jours_fériés),"Férié","")</f>
        <v/>
      </c>
    </row>
    <row r="24" spans="2:7" ht="27" customHeight="1" x14ac:dyDescent="0.25">
      <c r="B24" s="4" t="str">
        <f t="shared" si="0"/>
        <v>L</v>
      </c>
      <c r="C24" s="12">
        <f t="shared" si="1"/>
        <v>42877</v>
      </c>
      <c r="D24" s="5"/>
      <c r="E24" s="5"/>
      <c r="F24" s="6"/>
      <c r="G24" s="21" t="str">
        <f t="array" ref="G24">IF(OR(C24=jours_fériés),"Férié","")</f>
        <v/>
      </c>
    </row>
    <row r="25" spans="2:7" ht="27" customHeight="1" x14ac:dyDescent="0.25">
      <c r="B25" s="4" t="str">
        <f t="shared" si="0"/>
        <v>M</v>
      </c>
      <c r="C25" s="12">
        <f t="shared" si="1"/>
        <v>42878</v>
      </c>
      <c r="D25" s="5"/>
      <c r="E25" s="5"/>
      <c r="F25" s="6"/>
      <c r="G25" s="21" t="str">
        <f t="array" ref="G25">IF(OR(C25=jours_fériés),"Férié","")</f>
        <v/>
      </c>
    </row>
    <row r="26" spans="2:7" ht="27" customHeight="1" x14ac:dyDescent="0.25">
      <c r="B26" s="4" t="str">
        <f t="shared" si="0"/>
        <v>ME</v>
      </c>
      <c r="C26" s="12">
        <f t="shared" si="1"/>
        <v>42879</v>
      </c>
      <c r="D26" s="5"/>
      <c r="E26" s="5"/>
      <c r="F26" s="6"/>
      <c r="G26" s="21" t="str">
        <f t="array" ref="G26">IF(OR(C26=jours_fériés),"Férié","")</f>
        <v/>
      </c>
    </row>
    <row r="27" spans="2:7" ht="27" customHeight="1" x14ac:dyDescent="0.25">
      <c r="B27" s="4" t="str">
        <f t="shared" si="0"/>
        <v>J</v>
      </c>
      <c r="C27" s="12">
        <f t="shared" si="1"/>
        <v>42880</v>
      </c>
      <c r="D27" s="5"/>
      <c r="E27" s="5"/>
      <c r="F27" s="6"/>
      <c r="G27" s="21" t="str">
        <f t="array" ref="G27">IF(OR(C27=jours_fériés),"Férié","")</f>
        <v>Férié</v>
      </c>
    </row>
    <row r="28" spans="2:7" ht="27" customHeight="1" x14ac:dyDescent="0.25">
      <c r="B28" s="4" t="str">
        <f t="shared" si="0"/>
        <v>V</v>
      </c>
      <c r="C28" s="12">
        <f t="shared" si="1"/>
        <v>42881</v>
      </c>
      <c r="D28" s="5"/>
      <c r="E28" s="5"/>
      <c r="F28" s="6"/>
      <c r="G28" s="21" t="str">
        <f t="array" ref="G28">IF(OR(C28=jours_fériés),"Férié","")</f>
        <v/>
      </c>
    </row>
    <row r="29" spans="2:7" ht="27" customHeight="1" x14ac:dyDescent="0.25">
      <c r="B29" s="4" t="str">
        <f t="shared" si="0"/>
        <v>S</v>
      </c>
      <c r="C29" s="12">
        <f t="shared" si="1"/>
        <v>42882</v>
      </c>
      <c r="D29" s="5"/>
      <c r="E29" s="5"/>
      <c r="F29" s="6"/>
      <c r="G29" s="21" t="str">
        <f t="array" ref="G29">IF(OR(C29=jours_fériés),"Férié","")</f>
        <v/>
      </c>
    </row>
    <row r="30" spans="2:7" ht="27" customHeight="1" x14ac:dyDescent="0.25">
      <c r="B30" s="4" t="str">
        <f t="shared" si="0"/>
        <v>L</v>
      </c>
      <c r="C30" s="12">
        <f t="shared" si="1"/>
        <v>42884</v>
      </c>
      <c r="D30" s="5"/>
      <c r="E30" s="5"/>
      <c r="F30" s="6"/>
      <c r="G30" s="21" t="str">
        <f t="array" ref="G30">IF(OR(C30=jours_fériés),"Férié","")</f>
        <v/>
      </c>
    </row>
    <row r="31" spans="2:7" ht="27" customHeight="1" x14ac:dyDescent="0.25">
      <c r="B31" s="4" t="str">
        <f t="shared" si="0"/>
        <v>M</v>
      </c>
      <c r="C31" s="12">
        <f t="shared" si="1"/>
        <v>42885</v>
      </c>
      <c r="D31" s="5"/>
      <c r="E31" s="5"/>
      <c r="F31" s="6"/>
      <c r="G31" s="21" t="str">
        <f t="array" ref="G31">IF(OR(C31=jours_fériés),"Férié","")</f>
        <v/>
      </c>
    </row>
    <row r="32" spans="2:7" ht="27" customHeight="1" x14ac:dyDescent="0.25">
      <c r="B32" s="4" t="str">
        <f t="shared" si="0"/>
        <v>ME</v>
      </c>
      <c r="C32" s="12">
        <f>IFERROR(IF(MONTH(C31+1+(WEEKDAY(C31+1,2)=7))&lt;&gt;MONTH($B$2),"",C31+1+(WEEKDAY(C31+1,2)=7)),"")</f>
        <v>42886</v>
      </c>
      <c r="D32" s="5"/>
      <c r="E32" s="5"/>
      <c r="F32" s="6"/>
      <c r="G32" s="21" t="str">
        <f t="array" ref="G32">IF(OR(C32=jours_fériés),"Férié","")</f>
        <v/>
      </c>
    </row>
  </sheetData>
  <mergeCells count="3">
    <mergeCell ref="B5:C5"/>
    <mergeCell ref="B3:F3"/>
    <mergeCell ref="B2:C2"/>
  </mergeCells>
  <conditionalFormatting sqref="B30:F32">
    <cfRule type="expression" dxfId="5" priority="7" stopIfTrue="1">
      <formula>($B30="")</formula>
    </cfRule>
  </conditionalFormatting>
  <conditionalFormatting sqref="B6:F32">
    <cfRule type="expression" dxfId="4" priority="1">
      <formula>$G6="Férié"</formula>
    </cfRule>
    <cfRule type="expression" dxfId="3" priority="2">
      <formula>AND($B6&lt;&gt;"",MOD(WEEKNUM($C6,21),2)=1)</formula>
    </cfRule>
    <cfRule type="expression" dxfId="2" priority="3" stopIfTrue="1">
      <formula>AND($B6&lt;&gt;"",$B7="")</formula>
    </cfRule>
    <cfRule type="expression" dxfId="1" priority="4" stopIfTrue="1">
      <formula>$B6="S"</formula>
    </cfRule>
    <cfRule type="expression" dxfId="0" priority="5" stopIfTrue="1">
      <formula>$B6="L"</formula>
    </cfRule>
  </conditionalFormatting>
  <pageMargins left="0.23622047244094491" right="0.23622047244094491" top="0.3937007874015748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1"/>
  <sheetViews>
    <sheetView workbookViewId="0">
      <selection activeCell="M17" sqref="M17"/>
    </sheetView>
  </sheetViews>
  <sheetFormatPr baseColWidth="10" defaultRowHeight="15" x14ac:dyDescent="0.25"/>
  <cols>
    <col min="3" max="3" width="29.140625" style="13" customWidth="1"/>
    <col min="8" max="8" width="26.140625" customWidth="1"/>
  </cols>
  <sheetData>
    <row r="2" spans="1:9" ht="15.75" thickBot="1" x14ac:dyDescent="0.3">
      <c r="I2" s="13"/>
    </row>
    <row r="3" spans="1:9" ht="15.75" thickBot="1" x14ac:dyDescent="0.3">
      <c r="A3" s="16" t="s">
        <v>15</v>
      </c>
      <c r="C3" s="20" t="s">
        <v>16</v>
      </c>
      <c r="F3" s="28" t="s">
        <v>29</v>
      </c>
      <c r="G3" s="28"/>
      <c r="H3" s="28"/>
    </row>
    <row r="4" spans="1:9" x14ac:dyDescent="0.25">
      <c r="A4" s="15" t="s">
        <v>3</v>
      </c>
      <c r="C4" s="18">
        <v>42736</v>
      </c>
      <c r="E4" s="17">
        <v>2017</v>
      </c>
      <c r="F4" s="29" t="s">
        <v>17</v>
      </c>
      <c r="G4" s="30"/>
      <c r="H4" s="19">
        <f>DATE(E4,1,1)</f>
        <v>42736</v>
      </c>
    </row>
    <row r="5" spans="1:9" x14ac:dyDescent="0.25">
      <c r="A5" s="15" t="s">
        <v>4</v>
      </c>
      <c r="C5" s="18">
        <v>42842</v>
      </c>
      <c r="F5" s="26" t="s">
        <v>27</v>
      </c>
      <c r="G5" s="27"/>
      <c r="H5" s="18">
        <f>ROUND(DATE(E4,4,MOD(234-11*MOD(E4,19),30))/7,0)*7-5</f>
        <v>42842</v>
      </c>
    </row>
    <row r="6" spans="1:9" x14ac:dyDescent="0.25">
      <c r="A6" s="15" t="s">
        <v>5</v>
      </c>
      <c r="C6" s="18">
        <v>42856</v>
      </c>
      <c r="F6" s="26" t="s">
        <v>18</v>
      </c>
      <c r="G6" s="27"/>
      <c r="H6" s="18">
        <f>DATE(E4,5,1)</f>
        <v>42856</v>
      </c>
    </row>
    <row r="7" spans="1:9" x14ac:dyDescent="0.25">
      <c r="A7" s="15" t="s">
        <v>6</v>
      </c>
      <c r="C7" s="18">
        <v>42863</v>
      </c>
      <c r="F7" s="26" t="s">
        <v>19</v>
      </c>
      <c r="G7" s="27"/>
      <c r="H7" s="18">
        <f>DATE(E4,5,8)</f>
        <v>42863</v>
      </c>
    </row>
    <row r="8" spans="1:9" x14ac:dyDescent="0.25">
      <c r="A8" s="15" t="s">
        <v>7</v>
      </c>
      <c r="C8" s="18">
        <v>42880</v>
      </c>
      <c r="F8" s="26" t="s">
        <v>20</v>
      </c>
      <c r="G8" s="27"/>
      <c r="H8" s="18">
        <f>H5+38</f>
        <v>42880</v>
      </c>
    </row>
    <row r="9" spans="1:9" x14ac:dyDescent="0.25">
      <c r="A9" s="15" t="s">
        <v>8</v>
      </c>
      <c r="C9" s="18">
        <v>42890</v>
      </c>
      <c r="F9" s="26" t="s">
        <v>21</v>
      </c>
      <c r="G9" s="27"/>
      <c r="H9" s="18">
        <f>H5+48</f>
        <v>42890</v>
      </c>
    </row>
    <row r="10" spans="1:9" x14ac:dyDescent="0.25">
      <c r="A10" s="15" t="s">
        <v>9</v>
      </c>
      <c r="C10" s="18">
        <v>42891</v>
      </c>
      <c r="F10" s="26" t="s">
        <v>22</v>
      </c>
      <c r="G10" s="27"/>
      <c r="H10" s="18">
        <f>H5+49</f>
        <v>42891</v>
      </c>
    </row>
    <row r="11" spans="1:9" x14ac:dyDescent="0.25">
      <c r="A11" s="15" t="s">
        <v>10</v>
      </c>
      <c r="C11" s="18">
        <v>42930</v>
      </c>
      <c r="F11" s="26" t="s">
        <v>23</v>
      </c>
      <c r="G11" s="27"/>
      <c r="H11" s="18">
        <f>DATE(E4,7,14)</f>
        <v>42930</v>
      </c>
    </row>
    <row r="12" spans="1:9" x14ac:dyDescent="0.25">
      <c r="A12" s="15" t="s">
        <v>11</v>
      </c>
      <c r="C12" s="18">
        <v>42962</v>
      </c>
      <c r="F12" s="26" t="s">
        <v>24</v>
      </c>
      <c r="G12" s="27"/>
      <c r="H12" s="18">
        <f>DATE(E4,8,15)</f>
        <v>42962</v>
      </c>
    </row>
    <row r="13" spans="1:9" x14ac:dyDescent="0.25">
      <c r="A13" s="15" t="s">
        <v>12</v>
      </c>
      <c r="C13" s="18">
        <v>43040</v>
      </c>
      <c r="F13" s="26" t="s">
        <v>25</v>
      </c>
      <c r="G13" s="27"/>
      <c r="H13" s="18">
        <f>DATE(E4,11,1)</f>
        <v>43040</v>
      </c>
    </row>
    <row r="14" spans="1:9" x14ac:dyDescent="0.25">
      <c r="A14" s="15" t="s">
        <v>13</v>
      </c>
      <c r="C14" s="18">
        <v>43050</v>
      </c>
      <c r="F14" s="26" t="s">
        <v>26</v>
      </c>
      <c r="G14" s="27"/>
      <c r="H14" s="18">
        <f>DATE(E4,11,11)</f>
        <v>43050</v>
      </c>
    </row>
    <row r="15" spans="1:9" ht="15.75" thickBot="1" x14ac:dyDescent="0.3">
      <c r="A15" s="15" t="s">
        <v>14</v>
      </c>
      <c r="C15" s="18">
        <v>43094</v>
      </c>
      <c r="F15" s="26" t="s">
        <v>28</v>
      </c>
      <c r="G15" s="27"/>
      <c r="H15" s="18">
        <f>DATE(E4,12,25)</f>
        <v>43094</v>
      </c>
    </row>
    <row r="16" spans="1:9" x14ac:dyDescent="0.25">
      <c r="C16" s="18">
        <v>43101</v>
      </c>
      <c r="E16" s="17">
        <f>E4+1</f>
        <v>2018</v>
      </c>
      <c r="F16" s="26" t="s">
        <v>17</v>
      </c>
      <c r="G16" s="27"/>
      <c r="H16" s="18">
        <f>DATE(E16,1,1)</f>
        <v>43101</v>
      </c>
    </row>
    <row r="17" spans="3:8" x14ac:dyDescent="0.25">
      <c r="C17" s="18">
        <v>43192</v>
      </c>
      <c r="F17" s="26" t="s">
        <v>27</v>
      </c>
      <c r="G17" s="27"/>
      <c r="H17" s="18">
        <f>ROUND(DATE(E16,4,MOD(234-11*MOD(E16,19),30))/7,0)*7-5</f>
        <v>43192</v>
      </c>
    </row>
    <row r="18" spans="3:8" x14ac:dyDescent="0.25">
      <c r="C18" s="18">
        <v>43221</v>
      </c>
      <c r="F18" s="26" t="s">
        <v>18</v>
      </c>
      <c r="G18" s="27"/>
      <c r="H18" s="18">
        <f>DATE(E16,5,1)</f>
        <v>43221</v>
      </c>
    </row>
    <row r="19" spans="3:8" x14ac:dyDescent="0.25">
      <c r="C19" s="18">
        <v>43228</v>
      </c>
      <c r="F19" s="26" t="s">
        <v>19</v>
      </c>
      <c r="G19" s="27"/>
      <c r="H19" s="18">
        <f>DATE(E16,5,8)</f>
        <v>43228</v>
      </c>
    </row>
    <row r="20" spans="3:8" x14ac:dyDescent="0.25">
      <c r="C20" s="18">
        <v>43230</v>
      </c>
      <c r="F20" s="26" t="s">
        <v>20</v>
      </c>
      <c r="G20" s="27"/>
      <c r="H20" s="18">
        <f>H17+38</f>
        <v>43230</v>
      </c>
    </row>
    <row r="21" spans="3:8" x14ac:dyDescent="0.25">
      <c r="C21" s="18">
        <v>43240</v>
      </c>
      <c r="F21" s="26" t="s">
        <v>21</v>
      </c>
      <c r="G21" s="27"/>
      <c r="H21" s="18">
        <f>H17+48</f>
        <v>43240</v>
      </c>
    </row>
    <row r="22" spans="3:8" x14ac:dyDescent="0.25">
      <c r="C22" s="18">
        <v>43241</v>
      </c>
      <c r="F22" s="26" t="s">
        <v>22</v>
      </c>
      <c r="G22" s="27"/>
      <c r="H22" s="18">
        <f>H17+49</f>
        <v>43241</v>
      </c>
    </row>
    <row r="23" spans="3:8" x14ac:dyDescent="0.25">
      <c r="C23" s="18">
        <v>43295</v>
      </c>
      <c r="F23" s="26" t="s">
        <v>23</v>
      </c>
      <c r="G23" s="27"/>
      <c r="H23" s="18">
        <f>DATE(E16,7,14)</f>
        <v>43295</v>
      </c>
    </row>
    <row r="24" spans="3:8" x14ac:dyDescent="0.25">
      <c r="C24" s="18">
        <v>43327</v>
      </c>
      <c r="F24" s="26" t="s">
        <v>24</v>
      </c>
      <c r="G24" s="27"/>
      <c r="H24" s="18">
        <f>DATE(E16,8,15)</f>
        <v>43327</v>
      </c>
    </row>
    <row r="25" spans="3:8" x14ac:dyDescent="0.25">
      <c r="C25" s="18">
        <v>43405</v>
      </c>
      <c r="F25" s="26" t="s">
        <v>25</v>
      </c>
      <c r="G25" s="27"/>
      <c r="H25" s="18">
        <f>DATE(E16,11,1)</f>
        <v>43405</v>
      </c>
    </row>
    <row r="26" spans="3:8" x14ac:dyDescent="0.25">
      <c r="C26" s="18">
        <v>43415</v>
      </c>
      <c r="F26" s="26" t="s">
        <v>26</v>
      </c>
      <c r="G26" s="27"/>
      <c r="H26" s="18">
        <f>DATE(E16,11,11)</f>
        <v>43415</v>
      </c>
    </row>
    <row r="27" spans="3:8" ht="15.75" thickBot="1" x14ac:dyDescent="0.3">
      <c r="C27" s="18">
        <v>43459</v>
      </c>
      <c r="F27" s="26" t="s">
        <v>28</v>
      </c>
      <c r="G27" s="27"/>
      <c r="H27" s="18">
        <f>DATE(E16,12,25)</f>
        <v>43459</v>
      </c>
    </row>
    <row r="28" spans="3:8" x14ac:dyDescent="0.25">
      <c r="C28" s="18">
        <v>43466</v>
      </c>
      <c r="E28" s="17">
        <f>E16+1</f>
        <v>2019</v>
      </c>
      <c r="F28" s="26" t="s">
        <v>17</v>
      </c>
      <c r="G28" s="27"/>
      <c r="H28" s="18">
        <f>DATE(E28,1,1)</f>
        <v>43466</v>
      </c>
    </row>
    <row r="29" spans="3:8" x14ac:dyDescent="0.25">
      <c r="C29" s="18">
        <v>43577</v>
      </c>
      <c r="F29" s="26" t="s">
        <v>27</v>
      </c>
      <c r="G29" s="27"/>
      <c r="H29" s="18">
        <f>ROUND(DATE(E28,4,MOD(234-11*MOD(E28,19),30))/7,0)*7-5</f>
        <v>43577</v>
      </c>
    </row>
    <row r="30" spans="3:8" x14ac:dyDescent="0.25">
      <c r="C30" s="18">
        <v>43586</v>
      </c>
      <c r="F30" s="26" t="s">
        <v>18</v>
      </c>
      <c r="G30" s="27"/>
      <c r="H30" s="18">
        <f>DATE(E28,5,1)</f>
        <v>43586</v>
      </c>
    </row>
    <row r="31" spans="3:8" x14ac:dyDescent="0.25">
      <c r="C31" s="18">
        <v>43593</v>
      </c>
      <c r="F31" s="26" t="s">
        <v>19</v>
      </c>
      <c r="G31" s="27"/>
      <c r="H31" s="18">
        <f>DATE(E28,5,8)</f>
        <v>43593</v>
      </c>
    </row>
    <row r="32" spans="3:8" x14ac:dyDescent="0.25">
      <c r="C32" s="18">
        <v>43615</v>
      </c>
      <c r="F32" s="26" t="s">
        <v>20</v>
      </c>
      <c r="G32" s="27"/>
      <c r="H32" s="18">
        <f>H29+38</f>
        <v>43615</v>
      </c>
    </row>
    <row r="33" spans="3:8" x14ac:dyDescent="0.25">
      <c r="C33" s="18">
        <v>43625</v>
      </c>
      <c r="F33" s="26" t="s">
        <v>21</v>
      </c>
      <c r="G33" s="27"/>
      <c r="H33" s="18">
        <f>H29+48</f>
        <v>43625</v>
      </c>
    </row>
    <row r="34" spans="3:8" x14ac:dyDescent="0.25">
      <c r="C34" s="18">
        <v>43626</v>
      </c>
      <c r="F34" s="26" t="s">
        <v>22</v>
      </c>
      <c r="G34" s="27"/>
      <c r="H34" s="18">
        <f>H29+49</f>
        <v>43626</v>
      </c>
    </row>
    <row r="35" spans="3:8" x14ac:dyDescent="0.25">
      <c r="C35" s="18">
        <v>43660</v>
      </c>
      <c r="F35" s="26" t="s">
        <v>23</v>
      </c>
      <c r="G35" s="27"/>
      <c r="H35" s="18">
        <f>DATE(E28,7,14)</f>
        <v>43660</v>
      </c>
    </row>
    <row r="36" spans="3:8" x14ac:dyDescent="0.25">
      <c r="C36" s="18">
        <v>43692</v>
      </c>
      <c r="F36" s="26" t="s">
        <v>24</v>
      </c>
      <c r="G36" s="27"/>
      <c r="H36" s="18">
        <f>DATE(E28,8,15)</f>
        <v>43692</v>
      </c>
    </row>
    <row r="37" spans="3:8" x14ac:dyDescent="0.25">
      <c r="C37" s="18">
        <v>43770</v>
      </c>
      <c r="F37" s="26" t="s">
        <v>25</v>
      </c>
      <c r="G37" s="27"/>
      <c r="H37" s="18">
        <f>DATE(E28,11,1)</f>
        <v>43770</v>
      </c>
    </row>
    <row r="38" spans="3:8" x14ac:dyDescent="0.25">
      <c r="C38" s="18">
        <v>43780</v>
      </c>
      <c r="F38" s="26" t="s">
        <v>26</v>
      </c>
      <c r="G38" s="27"/>
      <c r="H38" s="18">
        <f>DATE(E28,11,11)</f>
        <v>43780</v>
      </c>
    </row>
    <row r="39" spans="3:8" ht="15.75" thickBot="1" x14ac:dyDescent="0.3">
      <c r="C39" s="18">
        <v>43824</v>
      </c>
      <c r="F39" s="26" t="s">
        <v>28</v>
      </c>
      <c r="G39" s="27"/>
      <c r="H39" s="18">
        <f>DATE(E28,12,25)</f>
        <v>43824</v>
      </c>
    </row>
    <row r="40" spans="3:8" x14ac:dyDescent="0.25">
      <c r="C40" s="18">
        <v>43831</v>
      </c>
      <c r="E40" s="17">
        <f>E28+1</f>
        <v>2020</v>
      </c>
      <c r="F40" s="26" t="s">
        <v>17</v>
      </c>
      <c r="G40" s="27"/>
      <c r="H40" s="18">
        <f>DATE(E40,1,1)</f>
        <v>43831</v>
      </c>
    </row>
    <row r="41" spans="3:8" x14ac:dyDescent="0.25">
      <c r="C41" s="18">
        <v>43934</v>
      </c>
      <c r="F41" s="26" t="s">
        <v>27</v>
      </c>
      <c r="G41" s="27"/>
      <c r="H41" s="18">
        <f>ROUND(DATE(E40,4,MOD(234-11*MOD(E40,19),30))/7,0)*7-5</f>
        <v>43934</v>
      </c>
    </row>
    <row r="42" spans="3:8" x14ac:dyDescent="0.25">
      <c r="C42" s="18">
        <v>43952</v>
      </c>
      <c r="F42" s="26" t="s">
        <v>18</v>
      </c>
      <c r="G42" s="27"/>
      <c r="H42" s="18">
        <f>DATE(E40,5,1)</f>
        <v>43952</v>
      </c>
    </row>
    <row r="43" spans="3:8" x14ac:dyDescent="0.25">
      <c r="C43" s="18">
        <v>43959</v>
      </c>
      <c r="F43" s="26" t="s">
        <v>19</v>
      </c>
      <c r="G43" s="27"/>
      <c r="H43" s="18">
        <f>DATE(E40,5,8)</f>
        <v>43959</v>
      </c>
    </row>
    <row r="44" spans="3:8" x14ac:dyDescent="0.25">
      <c r="C44" s="18">
        <v>43972</v>
      </c>
      <c r="F44" s="26" t="s">
        <v>20</v>
      </c>
      <c r="G44" s="27"/>
      <c r="H44" s="18">
        <f>H41+38</f>
        <v>43972</v>
      </c>
    </row>
    <row r="45" spans="3:8" x14ac:dyDescent="0.25">
      <c r="C45" s="18">
        <v>43982</v>
      </c>
      <c r="F45" s="26" t="s">
        <v>21</v>
      </c>
      <c r="G45" s="27"/>
      <c r="H45" s="18">
        <f>H41+48</f>
        <v>43982</v>
      </c>
    </row>
    <row r="46" spans="3:8" x14ac:dyDescent="0.25">
      <c r="C46" s="18">
        <v>43983</v>
      </c>
      <c r="F46" s="26" t="s">
        <v>22</v>
      </c>
      <c r="G46" s="27"/>
      <c r="H46" s="18">
        <f>H41+49</f>
        <v>43983</v>
      </c>
    </row>
    <row r="47" spans="3:8" x14ac:dyDescent="0.25">
      <c r="C47" s="18">
        <v>44026</v>
      </c>
      <c r="F47" s="26" t="s">
        <v>23</v>
      </c>
      <c r="G47" s="27"/>
      <c r="H47" s="18">
        <f>DATE(E40,7,14)</f>
        <v>44026</v>
      </c>
    </row>
    <row r="48" spans="3:8" x14ac:dyDescent="0.25">
      <c r="C48" s="18">
        <v>44058</v>
      </c>
      <c r="F48" s="26" t="s">
        <v>24</v>
      </c>
      <c r="G48" s="27"/>
      <c r="H48" s="18">
        <f>DATE(E40,8,15)</f>
        <v>44058</v>
      </c>
    </row>
    <row r="49" spans="3:8" x14ac:dyDescent="0.25">
      <c r="C49" s="18">
        <v>44136</v>
      </c>
      <c r="F49" s="26" t="s">
        <v>25</v>
      </c>
      <c r="G49" s="27"/>
      <c r="H49" s="18">
        <f>DATE(E40,11,1)</f>
        <v>44136</v>
      </c>
    </row>
    <row r="50" spans="3:8" x14ac:dyDescent="0.25">
      <c r="C50" s="18">
        <v>44146</v>
      </c>
      <c r="F50" s="26" t="s">
        <v>26</v>
      </c>
      <c r="G50" s="27"/>
      <c r="H50" s="18">
        <f>DATE(E40,11,11)</f>
        <v>44146</v>
      </c>
    </row>
    <row r="51" spans="3:8" ht="15.75" thickBot="1" x14ac:dyDescent="0.3">
      <c r="C51" s="18">
        <v>44190</v>
      </c>
      <c r="F51" s="26" t="s">
        <v>28</v>
      </c>
      <c r="G51" s="27"/>
      <c r="H51" s="18">
        <f>DATE(E40,12,25)</f>
        <v>44190</v>
      </c>
    </row>
    <row r="52" spans="3:8" x14ac:dyDescent="0.25">
      <c r="C52" s="18">
        <v>44197</v>
      </c>
      <c r="E52" s="17">
        <f>E40+1</f>
        <v>2021</v>
      </c>
      <c r="F52" s="26" t="s">
        <v>17</v>
      </c>
      <c r="G52" s="27"/>
      <c r="H52" s="18">
        <f>DATE(E52,1,1)</f>
        <v>44197</v>
      </c>
    </row>
    <row r="53" spans="3:8" x14ac:dyDescent="0.25">
      <c r="C53" s="18">
        <v>44291</v>
      </c>
      <c r="F53" s="26" t="s">
        <v>27</v>
      </c>
      <c r="G53" s="27"/>
      <c r="H53" s="18">
        <f>ROUND(DATE(E52,4,MOD(234-11*MOD(E52,19),30))/7,0)*7-5</f>
        <v>44291</v>
      </c>
    </row>
    <row r="54" spans="3:8" x14ac:dyDescent="0.25">
      <c r="C54" s="18">
        <v>44317</v>
      </c>
      <c r="F54" s="26" t="s">
        <v>18</v>
      </c>
      <c r="G54" s="27"/>
      <c r="H54" s="18">
        <f>DATE(E52,5,1)</f>
        <v>44317</v>
      </c>
    </row>
    <row r="55" spans="3:8" x14ac:dyDescent="0.25">
      <c r="C55" s="18">
        <v>44324</v>
      </c>
      <c r="D55" s="13"/>
      <c r="F55" s="26" t="s">
        <v>19</v>
      </c>
      <c r="G55" s="27"/>
      <c r="H55" s="18">
        <f>DATE(E52,5,8)</f>
        <v>44324</v>
      </c>
    </row>
    <row r="56" spans="3:8" x14ac:dyDescent="0.25">
      <c r="C56" s="18">
        <v>44329</v>
      </c>
      <c r="F56" s="26" t="s">
        <v>20</v>
      </c>
      <c r="G56" s="27"/>
      <c r="H56" s="18">
        <f>H53+38</f>
        <v>44329</v>
      </c>
    </row>
    <row r="57" spans="3:8" x14ac:dyDescent="0.25">
      <c r="C57" s="18">
        <v>44339</v>
      </c>
      <c r="F57" s="26" t="s">
        <v>21</v>
      </c>
      <c r="G57" s="27"/>
      <c r="H57" s="18">
        <f>H53+48</f>
        <v>44339</v>
      </c>
    </row>
    <row r="58" spans="3:8" x14ac:dyDescent="0.25">
      <c r="C58" s="18">
        <v>44340</v>
      </c>
      <c r="F58" s="26" t="s">
        <v>22</v>
      </c>
      <c r="G58" s="27"/>
      <c r="H58" s="18">
        <f>H53+49</f>
        <v>44340</v>
      </c>
    </row>
    <row r="59" spans="3:8" x14ac:dyDescent="0.25">
      <c r="C59" s="18">
        <v>44391</v>
      </c>
      <c r="F59" s="26" t="s">
        <v>23</v>
      </c>
      <c r="G59" s="27"/>
      <c r="H59" s="18">
        <f>DATE(E52,7,14)</f>
        <v>44391</v>
      </c>
    </row>
    <row r="60" spans="3:8" x14ac:dyDescent="0.25">
      <c r="C60" s="18">
        <v>44423</v>
      </c>
      <c r="F60" s="26" t="s">
        <v>24</v>
      </c>
      <c r="G60" s="27"/>
      <c r="H60" s="18">
        <f>DATE(E52,8,15)</f>
        <v>44423</v>
      </c>
    </row>
    <row r="61" spans="3:8" x14ac:dyDescent="0.25">
      <c r="C61" s="18">
        <v>44501</v>
      </c>
      <c r="F61" s="26" t="s">
        <v>25</v>
      </c>
      <c r="G61" s="27"/>
      <c r="H61" s="18">
        <f>DATE(E52,11,1)</f>
        <v>44501</v>
      </c>
    </row>
    <row r="62" spans="3:8" x14ac:dyDescent="0.25">
      <c r="C62" s="18">
        <v>44511</v>
      </c>
      <c r="F62" s="26" t="s">
        <v>26</v>
      </c>
      <c r="G62" s="27"/>
      <c r="H62" s="18">
        <f>DATE(E52,11,11)</f>
        <v>44511</v>
      </c>
    </row>
    <row r="63" spans="3:8" ht="15.75" thickBot="1" x14ac:dyDescent="0.3">
      <c r="C63" s="18">
        <v>44555</v>
      </c>
      <c r="F63" s="26" t="s">
        <v>28</v>
      </c>
      <c r="G63" s="27"/>
      <c r="H63" s="18">
        <f>DATE(E52,12,25)</f>
        <v>44555</v>
      </c>
    </row>
    <row r="64" spans="3:8" x14ac:dyDescent="0.25">
      <c r="C64" s="18">
        <v>44562</v>
      </c>
      <c r="E64" s="17">
        <f>E52+1</f>
        <v>2022</v>
      </c>
      <c r="F64" s="26" t="s">
        <v>17</v>
      </c>
      <c r="G64" s="27"/>
      <c r="H64" s="18">
        <f>DATE(E64,1,1)</f>
        <v>44562</v>
      </c>
    </row>
    <row r="65" spans="3:8" x14ac:dyDescent="0.25">
      <c r="C65" s="18">
        <v>44669</v>
      </c>
      <c r="F65" s="26" t="s">
        <v>27</v>
      </c>
      <c r="G65" s="27"/>
      <c r="H65" s="18">
        <f>ROUND(DATE(E64,4,MOD(234-11*MOD(E64,19),30))/7,0)*7-5</f>
        <v>44669</v>
      </c>
    </row>
    <row r="66" spans="3:8" x14ac:dyDescent="0.25">
      <c r="C66" s="18">
        <v>44682</v>
      </c>
      <c r="F66" s="26" t="s">
        <v>18</v>
      </c>
      <c r="G66" s="27"/>
      <c r="H66" s="18">
        <f>DATE(E64,5,1)</f>
        <v>44682</v>
      </c>
    </row>
    <row r="67" spans="3:8" x14ac:dyDescent="0.25">
      <c r="C67" s="18">
        <v>44689</v>
      </c>
      <c r="F67" s="26" t="s">
        <v>19</v>
      </c>
      <c r="G67" s="27"/>
      <c r="H67" s="18">
        <f>DATE(E64,5,8)</f>
        <v>44689</v>
      </c>
    </row>
    <row r="68" spans="3:8" x14ac:dyDescent="0.25">
      <c r="C68" s="18">
        <v>44707</v>
      </c>
      <c r="F68" s="26" t="s">
        <v>20</v>
      </c>
      <c r="G68" s="27"/>
      <c r="H68" s="18">
        <f>H65+38</f>
        <v>44707</v>
      </c>
    </row>
    <row r="69" spans="3:8" x14ac:dyDescent="0.25">
      <c r="C69" s="18">
        <v>44717</v>
      </c>
      <c r="F69" s="26" t="s">
        <v>21</v>
      </c>
      <c r="G69" s="27"/>
      <c r="H69" s="18">
        <f>H65+48</f>
        <v>44717</v>
      </c>
    </row>
    <row r="70" spans="3:8" x14ac:dyDescent="0.25">
      <c r="C70" s="18">
        <v>44718</v>
      </c>
      <c r="F70" s="26" t="s">
        <v>22</v>
      </c>
      <c r="G70" s="27"/>
      <c r="H70" s="18">
        <f>H65+49</f>
        <v>44718</v>
      </c>
    </row>
    <row r="71" spans="3:8" x14ac:dyDescent="0.25">
      <c r="C71" s="18">
        <v>44756</v>
      </c>
      <c r="F71" s="26" t="s">
        <v>23</v>
      </c>
      <c r="G71" s="27"/>
      <c r="H71" s="18">
        <f>DATE(E64,7,14)</f>
        <v>44756</v>
      </c>
    </row>
    <row r="72" spans="3:8" x14ac:dyDescent="0.25">
      <c r="C72" s="18">
        <v>44788</v>
      </c>
      <c r="F72" s="26" t="s">
        <v>24</v>
      </c>
      <c r="G72" s="27"/>
      <c r="H72" s="18">
        <f>DATE(E64,8,15)</f>
        <v>44788</v>
      </c>
    </row>
    <row r="73" spans="3:8" x14ac:dyDescent="0.25">
      <c r="C73" s="18">
        <v>44866</v>
      </c>
      <c r="F73" s="26" t="s">
        <v>25</v>
      </c>
      <c r="G73" s="27"/>
      <c r="H73" s="18">
        <f>DATE(E64,11,1)</f>
        <v>44866</v>
      </c>
    </row>
    <row r="74" spans="3:8" x14ac:dyDescent="0.25">
      <c r="C74" s="18">
        <v>44876</v>
      </c>
      <c r="F74" s="26" t="s">
        <v>26</v>
      </c>
      <c r="G74" s="27"/>
      <c r="H74" s="18">
        <f>DATE(E64,11,11)</f>
        <v>44876</v>
      </c>
    </row>
    <row r="75" spans="3:8" ht="15.75" thickBot="1" x14ac:dyDescent="0.3">
      <c r="C75" s="18">
        <v>44920</v>
      </c>
      <c r="F75" s="26" t="s">
        <v>28</v>
      </c>
      <c r="G75" s="27"/>
      <c r="H75" s="18">
        <f>DATE(E64,12,25)</f>
        <v>44920</v>
      </c>
    </row>
    <row r="76" spans="3:8" x14ac:dyDescent="0.25">
      <c r="C76" s="18">
        <v>44927</v>
      </c>
      <c r="E76" s="17">
        <f>E64+1</f>
        <v>2023</v>
      </c>
      <c r="F76" s="26" t="s">
        <v>17</v>
      </c>
      <c r="G76" s="27"/>
      <c r="H76" s="18">
        <f>DATE(E76,1,1)</f>
        <v>44927</v>
      </c>
    </row>
    <row r="77" spans="3:8" x14ac:dyDescent="0.25">
      <c r="C77" s="18">
        <v>45026</v>
      </c>
      <c r="F77" s="26" t="s">
        <v>27</v>
      </c>
      <c r="G77" s="27"/>
      <c r="H77" s="18">
        <f>ROUND(DATE(E76,4,MOD(234-11*MOD(E76,19),30))/7,0)*7-5</f>
        <v>45026</v>
      </c>
    </row>
    <row r="78" spans="3:8" x14ac:dyDescent="0.25">
      <c r="C78" s="18">
        <v>45047</v>
      </c>
      <c r="F78" s="26" t="s">
        <v>18</v>
      </c>
      <c r="G78" s="27"/>
      <c r="H78" s="18">
        <f>DATE(E76,5,1)</f>
        <v>45047</v>
      </c>
    </row>
    <row r="79" spans="3:8" x14ac:dyDescent="0.25">
      <c r="C79" s="18">
        <v>45054</v>
      </c>
      <c r="F79" s="26" t="s">
        <v>19</v>
      </c>
      <c r="G79" s="27"/>
      <c r="H79" s="18">
        <f>DATE(E76,5,8)</f>
        <v>45054</v>
      </c>
    </row>
    <row r="80" spans="3:8" x14ac:dyDescent="0.25">
      <c r="C80" s="18">
        <v>45064</v>
      </c>
      <c r="F80" s="26" t="s">
        <v>20</v>
      </c>
      <c r="G80" s="27"/>
      <c r="H80" s="18">
        <f>H77+38</f>
        <v>45064</v>
      </c>
    </row>
    <row r="81" spans="3:8" x14ac:dyDescent="0.25">
      <c r="C81" s="18">
        <v>45074</v>
      </c>
      <c r="F81" s="26" t="s">
        <v>21</v>
      </c>
      <c r="G81" s="27"/>
      <c r="H81" s="18">
        <f>H77+48</f>
        <v>45074</v>
      </c>
    </row>
    <row r="82" spans="3:8" x14ac:dyDescent="0.25">
      <c r="C82" s="18">
        <v>45075</v>
      </c>
      <c r="F82" s="26" t="s">
        <v>22</v>
      </c>
      <c r="G82" s="27"/>
      <c r="H82" s="18">
        <f>H77+49</f>
        <v>45075</v>
      </c>
    </row>
    <row r="83" spans="3:8" x14ac:dyDescent="0.25">
      <c r="C83" s="18">
        <v>45121</v>
      </c>
      <c r="D83" s="13"/>
      <c r="F83" s="26" t="s">
        <v>23</v>
      </c>
      <c r="G83" s="27"/>
      <c r="H83" s="18">
        <f>DATE(E76,7,14)</f>
        <v>45121</v>
      </c>
    </row>
    <row r="84" spans="3:8" x14ac:dyDescent="0.25">
      <c r="C84" s="18">
        <v>45153</v>
      </c>
      <c r="F84" s="26" t="s">
        <v>24</v>
      </c>
      <c r="G84" s="27"/>
      <c r="H84" s="18">
        <f>DATE(E76,8,15)</f>
        <v>45153</v>
      </c>
    </row>
    <row r="85" spans="3:8" x14ac:dyDescent="0.25">
      <c r="C85" s="18">
        <v>45231</v>
      </c>
      <c r="F85" s="26" t="s">
        <v>25</v>
      </c>
      <c r="G85" s="27"/>
      <c r="H85" s="18">
        <f>DATE(E76,11,1)</f>
        <v>45231</v>
      </c>
    </row>
    <row r="86" spans="3:8" x14ac:dyDescent="0.25">
      <c r="C86" s="18">
        <v>45241</v>
      </c>
      <c r="F86" s="26" t="s">
        <v>26</v>
      </c>
      <c r="G86" s="27"/>
      <c r="H86" s="18">
        <f>DATE(E76,11,11)</f>
        <v>45241</v>
      </c>
    </row>
    <row r="87" spans="3:8" ht="15.75" thickBot="1" x14ac:dyDescent="0.3">
      <c r="C87" s="18">
        <v>45285</v>
      </c>
      <c r="F87" s="26" t="s">
        <v>28</v>
      </c>
      <c r="G87" s="27"/>
      <c r="H87" s="18">
        <f>DATE(E76,12,25)</f>
        <v>45285</v>
      </c>
    </row>
    <row r="88" spans="3:8" x14ac:dyDescent="0.25">
      <c r="C88" s="18">
        <v>45292</v>
      </c>
      <c r="E88" s="17">
        <f>E76+1</f>
        <v>2024</v>
      </c>
      <c r="F88" s="26" t="s">
        <v>17</v>
      </c>
      <c r="G88" s="27"/>
      <c r="H88" s="18">
        <f>DATE(E88,1,1)</f>
        <v>45292</v>
      </c>
    </row>
    <row r="89" spans="3:8" x14ac:dyDescent="0.25">
      <c r="C89" s="18">
        <v>45383</v>
      </c>
      <c r="F89" s="26" t="s">
        <v>27</v>
      </c>
      <c r="G89" s="27"/>
      <c r="H89" s="18">
        <f>ROUND(DATE(E88,4,MOD(234-11*MOD(E88,19),30))/7,0)*7-5</f>
        <v>45383</v>
      </c>
    </row>
    <row r="90" spans="3:8" x14ac:dyDescent="0.25">
      <c r="C90" s="18">
        <v>45413</v>
      </c>
      <c r="F90" s="26" t="s">
        <v>18</v>
      </c>
      <c r="G90" s="27"/>
      <c r="H90" s="18">
        <f>DATE(E88,5,1)</f>
        <v>45413</v>
      </c>
    </row>
    <row r="91" spans="3:8" x14ac:dyDescent="0.25">
      <c r="C91" s="18">
        <v>45420</v>
      </c>
      <c r="F91" s="26" t="s">
        <v>19</v>
      </c>
      <c r="G91" s="27"/>
      <c r="H91" s="18">
        <f>DATE(E88,5,8)</f>
        <v>45420</v>
      </c>
    </row>
    <row r="92" spans="3:8" x14ac:dyDescent="0.25">
      <c r="C92" s="18">
        <v>45421</v>
      </c>
      <c r="F92" s="26" t="s">
        <v>20</v>
      </c>
      <c r="G92" s="27"/>
      <c r="H92" s="18">
        <f>H89+38</f>
        <v>45421</v>
      </c>
    </row>
    <row r="93" spans="3:8" x14ac:dyDescent="0.25">
      <c r="C93" s="18">
        <v>45431</v>
      </c>
      <c r="F93" s="26" t="s">
        <v>21</v>
      </c>
      <c r="G93" s="27"/>
      <c r="H93" s="18">
        <f>H89+48</f>
        <v>45431</v>
      </c>
    </row>
    <row r="94" spans="3:8" x14ac:dyDescent="0.25">
      <c r="C94" s="18">
        <v>45432</v>
      </c>
      <c r="F94" s="26" t="s">
        <v>22</v>
      </c>
      <c r="G94" s="27"/>
      <c r="H94" s="18">
        <f>H89+49</f>
        <v>45432</v>
      </c>
    </row>
    <row r="95" spans="3:8" x14ac:dyDescent="0.25">
      <c r="C95" s="18">
        <v>45487</v>
      </c>
      <c r="F95" s="26" t="s">
        <v>23</v>
      </c>
      <c r="G95" s="27"/>
      <c r="H95" s="18">
        <f>DATE(E88,7,14)</f>
        <v>45487</v>
      </c>
    </row>
    <row r="96" spans="3:8" x14ac:dyDescent="0.25">
      <c r="C96" s="18">
        <v>45519</v>
      </c>
      <c r="F96" s="26" t="s">
        <v>24</v>
      </c>
      <c r="G96" s="27"/>
      <c r="H96" s="18">
        <f>DATE(E88,8,15)</f>
        <v>45519</v>
      </c>
    </row>
    <row r="97" spans="3:9" x14ac:dyDescent="0.25">
      <c r="C97" s="18">
        <v>45597</v>
      </c>
      <c r="D97" s="13"/>
      <c r="F97" s="26" t="s">
        <v>25</v>
      </c>
      <c r="G97" s="27"/>
      <c r="H97" s="18">
        <f>DATE(E88,11,1)</f>
        <v>45597</v>
      </c>
    </row>
    <row r="98" spans="3:9" x14ac:dyDescent="0.25">
      <c r="C98" s="18">
        <v>45607</v>
      </c>
      <c r="F98" s="26" t="s">
        <v>26</v>
      </c>
      <c r="G98" s="27"/>
      <c r="H98" s="18">
        <f>DATE(E88,11,11)</f>
        <v>45607</v>
      </c>
      <c r="I98" s="13"/>
    </row>
    <row r="99" spans="3:9" ht="15.75" thickBot="1" x14ac:dyDescent="0.3">
      <c r="C99" s="18">
        <v>45651</v>
      </c>
      <c r="F99" s="26" t="s">
        <v>28</v>
      </c>
      <c r="G99" s="27"/>
      <c r="H99" s="18">
        <f>DATE(E88,12,25)</f>
        <v>45651</v>
      </c>
    </row>
    <row r="100" spans="3:9" x14ac:dyDescent="0.25">
      <c r="C100" s="18">
        <v>45658</v>
      </c>
      <c r="E100" s="17">
        <f>E88+1</f>
        <v>2025</v>
      </c>
      <c r="F100" s="26" t="s">
        <v>17</v>
      </c>
      <c r="G100" s="27"/>
      <c r="H100" s="18">
        <f>DATE(E100,1,1)</f>
        <v>45658</v>
      </c>
    </row>
    <row r="101" spans="3:9" x14ac:dyDescent="0.25">
      <c r="C101" s="18">
        <v>45768</v>
      </c>
      <c r="F101" s="26" t="s">
        <v>27</v>
      </c>
      <c r="G101" s="27"/>
      <c r="H101" s="18">
        <f>ROUND(DATE(E100,4,MOD(234-11*MOD(E100,19),30))/7,0)*7-5</f>
        <v>45768</v>
      </c>
    </row>
    <row r="102" spans="3:9" x14ac:dyDescent="0.25">
      <c r="C102" s="18">
        <v>45778</v>
      </c>
      <c r="F102" s="26" t="s">
        <v>18</v>
      </c>
      <c r="G102" s="27"/>
      <c r="H102" s="18">
        <f>DATE(E100,5,1)</f>
        <v>45778</v>
      </c>
    </row>
    <row r="103" spans="3:9" x14ac:dyDescent="0.25">
      <c r="C103" s="18">
        <v>45785</v>
      </c>
      <c r="F103" s="26" t="s">
        <v>19</v>
      </c>
      <c r="G103" s="27"/>
      <c r="H103" s="18">
        <f>DATE(E100,5,8)</f>
        <v>45785</v>
      </c>
    </row>
    <row r="104" spans="3:9" x14ac:dyDescent="0.25">
      <c r="C104" s="18">
        <v>45806</v>
      </c>
      <c r="F104" s="26" t="s">
        <v>20</v>
      </c>
      <c r="G104" s="27"/>
      <c r="H104" s="18">
        <f>H101+38</f>
        <v>45806</v>
      </c>
    </row>
    <row r="105" spans="3:9" x14ac:dyDescent="0.25">
      <c r="C105" s="18">
        <v>45816</v>
      </c>
      <c r="F105" s="26" t="s">
        <v>21</v>
      </c>
      <c r="G105" s="27"/>
      <c r="H105" s="18">
        <f>H101+48</f>
        <v>45816</v>
      </c>
    </row>
    <row r="106" spans="3:9" x14ac:dyDescent="0.25">
      <c r="C106" s="18">
        <v>45817</v>
      </c>
      <c r="F106" s="26" t="s">
        <v>22</v>
      </c>
      <c r="G106" s="27"/>
      <c r="H106" s="18">
        <f>H101+49</f>
        <v>45817</v>
      </c>
    </row>
    <row r="107" spans="3:9" x14ac:dyDescent="0.25">
      <c r="C107" s="18">
        <v>45852</v>
      </c>
      <c r="F107" s="26" t="s">
        <v>23</v>
      </c>
      <c r="G107" s="27"/>
      <c r="H107" s="18">
        <f>DATE(E100,7,14)</f>
        <v>45852</v>
      </c>
    </row>
    <row r="108" spans="3:9" x14ac:dyDescent="0.25">
      <c r="C108" s="18">
        <v>45884</v>
      </c>
      <c r="F108" s="26" t="s">
        <v>24</v>
      </c>
      <c r="G108" s="27"/>
      <c r="H108" s="18">
        <f>DATE(E100,8,15)</f>
        <v>45884</v>
      </c>
    </row>
    <row r="109" spans="3:9" x14ac:dyDescent="0.25">
      <c r="C109" s="18">
        <v>45962</v>
      </c>
      <c r="F109" s="26" t="s">
        <v>25</v>
      </c>
      <c r="G109" s="27"/>
      <c r="H109" s="18">
        <f>DATE(E100,11,1)</f>
        <v>45962</v>
      </c>
    </row>
    <row r="110" spans="3:9" x14ac:dyDescent="0.25">
      <c r="C110" s="18">
        <v>45972</v>
      </c>
      <c r="F110" s="26" t="s">
        <v>26</v>
      </c>
      <c r="G110" s="27"/>
      <c r="H110" s="18">
        <f>DATE(E100,11,11)</f>
        <v>45972</v>
      </c>
    </row>
    <row r="111" spans="3:9" ht="15.75" thickBot="1" x14ac:dyDescent="0.3">
      <c r="C111" s="18">
        <v>46016</v>
      </c>
      <c r="D111" s="13"/>
      <c r="F111" s="26" t="s">
        <v>28</v>
      </c>
      <c r="G111" s="27"/>
      <c r="H111" s="18">
        <f>DATE(E100,12,25)</f>
        <v>46016</v>
      </c>
    </row>
    <row r="112" spans="3:9" x14ac:dyDescent="0.25">
      <c r="C112" s="18">
        <v>46023</v>
      </c>
      <c r="E112" s="17">
        <f>E100+1</f>
        <v>2026</v>
      </c>
      <c r="F112" s="26" t="s">
        <v>17</v>
      </c>
      <c r="G112" s="27"/>
      <c r="H112" s="18">
        <f>DATE(E112,1,1)</f>
        <v>46023</v>
      </c>
    </row>
    <row r="113" spans="3:8" x14ac:dyDescent="0.25">
      <c r="C113" s="18">
        <v>46118</v>
      </c>
      <c r="F113" s="26" t="s">
        <v>27</v>
      </c>
      <c r="G113" s="27"/>
      <c r="H113" s="18">
        <f>ROUND(DATE(E112,4,MOD(234-11*MOD(E112,19),30))/7,0)*7-5</f>
        <v>46118</v>
      </c>
    </row>
    <row r="114" spans="3:8" x14ac:dyDescent="0.25">
      <c r="C114" s="18">
        <v>46143</v>
      </c>
      <c r="F114" s="26" t="s">
        <v>18</v>
      </c>
      <c r="G114" s="27"/>
      <c r="H114" s="18">
        <f>DATE(E112,5,1)</f>
        <v>46143</v>
      </c>
    </row>
    <row r="115" spans="3:8" x14ac:dyDescent="0.25">
      <c r="C115" s="18">
        <v>46150</v>
      </c>
      <c r="F115" s="26" t="s">
        <v>19</v>
      </c>
      <c r="G115" s="27"/>
      <c r="H115" s="18">
        <f>DATE(E112,5,8)</f>
        <v>46150</v>
      </c>
    </row>
    <row r="116" spans="3:8" x14ac:dyDescent="0.25">
      <c r="C116" s="18">
        <v>46156</v>
      </c>
      <c r="F116" s="26" t="s">
        <v>20</v>
      </c>
      <c r="G116" s="27"/>
      <c r="H116" s="18">
        <f>H113+38</f>
        <v>46156</v>
      </c>
    </row>
    <row r="117" spans="3:8" x14ac:dyDescent="0.25">
      <c r="C117" s="18">
        <v>46166</v>
      </c>
      <c r="F117" s="26" t="s">
        <v>21</v>
      </c>
      <c r="G117" s="27"/>
      <c r="H117" s="18">
        <f>H113+48</f>
        <v>46166</v>
      </c>
    </row>
    <row r="118" spans="3:8" x14ac:dyDescent="0.25">
      <c r="C118" s="18">
        <v>46167</v>
      </c>
      <c r="F118" s="26" t="s">
        <v>22</v>
      </c>
      <c r="G118" s="27"/>
      <c r="H118" s="18">
        <f>H113+49</f>
        <v>46167</v>
      </c>
    </row>
    <row r="119" spans="3:8" x14ac:dyDescent="0.25">
      <c r="C119" s="18">
        <v>46217</v>
      </c>
      <c r="F119" s="26" t="s">
        <v>23</v>
      </c>
      <c r="G119" s="27"/>
      <c r="H119" s="18">
        <f>DATE(E112,7,14)</f>
        <v>46217</v>
      </c>
    </row>
    <row r="120" spans="3:8" x14ac:dyDescent="0.25">
      <c r="C120" s="18">
        <v>46249</v>
      </c>
      <c r="F120" s="26" t="s">
        <v>24</v>
      </c>
      <c r="G120" s="27"/>
      <c r="H120" s="18">
        <f>DATE(E112,8,15)</f>
        <v>46249</v>
      </c>
    </row>
    <row r="121" spans="3:8" x14ac:dyDescent="0.25">
      <c r="C121" s="18">
        <v>46327</v>
      </c>
      <c r="F121" s="26" t="s">
        <v>25</v>
      </c>
      <c r="G121" s="27"/>
      <c r="H121" s="18">
        <f>DATE(E112,11,1)</f>
        <v>46327</v>
      </c>
    </row>
    <row r="122" spans="3:8" x14ac:dyDescent="0.25">
      <c r="C122" s="18">
        <v>46337</v>
      </c>
      <c r="F122" s="26" t="s">
        <v>26</v>
      </c>
      <c r="G122" s="27"/>
      <c r="H122" s="18">
        <f>DATE(E112,11,11)</f>
        <v>46337</v>
      </c>
    </row>
    <row r="123" spans="3:8" ht="15.75" thickBot="1" x14ac:dyDescent="0.3">
      <c r="C123" s="18">
        <v>46381</v>
      </c>
      <c r="F123" s="26" t="s">
        <v>28</v>
      </c>
      <c r="G123" s="27"/>
      <c r="H123" s="18">
        <f>DATE(E112,12,25)</f>
        <v>46381</v>
      </c>
    </row>
    <row r="124" spans="3:8" x14ac:dyDescent="0.25">
      <c r="C124" s="18">
        <v>46388</v>
      </c>
      <c r="E124" s="17">
        <f>E112+1</f>
        <v>2027</v>
      </c>
      <c r="F124" s="26" t="s">
        <v>17</v>
      </c>
      <c r="G124" s="27"/>
      <c r="H124" s="18">
        <f>DATE(E124,1,1)</f>
        <v>46388</v>
      </c>
    </row>
    <row r="125" spans="3:8" x14ac:dyDescent="0.25">
      <c r="C125" s="18">
        <v>46475</v>
      </c>
      <c r="D125" s="13"/>
      <c r="F125" s="26" t="s">
        <v>27</v>
      </c>
      <c r="G125" s="27"/>
      <c r="H125" s="18">
        <f>ROUND(DATE(E124,4,MOD(234-11*MOD(E124,19),30))/7,0)*7-5</f>
        <v>46475</v>
      </c>
    </row>
    <row r="126" spans="3:8" x14ac:dyDescent="0.25">
      <c r="C126" s="18">
        <v>46508</v>
      </c>
      <c r="F126" s="26" t="s">
        <v>18</v>
      </c>
      <c r="G126" s="27"/>
      <c r="H126" s="18">
        <f>DATE(E124,5,1)</f>
        <v>46508</v>
      </c>
    </row>
    <row r="127" spans="3:8" x14ac:dyDescent="0.25">
      <c r="C127" s="18">
        <v>46513</v>
      </c>
      <c r="F127" s="26" t="s">
        <v>19</v>
      </c>
      <c r="G127" s="27"/>
      <c r="H127" s="18">
        <f>DATE(E124,5,8)</f>
        <v>46515</v>
      </c>
    </row>
    <row r="128" spans="3:8" x14ac:dyDescent="0.25">
      <c r="C128" s="18">
        <v>46515</v>
      </c>
      <c r="F128" s="26" t="s">
        <v>20</v>
      </c>
      <c r="G128" s="27"/>
      <c r="H128" s="18">
        <f>H125+38</f>
        <v>46513</v>
      </c>
    </row>
    <row r="129" spans="3:8" x14ac:dyDescent="0.25">
      <c r="C129" s="18">
        <v>46523</v>
      </c>
      <c r="F129" s="26" t="s">
        <v>21</v>
      </c>
      <c r="G129" s="27"/>
      <c r="H129" s="18">
        <f>H125+48</f>
        <v>46523</v>
      </c>
    </row>
    <row r="130" spans="3:8" x14ac:dyDescent="0.25">
      <c r="C130" s="18">
        <v>46524</v>
      </c>
      <c r="F130" s="26" t="s">
        <v>22</v>
      </c>
      <c r="G130" s="27"/>
      <c r="H130" s="18">
        <f>H125+49</f>
        <v>46524</v>
      </c>
    </row>
    <row r="131" spans="3:8" x14ac:dyDescent="0.25">
      <c r="C131" s="18">
        <v>46582</v>
      </c>
      <c r="F131" s="26" t="s">
        <v>23</v>
      </c>
      <c r="G131" s="27"/>
      <c r="H131" s="18">
        <f>DATE(E124,7,14)</f>
        <v>46582</v>
      </c>
    </row>
    <row r="132" spans="3:8" x14ac:dyDescent="0.25">
      <c r="C132" s="18">
        <v>46614</v>
      </c>
      <c r="F132" s="26" t="s">
        <v>24</v>
      </c>
      <c r="G132" s="27"/>
      <c r="H132" s="18">
        <f>DATE(E124,8,15)</f>
        <v>46614</v>
      </c>
    </row>
    <row r="133" spans="3:8" x14ac:dyDescent="0.25">
      <c r="C133" s="18">
        <v>46692</v>
      </c>
      <c r="F133" s="26" t="s">
        <v>25</v>
      </c>
      <c r="G133" s="27"/>
      <c r="H133" s="18">
        <f>DATE(E124,11,1)</f>
        <v>46692</v>
      </c>
    </row>
    <row r="134" spans="3:8" x14ac:dyDescent="0.25">
      <c r="C134" s="18">
        <v>46702</v>
      </c>
      <c r="F134" s="26" t="s">
        <v>26</v>
      </c>
      <c r="G134" s="27"/>
      <c r="H134" s="18">
        <f>DATE(E124,11,11)</f>
        <v>46702</v>
      </c>
    </row>
    <row r="135" spans="3:8" ht="15.75" thickBot="1" x14ac:dyDescent="0.3">
      <c r="C135" s="18">
        <v>46746</v>
      </c>
      <c r="F135" s="26" t="s">
        <v>28</v>
      </c>
      <c r="G135" s="27"/>
      <c r="H135" s="18">
        <f>DATE(E124,12,25)</f>
        <v>46746</v>
      </c>
    </row>
    <row r="136" spans="3:8" x14ac:dyDescent="0.25">
      <c r="C136" s="18">
        <v>46753</v>
      </c>
      <c r="E136" s="17">
        <f>E124+1</f>
        <v>2028</v>
      </c>
      <c r="F136" s="26" t="s">
        <v>17</v>
      </c>
      <c r="G136" s="27"/>
      <c r="H136" s="18">
        <f>DATE(E136,1,1)</f>
        <v>46753</v>
      </c>
    </row>
    <row r="137" spans="3:8" x14ac:dyDescent="0.25">
      <c r="C137" s="18">
        <v>46860</v>
      </c>
      <c r="F137" s="26" t="s">
        <v>27</v>
      </c>
      <c r="G137" s="27"/>
      <c r="H137" s="18">
        <f>ROUND(DATE(E136,4,MOD(234-11*MOD(E136,19),30))/7,0)*7-5</f>
        <v>46860</v>
      </c>
    </row>
    <row r="138" spans="3:8" x14ac:dyDescent="0.25">
      <c r="C138" s="18">
        <v>46874</v>
      </c>
      <c r="F138" s="26" t="s">
        <v>18</v>
      </c>
      <c r="G138" s="27"/>
      <c r="H138" s="18">
        <f>DATE(E136,5,1)</f>
        <v>46874</v>
      </c>
    </row>
    <row r="139" spans="3:8" x14ac:dyDescent="0.25">
      <c r="C139" s="18">
        <v>46881</v>
      </c>
      <c r="D139" s="13"/>
      <c r="F139" s="26" t="s">
        <v>19</v>
      </c>
      <c r="G139" s="27"/>
      <c r="H139" s="18">
        <f>DATE(E136,5,8)</f>
        <v>46881</v>
      </c>
    </row>
    <row r="140" spans="3:8" x14ac:dyDescent="0.25">
      <c r="C140" s="18">
        <v>46898</v>
      </c>
      <c r="F140" s="26" t="s">
        <v>20</v>
      </c>
      <c r="G140" s="27"/>
      <c r="H140" s="18">
        <f>H137+38</f>
        <v>46898</v>
      </c>
    </row>
    <row r="141" spans="3:8" x14ac:dyDescent="0.25">
      <c r="C141" s="18">
        <v>46908</v>
      </c>
      <c r="F141" s="26" t="s">
        <v>21</v>
      </c>
      <c r="G141" s="27"/>
      <c r="H141" s="18">
        <f>H137+48</f>
        <v>46908</v>
      </c>
    </row>
    <row r="142" spans="3:8" x14ac:dyDescent="0.25">
      <c r="C142" s="18">
        <v>46909</v>
      </c>
      <c r="F142" s="26" t="s">
        <v>22</v>
      </c>
      <c r="G142" s="27"/>
      <c r="H142" s="18">
        <f>H137+49</f>
        <v>46909</v>
      </c>
    </row>
    <row r="143" spans="3:8" x14ac:dyDescent="0.25">
      <c r="C143" s="18">
        <v>46948</v>
      </c>
      <c r="F143" s="26" t="s">
        <v>23</v>
      </c>
      <c r="G143" s="27"/>
      <c r="H143" s="18">
        <f>DATE(E136,7,14)</f>
        <v>46948</v>
      </c>
    </row>
    <row r="144" spans="3:8" x14ac:dyDescent="0.25">
      <c r="C144" s="18">
        <v>46980</v>
      </c>
      <c r="F144" s="26" t="s">
        <v>24</v>
      </c>
      <c r="G144" s="27"/>
      <c r="H144" s="18">
        <f>DATE(E136,8,15)</f>
        <v>46980</v>
      </c>
    </row>
    <row r="145" spans="3:9" x14ac:dyDescent="0.25">
      <c r="C145" s="18">
        <v>47058</v>
      </c>
      <c r="F145" s="26" t="s">
        <v>25</v>
      </c>
      <c r="G145" s="27"/>
      <c r="H145" s="18">
        <f>DATE(E136,11,1)</f>
        <v>47058</v>
      </c>
    </row>
    <row r="146" spans="3:9" x14ac:dyDescent="0.25">
      <c r="C146" s="18">
        <v>47068</v>
      </c>
      <c r="F146" s="26" t="s">
        <v>26</v>
      </c>
      <c r="G146" s="27"/>
      <c r="H146" s="18">
        <f>DATE(E136,11,11)</f>
        <v>47068</v>
      </c>
    </row>
    <row r="147" spans="3:9" ht="15.75" thickBot="1" x14ac:dyDescent="0.3">
      <c r="C147" s="18">
        <v>47112</v>
      </c>
      <c r="F147" s="26" t="s">
        <v>28</v>
      </c>
      <c r="G147" s="27"/>
      <c r="H147" s="18">
        <f>DATE(E136,12,25)</f>
        <v>47112</v>
      </c>
    </row>
    <row r="148" spans="3:9" x14ac:dyDescent="0.25">
      <c r="C148" s="18">
        <v>47119</v>
      </c>
      <c r="E148" s="17">
        <f>E136+1</f>
        <v>2029</v>
      </c>
      <c r="F148" s="26" t="s">
        <v>17</v>
      </c>
      <c r="G148" s="27"/>
      <c r="H148" s="18">
        <f>DATE(E148,1,1)</f>
        <v>47119</v>
      </c>
    </row>
    <row r="149" spans="3:9" x14ac:dyDescent="0.25">
      <c r="C149" s="18">
        <v>47210</v>
      </c>
      <c r="F149" s="26" t="s">
        <v>27</v>
      </c>
      <c r="G149" s="27"/>
      <c r="H149" s="18">
        <f>ROUND(DATE(E148,4,MOD(234-11*MOD(E148,19),30))/7,0)*7-5</f>
        <v>47210</v>
      </c>
    </row>
    <row r="150" spans="3:9" x14ac:dyDescent="0.25">
      <c r="C150" s="18">
        <v>47239</v>
      </c>
      <c r="F150" s="26" t="s">
        <v>18</v>
      </c>
      <c r="G150" s="27"/>
      <c r="H150" s="18">
        <f>DATE(E148,5,1)</f>
        <v>47239</v>
      </c>
    </row>
    <row r="151" spans="3:9" x14ac:dyDescent="0.25">
      <c r="C151" s="18">
        <v>47246</v>
      </c>
      <c r="F151" s="26" t="s">
        <v>19</v>
      </c>
      <c r="G151" s="27"/>
      <c r="H151" s="18">
        <f>DATE(E148,5,8)</f>
        <v>47246</v>
      </c>
    </row>
    <row r="152" spans="3:9" x14ac:dyDescent="0.25">
      <c r="C152" s="18">
        <v>47248</v>
      </c>
      <c r="F152" s="26" t="s">
        <v>20</v>
      </c>
      <c r="G152" s="27"/>
      <c r="H152" s="18">
        <f>H149+38</f>
        <v>47248</v>
      </c>
    </row>
    <row r="153" spans="3:9" x14ac:dyDescent="0.25">
      <c r="C153" s="18">
        <v>47258</v>
      </c>
      <c r="D153" s="13"/>
      <c r="F153" s="26" t="s">
        <v>21</v>
      </c>
      <c r="G153" s="27"/>
      <c r="H153" s="18">
        <f>H149+48</f>
        <v>47258</v>
      </c>
    </row>
    <row r="154" spans="3:9" x14ac:dyDescent="0.25">
      <c r="C154" s="18">
        <v>47259</v>
      </c>
      <c r="F154" s="26" t="s">
        <v>22</v>
      </c>
      <c r="G154" s="27"/>
      <c r="H154" s="18">
        <f>H149+49</f>
        <v>47259</v>
      </c>
      <c r="I154" s="13"/>
    </row>
    <row r="155" spans="3:9" x14ac:dyDescent="0.25">
      <c r="C155" s="18">
        <v>47313</v>
      </c>
      <c r="F155" s="26" t="s">
        <v>23</v>
      </c>
      <c r="G155" s="27"/>
      <c r="H155" s="18">
        <f>DATE(E148,7,14)</f>
        <v>47313</v>
      </c>
    </row>
    <row r="156" spans="3:9" x14ac:dyDescent="0.25">
      <c r="C156" s="18">
        <v>47345</v>
      </c>
      <c r="F156" s="26" t="s">
        <v>24</v>
      </c>
      <c r="G156" s="27"/>
      <c r="H156" s="18">
        <f>DATE(E148,8,15)</f>
        <v>47345</v>
      </c>
    </row>
    <row r="157" spans="3:9" x14ac:dyDescent="0.25">
      <c r="C157" s="18">
        <v>47423</v>
      </c>
      <c r="F157" s="26" t="s">
        <v>25</v>
      </c>
      <c r="G157" s="27"/>
      <c r="H157" s="18">
        <f>DATE(E148,11,1)</f>
        <v>47423</v>
      </c>
    </row>
    <row r="158" spans="3:9" x14ac:dyDescent="0.25">
      <c r="C158" s="18">
        <v>47433</v>
      </c>
      <c r="F158" s="26" t="s">
        <v>26</v>
      </c>
      <c r="G158" s="27"/>
      <c r="H158" s="18">
        <f>DATE(E148,11,11)</f>
        <v>47433</v>
      </c>
    </row>
    <row r="159" spans="3:9" x14ac:dyDescent="0.25">
      <c r="C159" s="18">
        <v>47477</v>
      </c>
      <c r="F159" s="26" t="s">
        <v>28</v>
      </c>
      <c r="G159" s="27"/>
      <c r="H159" s="18">
        <f>DATE(E148,12,25)</f>
        <v>47477</v>
      </c>
    </row>
    <row r="167" spans="4:4" x14ac:dyDescent="0.25">
      <c r="D167" s="13"/>
    </row>
    <row r="181" spans="4:4" x14ac:dyDescent="0.25">
      <c r="D181" s="13"/>
    </row>
  </sheetData>
  <sortState ref="C57:C196">
    <sortCondition ref="C56"/>
  </sortState>
  <mergeCells count="157">
    <mergeCell ref="F4:G4"/>
    <mergeCell ref="F5:G5"/>
    <mergeCell ref="F6:G6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F12:G12"/>
    <mergeCell ref="F22:G22"/>
    <mergeCell ref="F23:G23"/>
    <mergeCell ref="F24:G24"/>
    <mergeCell ref="F25:G25"/>
    <mergeCell ref="F26:G26"/>
    <mergeCell ref="F27:G27"/>
    <mergeCell ref="F17:G17"/>
    <mergeCell ref="F18:G18"/>
    <mergeCell ref="F19:G19"/>
    <mergeCell ref="F20:G20"/>
    <mergeCell ref="F21:G21"/>
    <mergeCell ref="F33:G33"/>
    <mergeCell ref="F34:G34"/>
    <mergeCell ref="F35:G35"/>
    <mergeCell ref="F36:G36"/>
    <mergeCell ref="F37:G37"/>
    <mergeCell ref="F38:G38"/>
    <mergeCell ref="F29:G29"/>
    <mergeCell ref="F28:G28"/>
    <mergeCell ref="F30:G30"/>
    <mergeCell ref="F31:G31"/>
    <mergeCell ref="F32:G32"/>
    <mergeCell ref="F42:G42"/>
    <mergeCell ref="F43:G43"/>
    <mergeCell ref="F44:G44"/>
    <mergeCell ref="F45:G45"/>
    <mergeCell ref="F46:G46"/>
    <mergeCell ref="F47:G47"/>
    <mergeCell ref="F39:G39"/>
    <mergeCell ref="F40:G40"/>
    <mergeCell ref="F41:G41"/>
    <mergeCell ref="F52:G52"/>
    <mergeCell ref="F53:G53"/>
    <mergeCell ref="F54:G54"/>
    <mergeCell ref="F55:G55"/>
    <mergeCell ref="F56:G56"/>
    <mergeCell ref="F48:G48"/>
    <mergeCell ref="F49:G49"/>
    <mergeCell ref="F50:G50"/>
    <mergeCell ref="F51:G51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72:G72"/>
    <mergeCell ref="F73:G73"/>
    <mergeCell ref="F74:G74"/>
    <mergeCell ref="F75:G75"/>
    <mergeCell ref="F66:G66"/>
    <mergeCell ref="F67:G67"/>
    <mergeCell ref="F68:G68"/>
    <mergeCell ref="F69:G69"/>
    <mergeCell ref="F70:G70"/>
    <mergeCell ref="F71:G71"/>
    <mergeCell ref="F81:G81"/>
    <mergeCell ref="F82:G82"/>
    <mergeCell ref="F83:G83"/>
    <mergeCell ref="F84:G84"/>
    <mergeCell ref="F85:G85"/>
    <mergeCell ref="F86:G86"/>
    <mergeCell ref="F76:G76"/>
    <mergeCell ref="F77:G77"/>
    <mergeCell ref="F78:G78"/>
    <mergeCell ref="F79:G79"/>
    <mergeCell ref="F80:G80"/>
    <mergeCell ref="F90:G90"/>
    <mergeCell ref="F91:G91"/>
    <mergeCell ref="F92:G92"/>
    <mergeCell ref="F93:G93"/>
    <mergeCell ref="F94:G94"/>
    <mergeCell ref="F95:G95"/>
    <mergeCell ref="F87:G87"/>
    <mergeCell ref="F88:G88"/>
    <mergeCell ref="F89:G89"/>
    <mergeCell ref="F100:G100"/>
    <mergeCell ref="F101:G101"/>
    <mergeCell ref="F102:G102"/>
    <mergeCell ref="F103:G103"/>
    <mergeCell ref="F104:G104"/>
    <mergeCell ref="F96:G96"/>
    <mergeCell ref="F97:G97"/>
    <mergeCell ref="F98:G98"/>
    <mergeCell ref="F99:G99"/>
    <mergeCell ref="F111:G111"/>
    <mergeCell ref="F112:G112"/>
    <mergeCell ref="F113:G113"/>
    <mergeCell ref="F105:G105"/>
    <mergeCell ref="F106:G106"/>
    <mergeCell ref="F107:G107"/>
    <mergeCell ref="F108:G108"/>
    <mergeCell ref="F109:G109"/>
    <mergeCell ref="F110:G110"/>
    <mergeCell ref="F120:G120"/>
    <mergeCell ref="F121:G121"/>
    <mergeCell ref="F122:G122"/>
    <mergeCell ref="F123:G123"/>
    <mergeCell ref="F114:G114"/>
    <mergeCell ref="F115:G115"/>
    <mergeCell ref="F116:G116"/>
    <mergeCell ref="F117:G117"/>
    <mergeCell ref="F118:G118"/>
    <mergeCell ref="F119:G119"/>
    <mergeCell ref="F136:G136"/>
    <mergeCell ref="F137:G137"/>
    <mergeCell ref="F129:G129"/>
    <mergeCell ref="F130:G130"/>
    <mergeCell ref="F131:G131"/>
    <mergeCell ref="F132:G132"/>
    <mergeCell ref="F133:G133"/>
    <mergeCell ref="F134:G134"/>
    <mergeCell ref="F124:G124"/>
    <mergeCell ref="F125:G125"/>
    <mergeCell ref="F126:G126"/>
    <mergeCell ref="F127:G127"/>
    <mergeCell ref="F128:G128"/>
    <mergeCell ref="F159:G159"/>
    <mergeCell ref="F3:H3"/>
    <mergeCell ref="F153:G153"/>
    <mergeCell ref="F154:G154"/>
    <mergeCell ref="F155:G155"/>
    <mergeCell ref="F156:G156"/>
    <mergeCell ref="F157:G157"/>
    <mergeCell ref="F158:G158"/>
    <mergeCell ref="F148:G148"/>
    <mergeCell ref="F149:G149"/>
    <mergeCell ref="F150:G150"/>
    <mergeCell ref="F151:G151"/>
    <mergeCell ref="F152:G152"/>
    <mergeCell ref="F144:G144"/>
    <mergeCell ref="F145:G145"/>
    <mergeCell ref="F146:G146"/>
    <mergeCell ref="F147:G147"/>
    <mergeCell ref="F138:G138"/>
    <mergeCell ref="F139:G139"/>
    <mergeCell ref="F140:G140"/>
    <mergeCell ref="F141:G141"/>
    <mergeCell ref="F142:G142"/>
    <mergeCell ref="F143:G143"/>
    <mergeCell ref="F135:G13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paramètres</vt:lpstr>
      <vt:lpstr>Feuil3</vt:lpstr>
      <vt:lpstr>jours_fériés</vt:lpstr>
      <vt:lpstr>mois_année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Laure</dc:creator>
  <cp:lastModifiedBy>jvdo</cp:lastModifiedBy>
  <cp:lastPrinted>2017-02-20T08:55:24Z</cp:lastPrinted>
  <dcterms:created xsi:type="dcterms:W3CDTF">2012-02-01T22:06:40Z</dcterms:created>
  <dcterms:modified xsi:type="dcterms:W3CDTF">2017-02-26T01:52:20Z</dcterms:modified>
</cp:coreProperties>
</file>