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Feuil1" sheetId="1" r:id="rId1"/>
    <sheet name="année calendaire" sheetId="4" r:id="rId2"/>
    <sheet name="Feuil2" sheetId="2" r:id="rId3"/>
    <sheet name="Feuil3" sheetId="3" r:id="rId4"/>
  </sheets>
  <externalReferences>
    <externalReference r:id="rId5"/>
  </externalReferences>
  <definedNames>
    <definedName name="Année_Calendaire">'année calendaire'!$A$1</definedName>
    <definedName name="Férié">'[1]année calendaire'!$A$3:$A$19</definedName>
  </definedNames>
  <calcPr calcId="152511"/>
</workbook>
</file>

<file path=xl/calcChain.xml><?xml version="1.0" encoding="utf-8"?>
<calcChain xmlns="http://schemas.openxmlformats.org/spreadsheetml/2006/main"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K106" i="1"/>
  <c r="I106" i="1"/>
  <c r="G106" i="1"/>
  <c r="E106" i="1"/>
  <c r="K105" i="1"/>
  <c r="I105" i="1"/>
  <c r="G105" i="1"/>
  <c r="K104" i="1"/>
  <c r="I104" i="1"/>
  <c r="G104" i="1"/>
  <c r="E104" i="1"/>
  <c r="K103" i="1"/>
  <c r="I103" i="1"/>
  <c r="G103" i="1"/>
  <c r="E103" i="1"/>
  <c r="M102" i="1"/>
  <c r="K102" i="1"/>
  <c r="I102" i="1"/>
  <c r="G102" i="1"/>
  <c r="E102" i="1"/>
  <c r="M101" i="1"/>
  <c r="K101" i="1"/>
  <c r="I101" i="1"/>
  <c r="G101" i="1"/>
  <c r="E101" i="1"/>
  <c r="M100" i="1"/>
  <c r="K100" i="1"/>
  <c r="I100" i="1"/>
  <c r="G100" i="1"/>
  <c r="E100" i="1"/>
  <c r="E105" i="1"/>
  <c r="G1" i="1"/>
  <c r="A15" i="4"/>
  <c r="A16" i="4" s="1"/>
  <c r="A14" i="4"/>
  <c r="A13" i="4"/>
  <c r="A12" i="4"/>
  <c r="A11" i="4"/>
  <c r="A10" i="4"/>
  <c r="A6" i="4"/>
  <c r="A4" i="4"/>
  <c r="A8" i="4" s="1"/>
  <c r="A3" i="4"/>
  <c r="A5" i="4" l="1"/>
  <c r="A9" i="4"/>
  <c r="A7" i="4"/>
  <c r="D46" i="1" l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comments1.xml><?xml version="1.0" encoding="utf-8"?>
<comments xmlns="http://schemas.openxmlformats.org/spreadsheetml/2006/main">
  <authors>
    <author>Auteur</author>
  </authors>
  <commentList>
    <comment ref="N13" authorId="0" shapeId="0">
      <text>
        <r>
          <rPr>
            <sz val="9"/>
            <color indexed="81"/>
            <rFont val="Tahoma"/>
            <family val="2"/>
          </rPr>
          <t xml:space="preserve">
ligne des mois</t>
        </r>
      </text>
    </comment>
    <comment ref="B14" authorId="0" shapeId="0">
      <text>
        <r>
          <rPr>
            <sz val="9"/>
            <color indexed="81"/>
            <rFont val="Tahoma"/>
            <family val="2"/>
          </rPr>
          <t xml:space="preserve">
Dans la cellule b14
 j aimerai qu elle soit en rouge comme c est 1 jour férié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dans les cellules b20 et b21 qu elle soit en gris puisque c est le samedi et dimanche</t>
        </r>
      </text>
    </comment>
  </commentList>
</comments>
</file>

<file path=xl/sharedStrings.xml><?xml version="1.0" encoding="utf-8"?>
<sst xmlns="http://schemas.openxmlformats.org/spreadsheetml/2006/main" count="17" uniqueCount="17">
  <si>
    <t>Jours de présence au long de l'année considérée</t>
  </si>
  <si>
    <t>Total jours de présence :</t>
  </si>
  <si>
    <t>Le Jour de l'An</t>
  </si>
  <si>
    <t>Pâques</t>
  </si>
  <si>
    <t>Le lundi de Pâques</t>
  </si>
  <si>
    <t>La fête du Travail</t>
  </si>
  <si>
    <t>L'Ascension</t>
  </si>
  <si>
    <t>Pentecôte</t>
  </si>
  <si>
    <t>Le lundi de Pentecôte</t>
  </si>
  <si>
    <t>La fête nationale</t>
  </si>
  <si>
    <t>L'Assomption</t>
  </si>
  <si>
    <t>La Toussaint</t>
  </si>
  <si>
    <t>L'Armistice</t>
  </si>
  <si>
    <t>Noël</t>
  </si>
  <si>
    <t>Nouvel an</t>
  </si>
  <si>
    <t>Détection des jours fériés dans le mois</t>
  </si>
  <si>
    <t>et faire la même chose pour tous les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</si>
</sst>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mm/yyyy;@"/>
    <numFmt numFmtId="165" formatCode="dd\-mmm\-yy;@"/>
    <numFmt numFmtId="166" formatCode="yyyy"/>
    <numFmt numFmtId="167" formatCode="m"/>
    <numFmt numFmtId="168" formatCode="d"/>
    <numFmt numFmtId="169" formatCode="dd"/>
  </numFmts>
  <fonts count="8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5" fontId="4" fillId="0" borderId="3" xfId="0" applyNumberFormat="1" applyFont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3" fillId="0" borderId="0" xfId="0" applyNumberFormat="1" applyFont="1"/>
    <xf numFmtId="167" fontId="0" fillId="0" borderId="1" xfId="0" applyNumberFormat="1" applyFill="1" applyBorder="1"/>
    <xf numFmtId="168" fontId="0" fillId="0" borderId="1" xfId="0" applyNumberFormat="1" applyFill="1" applyBorder="1"/>
    <xf numFmtId="169" fontId="0" fillId="0" borderId="1" xfId="0" applyNumberFormat="1" applyBorder="1"/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NumberFormat="1" applyFill="1" applyBorder="1"/>
  </cellXfs>
  <cellStyles count="1"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lechargements\Copie%20de%202016%20tableau%20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MERES ENFTS 2016"/>
      <sheetName val="0-3 ans"/>
      <sheetName val="3-5 ans"/>
      <sheetName val="5&amp;+"/>
      <sheetName val="0-5ans"/>
      <sheetName val=" 1-16"/>
      <sheetName val="2-16"/>
      <sheetName val="3-16"/>
      <sheetName val=" 4-16"/>
      <sheetName val=" 5-16"/>
      <sheetName val=" 6-16"/>
      <sheetName val="7-16"/>
      <sheetName val="8-16"/>
      <sheetName val="9-16"/>
      <sheetName val="10-16"/>
      <sheetName val="11-16"/>
      <sheetName val="12-16"/>
      <sheetName val="année calendai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>
            <v>42370</v>
          </cell>
        </row>
        <row r="4">
          <cell r="A4">
            <v>42456</v>
          </cell>
        </row>
        <row r="5">
          <cell r="A5">
            <v>42457</v>
          </cell>
        </row>
        <row r="6">
          <cell r="A6">
            <v>42491</v>
          </cell>
        </row>
        <row r="7">
          <cell r="A7">
            <v>42495</v>
          </cell>
        </row>
        <row r="8">
          <cell r="A8">
            <v>42505</v>
          </cell>
        </row>
        <row r="9">
          <cell r="A9">
            <v>42506</v>
          </cell>
        </row>
        <row r="10">
          <cell r="A10">
            <v>42572</v>
          </cell>
        </row>
        <row r="11">
          <cell r="A11">
            <v>42597</v>
          </cell>
        </row>
        <row r="12">
          <cell r="A12">
            <v>42640</v>
          </cell>
        </row>
        <row r="13">
          <cell r="A13">
            <v>42675</v>
          </cell>
        </row>
        <row r="14">
          <cell r="A14">
            <v>42685</v>
          </cell>
        </row>
        <row r="15">
          <cell r="A15">
            <v>42729</v>
          </cell>
        </row>
        <row r="16">
          <cell r="A16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tabSelected="1" topLeftCell="A2" workbookViewId="0">
      <selection activeCell="B14" sqref="B14"/>
    </sheetView>
  </sheetViews>
  <sheetFormatPr baseColWidth="10" defaultRowHeight="15" outlineLevelRow="1" x14ac:dyDescent="0.25"/>
  <sheetData>
    <row r="1" spans="1:14" ht="15.75" x14ac:dyDescent="0.25">
      <c r="A1" s="1"/>
      <c r="B1" s="2"/>
      <c r="C1" s="2"/>
      <c r="D1" s="2"/>
      <c r="G1" s="13">
        <f>EDATE(DATE('année calendaire'!A1,1,1),0)</f>
        <v>42736</v>
      </c>
    </row>
    <row r="3" spans="1:14" x14ac:dyDescent="0.25">
      <c r="A3" s="3"/>
      <c r="D3" s="4"/>
    </row>
    <row r="4" spans="1:14" x14ac:dyDescent="0.25">
      <c r="A4" s="3"/>
    </row>
    <row r="5" spans="1:14" x14ac:dyDescent="0.25">
      <c r="A5" s="3"/>
      <c r="C5" s="4"/>
      <c r="F5" s="18"/>
      <c r="G5" s="18"/>
    </row>
    <row r="6" spans="1:14" x14ac:dyDescent="0.25">
      <c r="A6" s="3"/>
      <c r="E6" s="4"/>
      <c r="F6" s="17" t="s">
        <v>16</v>
      </c>
      <c r="G6" s="17"/>
    </row>
    <row r="7" spans="1:14" x14ac:dyDescent="0.25">
      <c r="A7" s="3"/>
      <c r="C7" s="19"/>
      <c r="D7" s="19"/>
      <c r="E7" s="4"/>
      <c r="F7" s="18"/>
      <c r="G7" s="19"/>
    </row>
    <row r="8" spans="1:14" x14ac:dyDescent="0.25">
      <c r="A8" s="3"/>
      <c r="B8" s="3"/>
      <c r="C8" s="3"/>
      <c r="D8" s="5"/>
      <c r="E8" s="3"/>
    </row>
    <row r="9" spans="1:14" x14ac:dyDescent="0.25">
      <c r="A9" s="3"/>
      <c r="B9" s="3"/>
      <c r="C9" s="3"/>
    </row>
    <row r="11" spans="1:14" x14ac:dyDescent="0.25">
      <c r="A11" s="3" t="s">
        <v>0</v>
      </c>
      <c r="B11" s="3"/>
      <c r="C11" s="3"/>
      <c r="D11" s="3"/>
    </row>
    <row r="12" spans="1:14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 x14ac:dyDescent="0.25">
      <c r="A13" s="6"/>
      <c r="B13" s="23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25">
      <c r="A14" s="15">
        <v>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x14ac:dyDescent="0.25">
      <c r="A15" s="15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4" x14ac:dyDescent="0.25">
      <c r="A16" s="15">
        <v>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15">
        <v>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15">
        <v>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15">
        <v>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15">
        <v>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15">
        <v>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15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15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15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15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x14ac:dyDescent="0.25">
      <c r="A26" s="15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x14ac:dyDescent="0.25">
      <c r="A27" s="15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x14ac:dyDescent="0.25">
      <c r="A28" s="15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x14ac:dyDescent="0.25">
      <c r="A29" s="15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x14ac:dyDescent="0.25">
      <c r="A30" s="15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x14ac:dyDescent="0.25">
      <c r="A31" s="15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x14ac:dyDescent="0.25">
      <c r="A32" s="15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15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15">
        <v>21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15">
        <v>22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15">
        <v>23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15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15">
        <v>25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15">
        <v>26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15">
        <v>27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15">
        <v>28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15">
        <v>29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5">
        <v>30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x14ac:dyDescent="0.25">
      <c r="A44" s="15">
        <v>31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8"/>
      <c r="B45" s="8">
        <f>SUM(B14:B44)</f>
        <v>0</v>
      </c>
      <c r="C45" s="8">
        <f t="shared" ref="C45:M45" si="0">SUM(C14:C44)</f>
        <v>0</v>
      </c>
      <c r="D45" s="8">
        <f t="shared" si="0"/>
        <v>0</v>
      </c>
      <c r="E45" s="8">
        <f t="shared" si="0"/>
        <v>0</v>
      </c>
      <c r="F45" s="8">
        <f t="shared" si="0"/>
        <v>0</v>
      </c>
      <c r="G45" s="8">
        <f t="shared" si="0"/>
        <v>0</v>
      </c>
      <c r="H45" s="8">
        <f t="shared" si="0"/>
        <v>0</v>
      </c>
      <c r="I45" s="8">
        <f t="shared" si="0"/>
        <v>0</v>
      </c>
      <c r="J45" s="8">
        <f t="shared" si="0"/>
        <v>0</v>
      </c>
      <c r="K45" s="8">
        <f t="shared" si="0"/>
        <v>0</v>
      </c>
      <c r="L45" s="8">
        <f t="shared" si="0"/>
        <v>0</v>
      </c>
      <c r="M45" s="8">
        <f t="shared" si="0"/>
        <v>0</v>
      </c>
    </row>
    <row r="46" spans="1:13" x14ac:dyDescent="0.25">
      <c r="A46" s="9" t="s">
        <v>1</v>
      </c>
      <c r="B46" s="9"/>
      <c r="C46" s="9"/>
      <c r="D46" s="8">
        <f>SUM(B14:M44)</f>
        <v>0</v>
      </c>
      <c r="E46" s="8"/>
      <c r="F46" s="8"/>
      <c r="G46" s="8"/>
      <c r="H46" s="8"/>
      <c r="I46" s="8"/>
      <c r="J46" s="8"/>
      <c r="K46" s="8"/>
      <c r="L46" s="8"/>
      <c r="M46" s="8"/>
    </row>
    <row r="100" spans="1:14" s="8" customFormat="1" ht="39.75" customHeight="1" outlineLevel="1" x14ac:dyDescent="0.25">
      <c r="A100" s="20" t="s">
        <v>15</v>
      </c>
      <c r="B100" s="20"/>
      <c r="C100" s="20"/>
      <c r="D100" s="21"/>
      <c r="E100" s="16" t="str">
        <f t="shared" ref="E100:E105" si="1">IF(COUNTIF(Férié,D8)=1,D8,"")</f>
        <v/>
      </c>
      <c r="F100"/>
      <c r="G100" s="16" t="str">
        <f>IF(COUNTIF(Férié,I75)=1,I75,"")</f>
        <v/>
      </c>
      <c r="H100"/>
      <c r="I100" s="16" t="str">
        <f>IF(COUNTIF(Férié,P75)=1,P75,"")</f>
        <v/>
      </c>
      <c r="J100"/>
      <c r="K100" s="16" t="str">
        <f>IF(COUNTIF(Férié,W75)=1,W75,"")</f>
        <v/>
      </c>
      <c r="L100"/>
      <c r="M100" s="16" t="str">
        <f>IF(COUNTIF(Férié,AD75)=1,AD75,"")</f>
        <v/>
      </c>
      <c r="N100" s="16"/>
    </row>
    <row r="101" spans="1:14" s="8" customFormat="1" ht="39.75" customHeight="1" outlineLevel="1" x14ac:dyDescent="0.25">
      <c r="A101" s="20"/>
      <c r="B101" s="20"/>
      <c r="C101" s="20"/>
      <c r="D101" s="21"/>
      <c r="E101" s="16" t="str">
        <f t="shared" si="1"/>
        <v/>
      </c>
      <c r="F101"/>
      <c r="G101" s="16" t="str">
        <f>IF(COUNTIF(Férié,J75)=1,J75,"")</f>
        <v/>
      </c>
      <c r="H101"/>
      <c r="I101" s="16" t="str">
        <f>IF(COUNTIF(Férié,Q75)=1,Q75,"")</f>
        <v/>
      </c>
      <c r="J101"/>
      <c r="K101" s="16" t="str">
        <f>IF(COUNTIF(Férié,X75)=1,X75,"")</f>
        <v/>
      </c>
      <c r="L101"/>
      <c r="M101" s="16" t="str">
        <f>IF(COUNTIF(Férié,AE75)=1,AE75,"")</f>
        <v/>
      </c>
      <c r="N101" s="16"/>
    </row>
    <row r="102" spans="1:14" s="8" customFormat="1" ht="39.75" customHeight="1" outlineLevel="1" x14ac:dyDescent="0.25">
      <c r="A102" s="20"/>
      <c r="B102" s="20"/>
      <c r="C102" s="20"/>
      <c r="D102" s="21"/>
      <c r="E102" s="16" t="str">
        <f t="shared" si="1"/>
        <v/>
      </c>
      <c r="F102"/>
      <c r="G102" s="16" t="str">
        <f>IF(COUNTIF(Férié,K75)=1,K75,"")</f>
        <v/>
      </c>
      <c r="H102"/>
      <c r="I102" s="16" t="str">
        <f>IF(COUNTIF(Férié,R75)=1,R75,"")</f>
        <v/>
      </c>
      <c r="J102"/>
      <c r="K102" s="16" t="str">
        <f>IF(COUNTIF(Férié,Y75)=1,Y75,"")</f>
        <v/>
      </c>
      <c r="L102"/>
      <c r="M102" s="16" t="str">
        <f>IF(COUNTIF(Férié,AF75)=1,AF75,"")</f>
        <v/>
      </c>
      <c r="N102" s="16"/>
    </row>
    <row r="103" spans="1:14" s="8" customFormat="1" ht="39.75" customHeight="1" outlineLevel="1" x14ac:dyDescent="0.25">
      <c r="A103" s="20"/>
      <c r="B103" s="20"/>
      <c r="C103" s="20"/>
      <c r="D103" s="21"/>
      <c r="E103" s="16" t="str">
        <f t="shared" si="1"/>
        <v/>
      </c>
      <c r="F103"/>
      <c r="G103" s="16" t="str">
        <f>IF(COUNTIF(Férié,L75)=1,L75,"")</f>
        <v/>
      </c>
      <c r="H103"/>
      <c r="I103" s="16" t="str">
        <f>IF(COUNTIF(Férié,S75)=1,S75,"")</f>
        <v/>
      </c>
      <c r="J103"/>
      <c r="K103" s="16" t="str">
        <f>IF(COUNTIF(Férié,Z75)=1,Z75,"")</f>
        <v/>
      </c>
      <c r="L103"/>
      <c r="M103" s="16"/>
      <c r="N103" s="16"/>
    </row>
    <row r="104" spans="1:14" s="8" customFormat="1" ht="39.75" customHeight="1" outlineLevel="1" x14ac:dyDescent="0.25">
      <c r="A104" s="20"/>
      <c r="B104" s="20"/>
      <c r="C104" s="20"/>
      <c r="D104" s="21"/>
      <c r="E104" s="16" t="str">
        <f t="shared" si="1"/>
        <v/>
      </c>
      <c r="F104"/>
      <c r="G104" s="16" t="str">
        <f>IF(COUNTIF(Férié,M75)=1,M75,"")</f>
        <v/>
      </c>
      <c r="H104"/>
      <c r="I104" s="16" t="str">
        <f>IF(COUNTIF(Férié,T75)=1,T75,"")</f>
        <v/>
      </c>
      <c r="J104"/>
      <c r="K104" s="16" t="str">
        <f>IF(COUNTIF(Férié,AA75)=1,AA75,"")</f>
        <v/>
      </c>
      <c r="L104"/>
      <c r="M104" s="16"/>
      <c r="N104" s="16"/>
    </row>
    <row r="105" spans="1:14" s="8" customFormat="1" ht="39.75" customHeight="1" outlineLevel="1" x14ac:dyDescent="0.25">
      <c r="A105" s="20"/>
      <c r="B105" s="20"/>
      <c r="C105" s="20"/>
      <c r="D105" s="21"/>
      <c r="E105" s="16" t="e">
        <f t="shared" si="1"/>
        <v>#VALUE!</v>
      </c>
      <c r="F105"/>
      <c r="G105" s="16" t="str">
        <f>IF(COUNTIF(Férié,N75)=1,N75,"")</f>
        <v/>
      </c>
      <c r="H105"/>
      <c r="I105" s="16" t="str">
        <f>IF(COUNTIF(Férié,U75)=1,U75,"")</f>
        <v/>
      </c>
      <c r="J105"/>
      <c r="K105" s="16" t="str">
        <f>IF(COUNTIF(Férié,AB75)=1,AB75,"")</f>
        <v/>
      </c>
      <c r="L105"/>
      <c r="M105" s="16"/>
      <c r="N105" s="16"/>
    </row>
    <row r="106" spans="1:14" s="8" customFormat="1" ht="39.75" customHeight="1" outlineLevel="1" x14ac:dyDescent="0.25">
      <c r="A106" s="20"/>
      <c r="B106" s="20"/>
      <c r="C106" s="20"/>
      <c r="D106" s="21"/>
      <c r="E106" s="16" t="str">
        <f>IF(COUNTIF(Férié,H75)=1,H75,"")</f>
        <v/>
      </c>
      <c r="F106"/>
      <c r="G106" s="16" t="str">
        <f>IF(COUNTIF(Férié,O75)=1,O75,"")</f>
        <v/>
      </c>
      <c r="H106"/>
      <c r="I106" s="16" t="str">
        <f>IF(COUNTIF(Férié,V75)=1,V75,"")</f>
        <v/>
      </c>
      <c r="J106"/>
      <c r="K106" s="16" t="str">
        <f>IF(COUNTIF(Férié,AC75)=1,AC75,"")</f>
        <v/>
      </c>
      <c r="L106"/>
      <c r="M106" s="16"/>
      <c r="N106" s="16"/>
    </row>
    <row r="108" spans="1:14" x14ac:dyDescent="0.25">
      <c r="A108" s="6"/>
      <c r="B108" s="14">
        <f>EDATE(DATE('année calendaire'!$A$1,1,1),0)</f>
        <v>42736</v>
      </c>
      <c r="C108" s="14">
        <f>EDATE(DATE('année calendaire'!$A$1,2,1),0)</f>
        <v>42767</v>
      </c>
      <c r="D108" s="14">
        <f>EDATE(DATE('année calendaire'!$A$1,3,1),0)</f>
        <v>42795</v>
      </c>
      <c r="E108" s="14">
        <f>EDATE(DATE('année calendaire'!$A$1,4,1),0)</f>
        <v>42826</v>
      </c>
      <c r="F108" s="14">
        <f>EDATE(DATE('année calendaire'!$A$1,5,1),0)</f>
        <v>42856</v>
      </c>
      <c r="G108" s="14">
        <f>EDATE(DATE('année calendaire'!$A$1,6,1),0)</f>
        <v>42887</v>
      </c>
      <c r="H108" s="14">
        <f>EDATE(DATE('année calendaire'!$A$1,7,1),0)</f>
        <v>42917</v>
      </c>
      <c r="I108" s="14">
        <f>EDATE(DATE('année calendaire'!$A$1,8,1),0)</f>
        <v>42948</v>
      </c>
      <c r="J108" s="14">
        <f>EDATE(DATE('année calendaire'!$A$1,9,1),0)</f>
        <v>42979</v>
      </c>
      <c r="K108" s="14">
        <f>EDATE(DATE('année calendaire'!$A$1,10,1),0)</f>
        <v>43009</v>
      </c>
      <c r="L108" s="14">
        <f>EDATE(DATE('année calendaire'!$A$1,11,1),0)</f>
        <v>43040</v>
      </c>
      <c r="M108" s="14">
        <f>EDATE(DATE('année calendaire'!$A$1,12,1),0)</f>
        <v>43070</v>
      </c>
    </row>
    <row r="109" spans="1:14" x14ac:dyDescent="0.25">
      <c r="A109" s="15">
        <f>G1</f>
        <v>42736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4" x14ac:dyDescent="0.25">
      <c r="A110" s="15">
        <f>A109+1</f>
        <v>42737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4" x14ac:dyDescent="0.25">
      <c r="A111" s="15">
        <f t="shared" ref="A111:A139" si="2">A110+1</f>
        <v>42738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4" x14ac:dyDescent="0.25">
      <c r="A112" s="15">
        <f t="shared" si="2"/>
        <v>42739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x14ac:dyDescent="0.25">
      <c r="A113" s="15">
        <f t="shared" si="2"/>
        <v>42740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x14ac:dyDescent="0.25">
      <c r="A114" s="15">
        <f t="shared" si="2"/>
        <v>42741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x14ac:dyDescent="0.25">
      <c r="A115" s="15">
        <f t="shared" si="2"/>
        <v>42742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x14ac:dyDescent="0.25">
      <c r="A116" s="15">
        <f t="shared" si="2"/>
        <v>42743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x14ac:dyDescent="0.25">
      <c r="A117" s="15">
        <f t="shared" si="2"/>
        <v>42744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x14ac:dyDescent="0.25">
      <c r="A118" s="15">
        <f t="shared" si="2"/>
        <v>42745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x14ac:dyDescent="0.25">
      <c r="A119" s="15">
        <f t="shared" si="2"/>
        <v>42746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x14ac:dyDescent="0.25">
      <c r="A120" s="15">
        <f t="shared" si="2"/>
        <v>42747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x14ac:dyDescent="0.25">
      <c r="A121" s="15">
        <f t="shared" si="2"/>
        <v>42748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x14ac:dyDescent="0.25">
      <c r="A122" s="15">
        <f t="shared" si="2"/>
        <v>42749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x14ac:dyDescent="0.25">
      <c r="A123" s="15">
        <f t="shared" si="2"/>
        <v>42750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x14ac:dyDescent="0.25">
      <c r="A124" s="15">
        <f t="shared" si="2"/>
        <v>42751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x14ac:dyDescent="0.25">
      <c r="A125" s="15">
        <f t="shared" si="2"/>
        <v>42752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x14ac:dyDescent="0.25">
      <c r="A126" s="15">
        <f t="shared" si="2"/>
        <v>42753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x14ac:dyDescent="0.25">
      <c r="A127" s="15">
        <f t="shared" si="2"/>
        <v>42754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x14ac:dyDescent="0.25">
      <c r="A128" s="15">
        <f t="shared" si="2"/>
        <v>42755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x14ac:dyDescent="0.25">
      <c r="A129" s="15">
        <f t="shared" si="2"/>
        <v>42756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x14ac:dyDescent="0.25">
      <c r="A130" s="15">
        <f t="shared" si="2"/>
        <v>42757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x14ac:dyDescent="0.25">
      <c r="A131" s="15">
        <f t="shared" si="2"/>
        <v>42758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x14ac:dyDescent="0.25">
      <c r="A132" s="15">
        <f t="shared" si="2"/>
        <v>42759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x14ac:dyDescent="0.25">
      <c r="A133" s="15">
        <f t="shared" si="2"/>
        <v>42760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x14ac:dyDescent="0.25">
      <c r="A134" s="15">
        <f t="shared" si="2"/>
        <v>42761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x14ac:dyDescent="0.25">
      <c r="A135" s="15">
        <f t="shared" si="2"/>
        <v>42762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15">
        <f t="shared" si="2"/>
        <v>42763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x14ac:dyDescent="0.25">
      <c r="A137" s="15">
        <f t="shared" si="2"/>
        <v>42764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x14ac:dyDescent="0.25">
      <c r="A138" s="15">
        <f t="shared" si="2"/>
        <v>42765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x14ac:dyDescent="0.25">
      <c r="A139" s="15">
        <f t="shared" si="2"/>
        <v>42766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</sheetData>
  <mergeCells count="4">
    <mergeCell ref="F5:G5"/>
    <mergeCell ref="C7:D7"/>
    <mergeCell ref="F7:G7"/>
    <mergeCell ref="A100:D106"/>
  </mergeCells>
  <conditionalFormatting sqref="B14:M44">
    <cfRule type="expression" dxfId="4" priority="4">
      <formula>WEEKDAY(DATE(YEAR($G$1),B$13,$A14))=1</formula>
    </cfRule>
    <cfRule type="expression" dxfId="3" priority="3">
      <formula>WEEKDAY(DATE(YEAR($G$1),B$13,$A14))=7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3F883C-6753-44C4-A575-9888F7CC5C24}">
            <xm:f>IFERROR(VLOOKUP(DATE(YEAR($G$1),B$13,$A14),'année calendaire'!$A$3:$A$16,1,0),0)</xm:f>
            <x14:dxf>
              <fill>
                <patternFill>
                  <bgColor rgb="FFFF0000"/>
                </patternFill>
              </fill>
            </x14:dxf>
          </x14:cfRule>
          <xm:sqref>B14:M44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1" sqref="C11"/>
    </sheetView>
  </sheetViews>
  <sheetFormatPr baseColWidth="10" defaultRowHeight="15" x14ac:dyDescent="0.25"/>
  <cols>
    <col min="1" max="1" width="10.5703125" bestFit="1" customWidth="1"/>
    <col min="2" max="2" width="18.5703125" bestFit="1" customWidth="1"/>
  </cols>
  <sheetData>
    <row r="1" spans="1:2" x14ac:dyDescent="0.25">
      <c r="A1" s="22">
        <v>2017</v>
      </c>
      <c r="B1" s="22"/>
    </row>
    <row r="2" spans="1:2" x14ac:dyDescent="0.25">
      <c r="A2" s="22"/>
      <c r="B2" s="22"/>
    </row>
    <row r="3" spans="1:2" x14ac:dyDescent="0.25">
      <c r="A3" s="10">
        <f>("01/01/"&amp;Année_Calendaire)*1</f>
        <v>42736</v>
      </c>
      <c r="B3" s="11" t="s">
        <v>2</v>
      </c>
    </row>
    <row r="4" spans="1:2" x14ac:dyDescent="0.25">
      <c r="A4" s="10">
        <f>IF(MOD(19*MOD(A1,19)+24,30)+MOD(2*MOD(A1,4)+4*MOD(A1,7)+6*MOD(19*MOD(A1,19)+24,30)+5,7)-9&lt;=0,DATE(A1,3,22+MOD(19*MOD(A1,19)+24,30)+MOD(2*MOD(A1,4)+4*MOD(A1,7)+6*MOD(19*MOD(A1,19)+24,30)+5,7)),DATE(A1,4,MOD(19*MOD(A1,19)+24,30)+MOD(2*MOD(A1,4)+4*MOD(A1,7)+6*MOD(19*MOD(A1,19)+24,30)+5,7)-9))</f>
        <v>42841</v>
      </c>
      <c r="B4" s="11" t="s">
        <v>3</v>
      </c>
    </row>
    <row r="5" spans="1:2" x14ac:dyDescent="0.25">
      <c r="A5" s="10">
        <f>A4+1</f>
        <v>42842</v>
      </c>
      <c r="B5" s="11" t="s">
        <v>4</v>
      </c>
    </row>
    <row r="6" spans="1:2" x14ac:dyDescent="0.25">
      <c r="A6" s="10">
        <f>("01/05/"&amp;Année_Calendaire)*1</f>
        <v>42856</v>
      </c>
      <c r="B6" s="11" t="s">
        <v>5</v>
      </c>
    </row>
    <row r="7" spans="1:2" x14ac:dyDescent="0.25">
      <c r="A7" s="10">
        <f>A4+39</f>
        <v>42880</v>
      </c>
      <c r="B7" s="11" t="s">
        <v>6</v>
      </c>
    </row>
    <row r="8" spans="1:2" x14ac:dyDescent="0.25">
      <c r="A8" s="10">
        <f>A4+49</f>
        <v>42890</v>
      </c>
      <c r="B8" s="11" t="s">
        <v>7</v>
      </c>
    </row>
    <row r="9" spans="1:2" x14ac:dyDescent="0.25">
      <c r="A9" s="10">
        <f>A4+50</f>
        <v>42891</v>
      </c>
      <c r="B9" s="11" t="s">
        <v>8</v>
      </c>
    </row>
    <row r="10" spans="1:2" x14ac:dyDescent="0.25">
      <c r="A10" s="10">
        <f>("21/07/"&amp;Année_Calendaire)*1</f>
        <v>42937</v>
      </c>
      <c r="B10" s="11" t="s">
        <v>9</v>
      </c>
    </row>
    <row r="11" spans="1:2" x14ac:dyDescent="0.25">
      <c r="A11" s="10">
        <f>("15/08/"&amp;Année_Calendaire)*1</f>
        <v>42962</v>
      </c>
      <c r="B11" s="11" t="s">
        <v>10</v>
      </c>
    </row>
    <row r="12" spans="1:2" x14ac:dyDescent="0.25">
      <c r="A12" s="10">
        <f>("27/09/"&amp;Année_Calendaire)*1</f>
        <v>43005</v>
      </c>
      <c r="B12" s="12"/>
    </row>
    <row r="13" spans="1:2" x14ac:dyDescent="0.25">
      <c r="A13" s="10">
        <f>("01/11/"&amp;Année_Calendaire)*1</f>
        <v>43040</v>
      </c>
      <c r="B13" s="11" t="s">
        <v>11</v>
      </c>
    </row>
    <row r="14" spans="1:2" x14ac:dyDescent="0.25">
      <c r="A14" s="10">
        <f>("11/11/"&amp;Année_Calendaire)*1</f>
        <v>43050</v>
      </c>
      <c r="B14" s="11" t="s">
        <v>12</v>
      </c>
    </row>
    <row r="15" spans="1:2" x14ac:dyDescent="0.25">
      <c r="A15" s="10">
        <f>("25/12/"&amp;Année_Calendaire)*1</f>
        <v>43094</v>
      </c>
      <c r="B15" s="11" t="s">
        <v>13</v>
      </c>
    </row>
    <row r="16" spans="1:2" x14ac:dyDescent="0.25">
      <c r="A16" s="10">
        <f>A15+7</f>
        <v>43101</v>
      </c>
      <c r="B16" s="11" t="s">
        <v>14</v>
      </c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</sheetData>
  <mergeCells count="1">
    <mergeCell ref="A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année calendaire</vt:lpstr>
      <vt:lpstr>Feuil2</vt:lpstr>
      <vt:lpstr>Feuil3</vt:lpstr>
      <vt:lpstr>Année_Calendaire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2017-01-25T23:29:56Z</dcterms:modified>
</cp:coreProperties>
</file>