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1"/>
  </bookViews>
  <sheets>
    <sheet name="Code EAN13 imprimable" sheetId="1" r:id="rId1"/>
    <sheet name="Calculs" sheetId="2" r:id="rId2"/>
    <sheet name="Table" sheetId="3" r:id="rId3"/>
    <sheet name="Police EAN13" sheetId="4" r:id="rId4"/>
  </sheets>
  <definedNames>
    <definedName name="_xlnm.Print_Area" localSheetId="1">'Calculs'!$C$11:$D$15</definedName>
    <definedName name="_xlnm.Print_Area" localSheetId="3">'Police EAN13'!$A$1:$K$12</definedName>
  </definedNames>
  <calcPr fullCalcOnLoad="1"/>
</workbook>
</file>

<file path=xl/sharedStrings.xml><?xml version="1.0" encoding="utf-8"?>
<sst xmlns="http://schemas.openxmlformats.org/spreadsheetml/2006/main" count="149" uniqueCount="77">
  <si>
    <t>Chiffre 1</t>
  </si>
  <si>
    <t>chiffre 2</t>
  </si>
  <si>
    <t>chiffre 3</t>
  </si>
  <si>
    <t>chiffre 4</t>
  </si>
  <si>
    <t>chiffre 5</t>
  </si>
  <si>
    <t>chiffre 6</t>
  </si>
  <si>
    <t>chiffre 7</t>
  </si>
  <si>
    <t>A</t>
  </si>
  <si>
    <t>K</t>
  </si>
  <si>
    <t>EAN 13</t>
  </si>
  <si>
    <t>Code local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</si>
  <si>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</si>
  <si>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</si>
  <si>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</si>
  <si>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</si>
  <si>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</si>
  <si>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</si>
  <si>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</si>
  <si>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</si>
  <si>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</si>
  <si>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</si>
  <si>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0201006003808</t>
  </si>
  <si>
    <t>a</t>
  </si>
  <si>
    <t>Décomposition</t>
  </si>
  <si>
    <t>Décalage</t>
  </si>
  <si>
    <t>Nombre décalé</t>
  </si>
  <si>
    <t>Caractère</t>
  </si>
  <si>
    <t>zone de garde du début</t>
  </si>
  <si>
    <t>zone de garde centrale</t>
  </si>
  <si>
    <t>zone de garde de fin</t>
  </si>
  <si>
    <t>Correspondance</t>
  </si>
  <si>
    <t>Element A</t>
  </si>
  <si>
    <t>Element B</t>
  </si>
  <si>
    <t>Element C</t>
  </si>
  <si>
    <t>Incorrect</t>
  </si>
  <si>
    <r>
      <t>le 2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</si>
  <si>
    <r>
      <t>le 3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  <r>
      <rPr>
        <sz val="11"/>
        <color indexed="8"/>
        <rFont val="Calibri"/>
        <family val="2"/>
      </rPr>
      <t xml:space="preserve"> ou d'un </t>
    </r>
    <r>
      <rPr>
        <i/>
        <sz val="11"/>
        <color indexed="8"/>
        <rFont val="Calibri"/>
        <family val="2"/>
      </rPr>
      <t>élément B</t>
    </r>
  </si>
  <si>
    <r>
      <t>le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  <r>
      <rPr>
        <sz val="11"/>
        <color indexed="8"/>
        <rFont val="Calibri"/>
        <family val="2"/>
      </rPr>
      <t xml:space="preserve"> ou d'un </t>
    </r>
    <r>
      <rPr>
        <i/>
        <sz val="11"/>
        <color indexed="8"/>
        <rFont val="Calibri"/>
        <family val="2"/>
      </rPr>
      <t>élément B</t>
    </r>
  </si>
  <si>
    <r>
      <t>le 5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  <r>
      <rPr>
        <sz val="11"/>
        <color indexed="8"/>
        <rFont val="Calibri"/>
        <family val="2"/>
      </rPr>
      <t xml:space="preserve"> ou d'un </t>
    </r>
    <r>
      <rPr>
        <i/>
        <sz val="11"/>
        <color indexed="8"/>
        <rFont val="Calibri"/>
        <family val="2"/>
      </rPr>
      <t>élément B</t>
    </r>
  </si>
  <si>
    <r>
      <t>le 6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  <r>
      <rPr>
        <sz val="11"/>
        <color indexed="8"/>
        <rFont val="Calibri"/>
        <family val="2"/>
      </rPr>
      <t xml:space="preserve"> ou d'un </t>
    </r>
    <r>
      <rPr>
        <i/>
        <sz val="11"/>
        <color indexed="8"/>
        <rFont val="Calibri"/>
        <family val="2"/>
      </rPr>
      <t>élément B</t>
    </r>
  </si>
  <si>
    <r>
      <t>le 7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A</t>
    </r>
    <r>
      <rPr>
        <sz val="11"/>
        <color indexed="8"/>
        <rFont val="Calibri"/>
        <family val="2"/>
      </rPr>
      <t xml:space="preserve"> ou d'un </t>
    </r>
    <r>
      <rPr>
        <i/>
        <sz val="11"/>
        <color indexed="8"/>
        <rFont val="Calibri"/>
        <family val="2"/>
      </rPr>
      <t>élément B</t>
    </r>
  </si>
  <si>
    <r>
      <t>le 8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</si>
  <si>
    <r>
      <t>le 9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</si>
  <si>
    <r>
      <t>le 10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</si>
  <si>
    <r>
      <t>le 11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</si>
  <si>
    <r>
      <t>le 12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</si>
  <si>
    <r>
      <t xml:space="preserve">une </t>
    </r>
    <r>
      <rPr>
        <i/>
        <sz val="11"/>
        <color indexed="8"/>
        <rFont val="Calibri"/>
        <family val="2"/>
      </rPr>
      <t>zone de garde de fin (X_X)</t>
    </r>
  </si>
  <si>
    <r>
      <t xml:space="preserve">une </t>
    </r>
    <r>
      <rPr>
        <i/>
        <sz val="11"/>
        <color indexed="8"/>
        <rFont val="Calibri"/>
        <family val="2"/>
      </rPr>
      <t>zone de garde centrale (_X_X_)</t>
    </r>
  </si>
  <si>
    <r>
      <t>le 13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d’un </t>
    </r>
    <r>
      <rPr>
        <i/>
        <sz val="11"/>
        <color indexed="8"/>
        <rFont val="Calibri"/>
        <family val="2"/>
      </rPr>
      <t>élément C</t>
    </r>
    <r>
      <rPr>
        <sz val="11"/>
        <color indexed="8"/>
        <rFont val="Calibri"/>
        <family val="2"/>
      </rPr>
      <t xml:space="preserve"> (somme de contrôle)</t>
    </r>
  </si>
  <si>
    <t>K correspond aux éléments B</t>
  </si>
  <si>
    <t>A correspond aux éléments A</t>
  </si>
  <si>
    <t>a correspond aux éléments C (hors table)</t>
  </si>
  <si>
    <t>Le premier chiffre est déduit de la structure des 6 chiffres suivants : de AAAAAA pour 0 à ABBABA pour 9 (voir table)</t>
  </si>
  <si>
    <t>Code à parité impaire (nbre de 1) qui commence par 0 et termine par 1</t>
  </si>
  <si>
    <t>Code à parité paire (nbre de 1) qui commence par 0 et termine par 1</t>
  </si>
  <si>
    <t>Code à parité paire (nbre de 1) qui commence par 1 et termine par 0</t>
  </si>
  <si>
    <t>Code à parité impaire qui commence par 1 et termine par 0 (élément A lu à l'envers)</t>
  </si>
  <si>
    <t>La séquence des barres pour le code EAN 13 est :</t>
  </si>
  <si>
    <t>Ce code permet donc de détecter très facilement le bon sens de lecture</t>
  </si>
  <si>
    <r>
      <t>le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A</t>
    </r>
  </si>
  <si>
    <r>
      <t>le 2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A</t>
    </r>
  </si>
  <si>
    <r>
      <t>le 3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A</t>
    </r>
  </si>
  <si>
    <r>
      <t>le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A</t>
    </r>
  </si>
  <si>
    <r>
      <t>le 5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C</t>
    </r>
  </si>
  <si>
    <r>
      <t>le 6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C</t>
    </r>
  </si>
  <si>
    <r>
      <t>le 7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C</t>
    </r>
  </si>
  <si>
    <r>
      <t>le 8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chiffre sous la forme d'un </t>
    </r>
    <r>
      <rPr>
        <i/>
        <sz val="11"/>
        <color indexed="8"/>
        <rFont val="Calibri"/>
        <family val="2"/>
      </rPr>
      <t>élément C</t>
    </r>
  </si>
  <si>
    <t>La séquence des barres pour le code EAN 8 est :</t>
  </si>
  <si>
    <t>Le code EAN 8 est un code EAN 13 simplifié</t>
  </si>
  <si>
    <r>
      <t xml:space="preserve">une </t>
    </r>
    <r>
      <rPr>
        <i/>
        <sz val="11"/>
        <color indexed="8"/>
        <rFont val="Calibri"/>
        <family val="2"/>
      </rPr>
      <t>zone de garde de début (X_X)</t>
    </r>
  </si>
  <si>
    <r>
      <t xml:space="preserve">une </t>
    </r>
    <r>
      <rPr>
        <i/>
        <sz val="11"/>
        <color indexed="8"/>
        <rFont val="Calibri"/>
        <family val="2"/>
      </rPr>
      <t>zone de garde de début (X_X) et 1</t>
    </r>
    <r>
      <rPr>
        <i/>
        <vertAlign val="superscript"/>
        <sz val="11"/>
        <color indexed="8"/>
        <rFont val="Calibri"/>
        <family val="2"/>
      </rPr>
      <t>er</t>
    </r>
    <r>
      <rPr>
        <i/>
        <sz val="11"/>
        <color indexed="8"/>
        <rFont val="Calibri"/>
        <family val="2"/>
      </rPr>
      <t xml:space="preserve"> chiffre</t>
    </r>
  </si>
  <si>
    <t>EAN 8</t>
  </si>
  <si>
    <t>65833254</t>
  </si>
  <si>
    <t>:</t>
  </si>
  <si>
    <t>Carte Leclerc</t>
  </si>
  <si>
    <t>ARES</t>
  </si>
  <si>
    <t>2950519884712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</si>
</sst>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00"/>
    <numFmt numFmtId="176" formatCode="00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2"/>
      <color indexed="8"/>
      <name val="Code EAN13"/>
      <family val="0"/>
    </font>
    <font>
      <sz val="8"/>
      <name val="Calibri"/>
      <family val="2"/>
    </font>
    <font>
      <sz val="20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sz val="48"/>
      <color indexed="22"/>
      <name val="Code EAN13"/>
      <family val="0"/>
    </font>
    <font>
      <sz val="48"/>
      <name val="Code EAN13"/>
      <family val="0"/>
    </font>
    <font>
      <sz val="24"/>
      <color indexed="22"/>
      <name val="Arial"/>
      <family val="2"/>
    </font>
    <font>
      <sz val="24"/>
      <name val="Arial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8"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50">
      <alignment/>
      <protection/>
    </xf>
    <xf numFmtId="0" fontId="20" fillId="0" borderId="13" xfId="50" applyNumberFormat="1" applyFill="1" applyBorder="1" applyAlignment="1" applyProtection="1">
      <alignment vertical="center"/>
      <protection locked="0"/>
    </xf>
    <xf numFmtId="0" fontId="20" fillId="4" borderId="13" xfId="50" applyNumberFormat="1" applyFill="1" applyBorder="1" applyAlignment="1" applyProtection="1">
      <alignment horizontal="center" vertical="center"/>
      <protection locked="0"/>
    </xf>
    <xf numFmtId="175" fontId="20" fillId="4" borderId="13" xfId="50" applyNumberFormat="1" applyFill="1" applyBorder="1" applyAlignment="1" applyProtection="1">
      <alignment vertical="center"/>
      <protection locked="0"/>
    </xf>
    <xf numFmtId="0" fontId="20" fillId="0" borderId="0" xfId="50" applyAlignment="1">
      <alignment horizontal="center"/>
      <protection/>
    </xf>
    <xf numFmtId="0" fontId="22" fillId="20" borderId="13" xfId="50" applyNumberFormat="1" applyFont="1" applyFill="1" applyBorder="1" applyAlignment="1" applyProtection="1">
      <alignment horizontal="center" vertical="center"/>
      <protection/>
    </xf>
    <xf numFmtId="0" fontId="23" fillId="0" borderId="13" xfId="50" applyNumberFormat="1" applyFont="1" applyBorder="1" applyAlignment="1" applyProtection="1">
      <alignment horizontal="center" vertical="center"/>
      <protection/>
    </xf>
    <xf numFmtId="0" fontId="20" fillId="0" borderId="13" xfId="50" applyNumberFormat="1" applyFont="1" applyFill="1" applyBorder="1" applyAlignment="1" applyProtection="1">
      <alignment vertical="center"/>
      <protection locked="0"/>
    </xf>
    <xf numFmtId="0" fontId="20" fillId="4" borderId="13" xfId="50" applyNumberFormat="1" applyFont="1" applyFill="1" applyBorder="1" applyAlignment="1" applyProtection="1">
      <alignment horizontal="center" vertical="center"/>
      <protection locked="0"/>
    </xf>
    <xf numFmtId="175" fontId="20" fillId="4" borderId="13" xfId="50" applyNumberFormat="1" applyFont="1" applyFill="1" applyBorder="1" applyAlignment="1" applyProtection="1">
      <alignment vertical="center"/>
      <protection locked="0"/>
    </xf>
    <xf numFmtId="0" fontId="24" fillId="20" borderId="13" xfId="50" applyNumberFormat="1" applyFont="1" applyFill="1" applyBorder="1" applyAlignment="1" applyProtection="1">
      <alignment horizontal="center" vertical="center"/>
      <protection/>
    </xf>
    <xf numFmtId="0" fontId="25" fillId="0" borderId="13" xfId="50" applyNumberFormat="1" applyFont="1" applyBorder="1" applyAlignment="1" applyProtection="1">
      <alignment horizontal="center" vertical="center"/>
      <protection/>
    </xf>
    <xf numFmtId="0" fontId="25" fillId="20" borderId="13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indent="1"/>
    </xf>
    <xf numFmtId="49" fontId="29" fillId="0" borderId="16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26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8" xfId="5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able de caractères démo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76200</xdr:rowOff>
    </xdr:from>
    <xdr:to>
      <xdr:col>18</xdr:col>
      <xdr:colOff>133350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76200"/>
          <a:ext cx="77343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12" sqref="C12"/>
    </sheetView>
  </sheetViews>
  <sheetFormatPr defaultColWidth="11.421875" defaultRowHeight="15"/>
  <cols>
    <col min="1" max="1" width="3.00390625" style="0" customWidth="1"/>
  </cols>
  <sheetData/>
  <printOptions horizontalCentered="1"/>
  <pageMargins left="0.1968503937007874" right="0.1968503937007874" top="0.3937007874015748" bottom="0.984251968503937" header="0.5118110236220472" footer="0.5118110236220472"/>
  <pageSetup orientation="portrait" paperSize="11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0.5625" style="0" customWidth="1"/>
    <col min="3" max="3" width="40.8515625" style="0" bestFit="1" customWidth="1"/>
    <col min="4" max="4" width="0.5625" style="0" customWidth="1"/>
    <col min="6" max="6" width="15.8515625" style="0" customWidth="1"/>
    <col min="7" max="7" width="19.57421875" style="0" customWidth="1"/>
    <col min="8" max="8" width="14.421875" style="0" bestFit="1" customWidth="1"/>
    <col min="9" max="9" width="8.7109375" style="9" bestFit="1" customWidth="1"/>
    <col min="10" max="15" width="5.28125" style="9" bestFit="1" customWidth="1"/>
    <col min="16" max="16" width="8.28125" style="9" bestFit="1" customWidth="1"/>
    <col min="17" max="22" width="5.28125" style="9" bestFit="1" customWidth="1"/>
    <col min="23" max="23" width="8.7109375" style="9" bestFit="1" customWidth="1"/>
  </cols>
  <sheetData>
    <row r="1" spans="1:7" ht="15">
      <c r="A1" s="8"/>
      <c r="C1" s="9" t="s">
        <v>9</v>
      </c>
      <c r="F1" s="4" t="s">
        <v>10</v>
      </c>
      <c r="G1" s="4" t="s">
        <v>9</v>
      </c>
    </row>
    <row r="2" ht="3" customHeight="1" thickBot="1"/>
    <row r="3" spans="1:23" ht="93.75" customHeight="1">
      <c r="A3" s="8"/>
      <c r="C3" s="6" t="str">
        <f>G3</f>
        <v>0CABAAG*aadiai+</v>
      </c>
      <c r="F3" s="5" t="s">
        <v>21</v>
      </c>
      <c r="G3" s="4" t="str">
        <f>MID($F3,1,1)&amp;CHAR(VALUE(MID($F3,2,1))+CODE(VLOOKUP($F3,Table!$A$2:$G$11,2)))&amp;CHAR(VALUE(MID($F3,3,1))+CODE(VLOOKUP($F3,Table!$A$2:$G$11,3)))&amp;CHAR(VALUE(MID($F3,4,1))+CODE(VLOOKUP($F3,Table!$A$2:$G$11,4)))&amp;CHAR(VALUE(MID($F3,5,1))+CODE(VLOOKUP($F3,Table!$A$2:$G$11,5)))&amp;CHAR(VALUE(MID($F3,6,1))+CODE(VLOOKUP($F3,Table!$A$2:$G$11,6)))&amp;CHAR(VALUE(MID($F3,7,1))+CODE(VLOOKUP($F3,Table!$A$2:$G$11,7)))&amp;"*"&amp;CHAR(VALUE(MID($F3,8,1))+CODE("a"))&amp;CHAR(VALUE(MID($F3,9,1))+CODE("a"))&amp;CHAR(VALUE(MID($F3,10,1))+CODE("a"))&amp;CHAR(VALUE(MID($F3,11,1))+CODE("a"))&amp;CHAR(VALUE(MID($F3,12,1))+CODE("a"))&amp;CHAR(CODE("a")+MOD(300-((MID($F3,1,1)+MID($F3,3,1)+MID($F3,5,1)+MID($F3,7,1)+MID($F3,9,1)+MID($F3,11,1))+3*(MID($F3,2,1)+MID($F3,4,1)+MID($F3,6,1)+MID($F3,8,1)+MID($F3,10,1)+MID($F3,12,1))),10))&amp;"+"</f>
        <v>0CABAAG*aadiai+</v>
      </c>
      <c r="I3" s="25" t="str">
        <f aca="true" t="shared" si="0" ref="I3:W3">I6</f>
        <v>0</v>
      </c>
      <c r="J3" s="25" t="str">
        <f t="shared" si="0"/>
        <v>C</v>
      </c>
      <c r="K3" s="25" t="str">
        <f t="shared" si="0"/>
        <v>A</v>
      </c>
      <c r="L3" s="25" t="str">
        <f t="shared" si="0"/>
        <v>B</v>
      </c>
      <c r="M3" s="25" t="str">
        <f t="shared" si="0"/>
        <v>A</v>
      </c>
      <c r="N3" s="25" t="str">
        <f t="shared" si="0"/>
        <v>A</v>
      </c>
      <c r="O3" s="25" t="str">
        <f t="shared" si="0"/>
        <v>G</v>
      </c>
      <c r="P3" s="25" t="str">
        <f t="shared" si="0"/>
        <v>*</v>
      </c>
      <c r="Q3" s="25" t="str">
        <f t="shared" si="0"/>
        <v>a</v>
      </c>
      <c r="R3" s="25" t="str">
        <f t="shared" si="0"/>
        <v>a</v>
      </c>
      <c r="S3" s="25" t="str">
        <f t="shared" si="0"/>
        <v>d</v>
      </c>
      <c r="T3" s="25" t="str">
        <f t="shared" si="0"/>
        <v>i</v>
      </c>
      <c r="U3" s="25" t="str">
        <f t="shared" si="0"/>
        <v>a</v>
      </c>
      <c r="V3" s="25" t="str">
        <f t="shared" si="0"/>
        <v>i</v>
      </c>
      <c r="W3" s="25" t="str">
        <f t="shared" si="0"/>
        <v>+</v>
      </c>
    </row>
    <row r="4" spans="3:23" ht="10.5" customHeight="1" thickBot="1">
      <c r="C4" s="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9:23" ht="3" customHeight="1"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9:23" ht="26.25">
      <c r="I6" s="24" t="str">
        <f>MID($F3,1,1)</f>
        <v>0</v>
      </c>
      <c r="J6" s="24" t="str">
        <f>CHAR(VALUE(MID($F3,2,1))+CODE(VLOOKUP($F3,Table!$A$2:$G$11,2)))</f>
        <v>C</v>
      </c>
      <c r="K6" s="24" t="str">
        <f>CHAR(VALUE(MID($F3,3,1))+CODE(VLOOKUP($F3,Table!$A$2:$G$11,3)))</f>
        <v>A</v>
      </c>
      <c r="L6" s="24" t="str">
        <f>CHAR(VALUE(MID($F3,4,1))+CODE(VLOOKUP($F3,Table!$A$2:$G$11,4)))</f>
        <v>B</v>
      </c>
      <c r="M6" s="24" t="str">
        <f>CHAR(VALUE(MID($F3,5,1))+CODE(VLOOKUP($F3,Table!$A$2:$G$11,5)))</f>
        <v>A</v>
      </c>
      <c r="N6" s="24" t="str">
        <f>CHAR(VALUE(MID($F3,6,1))+CODE(VLOOKUP($F3,Table!$A$2:$G$11,6)))</f>
        <v>A</v>
      </c>
      <c r="O6" s="24" t="str">
        <f>CHAR(VALUE(MID($F3,7,1))+CODE(VLOOKUP($F3,Table!$A$2:$G$11,7)))</f>
        <v>G</v>
      </c>
      <c r="P6" s="24" t="str">
        <f>"*"</f>
        <v>*</v>
      </c>
      <c r="Q6" s="24" t="str">
        <f>CHAR(VALUE(MID($F3,8,1))+CODE("a"))</f>
        <v>a</v>
      </c>
      <c r="R6" s="24" t="str">
        <f>CHAR(VALUE(MID($F3,9,1))+CODE("a"))</f>
        <v>a</v>
      </c>
      <c r="S6" s="24" t="str">
        <f>CHAR(VALUE(MID($F3,10,1))+CODE("a"))</f>
        <v>d</v>
      </c>
      <c r="T6" s="24" t="str">
        <f>CHAR(VALUE(MID($F3,11,1))+CODE("a"))</f>
        <v>i</v>
      </c>
      <c r="U6" s="24" t="str">
        <f>CHAR(VALUE(MID($F3,12,1))+CODE("a"))</f>
        <v>a</v>
      </c>
      <c r="V6" s="24" t="str">
        <f>CHAR(CODE("a")+MOD(300-((MID($F3,1,1)+MID($F3,3,1)+MID($F3,5,1)+MID($F3,7,1)+MID($F3,9,1)+MID($F3,11,1))+3*(MID($F3,2,1)+MID($F3,4,1)+MID($F3,6,1)+MID($F3,8,1)+MID($F3,10,1)+MID($F3,12,1))),10))</f>
        <v>i</v>
      </c>
      <c r="W6" s="24" t="str">
        <f>"+"</f>
        <v>+</v>
      </c>
    </row>
    <row r="10" spans="1:7" ht="15">
      <c r="A10" s="8"/>
      <c r="C10" s="9" t="s">
        <v>9</v>
      </c>
      <c r="F10" s="4" t="s">
        <v>10</v>
      </c>
      <c r="G10" s="4" t="s">
        <v>9</v>
      </c>
    </row>
    <row r="11" ht="3" customHeight="1" thickBot="1"/>
    <row r="12" spans="1:23" ht="93.75" customHeight="1">
      <c r="A12" s="8"/>
      <c r="C12" s="6" t="str">
        <f>G12</f>
        <v>2JFKPBT*iiehbf+</v>
      </c>
      <c r="F12" s="5" t="s">
        <v>76</v>
      </c>
      <c r="G12" s="4" t="str">
        <f>MID($F12,1,1)&amp;CHAR(VALUE(MID($F12,2,1))+CODE(VLOOKUP($F12,Table!$A$2:$G$11,2)))&amp;CHAR(VALUE(MID($F12,3,1))+CODE(VLOOKUP($F12,Table!$A$2:$G$11,3)))&amp;CHAR(VALUE(MID($F12,4,1))+CODE(VLOOKUP($F12,Table!$A$2:$G$11,4)))&amp;CHAR(VALUE(MID($F12,5,1))+CODE(VLOOKUP($F12,Table!$A$2:$G$11,5)))&amp;CHAR(VALUE(MID($F12,6,1))+CODE(VLOOKUP($F12,Table!$A$2:$G$11,6)))&amp;CHAR(VALUE(MID($F12,7,1))+CODE(VLOOKUP($F12,Table!$A$2:$G$11,7)))&amp;"*"&amp;CHAR(VALUE(MID($F12,8,1))+CODE("a"))&amp;CHAR(VALUE(MID($F12,9,1))+CODE("a"))&amp;CHAR(VALUE(MID($F12,10,1))+CODE("a"))&amp;CHAR(VALUE(MID($F12,11,1))+CODE("a"))&amp;CHAR(VALUE(MID($F12,12,1))+CODE("a"))&amp;CHAR(CODE("a")+MOD(300-((MID($F12,1,1)+MID($F12,3,1)+MID($F12,5,1)+MID($F12,7,1)+MID($F12,9,1)+MID($F12,11,1))+3*(MID($F12,2,1)+MID($F12,4,1)+MID($F12,6,1)+MID($F12,8,1)+MID($F12,10,1)+MID($F12,12,1))),10))&amp;"+"</f>
        <v>2JFKPBT*iiehbf+</v>
      </c>
      <c r="I12" s="25" t="str">
        <f aca="true" t="shared" si="1" ref="I12:W12">I21</f>
        <v>2</v>
      </c>
      <c r="J12" s="25" t="str">
        <f t="shared" si="1"/>
        <v>J</v>
      </c>
      <c r="K12" s="25" t="str">
        <f t="shared" si="1"/>
        <v>F</v>
      </c>
      <c r="L12" s="25" t="str">
        <f t="shared" si="1"/>
        <v>K</v>
      </c>
      <c r="M12" s="25" t="str">
        <f t="shared" si="1"/>
        <v>P</v>
      </c>
      <c r="N12" s="25" t="str">
        <f t="shared" si="1"/>
        <v>B</v>
      </c>
      <c r="O12" s="25" t="str">
        <f t="shared" si="1"/>
        <v>T</v>
      </c>
      <c r="P12" s="25" t="str">
        <f t="shared" si="1"/>
        <v>*</v>
      </c>
      <c r="Q12" s="25" t="str">
        <f t="shared" si="1"/>
        <v>i</v>
      </c>
      <c r="R12" s="25" t="str">
        <f t="shared" si="1"/>
        <v>i</v>
      </c>
      <c r="S12" s="25" t="str">
        <f t="shared" si="1"/>
        <v>e</v>
      </c>
      <c r="T12" s="25" t="str">
        <f t="shared" si="1"/>
        <v>h</v>
      </c>
      <c r="U12" s="25" t="str">
        <f t="shared" si="1"/>
        <v>b</v>
      </c>
      <c r="V12" s="25" t="str">
        <f t="shared" si="1"/>
        <v>f</v>
      </c>
      <c r="W12" s="25" t="str">
        <f t="shared" si="1"/>
        <v>+</v>
      </c>
    </row>
    <row r="13" spans="3:23" ht="6" customHeight="1">
      <c r="C13" s="3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ht="23.25">
      <c r="C14" s="36" t="s">
        <v>75</v>
      </c>
    </row>
    <row r="15" spans="3:23" ht="15.75" thickBot="1">
      <c r="C15" s="7"/>
      <c r="H15" t="s">
        <v>23</v>
      </c>
      <c r="I15" s="9" t="str">
        <f>MID($F$12,COLUMNS($I:I),1)</f>
        <v>2</v>
      </c>
      <c r="J15" s="9">
        <f>VALUE(MID($F$12,COLUMNS($I:J),1))</f>
        <v>9</v>
      </c>
      <c r="K15" s="9">
        <f>VALUE(MID($F$12,COLUMNS($I:K),1))</f>
        <v>5</v>
      </c>
      <c r="L15" s="9">
        <f>VALUE(MID($F$12,COLUMNS($I:L),1))</f>
        <v>0</v>
      </c>
      <c r="M15" s="9">
        <f>VALUE(MID($F$12,COLUMNS($I:M),1))</f>
        <v>5</v>
      </c>
      <c r="N15" s="9">
        <f>VALUE(MID($F$12,COLUMNS($I:N),1))</f>
        <v>1</v>
      </c>
      <c r="O15" s="9">
        <f>VALUE(MID($F$12,COLUMNS($I:O),1))</f>
        <v>9</v>
      </c>
      <c r="Q15" s="9">
        <f>VALUE(MID($F$12,COLUMNS($I:P),1))</f>
        <v>8</v>
      </c>
      <c r="R15" s="9">
        <f>VALUE(MID($F$12,COLUMNS($I:Q),1))</f>
        <v>8</v>
      </c>
      <c r="S15" s="9">
        <f>VALUE(MID($F$12,COLUMNS($I:R),1))</f>
        <v>4</v>
      </c>
      <c r="T15" s="9">
        <f>VALUE(MID($F$12,COLUMNS($I:S),1))</f>
        <v>7</v>
      </c>
      <c r="U15" s="9">
        <f>VALUE(MID($F$12,COLUMNS($I:T),1))</f>
        <v>1</v>
      </c>
      <c r="V15" s="9">
        <f>VALUE(MID($F$12,COLUMNS($I:U),1))</f>
        <v>2</v>
      </c>
      <c r="W15" s="9">
        <f>MID($F$12,COLUMNS($I:W),1)</f>
      </c>
    </row>
    <row r="16" spans="3:22" ht="15">
      <c r="C16" s="35" t="s">
        <v>74</v>
      </c>
      <c r="H16" t="s">
        <v>24</v>
      </c>
      <c r="J16" s="9" t="str">
        <f>VLOOKUP($F12,Table!$A$2:$G$11,COLUMNS($I:J))</f>
        <v>A</v>
      </c>
      <c r="K16" s="9" t="str">
        <f>VLOOKUP($F12,Table!$A$2:$G$11,COLUMNS($I:K))</f>
        <v>A</v>
      </c>
      <c r="L16" s="9" t="str">
        <f>VLOOKUP($F12,Table!$A$2:$G$11,COLUMNS($I:L))</f>
        <v>K</v>
      </c>
      <c r="M16" s="9" t="str">
        <f>VLOOKUP($F12,Table!$A$2:$G$11,COLUMNS($I:M))</f>
        <v>K</v>
      </c>
      <c r="N16" s="9" t="str">
        <f>VLOOKUP($F12,Table!$A$2:$G$11,COLUMNS($I:N))</f>
        <v>A</v>
      </c>
      <c r="O16" s="9" t="str">
        <f>VLOOKUP($F12,Table!$A$2:$G$11,COLUMNS($I:O))</f>
        <v>K</v>
      </c>
      <c r="Q16" s="9" t="s">
        <v>22</v>
      </c>
      <c r="R16" s="9" t="s">
        <v>22</v>
      </c>
      <c r="S16" s="9" t="s">
        <v>22</v>
      </c>
      <c r="T16" s="9" t="s">
        <v>22</v>
      </c>
      <c r="U16" s="9" t="s">
        <v>22</v>
      </c>
      <c r="V16" s="9" t="s">
        <v>22</v>
      </c>
    </row>
    <row r="17" spans="8:22" ht="15">
      <c r="H17" t="s">
        <v>24</v>
      </c>
      <c r="J17" s="9">
        <f aca="true" t="shared" si="2" ref="J17:O17">CODE(J16)</f>
        <v>65</v>
      </c>
      <c r="K17" s="9">
        <f t="shared" si="2"/>
        <v>65</v>
      </c>
      <c r="L17" s="9">
        <f t="shared" si="2"/>
        <v>75</v>
      </c>
      <c r="M17" s="9">
        <f t="shared" si="2"/>
        <v>75</v>
      </c>
      <c r="N17" s="9">
        <f t="shared" si="2"/>
        <v>65</v>
      </c>
      <c r="O17" s="9">
        <f t="shared" si="2"/>
        <v>75</v>
      </c>
      <c r="Q17" s="9">
        <f aca="true" t="shared" si="3" ref="Q17:V17">CODE(Q16)</f>
        <v>97</v>
      </c>
      <c r="R17" s="9">
        <f t="shared" si="3"/>
        <v>97</v>
      </c>
      <c r="S17" s="9">
        <f t="shared" si="3"/>
        <v>97</v>
      </c>
      <c r="T17" s="9">
        <f t="shared" si="3"/>
        <v>97</v>
      </c>
      <c r="U17" s="9">
        <f t="shared" si="3"/>
        <v>97</v>
      </c>
      <c r="V17" s="9">
        <f t="shared" si="3"/>
        <v>97</v>
      </c>
    </row>
    <row r="18" spans="8:22" ht="15">
      <c r="H18" t="s">
        <v>25</v>
      </c>
      <c r="J18" s="9">
        <f aca="true" t="shared" si="4" ref="J18:O18">J15+J17</f>
        <v>74</v>
      </c>
      <c r="K18" s="9">
        <f t="shared" si="4"/>
        <v>70</v>
      </c>
      <c r="L18" s="9">
        <f t="shared" si="4"/>
        <v>75</v>
      </c>
      <c r="M18" s="9">
        <f t="shared" si="4"/>
        <v>80</v>
      </c>
      <c r="N18" s="9">
        <f t="shared" si="4"/>
        <v>66</v>
      </c>
      <c r="O18" s="9">
        <f t="shared" si="4"/>
        <v>84</v>
      </c>
      <c r="Q18" s="9">
        <f aca="true" t="shared" si="5" ref="Q18:V18">Q15+Q17</f>
        <v>105</v>
      </c>
      <c r="R18" s="9">
        <f t="shared" si="5"/>
        <v>105</v>
      </c>
      <c r="S18" s="9">
        <f t="shared" si="5"/>
        <v>101</v>
      </c>
      <c r="T18" s="9">
        <f t="shared" si="5"/>
        <v>104</v>
      </c>
      <c r="U18" s="9">
        <f t="shared" si="5"/>
        <v>98</v>
      </c>
      <c r="V18" s="9">
        <f t="shared" si="5"/>
        <v>99</v>
      </c>
    </row>
    <row r="19" spans="8:22" ht="15">
      <c r="H19" t="s">
        <v>26</v>
      </c>
      <c r="J19" s="9" t="str">
        <f>CHAR(J18)</f>
        <v>J</v>
      </c>
      <c r="K19" s="9" t="str">
        <f aca="true" t="shared" si="6" ref="K19:V19">CHAR(K18)</f>
        <v>F</v>
      </c>
      <c r="L19" s="9" t="str">
        <f t="shared" si="6"/>
        <v>K</v>
      </c>
      <c r="M19" s="9" t="str">
        <f t="shared" si="6"/>
        <v>P</v>
      </c>
      <c r="N19" s="9" t="str">
        <f t="shared" si="6"/>
        <v>B</v>
      </c>
      <c r="O19" s="9" t="str">
        <f t="shared" si="6"/>
        <v>T</v>
      </c>
      <c r="Q19" s="9" t="str">
        <f t="shared" si="6"/>
        <v>i</v>
      </c>
      <c r="R19" s="9" t="str">
        <f t="shared" si="6"/>
        <v>i</v>
      </c>
      <c r="S19" s="9" t="str">
        <f t="shared" si="6"/>
        <v>e</v>
      </c>
      <c r="T19" s="9" t="str">
        <f t="shared" si="6"/>
        <v>h</v>
      </c>
      <c r="U19" s="9" t="str">
        <f t="shared" si="6"/>
        <v>b</v>
      </c>
      <c r="V19" s="9" t="str">
        <f t="shared" si="6"/>
        <v>c</v>
      </c>
    </row>
    <row r="21" spans="9:23" ht="26.25">
      <c r="I21" s="24" t="str">
        <f>MID($F12,1,1)</f>
        <v>2</v>
      </c>
      <c r="J21" s="24" t="str">
        <f>CHAR(VALUE(MID($F12,2,1))+CODE(VLOOKUP($F12,Table!$A$2:$G$11,2)))</f>
        <v>J</v>
      </c>
      <c r="K21" s="24" t="str">
        <f>CHAR(VALUE(MID($F12,3,1))+CODE(VLOOKUP($F12,Table!$A$2:$G$11,3)))</f>
        <v>F</v>
      </c>
      <c r="L21" s="24" t="str">
        <f>CHAR(VALUE(MID($F12,4,1))+CODE(VLOOKUP($F12,Table!$A$2:$G$11,4)))</f>
        <v>K</v>
      </c>
      <c r="M21" s="24" t="str">
        <f>CHAR(VALUE(MID($F12,5,1))+CODE(VLOOKUP($F12,Table!$A$2:$G$11,5)))</f>
        <v>P</v>
      </c>
      <c r="N21" s="24" t="str">
        <f>CHAR(VALUE(MID($F12,6,1))+CODE(VLOOKUP($F12,Table!$A$2:$G$11,6)))</f>
        <v>B</v>
      </c>
      <c r="O21" s="24" t="str">
        <f>CHAR(VALUE(MID($F12,7,1))+CODE(VLOOKUP($F12,Table!$A$2:$G$11,7)))</f>
        <v>T</v>
      </c>
      <c r="P21" s="24" t="str">
        <f>"*"</f>
        <v>*</v>
      </c>
      <c r="Q21" s="24" t="str">
        <f>CHAR(VALUE(MID($F12,8,1))+CODE("a"))</f>
        <v>i</v>
      </c>
      <c r="R21" s="24" t="str">
        <f>CHAR(VALUE(MID($F12,9,1))+CODE("a"))</f>
        <v>i</v>
      </c>
      <c r="S21" s="24" t="str">
        <f>CHAR(VALUE(MID($F12,10,1))+CODE("a"))</f>
        <v>e</v>
      </c>
      <c r="T21" s="24" t="str">
        <f>CHAR(VALUE(MID($F12,11,1))+CODE("a"))</f>
        <v>h</v>
      </c>
      <c r="U21" s="24" t="str">
        <f>CHAR(VALUE(MID($F12,12,1))+CODE("a"))</f>
        <v>b</v>
      </c>
      <c r="V21" s="24" t="str">
        <f>CHAR(CODE("a")+MOD(300-((MID($F12,1,1)+MID($F12,3,1)+MID($F12,5,1)+MID($F12,7,1)+MID($F12,9,1)+MID($F12,11,1))+3*(MID($F12,2,1)+MID($F12,4,1)+MID($F12,6,1)+MID($F12,8,1)+MID($F12,10,1)+MID($F12,12,1))),10))</f>
        <v>f</v>
      </c>
      <c r="W21" s="24" t="str">
        <f>"+"</f>
        <v>+</v>
      </c>
    </row>
    <row r="22" spans="9:23" ht="45">
      <c r="I22" s="23" t="s">
        <v>27</v>
      </c>
      <c r="P22" s="23" t="s">
        <v>28</v>
      </c>
      <c r="W22" s="23" t="s">
        <v>29</v>
      </c>
    </row>
    <row r="24" spans="1:7" ht="15">
      <c r="A24" s="8"/>
      <c r="C24" s="9" t="s">
        <v>71</v>
      </c>
      <c r="F24" s="4" t="s">
        <v>10</v>
      </c>
      <c r="G24" s="4" t="s">
        <v>71</v>
      </c>
    </row>
    <row r="25" ht="3" customHeight="1" thickBot="1"/>
    <row r="26" spans="1:21" ht="93.75" customHeight="1">
      <c r="A26" s="8"/>
      <c r="C26" s="33" t="str">
        <f>G26</f>
        <v>:GFID*dcfe+</v>
      </c>
      <c r="F26" s="5" t="s">
        <v>72</v>
      </c>
      <c r="G26" s="4" t="str">
        <f>":"&amp;CHAR(VALUE(MID($F26,1,1))+CODE("A"))&amp;CHAR(VALUE(MID($F26,2,1))+CODE("A"))&amp;CHAR(VALUE(MID($F26,3,1))+CODE("A"))&amp;CHAR(VALUE(MID($F26,4,1))+CODE("A"))&amp;"*"&amp;CHAR(VALUE(MID($F26,5,1))+CODE("a"))&amp;CHAR(VALUE(MID($F26,6,1))+CODE("a"))&amp;CHAR(VALUE(MID($F26,7,1))+CODE("a"))&amp;CHAR(VALUE(MID($F26,8,1))+CODE("a"))&amp;"+"</f>
        <v>:GFID*dcfe+</v>
      </c>
      <c r="K26" s="25" t="str">
        <f aca="true" t="shared" si="7" ref="K26:U26">K29</f>
        <v>:</v>
      </c>
      <c r="L26" s="25" t="str">
        <f t="shared" si="7"/>
        <v>G</v>
      </c>
      <c r="M26" s="25" t="str">
        <f t="shared" si="7"/>
        <v>F</v>
      </c>
      <c r="N26" s="25" t="str">
        <f t="shared" si="7"/>
        <v>I</v>
      </c>
      <c r="O26" s="25" t="str">
        <f t="shared" si="7"/>
        <v>D</v>
      </c>
      <c r="P26" s="25" t="str">
        <f t="shared" si="7"/>
        <v>*</v>
      </c>
      <c r="Q26" s="25" t="str">
        <f t="shared" si="7"/>
        <v>d</v>
      </c>
      <c r="R26" s="25" t="str">
        <f t="shared" si="7"/>
        <v>c</v>
      </c>
      <c r="S26" s="25" t="str">
        <f t="shared" si="7"/>
        <v>f</v>
      </c>
      <c r="T26" s="25" t="str">
        <f t="shared" si="7"/>
        <v>e</v>
      </c>
      <c r="U26" s="25" t="str">
        <f t="shared" si="7"/>
        <v>+</v>
      </c>
    </row>
    <row r="27" spans="3:21" ht="10.5" customHeight="1" thickBot="1">
      <c r="C27" s="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1:21" ht="3" customHeight="1">
      <c r="K28"/>
      <c r="L28"/>
      <c r="M28"/>
      <c r="N28"/>
      <c r="O28"/>
      <c r="P28"/>
      <c r="Q28"/>
      <c r="R28"/>
      <c r="U28"/>
    </row>
    <row r="29" spans="11:21" ht="26.25">
      <c r="K29" s="24" t="s">
        <v>73</v>
      </c>
      <c r="L29" s="24" t="str">
        <f>CHAR(VALUE(MID($F26,1,1))+CODE("A"))</f>
        <v>G</v>
      </c>
      <c r="M29" s="24" t="str">
        <f>CHAR(VALUE(MID($F26,2,1))+CODE("A"))</f>
        <v>F</v>
      </c>
      <c r="N29" s="24" t="str">
        <f>CHAR(VALUE(MID($F26,3,1))+CODE("A"))</f>
        <v>I</v>
      </c>
      <c r="O29" s="24" t="str">
        <f>CHAR(VALUE(MID($F26,4,1))+CODE("A"))</f>
        <v>D</v>
      </c>
      <c r="P29" s="24" t="str">
        <f>"*"</f>
        <v>*</v>
      </c>
      <c r="Q29" s="24" t="str">
        <f>CHAR(VALUE(MID($F26,5,1))+CODE("a"))</f>
        <v>d</v>
      </c>
      <c r="R29" s="24" t="str">
        <f>CHAR(VALUE(MID($F26,6,1))+CODE("a"))</f>
        <v>c</v>
      </c>
      <c r="S29" s="24" t="str">
        <f>CHAR(VALUE(MID($F26,7,1))+CODE("a"))</f>
        <v>f</v>
      </c>
      <c r="T29" s="24" t="str">
        <f>CHAR(VALUE(MID($F26,8,1))+CODE("a"))</f>
        <v>e</v>
      </c>
      <c r="U29" s="24" t="str">
        <f>"+"</f>
        <v>+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orientation="portrait" paperSiz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J46" sqref="J46"/>
    </sheetView>
  </sheetViews>
  <sheetFormatPr defaultColWidth="11.421875" defaultRowHeight="15"/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11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</row>
    <row r="3" spans="1:7" ht="15">
      <c r="A3" s="2" t="s">
        <v>12</v>
      </c>
      <c r="B3" s="3" t="s">
        <v>7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8</v>
      </c>
    </row>
    <row r="4" spans="1:7" ht="15">
      <c r="A4" s="2" t="s">
        <v>13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7</v>
      </c>
      <c r="G4" s="3" t="s">
        <v>8</v>
      </c>
    </row>
    <row r="5" spans="1:7" ht="15">
      <c r="A5" s="2" t="s">
        <v>14</v>
      </c>
      <c r="B5" s="3" t="s">
        <v>7</v>
      </c>
      <c r="C5" s="3" t="s">
        <v>7</v>
      </c>
      <c r="D5" s="3" t="s">
        <v>8</v>
      </c>
      <c r="E5" s="3" t="s">
        <v>8</v>
      </c>
      <c r="F5" s="3" t="s">
        <v>8</v>
      </c>
      <c r="G5" s="3" t="s">
        <v>7</v>
      </c>
    </row>
    <row r="6" spans="1:7" ht="15">
      <c r="A6" s="2" t="s">
        <v>15</v>
      </c>
      <c r="B6" s="3" t="s">
        <v>7</v>
      </c>
      <c r="C6" s="3" t="s">
        <v>8</v>
      </c>
      <c r="D6" s="3" t="s">
        <v>7</v>
      </c>
      <c r="E6" s="3" t="s">
        <v>7</v>
      </c>
      <c r="F6" s="3" t="s">
        <v>8</v>
      </c>
      <c r="G6" s="3" t="s">
        <v>8</v>
      </c>
    </row>
    <row r="7" spans="1:7" ht="15">
      <c r="A7" s="2" t="s">
        <v>16</v>
      </c>
      <c r="B7" s="3" t="s">
        <v>7</v>
      </c>
      <c r="C7" s="3" t="s">
        <v>8</v>
      </c>
      <c r="D7" s="3" t="s">
        <v>8</v>
      </c>
      <c r="E7" s="3" t="s">
        <v>7</v>
      </c>
      <c r="F7" s="3" t="s">
        <v>7</v>
      </c>
      <c r="G7" s="3" t="s">
        <v>8</v>
      </c>
    </row>
    <row r="8" spans="1:7" ht="15">
      <c r="A8" s="2" t="s">
        <v>17</v>
      </c>
      <c r="B8" s="3" t="s">
        <v>7</v>
      </c>
      <c r="C8" s="3" t="s">
        <v>8</v>
      </c>
      <c r="D8" s="3" t="s">
        <v>8</v>
      </c>
      <c r="E8" s="3" t="s">
        <v>8</v>
      </c>
      <c r="F8" s="3" t="s">
        <v>7</v>
      </c>
      <c r="G8" s="3" t="s">
        <v>7</v>
      </c>
    </row>
    <row r="9" spans="1:7" ht="15">
      <c r="A9" s="2" t="s">
        <v>18</v>
      </c>
      <c r="B9" s="3" t="s">
        <v>7</v>
      </c>
      <c r="C9" s="3" t="s">
        <v>8</v>
      </c>
      <c r="D9" s="3" t="s">
        <v>7</v>
      </c>
      <c r="E9" s="3" t="s">
        <v>8</v>
      </c>
      <c r="F9" s="3" t="s">
        <v>7</v>
      </c>
      <c r="G9" s="3" t="s">
        <v>8</v>
      </c>
    </row>
    <row r="10" spans="1:7" ht="15">
      <c r="A10" s="2" t="s">
        <v>19</v>
      </c>
      <c r="B10" s="3" t="s">
        <v>7</v>
      </c>
      <c r="C10" s="3" t="s">
        <v>8</v>
      </c>
      <c r="D10" s="3" t="s">
        <v>7</v>
      </c>
      <c r="E10" s="3" t="s">
        <v>8</v>
      </c>
      <c r="F10" s="3" t="s">
        <v>8</v>
      </c>
      <c r="G10" s="3" t="s">
        <v>7</v>
      </c>
    </row>
    <row r="11" spans="1:7" ht="15">
      <c r="A11" s="2" t="s">
        <v>20</v>
      </c>
      <c r="B11" s="3" t="s">
        <v>7</v>
      </c>
      <c r="C11" s="3" t="s">
        <v>8</v>
      </c>
      <c r="D11" s="3" t="s">
        <v>8</v>
      </c>
      <c r="E11" s="3" t="s">
        <v>7</v>
      </c>
      <c r="F11" s="3" t="s">
        <v>8</v>
      </c>
      <c r="G11" s="3" t="s">
        <v>7</v>
      </c>
    </row>
    <row r="12" ht="15">
      <c r="B12" s="28" t="s">
        <v>50</v>
      </c>
    </row>
    <row r="13" ht="15">
      <c r="B13" s="29" t="s">
        <v>49</v>
      </c>
    </row>
    <row r="14" ht="15">
      <c r="B14" s="29" t="s">
        <v>51</v>
      </c>
    </row>
    <row r="15" spans="9:10" ht="15">
      <c r="I15" t="s">
        <v>31</v>
      </c>
      <c r="J15" t="s">
        <v>53</v>
      </c>
    </row>
    <row r="16" spans="9:10" ht="15">
      <c r="I16" t="s">
        <v>32</v>
      </c>
      <c r="J16" t="s">
        <v>54</v>
      </c>
    </row>
    <row r="17" spans="9:10" ht="15">
      <c r="I17" t="s">
        <v>33</v>
      </c>
      <c r="J17" t="s">
        <v>55</v>
      </c>
    </row>
    <row r="19" spans="9:10" ht="15">
      <c r="I19" t="s">
        <v>34</v>
      </c>
      <c r="J19" t="s">
        <v>56</v>
      </c>
    </row>
    <row r="20" ht="15">
      <c r="I20" s="30" t="s">
        <v>58</v>
      </c>
    </row>
    <row r="22" ht="15">
      <c r="I22" s="31" t="s">
        <v>57</v>
      </c>
    </row>
    <row r="23" ht="17.25">
      <c r="I23" s="27" t="s">
        <v>70</v>
      </c>
    </row>
    <row r="24" ht="17.25">
      <c r="I24" s="27" t="s">
        <v>35</v>
      </c>
    </row>
    <row r="25" ht="17.25">
      <c r="I25" s="27" t="s">
        <v>36</v>
      </c>
    </row>
    <row r="26" ht="17.25">
      <c r="I26" s="27" t="s">
        <v>37</v>
      </c>
    </row>
    <row r="27" ht="17.25">
      <c r="I27" s="27" t="s">
        <v>38</v>
      </c>
    </row>
    <row r="28" ht="17.25">
      <c r="I28" s="27" t="s">
        <v>39</v>
      </c>
    </row>
    <row r="29" ht="17.25">
      <c r="I29" s="27" t="s">
        <v>40</v>
      </c>
    </row>
    <row r="30" ht="15">
      <c r="I30" s="27" t="s">
        <v>47</v>
      </c>
    </row>
    <row r="31" ht="17.25">
      <c r="I31" s="27" t="s">
        <v>41</v>
      </c>
    </row>
    <row r="32" ht="17.25">
      <c r="I32" s="27" t="s">
        <v>42</v>
      </c>
    </row>
    <row r="33" ht="17.25">
      <c r="I33" s="27" t="s">
        <v>43</v>
      </c>
    </row>
    <row r="34" ht="17.25">
      <c r="I34" s="27" t="s">
        <v>44</v>
      </c>
    </row>
    <row r="35" ht="17.25">
      <c r="I35" s="27" t="s">
        <v>45</v>
      </c>
    </row>
    <row r="36" ht="17.25">
      <c r="I36" s="27" t="s">
        <v>48</v>
      </c>
    </row>
    <row r="37" ht="15">
      <c r="I37" s="27" t="s">
        <v>46</v>
      </c>
    </row>
    <row r="39" ht="15">
      <c r="I39" s="27" t="s">
        <v>52</v>
      </c>
    </row>
    <row r="41" ht="15">
      <c r="I41" s="32" t="s">
        <v>68</v>
      </c>
    </row>
    <row r="42" ht="15">
      <c r="I42" s="32"/>
    </row>
    <row r="43" ht="15">
      <c r="I43" s="31" t="s">
        <v>67</v>
      </c>
    </row>
    <row r="44" ht="15">
      <c r="I44" s="27" t="s">
        <v>69</v>
      </c>
    </row>
    <row r="45" ht="17.25">
      <c r="I45" s="27" t="s">
        <v>59</v>
      </c>
    </row>
    <row r="46" ht="17.25">
      <c r="I46" s="27" t="s">
        <v>60</v>
      </c>
    </row>
    <row r="47" ht="17.25">
      <c r="I47" s="27" t="s">
        <v>61</v>
      </c>
    </row>
    <row r="48" ht="17.25">
      <c r="I48" s="27" t="s">
        <v>62</v>
      </c>
    </row>
    <row r="49" ht="15">
      <c r="I49" s="27" t="s">
        <v>47</v>
      </c>
    </row>
    <row r="50" ht="17.25">
      <c r="I50" s="27" t="s">
        <v>63</v>
      </c>
    </row>
    <row r="51" ht="17.25">
      <c r="I51" s="27" t="s">
        <v>64</v>
      </c>
    </row>
    <row r="52" ht="17.25">
      <c r="I52" s="27" t="s">
        <v>65</v>
      </c>
    </row>
    <row r="53" ht="17.25">
      <c r="I53" s="27" t="s">
        <v>66</v>
      </c>
    </row>
    <row r="54" ht="15">
      <c r="I54" s="27" t="s">
        <v>46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SheetLayoutView="100" workbookViewId="0" topLeftCell="A1">
      <selection activeCell="N12" sqref="N12:V12"/>
    </sheetView>
  </sheetViews>
  <sheetFormatPr defaultColWidth="11.421875" defaultRowHeight="15"/>
  <cols>
    <col min="1" max="1" width="4.7109375" style="10" customWidth="1"/>
    <col min="2" max="8" width="7.8515625" style="14" customWidth="1"/>
    <col min="9" max="11" width="7.8515625" style="10" customWidth="1"/>
    <col min="12" max="22" width="8.7109375" style="10" customWidth="1"/>
    <col min="23" max="16384" width="11.421875" style="10" customWidth="1"/>
  </cols>
  <sheetData>
    <row r="1" spans="1:23" ht="21.75" customHeight="1">
      <c r="A1" s="37" t="str">
        <f ca="1">MID(CELL("nomfichier"),SEARCH("]",CELL("nomfichier"))+1,255)</f>
        <v>Calculs</v>
      </c>
      <c r="B1" s="37"/>
      <c r="C1" s="37"/>
      <c r="D1" s="37"/>
      <c r="E1" s="37"/>
      <c r="F1" s="37"/>
      <c r="G1" s="37"/>
      <c r="H1" s="37"/>
      <c r="I1" s="37"/>
      <c r="J1" s="37"/>
      <c r="K1" s="37"/>
      <c r="M1" s="37" t="s">
        <v>30</v>
      </c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11"/>
      <c r="B2" s="12">
        <v>0</v>
      </c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M2" s="17"/>
      <c r="N2" s="18">
        <v>0</v>
      </c>
      <c r="O2" s="18">
        <v>1</v>
      </c>
      <c r="P2" s="18">
        <v>2</v>
      </c>
      <c r="Q2" s="18">
        <v>3</v>
      </c>
      <c r="R2" s="18">
        <v>4</v>
      </c>
      <c r="S2" s="18">
        <v>5</v>
      </c>
      <c r="T2" s="18">
        <v>6</v>
      </c>
      <c r="U2" s="18">
        <v>7</v>
      </c>
      <c r="V2" s="18">
        <v>8</v>
      </c>
      <c r="W2" s="18">
        <v>9</v>
      </c>
    </row>
    <row r="3" spans="1:23" ht="60.75">
      <c r="A3" s="13">
        <v>3</v>
      </c>
      <c r="B3" s="15"/>
      <c r="C3" s="15"/>
      <c r="D3" s="16" t="str">
        <f aca="true" t="shared" si="0" ref="D3:K12">CHAR($A3*10+D$2)</f>
        <v> </v>
      </c>
      <c r="E3" s="16" t="str">
        <f t="shared" si="0"/>
        <v>!</v>
      </c>
      <c r="F3" s="16" t="str">
        <f t="shared" si="0"/>
        <v>"</v>
      </c>
      <c r="G3" s="16" t="str">
        <f t="shared" si="0"/>
        <v>#</v>
      </c>
      <c r="H3" s="16" t="str">
        <f t="shared" si="0"/>
        <v>$</v>
      </c>
      <c r="I3" s="16" t="str">
        <f t="shared" si="0"/>
        <v>%</v>
      </c>
      <c r="J3" s="16" t="str">
        <f t="shared" si="0"/>
        <v>&amp;</v>
      </c>
      <c r="K3" s="16" t="str">
        <f t="shared" si="0"/>
        <v>'</v>
      </c>
      <c r="M3" s="19">
        <v>3</v>
      </c>
      <c r="N3" s="20"/>
      <c r="O3" s="20"/>
      <c r="P3" s="22"/>
      <c r="Q3" s="22"/>
      <c r="R3" s="22"/>
      <c r="S3" s="22"/>
      <c r="T3" s="22"/>
      <c r="U3" s="22"/>
      <c r="V3" s="22"/>
      <c r="W3" s="22"/>
    </row>
    <row r="4" spans="1:23" ht="60.75">
      <c r="A4" s="13">
        <v>4</v>
      </c>
      <c r="B4" s="16" t="str">
        <f aca="true" t="shared" si="1" ref="B4:C12">CHAR($A4*10+B$2)</f>
        <v>(</v>
      </c>
      <c r="C4" s="16" t="str">
        <f t="shared" si="1"/>
        <v>)</v>
      </c>
      <c r="D4" s="16" t="str">
        <f t="shared" si="0"/>
        <v>*</v>
      </c>
      <c r="E4" s="16" t="str">
        <f t="shared" si="0"/>
        <v>+</v>
      </c>
      <c r="F4" s="16" t="str">
        <f t="shared" si="0"/>
        <v>,</v>
      </c>
      <c r="G4" s="16" t="str">
        <f t="shared" si="0"/>
        <v>-</v>
      </c>
      <c r="H4" s="16" t="str">
        <f t="shared" si="0"/>
        <v>.</v>
      </c>
      <c r="I4" s="16" t="str">
        <f t="shared" si="0"/>
        <v>/</v>
      </c>
      <c r="J4" s="16" t="str">
        <f t="shared" si="0"/>
        <v>0</v>
      </c>
      <c r="K4" s="16" t="str">
        <f t="shared" si="0"/>
        <v>1</v>
      </c>
      <c r="M4" s="19">
        <v>4</v>
      </c>
      <c r="N4" s="22"/>
      <c r="O4" s="22"/>
      <c r="P4" s="21" t="str">
        <f aca="true" t="shared" si="2" ref="P4:W12">CHAR($A4*10+P$2)</f>
        <v>*</v>
      </c>
      <c r="Q4" s="21" t="str">
        <f t="shared" si="2"/>
        <v>+</v>
      </c>
      <c r="R4" s="22"/>
      <c r="S4" s="22"/>
      <c r="T4" s="22"/>
      <c r="U4" s="22"/>
      <c r="V4" s="21" t="str">
        <f t="shared" si="2"/>
        <v>0</v>
      </c>
      <c r="W4" s="21" t="str">
        <f t="shared" si="2"/>
        <v>1</v>
      </c>
    </row>
    <row r="5" spans="1:23" ht="60.75">
      <c r="A5" s="13">
        <v>5</v>
      </c>
      <c r="B5" s="16" t="str">
        <f t="shared" si="1"/>
        <v>2</v>
      </c>
      <c r="C5" s="16" t="str">
        <f t="shared" si="1"/>
        <v>3</v>
      </c>
      <c r="D5" s="16" t="str">
        <f t="shared" si="0"/>
        <v>4</v>
      </c>
      <c r="E5" s="16" t="str">
        <f t="shared" si="0"/>
        <v>5</v>
      </c>
      <c r="F5" s="16" t="str">
        <f t="shared" si="0"/>
        <v>6</v>
      </c>
      <c r="G5" s="16" t="str">
        <f t="shared" si="0"/>
        <v>7</v>
      </c>
      <c r="H5" s="16" t="str">
        <f t="shared" si="0"/>
        <v>8</v>
      </c>
      <c r="I5" s="16" t="str">
        <f t="shared" si="0"/>
        <v>9</v>
      </c>
      <c r="J5" s="16" t="str">
        <f t="shared" si="0"/>
        <v>:</v>
      </c>
      <c r="K5" s="16" t="str">
        <f t="shared" si="0"/>
        <v>;</v>
      </c>
      <c r="M5" s="19">
        <v>5</v>
      </c>
      <c r="N5" s="21" t="str">
        <f aca="true" t="shared" si="3" ref="N5:O11">CHAR($A5*10+N$2)</f>
        <v>2</v>
      </c>
      <c r="O5" s="21" t="str">
        <f t="shared" si="3"/>
        <v>3</v>
      </c>
      <c r="P5" s="21" t="str">
        <f t="shared" si="2"/>
        <v>4</v>
      </c>
      <c r="Q5" s="21" t="str">
        <f t="shared" si="2"/>
        <v>5</v>
      </c>
      <c r="R5" s="21" t="str">
        <f t="shared" si="2"/>
        <v>6</v>
      </c>
      <c r="S5" s="21" t="str">
        <f t="shared" si="2"/>
        <v>7</v>
      </c>
      <c r="T5" s="21" t="str">
        <f t="shared" si="2"/>
        <v>8</v>
      </c>
      <c r="U5" s="21" t="str">
        <f t="shared" si="2"/>
        <v>9</v>
      </c>
      <c r="V5" s="21" t="str">
        <f t="shared" si="2"/>
        <v>:</v>
      </c>
      <c r="W5" s="22"/>
    </row>
    <row r="6" spans="1:23" ht="60.75">
      <c r="A6" s="13">
        <v>6</v>
      </c>
      <c r="B6" s="16" t="str">
        <f t="shared" si="1"/>
        <v>&lt;</v>
      </c>
      <c r="C6" s="16" t="str">
        <f t="shared" si="1"/>
        <v>=</v>
      </c>
      <c r="D6" s="16" t="str">
        <f t="shared" si="0"/>
        <v>&gt;</v>
      </c>
      <c r="E6" s="16" t="str">
        <f t="shared" si="0"/>
        <v>?</v>
      </c>
      <c r="F6" s="16" t="str">
        <f t="shared" si="0"/>
        <v>@</v>
      </c>
      <c r="G6" s="16" t="str">
        <f t="shared" si="0"/>
        <v>A</v>
      </c>
      <c r="H6" s="16" t="str">
        <f t="shared" si="0"/>
        <v>B</v>
      </c>
      <c r="I6" s="16" t="str">
        <f t="shared" si="0"/>
        <v>C</v>
      </c>
      <c r="J6" s="16" t="str">
        <f t="shared" si="0"/>
        <v>D</v>
      </c>
      <c r="K6" s="16" t="str">
        <f t="shared" si="0"/>
        <v>E</v>
      </c>
      <c r="M6" s="19">
        <v>6</v>
      </c>
      <c r="N6" s="22"/>
      <c r="O6" s="22"/>
      <c r="P6" s="22"/>
      <c r="Q6" s="22"/>
      <c r="R6" s="22"/>
      <c r="S6" s="21" t="str">
        <f t="shared" si="2"/>
        <v>A</v>
      </c>
      <c r="T6" s="21" t="str">
        <f t="shared" si="2"/>
        <v>B</v>
      </c>
      <c r="U6" s="21" t="str">
        <f t="shared" si="2"/>
        <v>C</v>
      </c>
      <c r="V6" s="21" t="str">
        <f t="shared" si="2"/>
        <v>D</v>
      </c>
      <c r="W6" s="21" t="str">
        <f t="shared" si="2"/>
        <v>E</v>
      </c>
    </row>
    <row r="7" spans="1:23" ht="60.75">
      <c r="A7" s="13">
        <v>7</v>
      </c>
      <c r="B7" s="16" t="str">
        <f t="shared" si="1"/>
        <v>F</v>
      </c>
      <c r="C7" s="16" t="str">
        <f t="shared" si="1"/>
        <v>G</v>
      </c>
      <c r="D7" s="16" t="str">
        <f t="shared" si="0"/>
        <v>H</v>
      </c>
      <c r="E7" s="16" t="str">
        <f t="shared" si="0"/>
        <v>I</v>
      </c>
      <c r="F7" s="16" t="str">
        <f t="shared" si="0"/>
        <v>J</v>
      </c>
      <c r="G7" s="16" t="str">
        <f t="shared" si="0"/>
        <v>K</v>
      </c>
      <c r="H7" s="16" t="str">
        <f t="shared" si="0"/>
        <v>L</v>
      </c>
      <c r="I7" s="16" t="str">
        <f t="shared" si="0"/>
        <v>M</v>
      </c>
      <c r="J7" s="16" t="str">
        <f t="shared" si="0"/>
        <v>N</v>
      </c>
      <c r="K7" s="16" t="str">
        <f t="shared" si="0"/>
        <v>O</v>
      </c>
      <c r="M7" s="19">
        <v>7</v>
      </c>
      <c r="N7" s="21" t="str">
        <f t="shared" si="3"/>
        <v>F</v>
      </c>
      <c r="O7" s="21" t="str">
        <f t="shared" si="3"/>
        <v>G</v>
      </c>
      <c r="P7" s="21" t="str">
        <f t="shared" si="2"/>
        <v>H</v>
      </c>
      <c r="Q7" s="21" t="str">
        <f t="shared" si="2"/>
        <v>I</v>
      </c>
      <c r="R7" s="21" t="str">
        <f t="shared" si="2"/>
        <v>J</v>
      </c>
      <c r="S7" s="21" t="str">
        <f t="shared" si="2"/>
        <v>K</v>
      </c>
      <c r="T7" s="21" t="str">
        <f t="shared" si="2"/>
        <v>L</v>
      </c>
      <c r="U7" s="21" t="str">
        <f t="shared" si="2"/>
        <v>M</v>
      </c>
      <c r="V7" s="21" t="str">
        <f t="shared" si="2"/>
        <v>N</v>
      </c>
      <c r="W7" s="21" t="str">
        <f t="shared" si="2"/>
        <v>O</v>
      </c>
    </row>
    <row r="8" spans="1:23" ht="60.75">
      <c r="A8" s="13">
        <v>8</v>
      </c>
      <c r="B8" s="16" t="str">
        <f t="shared" si="1"/>
        <v>P</v>
      </c>
      <c r="C8" s="16" t="str">
        <f t="shared" si="1"/>
        <v>Q</v>
      </c>
      <c r="D8" s="16" t="str">
        <f t="shared" si="0"/>
        <v>R</v>
      </c>
      <c r="E8" s="16" t="str">
        <f t="shared" si="0"/>
        <v>S</v>
      </c>
      <c r="F8" s="16" t="str">
        <f t="shared" si="0"/>
        <v>T</v>
      </c>
      <c r="G8" s="16" t="str">
        <f t="shared" si="0"/>
        <v>U</v>
      </c>
      <c r="H8" s="16" t="str">
        <f t="shared" si="0"/>
        <v>V</v>
      </c>
      <c r="I8" s="16" t="str">
        <f t="shared" si="0"/>
        <v>W</v>
      </c>
      <c r="J8" s="16" t="str">
        <f t="shared" si="0"/>
        <v>X</v>
      </c>
      <c r="K8" s="16" t="str">
        <f t="shared" si="0"/>
        <v>Y</v>
      </c>
      <c r="M8" s="19">
        <v>8</v>
      </c>
      <c r="N8" s="21" t="str">
        <f t="shared" si="3"/>
        <v>P</v>
      </c>
      <c r="O8" s="21" t="str">
        <f t="shared" si="3"/>
        <v>Q</v>
      </c>
      <c r="P8" s="21" t="str">
        <f t="shared" si="2"/>
        <v>R</v>
      </c>
      <c r="Q8" s="21" t="str">
        <f t="shared" si="2"/>
        <v>S</v>
      </c>
      <c r="R8" s="21" t="str">
        <f t="shared" si="2"/>
        <v>T</v>
      </c>
      <c r="S8" s="22"/>
      <c r="T8" s="22"/>
      <c r="U8" s="22"/>
      <c r="V8" s="22"/>
      <c r="W8" s="22"/>
    </row>
    <row r="9" spans="1:23" ht="60.75">
      <c r="A9" s="13">
        <v>9</v>
      </c>
      <c r="B9" s="16" t="str">
        <f t="shared" si="1"/>
        <v>Z</v>
      </c>
      <c r="C9" s="16" t="str">
        <f t="shared" si="1"/>
        <v>[</v>
      </c>
      <c r="D9" s="16" t="str">
        <f t="shared" si="0"/>
        <v>\</v>
      </c>
      <c r="E9" s="16" t="str">
        <f t="shared" si="0"/>
        <v>]</v>
      </c>
      <c r="F9" s="16" t="str">
        <f t="shared" si="0"/>
        <v>^</v>
      </c>
      <c r="G9" s="16" t="str">
        <f t="shared" si="0"/>
        <v>_</v>
      </c>
      <c r="H9" s="16" t="str">
        <f t="shared" si="0"/>
        <v>`</v>
      </c>
      <c r="I9" s="16" t="str">
        <f t="shared" si="0"/>
        <v>a</v>
      </c>
      <c r="J9" s="16" t="str">
        <f t="shared" si="0"/>
        <v>b</v>
      </c>
      <c r="K9" s="16" t="str">
        <f t="shared" si="0"/>
        <v>c</v>
      </c>
      <c r="M9" s="19">
        <v>9</v>
      </c>
      <c r="N9" s="22"/>
      <c r="O9" s="21" t="str">
        <f t="shared" si="3"/>
        <v>[</v>
      </c>
      <c r="P9" s="21" t="str">
        <f t="shared" si="2"/>
        <v>\</v>
      </c>
      <c r="Q9" s="22"/>
      <c r="R9" s="22"/>
      <c r="S9" s="22"/>
      <c r="T9" s="22"/>
      <c r="U9" s="21" t="str">
        <f t="shared" si="2"/>
        <v>a</v>
      </c>
      <c r="V9" s="21" t="str">
        <f t="shared" si="2"/>
        <v>b</v>
      </c>
      <c r="W9" s="21" t="str">
        <f t="shared" si="2"/>
        <v>c</v>
      </c>
    </row>
    <row r="10" spans="1:23" ht="60.75">
      <c r="A10" s="13">
        <v>10</v>
      </c>
      <c r="B10" s="16" t="str">
        <f t="shared" si="1"/>
        <v>d</v>
      </c>
      <c r="C10" s="16" t="str">
        <f t="shared" si="1"/>
        <v>e</v>
      </c>
      <c r="D10" s="16" t="str">
        <f t="shared" si="0"/>
        <v>f</v>
      </c>
      <c r="E10" s="16" t="str">
        <f t="shared" si="0"/>
        <v>g</v>
      </c>
      <c r="F10" s="16" t="str">
        <f t="shared" si="0"/>
        <v>h</v>
      </c>
      <c r="G10" s="16" t="str">
        <f t="shared" si="0"/>
        <v>i</v>
      </c>
      <c r="H10" s="16" t="str">
        <f t="shared" si="0"/>
        <v>j</v>
      </c>
      <c r="I10" s="16" t="str">
        <f t="shared" si="0"/>
        <v>k</v>
      </c>
      <c r="J10" s="16" t="str">
        <f t="shared" si="0"/>
        <v>l</v>
      </c>
      <c r="K10" s="16" t="str">
        <f t="shared" si="0"/>
        <v>m</v>
      </c>
      <c r="M10" s="19">
        <v>10</v>
      </c>
      <c r="N10" s="21" t="str">
        <f t="shared" si="3"/>
        <v>d</v>
      </c>
      <c r="O10" s="21" t="str">
        <f t="shared" si="3"/>
        <v>e</v>
      </c>
      <c r="P10" s="21" t="str">
        <f t="shared" si="2"/>
        <v>f</v>
      </c>
      <c r="Q10" s="21" t="str">
        <f t="shared" si="2"/>
        <v>g</v>
      </c>
      <c r="R10" s="21" t="str">
        <f t="shared" si="2"/>
        <v>h</v>
      </c>
      <c r="S10" s="21" t="str">
        <f t="shared" si="2"/>
        <v>i</v>
      </c>
      <c r="T10" s="21" t="str">
        <f t="shared" si="2"/>
        <v>j</v>
      </c>
      <c r="U10" s="21" t="str">
        <f t="shared" si="2"/>
        <v>k</v>
      </c>
      <c r="V10" s="21" t="str">
        <f t="shared" si="2"/>
        <v>l</v>
      </c>
      <c r="W10" s="21" t="str">
        <f t="shared" si="2"/>
        <v>m</v>
      </c>
    </row>
    <row r="11" spans="1:23" ht="60.75">
      <c r="A11" s="13">
        <v>11</v>
      </c>
      <c r="B11" s="16" t="str">
        <f t="shared" si="1"/>
        <v>n</v>
      </c>
      <c r="C11" s="16" t="str">
        <f t="shared" si="1"/>
        <v>o</v>
      </c>
      <c r="D11" s="16" t="str">
        <f t="shared" si="0"/>
        <v>p</v>
      </c>
      <c r="E11" s="16" t="str">
        <f t="shared" si="0"/>
        <v>q</v>
      </c>
      <c r="F11" s="16" t="str">
        <f t="shared" si="0"/>
        <v>r</v>
      </c>
      <c r="G11" s="16" t="str">
        <f t="shared" si="0"/>
        <v>s</v>
      </c>
      <c r="H11" s="16" t="str">
        <f t="shared" si="0"/>
        <v>t</v>
      </c>
      <c r="I11" s="16" t="str">
        <f t="shared" si="0"/>
        <v>u</v>
      </c>
      <c r="J11" s="16" t="str">
        <f t="shared" si="0"/>
        <v>v</v>
      </c>
      <c r="K11" s="16" t="str">
        <f t="shared" si="0"/>
        <v>w</v>
      </c>
      <c r="M11" s="19">
        <v>11</v>
      </c>
      <c r="N11" s="21" t="str">
        <f t="shared" si="3"/>
        <v>n</v>
      </c>
      <c r="O11" s="21" t="str">
        <f t="shared" si="3"/>
        <v>o</v>
      </c>
      <c r="P11" s="21" t="str">
        <f t="shared" si="2"/>
        <v>p</v>
      </c>
      <c r="Q11" s="21" t="str">
        <f t="shared" si="2"/>
        <v>q</v>
      </c>
      <c r="R11" s="21" t="str">
        <f t="shared" si="2"/>
        <v>r</v>
      </c>
      <c r="S11" s="21" t="str">
        <f t="shared" si="2"/>
        <v>s</v>
      </c>
      <c r="T11" s="21" t="str">
        <f t="shared" si="2"/>
        <v>t</v>
      </c>
      <c r="U11" s="22"/>
      <c r="V11" s="22"/>
      <c r="W11" s="22"/>
    </row>
    <row r="12" spans="1:23" ht="60.75">
      <c r="A12" s="13">
        <v>12</v>
      </c>
      <c r="B12" s="16" t="str">
        <f t="shared" si="1"/>
        <v>x</v>
      </c>
      <c r="C12" s="16" t="str">
        <f t="shared" si="1"/>
        <v>y</v>
      </c>
      <c r="D12" s="16" t="str">
        <f t="shared" si="0"/>
        <v>z</v>
      </c>
      <c r="E12" s="16" t="str">
        <f t="shared" si="0"/>
        <v>{</v>
      </c>
      <c r="F12" s="16" t="str">
        <f t="shared" si="0"/>
        <v>|</v>
      </c>
      <c r="G12" s="16" t="str">
        <f t="shared" si="0"/>
        <v>}</v>
      </c>
      <c r="H12" s="16" t="str">
        <f t="shared" si="0"/>
        <v>~</v>
      </c>
      <c r="I12" s="16" t="str">
        <f t="shared" si="0"/>
        <v></v>
      </c>
      <c r="J12" s="16" t="str">
        <f t="shared" si="0"/>
        <v>€</v>
      </c>
      <c r="K12" s="16" t="str">
        <f t="shared" si="0"/>
        <v></v>
      </c>
      <c r="M12" s="19">
        <v>12</v>
      </c>
      <c r="N12" s="22"/>
      <c r="O12" s="22"/>
      <c r="P12" s="22"/>
      <c r="Q12" s="22"/>
      <c r="R12" s="22"/>
      <c r="S12" s="22"/>
      <c r="T12" s="22"/>
      <c r="U12" s="22"/>
      <c r="V12" s="22"/>
      <c r="W12" s="22" t="str">
        <f t="shared" si="2"/>
        <v></v>
      </c>
    </row>
  </sheetData>
  <sheetProtection/>
  <mergeCells count="2">
    <mergeCell ref="A1:K1"/>
    <mergeCell ref="M1:W1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1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2015-09-18T07:18:24Z</cp:lastPrinted>
  <dcterms:created xsi:type="dcterms:W3CDTF">2014-06-23T10:13:38Z</dcterms:created>
  <dcterms:modified xsi:type="dcterms:W3CDTF">2017-01-22T18:02:20Z</dcterms:modified>
  <cp:category/>
  <cp:version/>
  <cp:contentType/>
  <cp:contentStatus/>
</cp:coreProperties>
</file>