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 activeTab="1"/>
  </bookViews>
  <sheets>
    <sheet name="Feuil1" sheetId="1" r:id="rId1"/>
    <sheet name="Feuil3" sheetId="3" r:id="rId2"/>
  </sheets>
  <externalReferences>
    <externalReference r:id="rId3"/>
    <externalReference r:id="rId4"/>
  </externalReferences>
  <definedNames>
    <definedName name="Charges_2017">[1]Données!$B$2</definedName>
    <definedName name="Consultation">[1]Données!$B$5</definedName>
    <definedName name="Consultation1">[2]Charges!$B$4</definedName>
    <definedName name="Consultation2">[2]Charges!$B$5</definedName>
    <definedName name="Net_2017">[1]Données!$B$3</definedName>
  </definedNames>
  <calcPr calcId="152511"/>
</workbook>
</file>

<file path=xl/calcChain.xml><?xml version="1.0" encoding="utf-8"?>
<calcChain xmlns="http://schemas.openxmlformats.org/spreadsheetml/2006/main">
  <c r="H4" i="3" l="1"/>
  <c r="J4" i="3"/>
  <c r="K4" i="3"/>
  <c r="M4" i="3"/>
  <c r="H5" i="3"/>
  <c r="J5" i="3"/>
  <c r="K5" i="3"/>
  <c r="M5" i="3"/>
  <c r="H6" i="3"/>
  <c r="J6" i="3"/>
  <c r="K6" i="3"/>
  <c r="M6" i="3"/>
  <c r="H7" i="3"/>
  <c r="J7" i="3"/>
  <c r="K7" i="3"/>
  <c r="M7" i="3"/>
  <c r="H8" i="3"/>
  <c r="J8" i="3"/>
  <c r="K8" i="3"/>
  <c r="M8" i="3"/>
  <c r="H9" i="3"/>
  <c r="J9" i="3"/>
  <c r="K9" i="3"/>
  <c r="M9" i="3"/>
  <c r="H10" i="3"/>
  <c r="J10" i="3"/>
  <c r="K10" i="3"/>
  <c r="M10" i="3"/>
  <c r="H11" i="3"/>
  <c r="J11" i="3"/>
  <c r="K11" i="3"/>
  <c r="M11" i="3"/>
  <c r="H12" i="3"/>
  <c r="J12" i="3"/>
  <c r="K12" i="3"/>
  <c r="M12" i="3"/>
  <c r="H13" i="3"/>
  <c r="J13" i="3"/>
  <c r="K13" i="3"/>
  <c r="M13" i="3"/>
  <c r="H14" i="3"/>
  <c r="J14" i="3"/>
  <c r="K14" i="3"/>
  <c r="M14" i="3"/>
  <c r="H15" i="3"/>
  <c r="J15" i="3"/>
  <c r="K15" i="3"/>
  <c r="M15" i="3"/>
  <c r="H16" i="3"/>
  <c r="J16" i="3"/>
  <c r="K16" i="3"/>
  <c r="M16" i="3"/>
  <c r="H17" i="3"/>
  <c r="J17" i="3"/>
  <c r="K17" i="3"/>
  <c r="M17" i="3"/>
  <c r="H18" i="3"/>
  <c r="J18" i="3"/>
  <c r="K18" i="3"/>
  <c r="M18" i="3"/>
  <c r="H19" i="3"/>
  <c r="J19" i="3"/>
  <c r="K19" i="3"/>
  <c r="M19" i="3"/>
  <c r="H20" i="3"/>
  <c r="J20" i="3"/>
  <c r="K20" i="3"/>
  <c r="M20" i="3"/>
  <c r="H21" i="3"/>
  <c r="J21" i="3"/>
  <c r="K21" i="3"/>
  <c r="M21" i="3"/>
  <c r="H22" i="3"/>
  <c r="J22" i="3"/>
  <c r="K22" i="3"/>
  <c r="M22" i="3"/>
  <c r="H23" i="3"/>
  <c r="J23" i="3"/>
  <c r="K23" i="3"/>
  <c r="M23" i="3"/>
  <c r="H24" i="3"/>
  <c r="J24" i="3"/>
  <c r="K24" i="3"/>
  <c r="M24" i="3"/>
  <c r="H25" i="3"/>
  <c r="J25" i="3"/>
  <c r="K25" i="3"/>
  <c r="M25" i="3"/>
  <c r="H26" i="3"/>
  <c r="J26" i="3"/>
  <c r="K26" i="3"/>
  <c r="M26" i="3"/>
  <c r="H27" i="3"/>
  <c r="J27" i="3"/>
  <c r="K27" i="3"/>
  <c r="M27" i="3"/>
  <c r="H28" i="3"/>
  <c r="J28" i="3"/>
  <c r="K28" i="3"/>
  <c r="M28" i="3"/>
  <c r="H29" i="3"/>
  <c r="J29" i="3"/>
  <c r="K29" i="3"/>
  <c r="M29" i="3"/>
  <c r="H30" i="3"/>
  <c r="J30" i="3"/>
  <c r="K30" i="3"/>
  <c r="M30" i="3"/>
  <c r="H31" i="3"/>
  <c r="J31" i="3"/>
  <c r="K31" i="3"/>
  <c r="M31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4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4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B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5" i="3"/>
  <c r="M35" i="3"/>
  <c r="K35" i="3"/>
  <c r="J35" i="3"/>
  <c r="F35" i="3"/>
  <c r="C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L35" i="3"/>
  <c r="A4" i="3"/>
  <c r="F5" i="1" l="1"/>
  <c r="E5" i="1"/>
  <c r="F7" i="1"/>
  <c r="E7" i="1"/>
  <c r="F9" i="1"/>
  <c r="E9" i="1"/>
  <c r="F11" i="1"/>
  <c r="E11" i="1"/>
  <c r="F13" i="1"/>
  <c r="E13" i="1"/>
  <c r="F15" i="1"/>
  <c r="E15" i="1"/>
  <c r="F17" i="1"/>
  <c r="E17" i="1"/>
  <c r="F19" i="1"/>
  <c r="E19" i="1"/>
  <c r="D20" i="1"/>
  <c r="F4" i="1"/>
  <c r="E4" i="1"/>
  <c r="F6" i="1"/>
  <c r="E6" i="1"/>
  <c r="F8" i="1"/>
  <c r="E8" i="1"/>
  <c r="F10" i="1"/>
  <c r="E10" i="1"/>
  <c r="F12" i="1"/>
  <c r="E12" i="1"/>
  <c r="F14" i="1"/>
  <c r="E14" i="1"/>
  <c r="F16" i="1"/>
  <c r="E16" i="1"/>
  <c r="F18" i="1"/>
  <c r="E18" i="1"/>
  <c r="F20" i="1" l="1"/>
  <c r="E20" i="1"/>
</calcChain>
</file>

<file path=xl/sharedStrings.xml><?xml version="1.0" encoding="utf-8"?>
<sst xmlns="http://schemas.openxmlformats.org/spreadsheetml/2006/main" count="25" uniqueCount="16">
  <si>
    <t>Janvier</t>
  </si>
  <si>
    <t>Février</t>
  </si>
  <si>
    <t>client</t>
  </si>
  <si>
    <t>CA</t>
  </si>
  <si>
    <t>Total</t>
  </si>
  <si>
    <t>Nb45</t>
  </si>
  <si>
    <t>Nb40</t>
  </si>
  <si>
    <t>Cook</t>
  </si>
  <si>
    <t>charges</t>
  </si>
  <si>
    <t xml:space="preserve">JANVIER </t>
  </si>
  <si>
    <t>Nombre</t>
  </si>
  <si>
    <t>Prix</t>
  </si>
  <si>
    <t xml:space="preserve">Sous-total </t>
  </si>
  <si>
    <t>Charges</t>
  </si>
  <si>
    <t xml:space="preserve">Net </t>
  </si>
  <si>
    <t>Encaissement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</si>
</sst>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"/>
    <numFmt numFmtId="165" formatCode="[$-F800]dddd\,\ mmmm\ dd\,\ yyyy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6" fillId="0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1" xfId="1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3" applyNumberFormat="1" applyFont="1" applyFill="1" applyBorder="1"/>
    <xf numFmtId="0" fontId="6" fillId="0" borderId="0" xfId="2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 2" xfId="3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-%20Comptabilit&#233;%20Cabi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&#235;lle\Downloads\Classeur%20Nanou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Saisie"/>
      <sheetName val="Bilan 1er Trimestre "/>
      <sheetName val="Bilan 2ème Trimestre "/>
      <sheetName val="Bilan 3ème Trimestre"/>
      <sheetName val="Bilan 4ème Trimestre"/>
      <sheetName val="Bilan 2017"/>
      <sheetName val="Année"/>
      <sheetName val="Feuil9"/>
    </sheetNames>
    <sheetDataSet>
      <sheetData sheetId="0">
        <row r="2">
          <cell r="B2">
            <v>0.25600000000000001</v>
          </cell>
        </row>
        <row r="3">
          <cell r="B3">
            <v>0.74399999999999999</v>
          </cell>
        </row>
        <row r="5">
          <cell r="B5">
            <v>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ée"/>
      <sheetName val="Bilan"/>
      <sheetName val="Charges"/>
      <sheetName val="Année copie"/>
      <sheetName val="Menus"/>
      <sheetName val="Feuil1"/>
    </sheetNames>
    <sheetDataSet>
      <sheetData sheetId="0"/>
      <sheetData sheetId="1"/>
      <sheetData sheetId="2">
        <row r="4">
          <cell r="B4">
            <v>45</v>
          </cell>
        </row>
        <row r="5">
          <cell r="B5">
            <v>40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6" sqref="D6"/>
    </sheetView>
  </sheetViews>
  <sheetFormatPr baseColWidth="10" defaultRowHeight="15" x14ac:dyDescent="0.25"/>
  <cols>
    <col min="1" max="1" width="23.125" bestFit="1" customWidth="1"/>
    <col min="2" max="2" width="9.375" customWidth="1"/>
    <col min="3" max="3" width="6" customWidth="1"/>
    <col min="4" max="6" width="14.75" customWidth="1"/>
    <col min="8" max="8" width="13" customWidth="1"/>
  </cols>
  <sheetData>
    <row r="1" spans="1:8" x14ac:dyDescent="0.25">
      <c r="A1" s="16"/>
      <c r="B1" s="16"/>
      <c r="C1" s="16"/>
      <c r="D1" s="16"/>
      <c r="E1" s="16"/>
      <c r="F1" s="16"/>
      <c r="H1" s="16"/>
    </row>
    <row r="2" spans="1:8" ht="15.75" thickBot="1" x14ac:dyDescent="0.3">
      <c r="A2" s="16"/>
      <c r="B2" s="16"/>
      <c r="C2" s="16"/>
      <c r="D2" s="16"/>
      <c r="E2" s="16"/>
      <c r="F2" s="16"/>
      <c r="H2" s="16"/>
    </row>
    <row r="3" spans="1:8" ht="15.75" thickBot="1" x14ac:dyDescent="0.3">
      <c r="A3" s="17" t="s">
        <v>9</v>
      </c>
      <c r="B3" s="18" t="s">
        <v>10</v>
      </c>
      <c r="C3" s="19" t="s">
        <v>11</v>
      </c>
      <c r="D3" s="19" t="s">
        <v>12</v>
      </c>
      <c r="E3" s="19" t="s">
        <v>13</v>
      </c>
      <c r="F3" s="20" t="s">
        <v>14</v>
      </c>
      <c r="H3" s="17" t="s">
        <v>15</v>
      </c>
    </row>
    <row r="4" spans="1:8" x14ac:dyDescent="0.25">
      <c r="A4" s="21">
        <v>42739</v>
      </c>
      <c r="B4" s="22">
        <v>2</v>
      </c>
      <c r="C4" s="23">
        <v>120</v>
      </c>
      <c r="D4" s="23">
        <f>C4*B4</f>
        <v>240</v>
      </c>
      <c r="E4" s="23">
        <f t="shared" ref="E4:E19" si="0">D4*Charges_2017</f>
        <v>61.44</v>
      </c>
      <c r="F4" s="24">
        <f t="shared" ref="F4:F19" si="1">D4*Net_2017</f>
        <v>178.56</v>
      </c>
      <c r="H4" s="25">
        <v>42379</v>
      </c>
    </row>
    <row r="5" spans="1:8" x14ac:dyDescent="0.25">
      <c r="A5" s="26">
        <v>42740</v>
      </c>
      <c r="B5" s="27">
        <v>3</v>
      </c>
      <c r="C5" s="23">
        <v>120</v>
      </c>
      <c r="D5" s="28">
        <f t="shared" ref="D5:D19" si="2">C5*B5</f>
        <v>360</v>
      </c>
      <c r="E5" s="23">
        <f t="shared" si="0"/>
        <v>92.16</v>
      </c>
      <c r="F5" s="29">
        <f t="shared" si="1"/>
        <v>267.83999999999997</v>
      </c>
      <c r="H5" s="25">
        <v>42379</v>
      </c>
    </row>
    <row r="6" spans="1:8" x14ac:dyDescent="0.25">
      <c r="A6" s="26">
        <v>42741</v>
      </c>
      <c r="B6" s="27">
        <v>5</v>
      </c>
      <c r="C6" s="23">
        <v>120</v>
      </c>
      <c r="D6" s="28">
        <f t="shared" si="2"/>
        <v>600</v>
      </c>
      <c r="E6" s="23">
        <f t="shared" si="0"/>
        <v>153.6</v>
      </c>
      <c r="F6" s="29">
        <f t="shared" si="1"/>
        <v>446.4</v>
      </c>
      <c r="H6" s="25">
        <v>42379</v>
      </c>
    </row>
    <row r="7" spans="1:8" x14ac:dyDescent="0.25">
      <c r="A7" s="26">
        <v>42744</v>
      </c>
      <c r="B7" s="27">
        <v>3</v>
      </c>
      <c r="C7" s="23">
        <v>120</v>
      </c>
      <c r="D7" s="28">
        <f t="shared" si="2"/>
        <v>360</v>
      </c>
      <c r="E7" s="23">
        <f t="shared" si="0"/>
        <v>92.16</v>
      </c>
      <c r="F7" s="29">
        <f t="shared" si="1"/>
        <v>267.83999999999997</v>
      </c>
      <c r="H7" s="16"/>
    </row>
    <row r="8" spans="1:8" x14ac:dyDescent="0.25">
      <c r="A8" s="26">
        <v>42745</v>
      </c>
      <c r="B8" s="27">
        <v>4</v>
      </c>
      <c r="C8" s="23">
        <v>120</v>
      </c>
      <c r="D8" s="28">
        <f t="shared" si="2"/>
        <v>480</v>
      </c>
      <c r="E8" s="23">
        <f t="shared" si="0"/>
        <v>122.88</v>
      </c>
      <c r="F8" s="29">
        <f t="shared" si="1"/>
        <v>357.12</v>
      </c>
      <c r="H8" s="16"/>
    </row>
    <row r="9" spans="1:8" x14ac:dyDescent="0.25">
      <c r="A9" s="26">
        <v>42746</v>
      </c>
      <c r="B9" s="27">
        <v>2</v>
      </c>
      <c r="C9" s="23">
        <v>120</v>
      </c>
      <c r="D9" s="28">
        <f t="shared" si="2"/>
        <v>240</v>
      </c>
      <c r="E9" s="23">
        <f t="shared" si="0"/>
        <v>61.44</v>
      </c>
      <c r="F9" s="29">
        <f t="shared" si="1"/>
        <v>178.56</v>
      </c>
      <c r="H9" s="16"/>
    </row>
    <row r="10" spans="1:8" x14ac:dyDescent="0.25">
      <c r="A10" s="26"/>
      <c r="B10" s="27"/>
      <c r="C10" s="28"/>
      <c r="D10" s="28">
        <f t="shared" si="2"/>
        <v>0</v>
      </c>
      <c r="E10" s="23">
        <f t="shared" si="0"/>
        <v>0</v>
      </c>
      <c r="F10" s="29">
        <f t="shared" si="1"/>
        <v>0</v>
      </c>
      <c r="H10" s="16"/>
    </row>
    <row r="11" spans="1:8" x14ac:dyDescent="0.25">
      <c r="A11" s="26"/>
      <c r="B11" s="27"/>
      <c r="C11" s="28"/>
      <c r="D11" s="28">
        <f t="shared" si="2"/>
        <v>0</v>
      </c>
      <c r="E11" s="23">
        <f t="shared" si="0"/>
        <v>0</v>
      </c>
      <c r="F11" s="29">
        <f t="shared" si="1"/>
        <v>0</v>
      </c>
      <c r="H11" s="16"/>
    </row>
    <row r="12" spans="1:8" x14ac:dyDescent="0.25">
      <c r="A12" s="26"/>
      <c r="B12" s="27"/>
      <c r="C12" s="28"/>
      <c r="D12" s="28">
        <f t="shared" si="2"/>
        <v>0</v>
      </c>
      <c r="E12" s="23">
        <f t="shared" si="0"/>
        <v>0</v>
      </c>
      <c r="F12" s="29">
        <f t="shared" si="1"/>
        <v>0</v>
      </c>
      <c r="H12" s="16"/>
    </row>
    <row r="13" spans="1:8" x14ac:dyDescent="0.25">
      <c r="A13" s="26"/>
      <c r="B13" s="27"/>
      <c r="C13" s="28"/>
      <c r="D13" s="28">
        <f t="shared" si="2"/>
        <v>0</v>
      </c>
      <c r="E13" s="23">
        <f t="shared" si="0"/>
        <v>0</v>
      </c>
      <c r="F13" s="29">
        <f t="shared" si="1"/>
        <v>0</v>
      </c>
      <c r="H13" s="16"/>
    </row>
    <row r="14" spans="1:8" x14ac:dyDescent="0.25">
      <c r="A14" s="26"/>
      <c r="B14" s="27"/>
      <c r="C14" s="28"/>
      <c r="D14" s="28">
        <f t="shared" si="2"/>
        <v>0</v>
      </c>
      <c r="E14" s="23">
        <f t="shared" si="0"/>
        <v>0</v>
      </c>
      <c r="F14" s="29">
        <f t="shared" si="1"/>
        <v>0</v>
      </c>
      <c r="H14" s="16"/>
    </row>
    <row r="15" spans="1:8" x14ac:dyDescent="0.25">
      <c r="A15" s="26"/>
      <c r="B15" s="27"/>
      <c r="C15" s="28"/>
      <c r="D15" s="28">
        <f t="shared" si="2"/>
        <v>0</v>
      </c>
      <c r="E15" s="23">
        <f t="shared" si="0"/>
        <v>0</v>
      </c>
      <c r="F15" s="29">
        <f t="shared" si="1"/>
        <v>0</v>
      </c>
      <c r="H15" s="16"/>
    </row>
    <row r="16" spans="1:8" x14ac:dyDescent="0.25">
      <c r="A16" s="26"/>
      <c r="B16" s="27"/>
      <c r="C16" s="28"/>
      <c r="D16" s="28">
        <f t="shared" si="2"/>
        <v>0</v>
      </c>
      <c r="E16" s="23">
        <f t="shared" si="0"/>
        <v>0</v>
      </c>
      <c r="F16" s="29">
        <f t="shared" si="1"/>
        <v>0</v>
      </c>
      <c r="H16" s="16"/>
    </row>
    <row r="17" spans="1:8" x14ac:dyDescent="0.25">
      <c r="A17" s="26"/>
      <c r="B17" s="27"/>
      <c r="C17" s="28"/>
      <c r="D17" s="28">
        <f t="shared" si="2"/>
        <v>0</v>
      </c>
      <c r="E17" s="23">
        <f t="shared" si="0"/>
        <v>0</v>
      </c>
      <c r="F17" s="29">
        <f t="shared" si="1"/>
        <v>0</v>
      </c>
      <c r="H17" s="16"/>
    </row>
    <row r="18" spans="1:8" x14ac:dyDescent="0.25">
      <c r="A18" s="26"/>
      <c r="B18" s="27"/>
      <c r="C18" s="28"/>
      <c r="D18" s="28">
        <f t="shared" si="2"/>
        <v>0</v>
      </c>
      <c r="E18" s="23">
        <f t="shared" si="0"/>
        <v>0</v>
      </c>
      <c r="F18" s="29">
        <f t="shared" si="1"/>
        <v>0</v>
      </c>
      <c r="H18" s="16"/>
    </row>
    <row r="19" spans="1:8" ht="15.75" thickBot="1" x14ac:dyDescent="0.3">
      <c r="A19" s="30"/>
      <c r="B19" s="31"/>
      <c r="C19" s="32"/>
      <c r="D19" s="32">
        <f t="shared" si="2"/>
        <v>0</v>
      </c>
      <c r="E19" s="23">
        <f t="shared" si="0"/>
        <v>0</v>
      </c>
      <c r="F19" s="33">
        <f t="shared" si="1"/>
        <v>0</v>
      </c>
      <c r="H19" s="16"/>
    </row>
    <row r="20" spans="1:8" ht="15.75" thickBot="1" x14ac:dyDescent="0.3">
      <c r="A20" s="16"/>
      <c r="B20" s="34">
        <f>SUM(B4:B19)</f>
        <v>19</v>
      </c>
      <c r="C20" s="35"/>
      <c r="D20" s="36">
        <f>SUM(D4:D19)</f>
        <v>2280</v>
      </c>
      <c r="E20" s="37">
        <f>SUM(E4:E19)</f>
        <v>583.68000000000006</v>
      </c>
      <c r="F20" s="38">
        <f>SUM(F4:F19)</f>
        <v>1696.3199999999997</v>
      </c>
      <c r="H2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Zeros="0" tabSelected="1" workbookViewId="0">
      <selection activeCell="Q14" sqref="Q14"/>
    </sheetView>
  </sheetViews>
  <sheetFormatPr baseColWidth="10" defaultRowHeight="15" x14ac:dyDescent="0.25"/>
  <cols>
    <col min="1" max="2" width="3.625" customWidth="1"/>
    <col min="3" max="6" width="7.75" customWidth="1"/>
    <col min="7" max="9" width="3.625" customWidth="1"/>
    <col min="10" max="13" width="7.75" customWidth="1"/>
    <col min="14" max="14" width="3.875" customWidth="1"/>
  </cols>
  <sheetData>
    <row r="1" spans="1:14" ht="26.25" x14ac:dyDescent="0.4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/>
      <c r="B2" s="3"/>
      <c r="C2" s="39" t="s">
        <v>0</v>
      </c>
      <c r="D2" s="39"/>
      <c r="E2" s="39"/>
      <c r="F2" s="39"/>
      <c r="G2" s="5"/>
      <c r="H2" s="3"/>
      <c r="I2" s="3"/>
      <c r="J2" s="39" t="s">
        <v>1</v>
      </c>
      <c r="K2" s="39"/>
      <c r="L2" s="39"/>
      <c r="M2" s="39"/>
      <c r="N2" s="5"/>
    </row>
    <row r="3" spans="1:14" x14ac:dyDescent="0.25">
      <c r="A3" s="3"/>
      <c r="B3" s="3"/>
      <c r="C3" s="3" t="s">
        <v>2</v>
      </c>
      <c r="D3" s="3" t="s">
        <v>3</v>
      </c>
      <c r="E3" s="3" t="s">
        <v>4</v>
      </c>
      <c r="F3" s="3" t="s">
        <v>8</v>
      </c>
      <c r="G3" s="4"/>
      <c r="H3" s="3"/>
      <c r="I3" s="3"/>
      <c r="J3" s="3" t="s">
        <v>2</v>
      </c>
      <c r="K3" s="3" t="s">
        <v>3</v>
      </c>
      <c r="L3" s="3" t="s">
        <v>4</v>
      </c>
      <c r="M3" s="3" t="s">
        <v>8</v>
      </c>
      <c r="N3" s="3"/>
    </row>
    <row r="4" spans="1:14" x14ac:dyDescent="0.25">
      <c r="A4" s="6" t="str">
        <f t="shared" ref="A4:A34" si="0">CHOOSE(WEEKDAY(B4),"D","L","Ma","Me","J","V","S")</f>
        <v>D</v>
      </c>
      <c r="B4" s="7">
        <v>42736</v>
      </c>
      <c r="C4" s="6">
        <f>SUMIF(Feuil1!$A$4:$A$19,$B4,Feuil1!$B$4:$B$19)</f>
        <v>0</v>
      </c>
      <c r="D4" s="6">
        <f>SUMIF(Feuil1!$A$4:$A$19,$B4,Feuil1!$D$4:$D$19)</f>
        <v>0</v>
      </c>
      <c r="E4" s="9"/>
      <c r="F4" s="6">
        <f>SUMIF(Feuil1!$A$4:$A$19,$B4,Feuil1!$E$4:$E$19)</f>
        <v>0</v>
      </c>
      <c r="G4" s="8">
        <f>IF(A4="D",WEEKNUM(B4),"")</f>
        <v>1</v>
      </c>
      <c r="H4" s="6" t="str">
        <f t="shared" ref="H4:H31" si="1">CHOOSE(WEEKDAY(I4),"D","L","Ma","Me","J","V","S")</f>
        <v>Me</v>
      </c>
      <c r="I4" s="7">
        <v>42767</v>
      </c>
      <c r="J4" s="6">
        <f>SUMIF(Feuil1!$A$4:$A$19,$I4,Feuil1!$B$4:$B$19)</f>
        <v>0</v>
      </c>
      <c r="K4" s="6">
        <f>SUMIF(Feuil1!$A$4:$A$19,$I4,Feuil1!$D$4:$D$19)</f>
        <v>0</v>
      </c>
      <c r="L4" s="9"/>
      <c r="M4" s="6">
        <f>SUMIF(Feuil1!$A$4:$A$19,$I4,Feuil1!$E$4:$E$19)</f>
        <v>0</v>
      </c>
      <c r="N4" s="8" t="str">
        <f>IF(H4="D",WEEKNUM(I4),"")</f>
        <v/>
      </c>
    </row>
    <row r="5" spans="1:14" x14ac:dyDescent="0.25">
      <c r="A5" s="6" t="str">
        <f t="shared" si="0"/>
        <v>L</v>
      </c>
      <c r="B5" s="7">
        <v>42737</v>
      </c>
      <c r="C5" s="6">
        <f>SUMIF(Feuil1!$A$4:$A$19,Feuil3!B5,Feuil1!$B$4:$B$19)</f>
        <v>0</v>
      </c>
      <c r="D5" s="6">
        <f>SUMIF(Feuil1!$A$4:$A$19,$B5,Feuil1!$D$4:$D$19)</f>
        <v>0</v>
      </c>
      <c r="E5" s="9"/>
      <c r="F5" s="6"/>
      <c r="G5" s="8" t="str">
        <f t="shared" ref="G5:G35" si="2">IF(A5="D",WEEKNUM(B5),"")</f>
        <v/>
      </c>
      <c r="H5" s="6" t="str">
        <f t="shared" si="1"/>
        <v>J</v>
      </c>
      <c r="I5" s="7">
        <v>42768</v>
      </c>
      <c r="J5" s="6">
        <f>SUMIF(Feuil1!$A$4:$A$19,$I5,Feuil1!$B$4:$B$19)</f>
        <v>0</v>
      </c>
      <c r="K5" s="6">
        <f>SUMIF(Feuil1!$A$4:$A$19,$I5,Feuil1!$D$4:$D$19)</f>
        <v>0</v>
      </c>
      <c r="L5" s="9"/>
      <c r="M5" s="6">
        <f>SUMIF(Feuil1!$A$4:$A$19,$I5,Feuil1!$E$4:$E$19)</f>
        <v>0</v>
      </c>
      <c r="N5" s="8" t="str">
        <f t="shared" ref="N5:N35" si="3">IF(H5="D",WEEKNUM(I5),"")</f>
        <v/>
      </c>
    </row>
    <row r="6" spans="1:14" x14ac:dyDescent="0.25">
      <c r="A6" s="6" t="str">
        <f t="shared" si="0"/>
        <v>Ma</v>
      </c>
      <c r="B6" s="7">
        <v>42738</v>
      </c>
      <c r="C6" s="6">
        <f>SUMIF(Feuil1!$A$4:$A$19,Feuil3!B6,Feuil1!$B$4:$B$19)</f>
        <v>0</v>
      </c>
      <c r="D6" s="6">
        <f>SUMIF(Feuil1!$A$4:$A$19,$B6,Feuil1!$D$4:$D$19)</f>
        <v>0</v>
      </c>
      <c r="E6" s="9"/>
      <c r="F6" s="6"/>
      <c r="G6" s="8" t="str">
        <f t="shared" si="2"/>
        <v/>
      </c>
      <c r="H6" s="6" t="str">
        <f t="shared" si="1"/>
        <v>V</v>
      </c>
      <c r="I6" s="7">
        <v>42769</v>
      </c>
      <c r="J6" s="6">
        <f>SUMIF(Feuil1!$A$4:$A$19,$I6,Feuil1!$B$4:$B$19)</f>
        <v>0</v>
      </c>
      <c r="K6" s="6">
        <f>SUMIF(Feuil1!$A$4:$A$19,$I6,Feuil1!$D$4:$D$19)</f>
        <v>0</v>
      </c>
      <c r="L6" s="9"/>
      <c r="M6" s="6">
        <f>SUMIF(Feuil1!$A$4:$A$19,$I6,Feuil1!$E$4:$E$19)</f>
        <v>0</v>
      </c>
      <c r="N6" s="8" t="str">
        <f t="shared" si="3"/>
        <v/>
      </c>
    </row>
    <row r="7" spans="1:14" x14ac:dyDescent="0.25">
      <c r="A7" s="6" t="str">
        <f t="shared" si="0"/>
        <v>Me</v>
      </c>
      <c r="B7" s="7">
        <v>42739</v>
      </c>
      <c r="C7" s="6">
        <f>SUMIF(Feuil1!$A$4:$A$19,Feuil3!B7,Feuil1!$B$4:$B$19)</f>
        <v>2</v>
      </c>
      <c r="D7" s="6">
        <f>SUMIF(Feuil1!$A$4:$A$19,$B7,Feuil1!$D$4:$D$19)</f>
        <v>240</v>
      </c>
      <c r="E7" s="9"/>
      <c r="F7" s="6"/>
      <c r="G7" s="6" t="str">
        <f t="shared" si="2"/>
        <v/>
      </c>
      <c r="H7" s="6" t="str">
        <f t="shared" si="1"/>
        <v>S</v>
      </c>
      <c r="I7" s="7">
        <v>42770</v>
      </c>
      <c r="J7" s="6">
        <f>SUMIF(Feuil1!$A$4:$A$19,$I7,Feuil1!$B$4:$B$19)</f>
        <v>0</v>
      </c>
      <c r="K7" s="6">
        <f>SUMIF(Feuil1!$A$4:$A$19,$I7,Feuil1!$D$4:$D$19)</f>
        <v>0</v>
      </c>
      <c r="L7" s="9"/>
      <c r="M7" s="6">
        <f>SUMIF(Feuil1!$A$4:$A$19,$I7,Feuil1!$E$4:$E$19)</f>
        <v>0</v>
      </c>
      <c r="N7" s="6" t="str">
        <f t="shared" si="3"/>
        <v/>
      </c>
    </row>
    <row r="8" spans="1:14" x14ac:dyDescent="0.25">
      <c r="A8" s="6" t="str">
        <f t="shared" si="0"/>
        <v>J</v>
      </c>
      <c r="B8" s="7">
        <v>42740</v>
      </c>
      <c r="C8" s="6">
        <f>SUMIF(Feuil1!$A$4:$A$19,Feuil3!B8,Feuil1!$B$4:$B$19)</f>
        <v>3</v>
      </c>
      <c r="D8" s="6">
        <f>SUMIF(Feuil1!$A$4:$A$19,$B8,Feuil1!$D$4:$D$19)</f>
        <v>360</v>
      </c>
      <c r="E8" s="9"/>
      <c r="F8" s="6"/>
      <c r="G8" s="6" t="str">
        <f t="shared" si="2"/>
        <v/>
      </c>
      <c r="H8" s="6" t="str">
        <f t="shared" si="1"/>
        <v>D</v>
      </c>
      <c r="I8" s="7">
        <v>42771</v>
      </c>
      <c r="J8" s="6">
        <f>SUMIF(Feuil1!$A$4:$A$19,$I8,Feuil1!$B$4:$B$19)</f>
        <v>0</v>
      </c>
      <c r="K8" s="6">
        <f>SUMIF(Feuil1!$A$4:$A$19,$I8,Feuil1!$D$4:$D$19)</f>
        <v>0</v>
      </c>
      <c r="L8" s="9"/>
      <c r="M8" s="6">
        <f>SUMIF(Feuil1!$A$4:$A$19,$I8,Feuil1!$E$4:$E$19)</f>
        <v>0</v>
      </c>
      <c r="N8" s="6">
        <f t="shared" si="3"/>
        <v>6</v>
      </c>
    </row>
    <row r="9" spans="1:14" x14ac:dyDescent="0.25">
      <c r="A9" s="6" t="str">
        <f t="shared" si="0"/>
        <v>V</v>
      </c>
      <c r="B9" s="7">
        <v>42741</v>
      </c>
      <c r="C9" s="6">
        <f>SUMIF(Feuil1!$A$4:$A$19,Feuil3!B9,Feuil1!$B$4:$B$19)</f>
        <v>5</v>
      </c>
      <c r="D9" s="6">
        <f>SUMIF(Feuil1!$A$4:$A$19,$B9,Feuil1!$D$4:$D$19)</f>
        <v>600</v>
      </c>
      <c r="E9" s="9"/>
      <c r="F9" s="6"/>
      <c r="G9" s="8" t="str">
        <f t="shared" si="2"/>
        <v/>
      </c>
      <c r="H9" s="6" t="str">
        <f t="shared" si="1"/>
        <v>L</v>
      </c>
      <c r="I9" s="7">
        <v>42772</v>
      </c>
      <c r="J9" s="6">
        <f>SUMIF(Feuil1!$A$4:$A$19,$I9,Feuil1!$B$4:$B$19)</f>
        <v>0</v>
      </c>
      <c r="K9" s="6">
        <f>SUMIF(Feuil1!$A$4:$A$19,$I9,Feuil1!$D$4:$D$19)</f>
        <v>0</v>
      </c>
      <c r="L9" s="9"/>
      <c r="M9" s="6">
        <f>SUMIF(Feuil1!$A$4:$A$19,$I9,Feuil1!$E$4:$E$19)</f>
        <v>0</v>
      </c>
      <c r="N9" s="8" t="str">
        <f t="shared" si="3"/>
        <v/>
      </c>
    </row>
    <row r="10" spans="1:14" x14ac:dyDescent="0.25">
      <c r="A10" s="6" t="str">
        <f t="shared" si="0"/>
        <v>S</v>
      </c>
      <c r="B10" s="7">
        <v>42742</v>
      </c>
      <c r="C10" s="6">
        <f>SUMIF(Feuil1!$A$4:$A$19,Feuil3!B10,Feuil1!$B$4:$B$19)</f>
        <v>0</v>
      </c>
      <c r="D10" s="6">
        <f>SUMIF(Feuil1!$A$4:$A$19,$B10,Feuil1!$D$4:$D$19)</f>
        <v>0</v>
      </c>
      <c r="E10" s="9"/>
      <c r="F10" s="6"/>
      <c r="G10" s="8" t="str">
        <f t="shared" si="2"/>
        <v/>
      </c>
      <c r="H10" s="6" t="str">
        <f t="shared" si="1"/>
        <v>Ma</v>
      </c>
      <c r="I10" s="7">
        <v>42773</v>
      </c>
      <c r="J10" s="6">
        <f>SUMIF(Feuil1!$A$4:$A$19,$I10,Feuil1!$B$4:$B$19)</f>
        <v>0</v>
      </c>
      <c r="K10" s="6">
        <f>SUMIF(Feuil1!$A$4:$A$19,$I10,Feuil1!$D$4:$D$19)</f>
        <v>0</v>
      </c>
      <c r="L10" s="9"/>
      <c r="M10" s="6">
        <f>SUMIF(Feuil1!$A$4:$A$19,$I10,Feuil1!$E$4:$E$19)</f>
        <v>0</v>
      </c>
      <c r="N10" s="8" t="str">
        <f t="shared" si="3"/>
        <v/>
      </c>
    </row>
    <row r="11" spans="1:14" x14ac:dyDescent="0.25">
      <c r="A11" s="6" t="str">
        <f t="shared" si="0"/>
        <v>D</v>
      </c>
      <c r="B11" s="7">
        <v>42743</v>
      </c>
      <c r="C11" s="6">
        <f>SUMIF(Feuil1!$A$4:$A$19,Feuil3!B11,Feuil1!$B$4:$B$19)</f>
        <v>0</v>
      </c>
      <c r="D11" s="6">
        <f>SUMIF(Feuil1!$A$4:$A$19,$B11,Feuil1!$D$4:$D$19)</f>
        <v>0</v>
      </c>
      <c r="E11" s="9"/>
      <c r="F11" s="6"/>
      <c r="G11" s="8">
        <f t="shared" si="2"/>
        <v>2</v>
      </c>
      <c r="H11" s="6" t="str">
        <f t="shared" si="1"/>
        <v>Me</v>
      </c>
      <c r="I11" s="7">
        <v>42774</v>
      </c>
      <c r="J11" s="6">
        <f>SUMIF(Feuil1!$A$4:$A$19,$I11,Feuil1!$B$4:$B$19)</f>
        <v>0</v>
      </c>
      <c r="K11" s="6">
        <f>SUMIF(Feuil1!$A$4:$A$19,$I11,Feuil1!$D$4:$D$19)</f>
        <v>0</v>
      </c>
      <c r="L11" s="9"/>
      <c r="M11" s="6">
        <f>SUMIF(Feuil1!$A$4:$A$19,$I11,Feuil1!$E$4:$E$19)</f>
        <v>0</v>
      </c>
      <c r="N11" s="8" t="str">
        <f t="shared" si="3"/>
        <v/>
      </c>
    </row>
    <row r="12" spans="1:14" x14ac:dyDescent="0.25">
      <c r="A12" s="6" t="str">
        <f t="shared" si="0"/>
        <v>L</v>
      </c>
      <c r="B12" s="7">
        <v>42744</v>
      </c>
      <c r="C12" s="6">
        <f>SUMIF(Feuil1!$A$4:$A$19,Feuil3!B12,Feuil1!$B$4:$B$19)</f>
        <v>3</v>
      </c>
      <c r="D12" s="6">
        <f>SUMIF(Feuil1!$A$4:$A$19,$B12,Feuil1!$D$4:$D$19)</f>
        <v>360</v>
      </c>
      <c r="E12" s="9"/>
      <c r="F12" s="6"/>
      <c r="G12" s="8" t="str">
        <f t="shared" si="2"/>
        <v/>
      </c>
      <c r="H12" s="6" t="str">
        <f t="shared" si="1"/>
        <v>J</v>
      </c>
      <c r="I12" s="7">
        <v>42775</v>
      </c>
      <c r="J12" s="6">
        <f>SUMIF(Feuil1!$A$4:$A$19,$I12,Feuil1!$B$4:$B$19)</f>
        <v>0</v>
      </c>
      <c r="K12" s="6">
        <f>SUMIF(Feuil1!$A$4:$A$19,$I12,Feuil1!$D$4:$D$19)</f>
        <v>0</v>
      </c>
      <c r="L12" s="9"/>
      <c r="M12" s="6">
        <f>SUMIF(Feuil1!$A$4:$A$19,$I12,Feuil1!$E$4:$E$19)</f>
        <v>0</v>
      </c>
      <c r="N12" s="8" t="str">
        <f t="shared" si="3"/>
        <v/>
      </c>
    </row>
    <row r="13" spans="1:14" x14ac:dyDescent="0.25">
      <c r="A13" s="6" t="str">
        <f t="shared" si="0"/>
        <v>Ma</v>
      </c>
      <c r="B13" s="7">
        <v>42745</v>
      </c>
      <c r="C13" s="6">
        <f>SUMIF(Feuil1!$A$4:$A$19,Feuil3!B13,Feuil1!$B$4:$B$19)</f>
        <v>4</v>
      </c>
      <c r="D13" s="6">
        <f>SUMIF(Feuil1!$A$4:$A$19,$B13,Feuil1!$D$4:$D$19)</f>
        <v>480</v>
      </c>
      <c r="E13" s="9"/>
      <c r="F13" s="6"/>
      <c r="G13" s="8" t="str">
        <f t="shared" si="2"/>
        <v/>
      </c>
      <c r="H13" s="6" t="str">
        <f t="shared" si="1"/>
        <v>V</v>
      </c>
      <c r="I13" s="7">
        <v>42776</v>
      </c>
      <c r="J13" s="6">
        <f>SUMIF(Feuil1!$A$4:$A$19,$I13,Feuil1!$B$4:$B$19)</f>
        <v>0</v>
      </c>
      <c r="K13" s="6">
        <f>SUMIF(Feuil1!$A$4:$A$19,$I13,Feuil1!$D$4:$D$19)</f>
        <v>0</v>
      </c>
      <c r="L13" s="9"/>
      <c r="M13" s="6">
        <f>SUMIF(Feuil1!$A$4:$A$19,$I13,Feuil1!$E$4:$E$19)</f>
        <v>0</v>
      </c>
      <c r="N13" s="8" t="str">
        <f t="shared" si="3"/>
        <v/>
      </c>
    </row>
    <row r="14" spans="1:14" x14ac:dyDescent="0.25">
      <c r="A14" s="6" t="str">
        <f t="shared" si="0"/>
        <v>Me</v>
      </c>
      <c r="B14" s="7">
        <v>42746</v>
      </c>
      <c r="C14" s="6">
        <f>SUMIF(Feuil1!$A$4:$A$19,Feuil3!B14,Feuil1!$B$4:$B$19)</f>
        <v>2</v>
      </c>
      <c r="D14" s="6">
        <f>SUMIF(Feuil1!$A$4:$A$19,$B14,Feuil1!$D$4:$D$19)</f>
        <v>240</v>
      </c>
      <c r="E14" s="9"/>
      <c r="F14" s="6"/>
      <c r="G14" s="6" t="str">
        <f t="shared" si="2"/>
        <v/>
      </c>
      <c r="H14" s="6" t="str">
        <f t="shared" si="1"/>
        <v>S</v>
      </c>
      <c r="I14" s="7">
        <v>42777</v>
      </c>
      <c r="J14" s="6">
        <f>SUMIF(Feuil1!$A$4:$A$19,$I14,Feuil1!$B$4:$B$19)</f>
        <v>0</v>
      </c>
      <c r="K14" s="6">
        <f>SUMIF(Feuil1!$A$4:$A$19,$I14,Feuil1!$D$4:$D$19)</f>
        <v>0</v>
      </c>
      <c r="L14" s="9"/>
      <c r="M14" s="6">
        <f>SUMIF(Feuil1!$A$4:$A$19,$I14,Feuil1!$E$4:$E$19)</f>
        <v>0</v>
      </c>
      <c r="N14" s="6" t="str">
        <f t="shared" si="3"/>
        <v/>
      </c>
    </row>
    <row r="15" spans="1:14" x14ac:dyDescent="0.25">
      <c r="A15" s="6" t="str">
        <f t="shared" si="0"/>
        <v>J</v>
      </c>
      <c r="B15" s="7">
        <v>42747</v>
      </c>
      <c r="C15" s="6">
        <f>SUMIF(Feuil1!$A$4:$A$19,Feuil3!B15,Feuil1!$B$4:$B$19)</f>
        <v>0</v>
      </c>
      <c r="D15" s="6">
        <f>SUMIF(Feuil1!$A$4:$A$19,$B15,Feuil1!$D$4:$D$19)</f>
        <v>0</v>
      </c>
      <c r="E15" s="9"/>
      <c r="F15" s="6"/>
      <c r="G15" s="6" t="str">
        <f t="shared" si="2"/>
        <v/>
      </c>
      <c r="H15" s="6" t="str">
        <f t="shared" si="1"/>
        <v>D</v>
      </c>
      <c r="I15" s="7">
        <v>42778</v>
      </c>
      <c r="J15" s="6">
        <f>SUMIF(Feuil1!$A$4:$A$19,$I15,Feuil1!$B$4:$B$19)</f>
        <v>0</v>
      </c>
      <c r="K15" s="6">
        <f>SUMIF(Feuil1!$A$4:$A$19,$I15,Feuil1!$D$4:$D$19)</f>
        <v>0</v>
      </c>
      <c r="L15" s="9"/>
      <c r="M15" s="6">
        <f>SUMIF(Feuil1!$A$4:$A$19,$I15,Feuil1!$E$4:$E$19)</f>
        <v>0</v>
      </c>
      <c r="N15" s="6">
        <f t="shared" si="3"/>
        <v>7</v>
      </c>
    </row>
    <row r="16" spans="1:14" x14ac:dyDescent="0.25">
      <c r="A16" s="6" t="str">
        <f t="shared" si="0"/>
        <v>V</v>
      </c>
      <c r="B16" s="7">
        <v>42748</v>
      </c>
      <c r="C16" s="6">
        <f>SUMIF(Feuil1!$A$4:$A$19,Feuil3!B16,Feuil1!$B$4:$B$19)</f>
        <v>0</v>
      </c>
      <c r="D16" s="6">
        <f>SUMIF(Feuil1!$A$4:$A$19,$B16,Feuil1!$D$4:$D$19)</f>
        <v>0</v>
      </c>
      <c r="E16" s="9"/>
      <c r="F16" s="6"/>
      <c r="G16" s="8" t="str">
        <f t="shared" si="2"/>
        <v/>
      </c>
      <c r="H16" s="6" t="str">
        <f t="shared" si="1"/>
        <v>L</v>
      </c>
      <c r="I16" s="7">
        <v>42779</v>
      </c>
      <c r="J16" s="6">
        <f>SUMIF(Feuil1!$A$4:$A$19,$I16,Feuil1!$B$4:$B$19)</f>
        <v>0</v>
      </c>
      <c r="K16" s="6">
        <f>SUMIF(Feuil1!$A$4:$A$19,$I16,Feuil1!$D$4:$D$19)</f>
        <v>0</v>
      </c>
      <c r="L16" s="9"/>
      <c r="M16" s="6">
        <f>SUMIF(Feuil1!$A$4:$A$19,$I16,Feuil1!$E$4:$E$19)</f>
        <v>0</v>
      </c>
      <c r="N16" s="8" t="str">
        <f t="shared" si="3"/>
        <v/>
      </c>
    </row>
    <row r="17" spans="1:14" x14ac:dyDescent="0.25">
      <c r="A17" s="6" t="str">
        <f t="shared" si="0"/>
        <v>S</v>
      </c>
      <c r="B17" s="7">
        <v>42749</v>
      </c>
      <c r="C17" s="6">
        <f>SUMIF(Feuil1!$A$4:$A$19,Feuil3!B17,Feuil1!$B$4:$B$19)</f>
        <v>0</v>
      </c>
      <c r="D17" s="6">
        <f>SUMIF(Feuil1!$A$4:$A$19,$B17,Feuil1!$D$4:$D$19)</f>
        <v>0</v>
      </c>
      <c r="E17" s="9"/>
      <c r="F17" s="6"/>
      <c r="G17" s="8" t="str">
        <f t="shared" si="2"/>
        <v/>
      </c>
      <c r="H17" s="6" t="str">
        <f t="shared" si="1"/>
        <v>Ma</v>
      </c>
      <c r="I17" s="7">
        <v>42780</v>
      </c>
      <c r="J17" s="6">
        <f>SUMIF(Feuil1!$A$4:$A$19,$I17,Feuil1!$B$4:$B$19)</f>
        <v>0</v>
      </c>
      <c r="K17" s="6">
        <f>SUMIF(Feuil1!$A$4:$A$19,$I17,Feuil1!$D$4:$D$19)</f>
        <v>0</v>
      </c>
      <c r="L17" s="9"/>
      <c r="M17" s="6">
        <f>SUMIF(Feuil1!$A$4:$A$19,$I17,Feuil1!$E$4:$E$19)</f>
        <v>0</v>
      </c>
      <c r="N17" s="8" t="str">
        <f t="shared" si="3"/>
        <v/>
      </c>
    </row>
    <row r="18" spans="1:14" x14ac:dyDescent="0.25">
      <c r="A18" s="6" t="str">
        <f t="shared" si="0"/>
        <v>D</v>
      </c>
      <c r="B18" s="7">
        <v>42750</v>
      </c>
      <c r="C18" s="6">
        <f>SUMIF(Feuil1!$A$4:$A$19,Feuil3!B18,Feuil1!$B$4:$B$19)</f>
        <v>0</v>
      </c>
      <c r="D18" s="6">
        <f>SUMIF(Feuil1!$A$4:$A$19,$B18,Feuil1!$D$4:$D$19)</f>
        <v>0</v>
      </c>
      <c r="E18" s="9"/>
      <c r="F18" s="6"/>
      <c r="G18" s="8">
        <f t="shared" si="2"/>
        <v>3</v>
      </c>
      <c r="H18" s="6" t="str">
        <f t="shared" si="1"/>
        <v>Me</v>
      </c>
      <c r="I18" s="7">
        <v>42781</v>
      </c>
      <c r="J18" s="6">
        <f>SUMIF(Feuil1!$A$4:$A$19,$I18,Feuil1!$B$4:$B$19)</f>
        <v>0</v>
      </c>
      <c r="K18" s="6">
        <f>SUMIF(Feuil1!$A$4:$A$19,$I18,Feuil1!$D$4:$D$19)</f>
        <v>0</v>
      </c>
      <c r="L18" s="9"/>
      <c r="M18" s="6">
        <f>SUMIF(Feuil1!$A$4:$A$19,$I18,Feuil1!$E$4:$E$19)</f>
        <v>0</v>
      </c>
      <c r="N18" s="8" t="str">
        <f t="shared" si="3"/>
        <v/>
      </c>
    </row>
    <row r="19" spans="1:14" x14ac:dyDescent="0.25">
      <c r="A19" s="6" t="str">
        <f t="shared" si="0"/>
        <v>L</v>
      </c>
      <c r="B19" s="7">
        <v>42751</v>
      </c>
      <c r="C19" s="6">
        <f>SUMIF(Feuil1!$A$4:$A$19,Feuil3!B19,Feuil1!$B$4:$B$19)</f>
        <v>0</v>
      </c>
      <c r="D19" s="6">
        <f>SUMIF(Feuil1!$A$4:$A$19,$B19,Feuil1!$D$4:$D$19)</f>
        <v>0</v>
      </c>
      <c r="E19" s="9"/>
      <c r="F19" s="6"/>
      <c r="G19" s="8" t="str">
        <f t="shared" si="2"/>
        <v/>
      </c>
      <c r="H19" s="6" t="str">
        <f t="shared" si="1"/>
        <v>J</v>
      </c>
      <c r="I19" s="7">
        <v>42782</v>
      </c>
      <c r="J19" s="6">
        <f>SUMIF(Feuil1!$A$4:$A$19,$I19,Feuil1!$B$4:$B$19)</f>
        <v>0</v>
      </c>
      <c r="K19" s="6">
        <f>SUMIF(Feuil1!$A$4:$A$19,$I19,Feuil1!$D$4:$D$19)</f>
        <v>0</v>
      </c>
      <c r="L19" s="9"/>
      <c r="M19" s="6">
        <f>SUMIF(Feuil1!$A$4:$A$19,$I19,Feuil1!$E$4:$E$19)</f>
        <v>0</v>
      </c>
      <c r="N19" s="8" t="str">
        <f t="shared" si="3"/>
        <v/>
      </c>
    </row>
    <row r="20" spans="1:14" x14ac:dyDescent="0.25">
      <c r="A20" s="6" t="str">
        <f t="shared" si="0"/>
        <v>Ma</v>
      </c>
      <c r="B20" s="7">
        <v>42752</v>
      </c>
      <c r="C20" s="6">
        <f>SUMIF(Feuil1!$A$4:$A$19,Feuil3!B20,Feuil1!$B$4:$B$19)</f>
        <v>0</v>
      </c>
      <c r="D20" s="6">
        <f>SUMIF(Feuil1!$A$4:$A$19,$B20,Feuil1!$D$4:$D$19)</f>
        <v>0</v>
      </c>
      <c r="E20" s="9"/>
      <c r="F20" s="6"/>
      <c r="G20" s="8" t="str">
        <f t="shared" si="2"/>
        <v/>
      </c>
      <c r="H20" s="6" t="str">
        <f t="shared" si="1"/>
        <v>V</v>
      </c>
      <c r="I20" s="7">
        <v>42783</v>
      </c>
      <c r="J20" s="6">
        <f>SUMIF(Feuil1!$A$4:$A$19,$I20,Feuil1!$B$4:$B$19)</f>
        <v>0</v>
      </c>
      <c r="K20" s="6">
        <f>SUMIF(Feuil1!$A$4:$A$19,$I20,Feuil1!$D$4:$D$19)</f>
        <v>0</v>
      </c>
      <c r="L20" s="9"/>
      <c r="M20" s="6">
        <f>SUMIF(Feuil1!$A$4:$A$19,$I20,Feuil1!$E$4:$E$19)</f>
        <v>0</v>
      </c>
      <c r="N20" s="8" t="str">
        <f t="shared" si="3"/>
        <v/>
      </c>
    </row>
    <row r="21" spans="1:14" x14ac:dyDescent="0.25">
      <c r="A21" s="6" t="str">
        <f t="shared" si="0"/>
        <v>Me</v>
      </c>
      <c r="B21" s="7">
        <v>42753</v>
      </c>
      <c r="C21" s="6">
        <f>SUMIF(Feuil1!$A$4:$A$19,Feuil3!B21,Feuil1!$B$4:$B$19)</f>
        <v>0</v>
      </c>
      <c r="D21" s="6">
        <f>SUMIF(Feuil1!$A$4:$A$19,$B21,Feuil1!$D$4:$D$19)</f>
        <v>0</v>
      </c>
      <c r="E21" s="9"/>
      <c r="F21" s="6"/>
      <c r="G21" s="6" t="str">
        <f t="shared" si="2"/>
        <v/>
      </c>
      <c r="H21" s="6" t="str">
        <f t="shared" si="1"/>
        <v>S</v>
      </c>
      <c r="I21" s="7">
        <v>42784</v>
      </c>
      <c r="J21" s="6">
        <f>SUMIF(Feuil1!$A$4:$A$19,$I21,Feuil1!$B$4:$B$19)</f>
        <v>0</v>
      </c>
      <c r="K21" s="6">
        <f>SUMIF(Feuil1!$A$4:$A$19,$I21,Feuil1!$D$4:$D$19)</f>
        <v>0</v>
      </c>
      <c r="L21" s="9"/>
      <c r="M21" s="6">
        <f>SUMIF(Feuil1!$A$4:$A$19,$I21,Feuil1!$E$4:$E$19)</f>
        <v>0</v>
      </c>
      <c r="N21" s="6" t="str">
        <f t="shared" si="3"/>
        <v/>
      </c>
    </row>
    <row r="22" spans="1:14" x14ac:dyDescent="0.25">
      <c r="A22" s="6" t="str">
        <f t="shared" si="0"/>
        <v>J</v>
      </c>
      <c r="B22" s="7">
        <v>42754</v>
      </c>
      <c r="C22" s="6">
        <f>SUMIF(Feuil1!$A$4:$A$19,Feuil3!B22,Feuil1!$B$4:$B$19)</f>
        <v>0</v>
      </c>
      <c r="D22" s="6">
        <f>SUMIF(Feuil1!$A$4:$A$19,$B22,Feuil1!$D$4:$D$19)</f>
        <v>0</v>
      </c>
      <c r="E22" s="9"/>
      <c r="F22" s="6"/>
      <c r="G22" s="6" t="str">
        <f t="shared" si="2"/>
        <v/>
      </c>
      <c r="H22" s="6" t="str">
        <f t="shared" si="1"/>
        <v>D</v>
      </c>
      <c r="I22" s="7">
        <v>42785</v>
      </c>
      <c r="J22" s="6">
        <f>SUMIF(Feuil1!$A$4:$A$19,$I22,Feuil1!$B$4:$B$19)</f>
        <v>0</v>
      </c>
      <c r="K22" s="6">
        <f>SUMIF(Feuil1!$A$4:$A$19,$I22,Feuil1!$D$4:$D$19)</f>
        <v>0</v>
      </c>
      <c r="L22" s="9"/>
      <c r="M22" s="6">
        <f>SUMIF(Feuil1!$A$4:$A$19,$I22,Feuil1!$E$4:$E$19)</f>
        <v>0</v>
      </c>
      <c r="N22" s="6">
        <f t="shared" si="3"/>
        <v>8</v>
      </c>
    </row>
    <row r="23" spans="1:14" x14ac:dyDescent="0.25">
      <c r="A23" s="6" t="str">
        <f t="shared" si="0"/>
        <v>V</v>
      </c>
      <c r="B23" s="7">
        <v>42755</v>
      </c>
      <c r="C23" s="6">
        <f>SUMIF(Feuil1!$A$4:$A$19,Feuil3!B23,Feuil1!$B$4:$B$19)</f>
        <v>0</v>
      </c>
      <c r="D23" s="6">
        <f>SUMIF(Feuil1!$A$4:$A$19,$B23,Feuil1!$D$4:$D$19)</f>
        <v>0</v>
      </c>
      <c r="E23" s="9"/>
      <c r="F23" s="6"/>
      <c r="G23" s="8" t="str">
        <f t="shared" si="2"/>
        <v/>
      </c>
      <c r="H23" s="6" t="str">
        <f t="shared" si="1"/>
        <v>L</v>
      </c>
      <c r="I23" s="7">
        <v>42786</v>
      </c>
      <c r="J23" s="6">
        <f>SUMIF(Feuil1!$A$4:$A$19,$I23,Feuil1!$B$4:$B$19)</f>
        <v>0</v>
      </c>
      <c r="K23" s="6">
        <f>SUMIF(Feuil1!$A$4:$A$19,$I23,Feuil1!$D$4:$D$19)</f>
        <v>0</v>
      </c>
      <c r="L23" s="9"/>
      <c r="M23" s="6">
        <f>SUMIF(Feuil1!$A$4:$A$19,$I23,Feuil1!$E$4:$E$19)</f>
        <v>0</v>
      </c>
      <c r="N23" s="8" t="str">
        <f t="shared" si="3"/>
        <v/>
      </c>
    </row>
    <row r="24" spans="1:14" x14ac:dyDescent="0.25">
      <c r="A24" s="6" t="str">
        <f t="shared" si="0"/>
        <v>S</v>
      </c>
      <c r="B24" s="7">
        <v>42756</v>
      </c>
      <c r="C24" s="6">
        <f>SUMIF(Feuil1!$A$4:$A$19,Feuil3!B24,Feuil1!$B$4:$B$19)</f>
        <v>0</v>
      </c>
      <c r="D24" s="6">
        <f>SUMIF(Feuil1!$A$4:$A$19,$B24,Feuil1!$D$4:$D$19)</f>
        <v>0</v>
      </c>
      <c r="E24" s="9"/>
      <c r="F24" s="6"/>
      <c r="G24" s="8" t="str">
        <f t="shared" si="2"/>
        <v/>
      </c>
      <c r="H24" s="6" t="str">
        <f t="shared" si="1"/>
        <v>Ma</v>
      </c>
      <c r="I24" s="7">
        <v>42787</v>
      </c>
      <c r="J24" s="6">
        <f>SUMIF(Feuil1!$A$4:$A$19,$I24,Feuil1!$B$4:$B$19)</f>
        <v>0</v>
      </c>
      <c r="K24" s="6">
        <f>SUMIF(Feuil1!$A$4:$A$19,$I24,Feuil1!$D$4:$D$19)</f>
        <v>0</v>
      </c>
      <c r="L24" s="9"/>
      <c r="M24" s="6">
        <f>SUMIF(Feuil1!$A$4:$A$19,$I24,Feuil1!$E$4:$E$19)</f>
        <v>0</v>
      </c>
      <c r="N24" s="8" t="str">
        <f t="shared" si="3"/>
        <v/>
      </c>
    </row>
    <row r="25" spans="1:14" x14ac:dyDescent="0.25">
      <c r="A25" s="6" t="str">
        <f t="shared" si="0"/>
        <v>D</v>
      </c>
      <c r="B25" s="7">
        <v>42757</v>
      </c>
      <c r="C25" s="6">
        <f>SUMIF(Feuil1!$A$4:$A$19,Feuil3!B25,Feuil1!$B$4:$B$19)</f>
        <v>0</v>
      </c>
      <c r="D25" s="6">
        <f>SUMIF(Feuil1!$A$4:$A$19,$B25,Feuil1!$D$4:$D$19)</f>
        <v>0</v>
      </c>
      <c r="E25" s="9"/>
      <c r="F25" s="6"/>
      <c r="G25" s="8">
        <f t="shared" si="2"/>
        <v>4</v>
      </c>
      <c r="H25" s="6" t="str">
        <f t="shared" si="1"/>
        <v>Me</v>
      </c>
      <c r="I25" s="7">
        <v>42788</v>
      </c>
      <c r="J25" s="6">
        <f>SUMIF(Feuil1!$A$4:$A$19,$I25,Feuil1!$B$4:$B$19)</f>
        <v>0</v>
      </c>
      <c r="K25" s="6">
        <f>SUMIF(Feuil1!$A$4:$A$19,$I25,Feuil1!$D$4:$D$19)</f>
        <v>0</v>
      </c>
      <c r="L25" s="9"/>
      <c r="M25" s="6">
        <f>SUMIF(Feuil1!$A$4:$A$19,$I25,Feuil1!$E$4:$E$19)</f>
        <v>0</v>
      </c>
      <c r="N25" s="8" t="str">
        <f t="shared" si="3"/>
        <v/>
      </c>
    </row>
    <row r="26" spans="1:14" x14ac:dyDescent="0.25">
      <c r="A26" s="6" t="str">
        <f t="shared" si="0"/>
        <v>L</v>
      </c>
      <c r="B26" s="7">
        <v>42758</v>
      </c>
      <c r="C26" s="6">
        <f>SUMIF(Feuil1!$A$4:$A$19,Feuil3!B26,Feuil1!$B$4:$B$19)</f>
        <v>0</v>
      </c>
      <c r="D26" s="6">
        <f>SUMIF(Feuil1!$A$4:$A$19,$B26,Feuil1!$D$4:$D$19)</f>
        <v>0</v>
      </c>
      <c r="E26" s="9"/>
      <c r="F26" s="6"/>
      <c r="G26" s="8" t="str">
        <f t="shared" si="2"/>
        <v/>
      </c>
      <c r="H26" s="6" t="str">
        <f t="shared" si="1"/>
        <v>J</v>
      </c>
      <c r="I26" s="7">
        <v>42789</v>
      </c>
      <c r="J26" s="6">
        <f>SUMIF(Feuil1!$A$4:$A$19,$I26,Feuil1!$B$4:$B$19)</f>
        <v>0</v>
      </c>
      <c r="K26" s="6">
        <f>SUMIF(Feuil1!$A$4:$A$19,$I26,Feuil1!$D$4:$D$19)</f>
        <v>0</v>
      </c>
      <c r="L26" s="9"/>
      <c r="M26" s="6">
        <f>SUMIF(Feuil1!$A$4:$A$19,$I26,Feuil1!$E$4:$E$19)</f>
        <v>0</v>
      </c>
      <c r="N26" s="8" t="str">
        <f t="shared" si="3"/>
        <v/>
      </c>
    </row>
    <row r="27" spans="1:14" x14ac:dyDescent="0.25">
      <c r="A27" s="6" t="str">
        <f t="shared" si="0"/>
        <v>Ma</v>
      </c>
      <c r="B27" s="7">
        <v>42759</v>
      </c>
      <c r="C27" s="6">
        <f>SUMIF(Feuil1!$A$4:$A$19,Feuil3!B27,Feuil1!$B$4:$B$19)</f>
        <v>0</v>
      </c>
      <c r="D27" s="6">
        <f>SUMIF(Feuil1!$A$4:$A$19,$B27,Feuil1!$D$4:$D$19)</f>
        <v>0</v>
      </c>
      <c r="E27" s="9"/>
      <c r="F27" s="6"/>
      <c r="G27" s="8" t="str">
        <f t="shared" si="2"/>
        <v/>
      </c>
      <c r="H27" s="6" t="str">
        <f t="shared" si="1"/>
        <v>V</v>
      </c>
      <c r="I27" s="7">
        <v>42790</v>
      </c>
      <c r="J27" s="6">
        <f>SUMIF(Feuil1!$A$4:$A$19,$I27,Feuil1!$B$4:$B$19)</f>
        <v>0</v>
      </c>
      <c r="K27" s="6">
        <f>SUMIF(Feuil1!$A$4:$A$19,$I27,Feuil1!$D$4:$D$19)</f>
        <v>0</v>
      </c>
      <c r="L27" s="9"/>
      <c r="M27" s="6">
        <f>SUMIF(Feuil1!$A$4:$A$19,$I27,Feuil1!$E$4:$E$19)</f>
        <v>0</v>
      </c>
      <c r="N27" s="8" t="str">
        <f t="shared" si="3"/>
        <v/>
      </c>
    </row>
    <row r="28" spans="1:14" x14ac:dyDescent="0.25">
      <c r="A28" s="6" t="str">
        <f t="shared" si="0"/>
        <v>Me</v>
      </c>
      <c r="B28" s="7">
        <v>42760</v>
      </c>
      <c r="C28" s="6">
        <f>SUMIF(Feuil1!$A$4:$A$19,Feuil3!B28,Feuil1!$B$4:$B$19)</f>
        <v>0</v>
      </c>
      <c r="D28" s="6">
        <f>SUMIF(Feuil1!$A$4:$A$19,$B28,Feuil1!$D$4:$D$19)</f>
        <v>0</v>
      </c>
      <c r="E28" s="9"/>
      <c r="F28" s="6"/>
      <c r="G28" s="6" t="str">
        <f t="shared" si="2"/>
        <v/>
      </c>
      <c r="H28" s="6" t="str">
        <f t="shared" si="1"/>
        <v>S</v>
      </c>
      <c r="I28" s="7">
        <v>42791</v>
      </c>
      <c r="J28" s="6">
        <f>SUMIF(Feuil1!$A$4:$A$19,$I28,Feuil1!$B$4:$B$19)</f>
        <v>0</v>
      </c>
      <c r="K28" s="6">
        <f>SUMIF(Feuil1!$A$4:$A$19,$I28,Feuil1!$D$4:$D$19)</f>
        <v>0</v>
      </c>
      <c r="L28" s="9"/>
      <c r="M28" s="6">
        <f>SUMIF(Feuil1!$A$4:$A$19,$I28,Feuil1!$E$4:$E$19)</f>
        <v>0</v>
      </c>
      <c r="N28" s="6" t="str">
        <f t="shared" si="3"/>
        <v/>
      </c>
    </row>
    <row r="29" spans="1:14" x14ac:dyDescent="0.25">
      <c r="A29" s="6" t="str">
        <f t="shared" si="0"/>
        <v>J</v>
      </c>
      <c r="B29" s="7">
        <v>42761</v>
      </c>
      <c r="C29" s="6">
        <f>SUMIF(Feuil1!$A$4:$A$19,Feuil3!B29,Feuil1!$B$4:$B$19)</f>
        <v>0</v>
      </c>
      <c r="D29" s="6">
        <f>SUMIF(Feuil1!$A$4:$A$19,$B29,Feuil1!$D$4:$D$19)</f>
        <v>0</v>
      </c>
      <c r="E29" s="9"/>
      <c r="F29" s="6"/>
      <c r="G29" s="6" t="str">
        <f t="shared" si="2"/>
        <v/>
      </c>
      <c r="H29" s="6" t="str">
        <f t="shared" si="1"/>
        <v>D</v>
      </c>
      <c r="I29" s="7">
        <v>42792</v>
      </c>
      <c r="J29" s="6">
        <f>SUMIF(Feuil1!$A$4:$A$19,$I29,Feuil1!$B$4:$B$19)</f>
        <v>0</v>
      </c>
      <c r="K29" s="6">
        <f>SUMIF(Feuil1!$A$4:$A$19,$I29,Feuil1!$D$4:$D$19)</f>
        <v>0</v>
      </c>
      <c r="L29" s="9"/>
      <c r="M29" s="6">
        <f>SUMIF(Feuil1!$A$4:$A$19,$I29,Feuil1!$E$4:$E$19)</f>
        <v>0</v>
      </c>
      <c r="N29" s="6">
        <f t="shared" si="3"/>
        <v>9</v>
      </c>
    </row>
    <row r="30" spans="1:14" x14ac:dyDescent="0.25">
      <c r="A30" s="6" t="str">
        <f t="shared" si="0"/>
        <v>V</v>
      </c>
      <c r="B30" s="7">
        <v>42762</v>
      </c>
      <c r="C30" s="6">
        <f>SUMIF(Feuil1!$A$4:$A$19,Feuil3!B30,Feuil1!$B$4:$B$19)</f>
        <v>0</v>
      </c>
      <c r="D30" s="6">
        <f>SUMIF(Feuil1!$A$4:$A$19,$B30,Feuil1!$D$4:$D$19)</f>
        <v>0</v>
      </c>
      <c r="E30" s="9"/>
      <c r="F30" s="6"/>
      <c r="G30" s="8" t="str">
        <f t="shared" si="2"/>
        <v/>
      </c>
      <c r="H30" s="6" t="str">
        <f t="shared" si="1"/>
        <v>L</v>
      </c>
      <c r="I30" s="7">
        <v>42793</v>
      </c>
      <c r="J30" s="6">
        <f>SUMIF(Feuil1!$A$4:$A$19,$I30,Feuil1!$B$4:$B$19)</f>
        <v>0</v>
      </c>
      <c r="K30" s="6">
        <f>SUMIF(Feuil1!$A$4:$A$19,$I30,Feuil1!$D$4:$D$19)</f>
        <v>0</v>
      </c>
      <c r="L30" s="9"/>
      <c r="M30" s="6">
        <f>SUMIF(Feuil1!$A$4:$A$19,$I30,Feuil1!$E$4:$E$19)</f>
        <v>0</v>
      </c>
      <c r="N30" s="8" t="str">
        <f t="shared" si="3"/>
        <v/>
      </c>
    </row>
    <row r="31" spans="1:14" x14ac:dyDescent="0.25">
      <c r="A31" s="6" t="str">
        <f t="shared" si="0"/>
        <v>S</v>
      </c>
      <c r="B31" s="7">
        <v>42763</v>
      </c>
      <c r="C31" s="6">
        <f>SUMIF(Feuil1!$A$4:$A$19,Feuil3!B31,Feuil1!$B$4:$B$19)</f>
        <v>0</v>
      </c>
      <c r="D31" s="6">
        <f>SUMIF(Feuil1!$A$4:$A$19,$B31,Feuil1!$D$4:$D$19)</f>
        <v>0</v>
      </c>
      <c r="E31" s="9"/>
      <c r="F31" s="6"/>
      <c r="G31" s="8" t="str">
        <f t="shared" si="2"/>
        <v/>
      </c>
      <c r="H31" s="6" t="str">
        <f t="shared" si="1"/>
        <v>Ma</v>
      </c>
      <c r="I31" s="7">
        <v>42794</v>
      </c>
      <c r="J31" s="6">
        <f>SUMIF(Feuil1!$A$4:$A$19,$I31,Feuil1!$B$4:$B$19)</f>
        <v>0</v>
      </c>
      <c r="K31" s="6">
        <f>SUMIF(Feuil1!$A$4:$A$19,$I31,Feuil1!$D$4:$D$19)</f>
        <v>0</v>
      </c>
      <c r="L31" s="9"/>
      <c r="M31" s="6">
        <f>SUMIF(Feuil1!$A$4:$A$19,$I31,Feuil1!$E$4:$E$19)</f>
        <v>0</v>
      </c>
      <c r="N31" s="8" t="str">
        <f t="shared" si="3"/>
        <v/>
      </c>
    </row>
    <row r="32" spans="1:14" x14ac:dyDescent="0.25">
      <c r="A32" s="6" t="str">
        <f t="shared" si="0"/>
        <v>D</v>
      </c>
      <c r="B32" s="7">
        <v>42764</v>
      </c>
      <c r="C32" s="6">
        <f>SUMIF(Feuil1!$A$4:$A$19,Feuil3!B32,Feuil1!$B$4:$B$19)</f>
        <v>0</v>
      </c>
      <c r="D32" s="6">
        <f>SUMIF(Feuil1!$A$4:$A$19,$B32,Feuil1!$D$4:$D$19)</f>
        <v>0</v>
      </c>
      <c r="E32" s="9"/>
      <c r="F32" s="6"/>
      <c r="G32" s="10">
        <f t="shared" si="2"/>
        <v>5</v>
      </c>
      <c r="H32" s="6"/>
      <c r="I32" s="7"/>
      <c r="J32" s="6"/>
      <c r="K32" s="6"/>
      <c r="L32" s="9"/>
      <c r="M32" s="6"/>
      <c r="N32" s="10" t="str">
        <f t="shared" si="3"/>
        <v/>
      </c>
    </row>
    <row r="33" spans="1:14" x14ac:dyDescent="0.25">
      <c r="A33" s="6" t="str">
        <f t="shared" si="0"/>
        <v>L</v>
      </c>
      <c r="B33" s="7">
        <v>42765</v>
      </c>
      <c r="C33" s="6">
        <f>SUMIF(Feuil1!$A$4:$A$19,Feuil3!B33,Feuil1!$B$4:$B$19)</f>
        <v>0</v>
      </c>
      <c r="D33" s="6">
        <f>SUMIF(Feuil1!$A$4:$A$19,$B33,Feuil1!$D$4:$D$19)</f>
        <v>0</v>
      </c>
      <c r="E33" s="9"/>
      <c r="F33" s="6"/>
      <c r="G33" s="10" t="str">
        <f t="shared" si="2"/>
        <v/>
      </c>
      <c r="H33" s="6"/>
      <c r="I33" s="7"/>
      <c r="J33" s="6"/>
      <c r="K33" s="6"/>
      <c r="L33" s="9"/>
      <c r="M33" s="6"/>
      <c r="N33" s="10" t="str">
        <f t="shared" si="3"/>
        <v/>
      </c>
    </row>
    <row r="34" spans="1:14" x14ac:dyDescent="0.25">
      <c r="A34" s="6" t="str">
        <f t="shared" si="0"/>
        <v>Ma</v>
      </c>
      <c r="B34" s="7">
        <v>42766</v>
      </c>
      <c r="C34" s="6">
        <f>SUMIF(Feuil1!$A$4:$A$19,Feuil3!B34,Feuil1!$B$4:$B$19)</f>
        <v>0</v>
      </c>
      <c r="D34" s="6">
        <f>SUMIF(Feuil1!$A$4:$A$19,$B34,Feuil1!$D$4:$D$19)</f>
        <v>0</v>
      </c>
      <c r="E34" s="9"/>
      <c r="F34" s="6"/>
      <c r="G34" s="10" t="str">
        <f t="shared" si="2"/>
        <v/>
      </c>
      <c r="H34" s="6"/>
      <c r="I34" s="7"/>
      <c r="J34" s="6"/>
      <c r="K34" s="6"/>
      <c r="L34" s="9"/>
      <c r="M34" s="6"/>
      <c r="N34" s="10" t="str">
        <f t="shared" si="3"/>
        <v/>
      </c>
    </row>
    <row r="35" spans="1:14" x14ac:dyDescent="0.25">
      <c r="A35" s="11"/>
      <c r="B35" s="11"/>
      <c r="C35" s="9">
        <f>SUM(C4:C34)</f>
        <v>19</v>
      </c>
      <c r="D35" s="9">
        <f t="shared" ref="D35:F35" si="4">SUM(D4:D34)</f>
        <v>2280</v>
      </c>
      <c r="E35" s="9"/>
      <c r="F35" s="9">
        <f t="shared" si="4"/>
        <v>0</v>
      </c>
      <c r="G35" s="12" t="str">
        <f t="shared" si="2"/>
        <v/>
      </c>
      <c r="H35" s="11"/>
      <c r="I35" s="11"/>
      <c r="J35" s="9">
        <f>SUM(J4:J34)</f>
        <v>0</v>
      </c>
      <c r="K35" s="9">
        <f t="shared" ref="K35:M35" si="5">SUM(K4:K34)</f>
        <v>0</v>
      </c>
      <c r="L35" s="9">
        <f t="shared" si="5"/>
        <v>0</v>
      </c>
      <c r="M35" s="9">
        <f t="shared" si="5"/>
        <v>0</v>
      </c>
      <c r="N35" s="12" t="str">
        <f t="shared" si="3"/>
        <v/>
      </c>
    </row>
    <row r="36" spans="1:14" x14ac:dyDescent="0.25">
      <c r="A36" s="3"/>
      <c r="B36" s="3"/>
      <c r="C36" s="13" t="s">
        <v>5</v>
      </c>
      <c r="D36" s="13" t="s">
        <v>6</v>
      </c>
      <c r="E36" s="13" t="s">
        <v>4</v>
      </c>
      <c r="F36" s="13" t="s">
        <v>7</v>
      </c>
      <c r="G36" s="4"/>
      <c r="H36" s="3"/>
      <c r="I36" s="3"/>
      <c r="J36" s="13" t="s">
        <v>5</v>
      </c>
      <c r="K36" s="13" t="s">
        <v>6</v>
      </c>
      <c r="L36" s="13" t="s">
        <v>4</v>
      </c>
      <c r="M36" s="13" t="s">
        <v>7</v>
      </c>
      <c r="N36" s="3"/>
    </row>
    <row r="37" spans="1:14" x14ac:dyDescent="0.25">
      <c r="A37" s="14"/>
      <c r="B37" s="14"/>
      <c r="C37" s="14"/>
      <c r="D37" s="14"/>
      <c r="E37" s="10"/>
      <c r="F37" s="14"/>
      <c r="G37" s="14"/>
      <c r="H37" s="14"/>
      <c r="I37" s="14"/>
      <c r="J37" s="14"/>
      <c r="K37" s="14"/>
      <c r="L37" s="14"/>
      <c r="M37" s="15"/>
      <c r="N37" s="14"/>
    </row>
  </sheetData>
  <mergeCells count="2">
    <mergeCell ref="C2:F2"/>
    <mergeCell ref="J2:M2"/>
  </mergeCells>
  <conditionalFormatting sqref="A4:F34">
    <cfRule type="expression" dxfId="3" priority="2">
      <formula>OR($A4="S",$A4="D")</formula>
    </cfRule>
  </conditionalFormatting>
  <conditionalFormatting sqref="H4:M34">
    <cfRule type="expression" dxfId="2" priority="1">
      <formula>OR($H4="S",$H4="D")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Anaëlle</dc:creator>
  <cp:lastModifiedBy> </cp:lastModifiedBy>
  <dcterms:created xsi:type="dcterms:W3CDTF">2017-01-13T17:48:39Z</dcterms:created>
  <dcterms:modified xsi:type="dcterms:W3CDTF">2017-01-13T18:13:58Z</dcterms:modified>
</cp:coreProperties>
</file>