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thieu\Desktop\"/>
    </mc:Choice>
  </mc:AlternateContent>
  <bookViews>
    <workbookView xWindow="0" yWindow="0" windowWidth="21600" windowHeight="92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  <definedName name="_xlnm.Print_Area" localSheetId="0">Feuil1!$A$1:$T$23</definedName>
  </definedName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3" i="1"/>
  <c r="L3" i="1"/>
  <c r="G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3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3" i="1"/>
  <c r="P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" i="1"/>
  <c r="F4" i="1"/>
  <c r="W4" i="1" s="1"/>
  <c r="F5" i="1"/>
  <c r="F6" i="1"/>
  <c r="W6" i="1" s="1"/>
  <c r="F7" i="1"/>
  <c r="F8" i="1"/>
  <c r="W8" i="1" s="1"/>
  <c r="F9" i="1"/>
  <c r="F10" i="1"/>
  <c r="W10" i="1" s="1"/>
  <c r="F11" i="1"/>
  <c r="F12" i="1"/>
  <c r="W12" i="1" s="1"/>
  <c r="F13" i="1"/>
  <c r="F14" i="1"/>
  <c r="W14" i="1" s="1"/>
  <c r="F15" i="1"/>
  <c r="F16" i="1"/>
  <c r="W16" i="1" s="1"/>
  <c r="F17" i="1"/>
  <c r="F18" i="1"/>
  <c r="W18" i="1" s="1"/>
  <c r="F19" i="1"/>
  <c r="F20" i="1"/>
  <c r="W20" i="1" s="1"/>
  <c r="F21" i="1"/>
  <c r="F22" i="1"/>
  <c r="W22" i="1" s="1"/>
  <c r="F23" i="1"/>
  <c r="F3" i="1"/>
  <c r="W3" i="1" s="1"/>
  <c r="W23" i="1" l="1"/>
  <c r="W19" i="1"/>
  <c r="W15" i="1"/>
  <c r="W11" i="1"/>
  <c r="W7" i="1"/>
  <c r="W21" i="1"/>
  <c r="W17" i="1"/>
  <c r="W13" i="1"/>
  <c r="W9" i="1"/>
  <c r="W5" i="1"/>
  <c r="A25" i="3"/>
  <c r="A26" i="3"/>
  <c r="A27" i="3"/>
  <c r="A28" i="3"/>
  <c r="A29" i="3"/>
  <c r="A30" i="3"/>
</calcChain>
</file>

<file path=xl/comments1.xml><?xml version="1.0" encoding="utf-8"?>
<comments xmlns="http://schemas.openxmlformats.org/spreadsheetml/2006/main">
  <authors>
    <author>Pierre</author>
  </authors>
  <commentList>
    <comment ref="G2" authorId="0" shapeId="0">
      <text>
        <r>
          <rPr>
            <b/>
            <sz val="10"/>
            <color indexed="81"/>
            <rFont val="Tahoma"/>
            <family val="2"/>
          </rPr>
          <t>Pierre:</t>
        </r>
        <r>
          <rPr>
            <sz val="10"/>
            <color indexed="81"/>
            <rFont val="Tahoma"/>
            <family val="2"/>
          </rPr>
          <t xml:space="preserve">
C'est pour me remémorrer et éviter les confusion entre tous ces membres de la famille que pour certains je n'ai jamais vu hélas!</t>
        </r>
      </text>
    </comment>
  </commentList>
</comments>
</file>

<file path=xl/sharedStrings.xml><?xml version="1.0" encoding="utf-8"?>
<sst xmlns="http://schemas.openxmlformats.org/spreadsheetml/2006/main" count="236" uniqueCount="147">
  <si>
    <t>Colette</t>
  </si>
  <si>
    <t>Michelle</t>
  </si>
  <si>
    <t>Monique</t>
  </si>
  <si>
    <t>Paul</t>
  </si>
  <si>
    <t>Pierre</t>
  </si>
  <si>
    <t>Jacqueline</t>
  </si>
  <si>
    <t>René</t>
  </si>
  <si>
    <t>Marc</t>
  </si>
  <si>
    <t>Sophie</t>
  </si>
  <si>
    <t>Mireille</t>
  </si>
  <si>
    <t>Michèle</t>
  </si>
  <si>
    <t>PRENOM</t>
  </si>
  <si>
    <t>NOM</t>
  </si>
  <si>
    <t>FETE</t>
  </si>
  <si>
    <t>ANNIVERSAIRE</t>
  </si>
  <si>
    <t>MARIAGE</t>
  </si>
  <si>
    <t>Macha</t>
  </si>
  <si>
    <t>Benois</t>
  </si>
  <si>
    <t>Gaelle</t>
  </si>
  <si>
    <t>Loïc</t>
  </si>
  <si>
    <t>Eric</t>
  </si>
  <si>
    <t>Franky</t>
  </si>
  <si>
    <t>Franck</t>
  </si>
  <si>
    <t>TIECHE</t>
  </si>
  <si>
    <t>FABRIZZI</t>
  </si>
  <si>
    <t>FOUREL</t>
  </si>
  <si>
    <t>GOUSSET</t>
  </si>
  <si>
    <t>YVELIN</t>
  </si>
  <si>
    <t>KNUPFER</t>
  </si>
  <si>
    <t>GARCIN</t>
  </si>
  <si>
    <t>VEDIE</t>
  </si>
  <si>
    <t>ESCOMEL</t>
  </si>
  <si>
    <t>Gérard</t>
  </si>
  <si>
    <t>Evelyne</t>
  </si>
  <si>
    <t>Frédéric</t>
  </si>
  <si>
    <t>David</t>
  </si>
  <si>
    <t>Severine</t>
  </si>
  <si>
    <t>Sabine</t>
  </si>
  <si>
    <t>Charles</t>
  </si>
  <si>
    <t>Odette</t>
  </si>
  <si>
    <t>Maurice</t>
  </si>
  <si>
    <t>Sylvie</t>
  </si>
  <si>
    <t>Thomas</t>
  </si>
  <si>
    <t>Philippe</t>
  </si>
  <si>
    <t>Catherine</t>
  </si>
  <si>
    <t>Sandrine</t>
  </si>
  <si>
    <t>CASTELANO</t>
  </si>
  <si>
    <t>Lulu</t>
  </si>
  <si>
    <t>Solène</t>
  </si>
  <si>
    <t>Mégan</t>
  </si>
  <si>
    <t>Elisabeth</t>
  </si>
  <si>
    <t>Marthe</t>
  </si>
  <si>
    <t>Joseph</t>
  </si>
  <si>
    <t>ROUSSET</t>
  </si>
  <si>
    <t>Georges</t>
  </si>
  <si>
    <t>Jeanne dite FIFINE</t>
  </si>
  <si>
    <t>Jean-Paul</t>
  </si>
  <si>
    <t>Eliane</t>
  </si>
  <si>
    <t>Bernard</t>
  </si>
  <si>
    <t>DECES</t>
  </si>
  <si>
    <t>Dominique</t>
  </si>
  <si>
    <t>fabienne</t>
  </si>
  <si>
    <t>LONGET</t>
  </si>
  <si>
    <t>Hélène</t>
  </si>
  <si>
    <t>Christophe</t>
  </si>
  <si>
    <t>Élodie</t>
  </si>
  <si>
    <t>Jénifer</t>
  </si>
  <si>
    <t>Florence</t>
  </si>
  <si>
    <t>ROLINAT</t>
  </si>
  <si>
    <t>Alice</t>
  </si>
  <si>
    <t>MESLIN</t>
  </si>
  <si>
    <t>Jennyfer</t>
  </si>
  <si>
    <t>LETURC</t>
  </si>
  <si>
    <t>Justine</t>
  </si>
  <si>
    <t>Robert</t>
  </si>
  <si>
    <t>Laurent</t>
  </si>
  <si>
    <t>Yann</t>
  </si>
  <si>
    <t>Grégory</t>
  </si>
  <si>
    <t>VALDER-GOUSSET</t>
  </si>
  <si>
    <t>TIECHE GOUSSET</t>
  </si>
  <si>
    <t>BENECH GOUSSET</t>
  </si>
  <si>
    <t>CASTELANO FABRIZZI</t>
  </si>
  <si>
    <t>ESCOMEL SCHEFFERT</t>
  </si>
  <si>
    <t>ESCOMEL ROUSSET</t>
  </si>
  <si>
    <t>ESCOMEL COMBE</t>
  </si>
  <si>
    <t>FABRIZZI GOUSSET</t>
  </si>
  <si>
    <t>FOUREL GOUSSET</t>
  </si>
  <si>
    <t>GOUSSET ??</t>
  </si>
  <si>
    <t>GOUSSET ROUSSET</t>
  </si>
  <si>
    <t>GOUSSET JEAN</t>
  </si>
  <si>
    <t>ROUSSET MOLARD</t>
  </si>
  <si>
    <t>VEDIE YVELIN</t>
  </si>
  <si>
    <t>YVELIN GOUSSET</t>
  </si>
  <si>
    <t>Par exemple</t>
  </si>
  <si>
    <t>B-F Frédéric</t>
  </si>
  <si>
    <t>GUÉRIN</t>
  </si>
  <si>
    <t>FILIATION</t>
  </si>
  <si>
    <t>Sarah</t>
  </si>
  <si>
    <t>Jolan</t>
  </si>
  <si>
    <t>VANHOUTE</t>
  </si>
  <si>
    <t>Données</t>
  </si>
  <si>
    <t>pommes</t>
  </si>
  <si>
    <t>oranges</t>
  </si>
  <si>
    <t>pêches</t>
  </si>
  <si>
    <t>Formule</t>
  </si>
  <si>
    <t>Description</t>
  </si>
  <si>
    <t>Résultat</t>
  </si>
  <si>
    <t>Nombre de cellules contenant « pommes » dans les cellules A2 à A5.</t>
  </si>
  <si>
    <t>Nombre de cellules contenant « pêches » dans les cellules A2 à A5.</t>
  </si>
  <si>
    <t>=NB.SI(A2:A5,A3)+NB.SI(A2:A5;A2)</t>
  </si>
  <si>
    <t>Nombre de cellules contenant « oranges » et « pommes » dans les cellules A2 à A5.</t>
  </si>
  <si>
    <t>Nombre de cellules dont la valeur est supérieure à 55 dans les cellules B2 à B5.</t>
  </si>
  <si>
    <t>Nombre de cellules dont la valeur n’est pas égale à 75 dans les cellules B2 à B5.</t>
  </si>
  <si>
    <t>Nombre de cellules dont la valeur est supérieure ou égale à 32 et inférieure ou égale à 85 dans les cellules B2 à B5.</t>
  </si>
  <si>
    <t>Exemple 2 : formules NB.SI utilisant des caractères génériques et gérant des valeurs vides</t>
  </si>
  <si>
    <t>L'exemple sera peut-être plus facile à comprendre si vous le copiez dans une feuille de calcul vide.</t>
  </si>
  <si>
    <t>Oui</t>
  </si>
  <si>
    <t>Non</t>
  </si>
  <si>
    <t>Nombre de cellules terminant par les lettres « es » dans les cellules A2 à A7.</t>
  </si>
  <si>
    <t>Nombre de cellules terminant par les lettres « es » et ayant exactement 7 lettres dans les cellules A2 à A7.</t>
  </si>
  <si>
    <t>Nombre de cellules contenant du texte dans les cellules A2 à A7.</t>
  </si>
  <si>
    <t>Nombre de cellules ne contenant pas de texte dans les cellules A2 à A7.</t>
  </si>
  <si>
    <t>Nombre moyen de votes Non (y compris les cellules vides) dans les cellules B2 à B7.</t>
  </si>
  <si>
    <t>0,333333333</t>
  </si>
  <si>
    <t>Nombre moyen de votes Oui (sans compter les cellules vides) dans les cellules B2 à B7.</t>
  </si>
  <si>
    <t>0,5</t>
  </si>
  <si>
    <t>.</t>
  </si>
  <si>
    <t>=NB.SI(A2:A5;"pommes")</t>
  </si>
  <si>
    <t>=NB.SI(A2:A5;A4)</t>
  </si>
  <si>
    <t>=NB.SI(B2:B5;"&gt;55")</t>
  </si>
  <si>
    <t>=NB.SI(B2:B5;"&lt;&gt;"&amp;B4)</t>
  </si>
  <si>
    <t>=NB.SI(B2:B5;"&gt;=32")-NB.SI(B2:B5;"&gt;85")</t>
  </si>
  <si>
    <r>
      <t xml:space="preserve"> Remarque  </t>
    </r>
    <r>
      <rPr>
        <sz val="11"/>
        <color rgb="FF555555"/>
        <rFont val="Arial"/>
        <family val="2"/>
      </rPr>
      <t xml:space="preserve">   Pour afficher un nombre sous forme de pourcentage, sélectionnez la cellule, puis cliquez sur </t>
    </r>
    <r>
      <rPr>
        <b/>
        <sz val="11"/>
        <color rgb="FF555555"/>
        <rFont val="Arial"/>
        <family val="2"/>
      </rPr>
      <t>Style de pourcentage</t>
    </r>
    <r>
      <rPr>
        <sz val="11"/>
        <color rgb="FF555555"/>
        <rFont val="Arial"/>
        <family val="2"/>
      </rPr>
      <t xml:space="preserve"> dans le groupe </t>
    </r>
    <r>
      <rPr>
        <b/>
        <sz val="11"/>
        <color rgb="FF555555"/>
        <rFont val="Arial"/>
        <family val="2"/>
      </rPr>
      <t>Nombre</t>
    </r>
    <r>
      <rPr>
        <sz val="11"/>
        <color rgb="FF555555"/>
        <rFont val="Arial"/>
        <family val="2"/>
      </rPr>
      <t xml:space="preserve"> de l’onglet </t>
    </r>
    <r>
      <rPr>
        <b/>
        <sz val="11"/>
        <color rgb="FF555555"/>
        <rFont val="Arial"/>
        <family val="2"/>
      </rPr>
      <t>Accueil</t>
    </r>
  </si>
  <si>
    <t>GERVAIS</t>
  </si>
  <si>
    <t>LOMBART</t>
  </si>
  <si>
    <t>BUFFET</t>
  </si>
  <si>
    <t>ROMAN</t>
  </si>
  <si>
    <t>MARTIN</t>
  </si>
  <si>
    <t>GASCON</t>
  </si>
  <si>
    <t>MORALES</t>
  </si>
  <si>
    <t>ROCARD</t>
  </si>
  <si>
    <t xml:space="preserve">Danielle </t>
  </si>
  <si>
    <t>BONAPARTE</t>
  </si>
  <si>
    <t>FORNAN</t>
  </si>
  <si>
    <t>J</t>
  </si>
  <si>
    <t>M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</si>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</sst>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6" formatCode="[$-409]d/mmm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3.2"/>
      <color rgb="FF555555"/>
      <name val="Arial"/>
      <family val="2"/>
    </font>
    <font>
      <sz val="11"/>
      <color rgb="FF454545"/>
      <name val="Segoe UI"/>
      <family val="2"/>
    </font>
    <font>
      <b/>
      <sz val="11"/>
      <color rgb="FFFFFFFF"/>
      <name val="Calibri"/>
      <family val="2"/>
      <scheme val="minor"/>
    </font>
    <font>
      <sz val="10.1"/>
      <color rgb="FF454545"/>
      <name val="Arial"/>
      <family val="2"/>
    </font>
    <font>
      <b/>
      <sz val="12.1"/>
      <color rgb="FF666666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454545"/>
      <name val="Arial"/>
      <family val="2"/>
    </font>
    <font>
      <sz val="11"/>
      <color rgb="FF555555"/>
      <name val="Arial"/>
      <family val="2"/>
    </font>
    <font>
      <b/>
      <sz val="11"/>
      <color rgb="FF555555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14" fontId="0" fillId="0" borderId="0" xfId="0" applyNumberFormat="1" applyAlignment="1">
      <alignment horizontal="left"/>
    </xf>
    <xf numFmtId="0" fontId="0" fillId="3" borderId="0" xfId="0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11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0" borderId="0" xfId="0" applyFont="1" applyFill="1"/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7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0" fontId="5" fillId="0" borderId="0" xfId="1" applyFill="1" applyAlignment="1">
      <alignment horizontal="left" vertical="center" indent="2"/>
    </xf>
    <xf numFmtId="0" fontId="0" fillId="3" borderId="0" xfId="0" quotePrefix="1" applyFill="1" applyAlignment="1">
      <alignment horizontal="left" vertical="top" wrapTex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6" fillId="0" borderId="0" xfId="0" applyFont="1" applyBorder="1" applyProtection="1">
      <protection locked="0"/>
    </xf>
    <xf numFmtId="0" fontId="17" fillId="0" borderId="0" xfId="0" applyFont="1"/>
    <xf numFmtId="0" fontId="16" fillId="0" borderId="0" xfId="0" quotePrefix="1" applyFont="1" applyBorder="1" applyProtection="1">
      <protection locked="0"/>
    </xf>
    <xf numFmtId="14" fontId="18" fillId="0" borderId="0" xfId="0" applyNumberFormat="1" applyFont="1"/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4" fontId="16" fillId="2" borderId="1" xfId="0" applyNumberFormat="1" applyFont="1" applyFill="1" applyBorder="1" applyAlignment="1">
      <alignment horizontal="center"/>
    </xf>
    <xf numFmtId="0" fontId="17" fillId="0" borderId="1" xfId="0" applyFont="1" applyBorder="1"/>
    <xf numFmtId="14" fontId="19" fillId="0" borderId="0" xfId="0" applyNumberFormat="1" applyFont="1"/>
    <xf numFmtId="0" fontId="12" fillId="0" borderId="0" xfId="0" applyFont="1"/>
    <xf numFmtId="0" fontId="20" fillId="0" borderId="0" xfId="0" quotePrefix="1" applyFont="1"/>
    <xf numFmtId="16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21" fillId="0" borderId="0" xfId="0" applyFont="1"/>
    <xf numFmtId="164" fontId="11" fillId="0" borderId="0" xfId="0" applyNumberFormat="1" applyFont="1" applyAlignment="1">
      <alignment horizontal="left"/>
    </xf>
    <xf numFmtId="0" fontId="17" fillId="0" borderId="1" xfId="0" applyNumberFormat="1" applyFont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166" fontId="17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200025</xdr:colOff>
      <xdr:row>45</xdr:row>
      <xdr:rowOff>190500</xdr:rowOff>
    </xdr:to>
    <xdr:pic>
      <xdr:nvPicPr>
        <xdr:cNvPr id="4" name="Image 3" descr="Image du bouto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50875"/>
          <a:ext cx="200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200025</xdr:colOff>
      <xdr:row>33</xdr:row>
      <xdr:rowOff>0</xdr:rowOff>
    </xdr:to>
    <xdr:pic>
      <xdr:nvPicPr>
        <xdr:cNvPr id="7" name="Image 6" descr="Image du bouto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7075"/>
          <a:ext cx="200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9"/>
  <sheetViews>
    <sheetView tabSelected="1" zoomScaleNormal="100" zoomScaleSheetLayoutView="120" workbookViewId="0">
      <selection activeCell="W5" sqref="W5"/>
    </sheetView>
  </sheetViews>
  <sheetFormatPr defaultColWidth="11.42578125" defaultRowHeight="15" outlineLevelCol="1" x14ac:dyDescent="0.25"/>
  <cols>
    <col min="1" max="1" width="24" customWidth="1"/>
    <col min="2" max="3" width="27" customWidth="1"/>
    <col min="4" max="6" width="4.42578125" style="8" hidden="1" customWidth="1" outlineLevel="1"/>
    <col min="7" max="7" width="17.7109375" style="8" bestFit="1" customWidth="1" collapsed="1"/>
    <col min="8" max="10" width="8.140625" style="8" hidden="1" customWidth="1" outlineLevel="1"/>
    <col min="11" max="11" width="6.140625" style="8" hidden="1" customWidth="1" outlineLevel="1"/>
    <col min="12" max="12" width="18.140625" style="8" bestFit="1" customWidth="1" collapsed="1"/>
    <col min="13" max="14" width="5.28515625" style="9" hidden="1" customWidth="1" outlineLevel="1"/>
    <col min="15" max="15" width="9.28515625" style="9" hidden="1" customWidth="1" outlineLevel="1"/>
    <col min="16" max="16" width="4.5703125" style="9" hidden="1" customWidth="1" outlineLevel="1"/>
    <col min="17" max="17" width="18.140625" style="9" bestFit="1" customWidth="1" collapsed="1"/>
    <col min="18" max="19" width="4.42578125" style="9" hidden="1" customWidth="1" outlineLevel="1"/>
    <col min="20" max="21" width="9.140625" style="9" hidden="1" customWidth="1" outlineLevel="1"/>
    <col min="22" max="22" width="15.7109375" customWidth="1" collapsed="1"/>
    <col min="23" max="23" width="79.140625" customWidth="1"/>
    <col min="28" max="28" width="16.140625" bestFit="1" customWidth="1"/>
  </cols>
  <sheetData>
    <row r="1" spans="1:23" ht="21" x14ac:dyDescent="0.35">
      <c r="A1" s="38" t="s">
        <v>11</v>
      </c>
      <c r="B1" s="38" t="s">
        <v>12</v>
      </c>
      <c r="C1" s="50" t="s">
        <v>13</v>
      </c>
      <c r="D1" s="51"/>
      <c r="E1" s="51"/>
      <c r="F1" s="51"/>
      <c r="G1" s="50" t="s">
        <v>14</v>
      </c>
      <c r="H1" s="51"/>
      <c r="I1" s="51"/>
      <c r="J1" s="51"/>
      <c r="K1" s="51"/>
      <c r="L1" s="50" t="s">
        <v>15</v>
      </c>
      <c r="M1" s="51"/>
      <c r="N1" s="51"/>
      <c r="O1" s="51"/>
      <c r="P1" s="51"/>
      <c r="Q1" s="50" t="s">
        <v>59</v>
      </c>
      <c r="R1" s="51"/>
      <c r="S1" s="51"/>
      <c r="T1" s="51"/>
      <c r="U1" s="51"/>
      <c r="V1" s="42">
        <v>42967</v>
      </c>
      <c r="W1" s="37"/>
    </row>
    <row r="2" spans="1:23" ht="21" x14ac:dyDescent="0.35">
      <c r="A2" s="38"/>
      <c r="B2" s="38"/>
      <c r="C2" s="38"/>
      <c r="D2" s="39" t="s">
        <v>144</v>
      </c>
      <c r="E2" s="39" t="s">
        <v>145</v>
      </c>
      <c r="F2" s="39"/>
      <c r="G2" s="39"/>
      <c r="H2" s="39" t="s">
        <v>144</v>
      </c>
      <c r="I2" s="39" t="s">
        <v>145</v>
      </c>
      <c r="J2" s="39" t="s">
        <v>146</v>
      </c>
      <c r="K2" s="39"/>
      <c r="L2" s="39"/>
      <c r="M2" s="40" t="s">
        <v>144</v>
      </c>
      <c r="N2" s="40" t="s">
        <v>145</v>
      </c>
      <c r="O2" s="40" t="s">
        <v>146</v>
      </c>
      <c r="P2" s="40"/>
      <c r="Q2" s="40"/>
      <c r="R2" s="40" t="s">
        <v>144</v>
      </c>
      <c r="S2" s="40" t="s">
        <v>145</v>
      </c>
      <c r="T2" s="40" t="s">
        <v>146</v>
      </c>
      <c r="U2" s="40"/>
      <c r="V2" s="42"/>
      <c r="W2" s="37"/>
    </row>
    <row r="3" spans="1:23" ht="21" x14ac:dyDescent="0.35">
      <c r="A3" s="41" t="s">
        <v>17</v>
      </c>
      <c r="B3" s="41" t="s">
        <v>30</v>
      </c>
      <c r="C3" s="41" t="str">
        <f>D3&amp;"/"&amp;E3</f>
        <v>11/7</v>
      </c>
      <c r="D3" s="49">
        <v>11</v>
      </c>
      <c r="E3" s="49">
        <v>7</v>
      </c>
      <c r="F3" s="49" t="str">
        <f>IF(AND(DAY($V$1)=D3,MONTH($V$1)=E3),"Bonne fête, " &amp; $A3 &amp; " " &amp; $B3,"")</f>
        <v/>
      </c>
      <c r="G3" s="53">
        <f>IFERROR(DATE(J3,I3,H3),"")</f>
        <v>24064</v>
      </c>
      <c r="H3" s="49">
        <v>18</v>
      </c>
      <c r="I3" s="49">
        <v>11</v>
      </c>
      <c r="J3" s="49">
        <v>1965</v>
      </c>
      <c r="K3" s="49" t="str">
        <f>IF(AND(DAY($V$1)=H3,MONTH($V$1)=I3),"Bon anniversaire, " &amp; $A3 &amp; " " &amp; $B3 &amp; "(" &amp; YEAR($V$1)-J3 &amp; " ans)","")</f>
        <v/>
      </c>
      <c r="L3" s="53" t="str">
        <f>IFERROR(DATE(O3,N3,M3),"")</f>
        <v/>
      </c>
      <c r="M3" s="49"/>
      <c r="N3" s="49"/>
      <c r="O3" s="49"/>
      <c r="P3" s="49" t="str">
        <f>IF(AND(DAY($V$1)=M3,MONTH($V$1)=N3),"Bon anniversaire de mariage, " &amp; $A3 &amp; " " &amp; $B3 &amp; "(" &amp; YEAR($V$1)-O3 &amp; " ans)","")</f>
        <v/>
      </c>
      <c r="Q3" s="53" t="str">
        <f>IFERROR(DATE(T3,S3,R3),"")</f>
        <v/>
      </c>
      <c r="R3" s="49"/>
      <c r="S3" s="49"/>
      <c r="T3" s="49"/>
      <c r="U3" s="49" t="str">
        <f>IF(AND(DAY($V$1)=R3,MONTH($V$1)=S3),"Anniversaire de décès, " &amp; $A3 &amp; " " &amp; $B3 &amp; "(" &amp; YEAR($V$1)-T3 &amp; " ans)","")</f>
        <v/>
      </c>
      <c r="V3" s="37"/>
      <c r="W3" s="37" t="str">
        <f>IF(F3="","",F3 &amp; CHAR(10)) &amp; IF(K3="","",K3 &amp; CHAR(10)) &amp; IF(P3="","",P3 &amp; CHAR(10)) &amp; IF(U3="","",U3 &amp; CHAR(10))</f>
        <v/>
      </c>
    </row>
    <row r="4" spans="1:23" ht="21" x14ac:dyDescent="0.35">
      <c r="A4" s="41" t="s">
        <v>58</v>
      </c>
      <c r="B4" s="41" t="s">
        <v>133</v>
      </c>
      <c r="C4" s="41" t="str">
        <f t="shared" ref="C4:C23" si="0">D4&amp;"/"&amp;E4</f>
        <v>20/8</v>
      </c>
      <c r="D4" s="49">
        <v>20</v>
      </c>
      <c r="E4" s="49">
        <v>8</v>
      </c>
      <c r="F4" s="49" t="str">
        <f t="shared" ref="F4:F23" si="1">IF(AND(DAY($V$1)=D4,MONTH($V$1)=E4),"Bonne fête, " &amp; $A4 &amp; " " &amp; $B4,"")</f>
        <v>Bonne fête, Bernard GERVAIS</v>
      </c>
      <c r="G4" s="53">
        <f t="shared" ref="G4:G23" si="2">IFERROR(DATE(J4,I4,H4),"")</f>
        <v>18095</v>
      </c>
      <c r="H4" s="49">
        <v>16</v>
      </c>
      <c r="I4" s="49">
        <v>7</v>
      </c>
      <c r="J4" s="49">
        <v>1949</v>
      </c>
      <c r="K4" s="49" t="str">
        <f t="shared" ref="K4:K23" si="3">IF(AND(DAY($V$1)=H4,MONTH($V$1)=I4),"Bon anniversaire, " &amp; $A4 &amp; " " &amp; $B4 &amp; "(" &amp; YEAR($V$1)-J4 &amp; " ans)","")</f>
        <v/>
      </c>
      <c r="L4" s="53" t="str">
        <f t="shared" ref="L4:L23" si="4">IFERROR(DATE(O4,N4,M4),"")</f>
        <v/>
      </c>
      <c r="M4" s="49"/>
      <c r="N4" s="49"/>
      <c r="O4" s="49"/>
      <c r="P4" s="49" t="str">
        <f t="shared" ref="P4:P23" si="5">IF(AND(DAY($V$1)=M4,MONTH($V$1)=N4),"Bon anniversaire de mariage, " &amp; $A4 &amp; " " &amp; $B4 &amp; "(" &amp; YEAR($V$1)-O4 &amp; " ans)","")</f>
        <v/>
      </c>
      <c r="Q4" s="53" t="str">
        <f t="shared" ref="Q4:Q23" si="6">IFERROR(DATE(T4,S4,R4),"")</f>
        <v/>
      </c>
      <c r="R4" s="49"/>
      <c r="S4" s="49"/>
      <c r="T4" s="49"/>
      <c r="U4" s="49" t="str">
        <f t="shared" ref="U4:U23" si="7">IF(AND(DAY($V$1)=R4,MONTH($V$1)=S4),"Anniversaire de décès, " &amp; $A4 &amp; " " &amp; $B4 &amp; "(" &amp; YEAR($V$1)-T4 &amp; " ans)","")</f>
        <v/>
      </c>
      <c r="W4" s="37" t="str">
        <f t="shared" ref="W4:W23" si="8">IF(F4="","",F4 &amp; CHAR(10)) &amp; IF(K4="","",K4 &amp; CHAR(10)) &amp; IF(P4="","",P4 &amp; CHAR(10)) &amp; IF(U4="","",U4 &amp; CHAR(10))</f>
        <v xml:space="preserve">Bonne fête, Bernard GERVAIS
</v>
      </c>
    </row>
    <row r="5" spans="1:23" ht="21" x14ac:dyDescent="0.35">
      <c r="A5" s="41" t="s">
        <v>58</v>
      </c>
      <c r="B5" s="41" t="s">
        <v>95</v>
      </c>
      <c r="C5" s="41" t="str">
        <f t="shared" si="0"/>
        <v>20/8</v>
      </c>
      <c r="D5" s="49">
        <v>20</v>
      </c>
      <c r="E5" s="49">
        <v>8</v>
      </c>
      <c r="F5" s="49" t="str">
        <f t="shared" si="1"/>
        <v>Bonne fête, Bernard GUÉRIN</v>
      </c>
      <c r="G5" s="53" t="str">
        <f t="shared" si="2"/>
        <v/>
      </c>
      <c r="H5" s="49"/>
      <c r="I5" s="49"/>
      <c r="J5" s="49"/>
      <c r="K5" s="49" t="str">
        <f t="shared" si="3"/>
        <v/>
      </c>
      <c r="L5" s="53" t="str">
        <f t="shared" si="4"/>
        <v/>
      </c>
      <c r="M5" s="49"/>
      <c r="N5" s="49"/>
      <c r="O5" s="49"/>
      <c r="P5" s="49" t="str">
        <f t="shared" si="5"/>
        <v/>
      </c>
      <c r="Q5" s="53" t="str">
        <f t="shared" si="6"/>
        <v/>
      </c>
      <c r="R5" s="49"/>
      <c r="S5" s="49"/>
      <c r="T5" s="49"/>
      <c r="U5" s="49" t="str">
        <f t="shared" si="7"/>
        <v/>
      </c>
      <c r="W5" s="37" t="str">
        <f t="shared" si="8"/>
        <v xml:space="preserve">Bonne fête, Bernard GUÉRIN
</v>
      </c>
    </row>
    <row r="6" spans="1:23" ht="21" x14ac:dyDescent="0.35">
      <c r="A6" s="41" t="s">
        <v>44</v>
      </c>
      <c r="B6" s="41" t="s">
        <v>134</v>
      </c>
      <c r="C6" s="41" t="str">
        <f t="shared" si="0"/>
        <v>25/11</v>
      </c>
      <c r="D6" s="49">
        <v>25</v>
      </c>
      <c r="E6" s="49">
        <v>11</v>
      </c>
      <c r="F6" s="49" t="str">
        <f t="shared" si="1"/>
        <v/>
      </c>
      <c r="G6" s="53">
        <f t="shared" si="2"/>
        <v>23074</v>
      </c>
      <c r="H6" s="49">
        <v>4</v>
      </c>
      <c r="I6" s="49">
        <v>3</v>
      </c>
      <c r="J6" s="49">
        <v>1963</v>
      </c>
      <c r="K6" s="49" t="str">
        <f t="shared" si="3"/>
        <v/>
      </c>
      <c r="L6" s="53" t="str">
        <f t="shared" si="4"/>
        <v/>
      </c>
      <c r="M6" s="49"/>
      <c r="N6" s="49"/>
      <c r="O6" s="49"/>
      <c r="P6" s="49" t="str">
        <f t="shared" si="5"/>
        <v/>
      </c>
      <c r="Q6" s="53" t="str">
        <f t="shared" si="6"/>
        <v/>
      </c>
      <c r="R6" s="49"/>
      <c r="S6" s="49"/>
      <c r="T6" s="49"/>
      <c r="U6" s="49" t="str">
        <f t="shared" si="7"/>
        <v/>
      </c>
      <c r="W6" s="37" t="str">
        <f t="shared" si="8"/>
        <v/>
      </c>
    </row>
    <row r="7" spans="1:23" ht="21" x14ac:dyDescent="0.35">
      <c r="A7" s="41" t="s">
        <v>38</v>
      </c>
      <c r="B7" s="41" t="s">
        <v>135</v>
      </c>
      <c r="C7" s="41" t="str">
        <f t="shared" si="0"/>
        <v>4/11</v>
      </c>
      <c r="D7" s="49">
        <v>4</v>
      </c>
      <c r="E7" s="49">
        <v>11</v>
      </c>
      <c r="F7" s="49" t="str">
        <f t="shared" si="1"/>
        <v/>
      </c>
      <c r="G7" s="53">
        <f t="shared" si="2"/>
        <v>2313</v>
      </c>
      <c r="H7" s="49">
        <v>1</v>
      </c>
      <c r="I7" s="49">
        <v>5</v>
      </c>
      <c r="J7" s="49">
        <v>1906</v>
      </c>
      <c r="K7" s="49" t="str">
        <f t="shared" si="3"/>
        <v/>
      </c>
      <c r="L7" s="53">
        <f t="shared" si="4"/>
        <v>11462</v>
      </c>
      <c r="M7" s="49">
        <v>19</v>
      </c>
      <c r="N7" s="49">
        <v>5</v>
      </c>
      <c r="O7" s="49">
        <v>1931</v>
      </c>
      <c r="P7" s="49" t="str">
        <f t="shared" si="5"/>
        <v/>
      </c>
      <c r="Q7" s="53">
        <f t="shared" si="6"/>
        <v>32335</v>
      </c>
      <c r="R7" s="49">
        <v>11</v>
      </c>
      <c r="S7" s="49">
        <v>7</v>
      </c>
      <c r="T7" s="49">
        <v>1988</v>
      </c>
      <c r="U7" s="49" t="str">
        <f t="shared" si="7"/>
        <v/>
      </c>
      <c r="W7" s="37" t="str">
        <f t="shared" si="8"/>
        <v/>
      </c>
    </row>
    <row r="8" spans="1:23" ht="21" x14ac:dyDescent="0.35">
      <c r="A8" s="41" t="s">
        <v>64</v>
      </c>
      <c r="B8" s="41" t="s">
        <v>142</v>
      </c>
      <c r="C8" s="41" t="str">
        <f t="shared" si="0"/>
        <v>21/8</v>
      </c>
      <c r="D8" s="49">
        <v>21</v>
      </c>
      <c r="E8" s="49">
        <v>8</v>
      </c>
      <c r="F8" s="49" t="str">
        <f t="shared" si="1"/>
        <v/>
      </c>
      <c r="G8" s="53">
        <f t="shared" si="2"/>
        <v>26603</v>
      </c>
      <c r="H8" s="49">
        <v>31</v>
      </c>
      <c r="I8" s="49">
        <v>10</v>
      </c>
      <c r="J8" s="49">
        <v>1972</v>
      </c>
      <c r="K8" s="49" t="str">
        <f t="shared" si="3"/>
        <v/>
      </c>
      <c r="L8" s="53" t="str">
        <f t="shared" si="4"/>
        <v/>
      </c>
      <c r="M8" s="49"/>
      <c r="N8" s="49"/>
      <c r="O8" s="49"/>
      <c r="P8" s="49" t="str">
        <f t="shared" si="5"/>
        <v/>
      </c>
      <c r="Q8" s="53" t="str">
        <f t="shared" si="6"/>
        <v/>
      </c>
      <c r="R8" s="49"/>
      <c r="S8" s="49"/>
      <c r="T8" s="49"/>
      <c r="U8" s="49" t="str">
        <f t="shared" si="7"/>
        <v/>
      </c>
      <c r="W8" s="37" t="str">
        <f t="shared" si="8"/>
        <v/>
      </c>
    </row>
    <row r="9" spans="1:23" ht="21" x14ac:dyDescent="0.35">
      <c r="A9" s="41" t="s">
        <v>0</v>
      </c>
      <c r="B9" s="41" t="s">
        <v>23</v>
      </c>
      <c r="C9" s="41" t="str">
        <f t="shared" si="0"/>
        <v>6/3</v>
      </c>
      <c r="D9" s="49">
        <v>6</v>
      </c>
      <c r="E9" s="49">
        <v>3</v>
      </c>
      <c r="F9" s="49" t="str">
        <f t="shared" si="1"/>
        <v/>
      </c>
      <c r="G9" s="53">
        <f t="shared" si="2"/>
        <v>17967</v>
      </c>
      <c r="H9" s="49">
        <v>10</v>
      </c>
      <c r="I9" s="49">
        <v>3</v>
      </c>
      <c r="J9" s="49">
        <v>1949</v>
      </c>
      <c r="K9" s="49" t="str">
        <f t="shared" si="3"/>
        <v/>
      </c>
      <c r="L9" s="53" t="str">
        <f t="shared" si="4"/>
        <v/>
      </c>
      <c r="M9" s="49"/>
      <c r="N9" s="49"/>
      <c r="O9" s="49"/>
      <c r="P9" s="49" t="str">
        <f t="shared" si="5"/>
        <v/>
      </c>
      <c r="Q9" s="53" t="str">
        <f t="shared" si="6"/>
        <v/>
      </c>
      <c r="R9" s="49"/>
      <c r="S9" s="49"/>
      <c r="T9" s="49"/>
      <c r="U9" s="49" t="str">
        <f t="shared" si="7"/>
        <v/>
      </c>
      <c r="W9" s="37" t="str">
        <f t="shared" si="8"/>
        <v/>
      </c>
    </row>
    <row r="10" spans="1:23" ht="21" x14ac:dyDescent="0.35">
      <c r="A10" s="41" t="s">
        <v>141</v>
      </c>
      <c r="B10" s="41" t="s">
        <v>62</v>
      </c>
      <c r="C10" s="41" t="str">
        <f t="shared" si="0"/>
        <v>18/9</v>
      </c>
      <c r="D10" s="49">
        <v>18</v>
      </c>
      <c r="E10" s="49">
        <v>9</v>
      </c>
      <c r="F10" s="49" t="str">
        <f t="shared" si="1"/>
        <v/>
      </c>
      <c r="G10" s="53">
        <f t="shared" si="2"/>
        <v>9545</v>
      </c>
      <c r="H10" s="49">
        <v>17</v>
      </c>
      <c r="I10" s="49">
        <v>2</v>
      </c>
      <c r="J10" s="49">
        <v>1926</v>
      </c>
      <c r="K10" s="49" t="str">
        <f t="shared" si="3"/>
        <v/>
      </c>
      <c r="L10" s="53" t="str">
        <f t="shared" si="4"/>
        <v/>
      </c>
      <c r="M10" s="49"/>
      <c r="N10" s="49"/>
      <c r="O10" s="49"/>
      <c r="P10" s="49" t="str">
        <f t="shared" si="5"/>
        <v/>
      </c>
      <c r="Q10" s="53">
        <f t="shared" si="6"/>
        <v>39850</v>
      </c>
      <c r="R10" s="49">
        <v>6</v>
      </c>
      <c r="S10" s="49">
        <v>2</v>
      </c>
      <c r="T10" s="49">
        <v>2009</v>
      </c>
      <c r="U10" s="49" t="str">
        <f t="shared" si="7"/>
        <v/>
      </c>
      <c r="W10" s="37" t="str">
        <f t="shared" si="8"/>
        <v/>
      </c>
    </row>
    <row r="11" spans="1:23" ht="21" x14ac:dyDescent="0.35">
      <c r="A11" s="41" t="s">
        <v>55</v>
      </c>
      <c r="B11" s="41" t="s">
        <v>140</v>
      </c>
      <c r="C11" s="41" t="str">
        <f t="shared" si="0"/>
        <v>2/2</v>
      </c>
      <c r="D11" s="49">
        <v>2</v>
      </c>
      <c r="E11" s="49">
        <v>2</v>
      </c>
      <c r="F11" s="49" t="str">
        <f t="shared" si="1"/>
        <v/>
      </c>
      <c r="G11" s="53" t="str">
        <f t="shared" si="2"/>
        <v/>
      </c>
      <c r="H11" s="49"/>
      <c r="I11" s="49"/>
      <c r="J11" s="49"/>
      <c r="K11" s="49" t="str">
        <f t="shared" si="3"/>
        <v/>
      </c>
      <c r="L11" s="53" t="str">
        <f t="shared" si="4"/>
        <v/>
      </c>
      <c r="M11" s="49"/>
      <c r="N11" s="49"/>
      <c r="O11" s="49"/>
      <c r="P11" s="49" t="str">
        <f t="shared" si="5"/>
        <v/>
      </c>
      <c r="Q11" s="53">
        <f t="shared" si="6"/>
        <v>29373</v>
      </c>
      <c r="R11" s="49">
        <v>1</v>
      </c>
      <c r="S11" s="49">
        <v>6</v>
      </c>
      <c r="T11" s="49">
        <v>1980</v>
      </c>
      <c r="U11" s="49" t="str">
        <f t="shared" si="7"/>
        <v/>
      </c>
      <c r="W11" s="37" t="str">
        <f t="shared" si="8"/>
        <v/>
      </c>
    </row>
    <row r="12" spans="1:23" ht="21" x14ac:dyDescent="0.35">
      <c r="A12" s="41" t="s">
        <v>56</v>
      </c>
      <c r="B12" s="41" t="s">
        <v>27</v>
      </c>
      <c r="C12" s="41" t="str">
        <f t="shared" si="0"/>
        <v>27/12</v>
      </c>
      <c r="D12" s="49">
        <v>27</v>
      </c>
      <c r="E12" s="49">
        <v>12</v>
      </c>
      <c r="F12" s="49" t="str">
        <f t="shared" si="1"/>
        <v/>
      </c>
      <c r="G12" s="53">
        <f t="shared" si="2"/>
        <v>15416</v>
      </c>
      <c r="H12" s="49">
        <v>16</v>
      </c>
      <c r="I12" s="49">
        <v>3</v>
      </c>
      <c r="J12" s="49">
        <v>1942</v>
      </c>
      <c r="K12" s="49" t="str">
        <f t="shared" si="3"/>
        <v/>
      </c>
      <c r="L12" s="53" t="str">
        <f t="shared" si="4"/>
        <v/>
      </c>
      <c r="M12" s="49"/>
      <c r="N12" s="49"/>
      <c r="O12" s="49"/>
      <c r="P12" s="49" t="str">
        <f t="shared" si="5"/>
        <v/>
      </c>
      <c r="Q12" s="53">
        <f t="shared" si="6"/>
        <v>39450</v>
      </c>
      <c r="R12" s="49">
        <v>3</v>
      </c>
      <c r="S12" s="49">
        <v>1</v>
      </c>
      <c r="T12" s="49">
        <v>2008</v>
      </c>
      <c r="U12" s="49" t="str">
        <f t="shared" si="7"/>
        <v/>
      </c>
      <c r="W12" s="37" t="str">
        <f t="shared" si="8"/>
        <v/>
      </c>
    </row>
    <row r="13" spans="1:23" ht="21" x14ac:dyDescent="0.35">
      <c r="A13" s="41" t="s">
        <v>71</v>
      </c>
      <c r="B13" s="41" t="s">
        <v>72</v>
      </c>
      <c r="C13" s="41" t="str">
        <f t="shared" si="0"/>
        <v>30/5</v>
      </c>
      <c r="D13" s="49">
        <v>30</v>
      </c>
      <c r="E13" s="49">
        <v>5</v>
      </c>
      <c r="F13" s="49" t="str">
        <f t="shared" si="1"/>
        <v/>
      </c>
      <c r="G13" s="53">
        <f t="shared" si="2"/>
        <v>42377</v>
      </c>
      <c r="H13" s="49">
        <v>8</v>
      </c>
      <c r="I13" s="49">
        <v>1</v>
      </c>
      <c r="J13" s="49">
        <v>2016</v>
      </c>
      <c r="K13" s="49" t="str">
        <f t="shared" si="3"/>
        <v/>
      </c>
      <c r="L13" s="53" t="str">
        <f t="shared" si="4"/>
        <v/>
      </c>
      <c r="M13" s="49"/>
      <c r="N13" s="49"/>
      <c r="O13" s="49"/>
      <c r="P13" s="49" t="str">
        <f t="shared" si="5"/>
        <v/>
      </c>
      <c r="Q13" s="53" t="str">
        <f t="shared" si="6"/>
        <v/>
      </c>
      <c r="R13" s="49"/>
      <c r="S13" s="49"/>
      <c r="T13" s="49"/>
      <c r="U13" s="49" t="str">
        <f t="shared" si="7"/>
        <v/>
      </c>
      <c r="W13" s="37" t="str">
        <f t="shared" si="8"/>
        <v/>
      </c>
    </row>
    <row r="14" spans="1:23" ht="21" x14ac:dyDescent="0.35">
      <c r="A14" s="41" t="s">
        <v>98</v>
      </c>
      <c r="B14" s="41" t="s">
        <v>99</v>
      </c>
      <c r="C14" s="41" t="str">
        <f t="shared" si="0"/>
        <v>25/6</v>
      </c>
      <c r="D14" s="49">
        <v>25</v>
      </c>
      <c r="E14" s="49">
        <v>6</v>
      </c>
      <c r="F14" s="49" t="str">
        <f t="shared" si="1"/>
        <v/>
      </c>
      <c r="G14" s="53">
        <f t="shared" si="2"/>
        <v>34461</v>
      </c>
      <c r="H14" s="49">
        <v>7</v>
      </c>
      <c r="I14" s="49">
        <v>5</v>
      </c>
      <c r="J14" s="49">
        <v>1994</v>
      </c>
      <c r="K14" s="49" t="str">
        <f t="shared" si="3"/>
        <v/>
      </c>
      <c r="L14" s="53" t="str">
        <f t="shared" si="4"/>
        <v/>
      </c>
      <c r="M14" s="49"/>
      <c r="N14" s="49"/>
      <c r="O14" s="49"/>
      <c r="P14" s="49" t="str">
        <f t="shared" si="5"/>
        <v/>
      </c>
      <c r="Q14" s="53" t="str">
        <f t="shared" si="6"/>
        <v/>
      </c>
      <c r="R14" s="49"/>
      <c r="S14" s="49"/>
      <c r="T14" s="49"/>
      <c r="U14" s="49" t="str">
        <f t="shared" si="7"/>
        <v/>
      </c>
      <c r="W14" s="37" t="str">
        <f t="shared" si="8"/>
        <v/>
      </c>
    </row>
    <row r="15" spans="1:23" ht="21" x14ac:dyDescent="0.35">
      <c r="A15" s="41" t="s">
        <v>52</v>
      </c>
      <c r="B15" s="41" t="s">
        <v>140</v>
      </c>
      <c r="C15" s="41" t="str">
        <f t="shared" si="0"/>
        <v>19/3</v>
      </c>
      <c r="D15" s="49">
        <v>19</v>
      </c>
      <c r="E15" s="49">
        <v>3</v>
      </c>
      <c r="F15" s="49" t="str">
        <f t="shared" si="1"/>
        <v/>
      </c>
      <c r="G15" s="53" t="str">
        <f t="shared" si="2"/>
        <v/>
      </c>
      <c r="H15" s="49"/>
      <c r="I15" s="49"/>
      <c r="J15" s="49"/>
      <c r="K15" s="49" t="str">
        <f t="shared" si="3"/>
        <v/>
      </c>
      <c r="L15" s="53" t="str">
        <f t="shared" si="4"/>
        <v/>
      </c>
      <c r="M15" s="49"/>
      <c r="N15" s="49"/>
      <c r="O15" s="49"/>
      <c r="P15" s="49" t="str">
        <f t="shared" si="5"/>
        <v/>
      </c>
      <c r="Q15" s="53">
        <f t="shared" si="6"/>
        <v>31182</v>
      </c>
      <c r="R15" s="49">
        <v>15</v>
      </c>
      <c r="S15" s="49">
        <v>5</v>
      </c>
      <c r="T15" s="49">
        <v>1985</v>
      </c>
      <c r="U15" s="49" t="str">
        <f t="shared" si="7"/>
        <v/>
      </c>
      <c r="W15" s="37" t="str">
        <f t="shared" si="8"/>
        <v/>
      </c>
    </row>
    <row r="16" spans="1:23" ht="21" x14ac:dyDescent="0.35">
      <c r="A16" s="41" t="s">
        <v>73</v>
      </c>
      <c r="B16" s="41" t="s">
        <v>139</v>
      </c>
      <c r="C16" s="41" t="str">
        <f t="shared" si="0"/>
        <v>12/3</v>
      </c>
      <c r="D16" s="49">
        <v>12</v>
      </c>
      <c r="E16" s="49">
        <v>3</v>
      </c>
      <c r="F16" s="49" t="str">
        <f t="shared" si="1"/>
        <v/>
      </c>
      <c r="G16" s="53">
        <f t="shared" si="2"/>
        <v>32269</v>
      </c>
      <c r="H16" s="49">
        <v>6</v>
      </c>
      <c r="I16" s="49">
        <v>5</v>
      </c>
      <c r="J16" s="49">
        <v>1988</v>
      </c>
      <c r="K16" s="49" t="str">
        <f t="shared" si="3"/>
        <v/>
      </c>
      <c r="L16" s="53" t="str">
        <f t="shared" si="4"/>
        <v/>
      </c>
      <c r="M16" s="49"/>
      <c r="N16" s="49"/>
      <c r="O16" s="49"/>
      <c r="P16" s="49" t="str">
        <f t="shared" si="5"/>
        <v/>
      </c>
      <c r="Q16" s="53" t="str">
        <f t="shared" si="6"/>
        <v/>
      </c>
      <c r="R16" s="49"/>
      <c r="S16" s="49"/>
      <c r="T16" s="49"/>
      <c r="U16" s="49" t="str">
        <f t="shared" si="7"/>
        <v/>
      </c>
      <c r="W16" s="37" t="str">
        <f t="shared" si="8"/>
        <v/>
      </c>
    </row>
    <row r="17" spans="1:23" ht="21" x14ac:dyDescent="0.35">
      <c r="A17" s="41" t="s">
        <v>75</v>
      </c>
      <c r="B17" s="41" t="s">
        <v>143</v>
      </c>
      <c r="C17" s="41" t="str">
        <f t="shared" si="0"/>
        <v>10/8</v>
      </c>
      <c r="D17" s="49">
        <v>10</v>
      </c>
      <c r="E17" s="49">
        <v>8</v>
      </c>
      <c r="F17" s="49" t="str">
        <f t="shared" si="1"/>
        <v/>
      </c>
      <c r="G17" s="53">
        <f t="shared" si="2"/>
        <v>25950</v>
      </c>
      <c r="H17" s="49">
        <v>17</v>
      </c>
      <c r="I17" s="49">
        <v>1</v>
      </c>
      <c r="J17" s="49">
        <v>1971</v>
      </c>
      <c r="K17" s="49" t="str">
        <f t="shared" si="3"/>
        <v/>
      </c>
      <c r="L17" s="53" t="str">
        <f t="shared" si="4"/>
        <v/>
      </c>
      <c r="M17" s="49"/>
      <c r="N17" s="49"/>
      <c r="O17" s="49"/>
      <c r="P17" s="49" t="str">
        <f t="shared" si="5"/>
        <v/>
      </c>
      <c r="Q17" s="53" t="str">
        <f t="shared" si="6"/>
        <v/>
      </c>
      <c r="R17" s="49"/>
      <c r="S17" s="49"/>
      <c r="T17" s="49"/>
      <c r="U17" s="49" t="str">
        <f t="shared" si="7"/>
        <v/>
      </c>
      <c r="W17" s="37" t="str">
        <f t="shared" si="8"/>
        <v/>
      </c>
    </row>
    <row r="18" spans="1:23" ht="21" x14ac:dyDescent="0.35">
      <c r="A18" s="41" t="s">
        <v>51</v>
      </c>
      <c r="B18" s="41" t="s">
        <v>138</v>
      </c>
      <c r="C18" s="41" t="str">
        <f t="shared" si="0"/>
        <v>29/7</v>
      </c>
      <c r="D18" s="49">
        <v>29</v>
      </c>
      <c r="E18" s="49">
        <v>7</v>
      </c>
      <c r="F18" s="49" t="str">
        <f t="shared" si="1"/>
        <v/>
      </c>
      <c r="G18" s="53">
        <f t="shared" si="2"/>
        <v>13866</v>
      </c>
      <c r="H18" s="49">
        <v>17</v>
      </c>
      <c r="I18" s="49">
        <v>12</v>
      </c>
      <c r="J18" s="49">
        <v>1937</v>
      </c>
      <c r="K18" s="49" t="str">
        <f t="shared" si="3"/>
        <v/>
      </c>
      <c r="L18" s="53">
        <f t="shared" si="4"/>
        <v>19831</v>
      </c>
      <c r="M18" s="49">
        <v>17</v>
      </c>
      <c r="N18" s="49">
        <v>4</v>
      </c>
      <c r="O18" s="49">
        <v>1954</v>
      </c>
      <c r="P18" s="49" t="str">
        <f t="shared" si="5"/>
        <v/>
      </c>
      <c r="Q18" s="53" t="str">
        <f t="shared" si="6"/>
        <v/>
      </c>
      <c r="R18" s="49"/>
      <c r="S18" s="49"/>
      <c r="T18" s="49"/>
      <c r="U18" s="49" t="str">
        <f t="shared" si="7"/>
        <v/>
      </c>
      <c r="W18" s="37" t="str">
        <f t="shared" si="8"/>
        <v/>
      </c>
    </row>
    <row r="19" spans="1:23" ht="21" x14ac:dyDescent="0.35">
      <c r="A19" s="41" t="s">
        <v>4</v>
      </c>
      <c r="B19" s="41" t="s">
        <v>138</v>
      </c>
      <c r="C19" s="41" t="str">
        <f t="shared" si="0"/>
        <v>29/10</v>
      </c>
      <c r="D19" s="49">
        <v>29</v>
      </c>
      <c r="E19" s="49">
        <v>10</v>
      </c>
      <c r="F19" s="49" t="str">
        <f t="shared" si="1"/>
        <v/>
      </c>
      <c r="G19" s="53">
        <f t="shared" si="2"/>
        <v>12911</v>
      </c>
      <c r="H19" s="49">
        <v>7</v>
      </c>
      <c r="I19" s="49">
        <v>5</v>
      </c>
      <c r="J19" s="49">
        <v>1935</v>
      </c>
      <c r="K19" s="49" t="str">
        <f t="shared" si="3"/>
        <v/>
      </c>
      <c r="L19" s="53">
        <f t="shared" si="4"/>
        <v>19831</v>
      </c>
      <c r="M19" s="49">
        <v>17</v>
      </c>
      <c r="N19" s="49">
        <v>4</v>
      </c>
      <c r="O19" s="49">
        <v>1954</v>
      </c>
      <c r="P19" s="49" t="str">
        <f t="shared" si="5"/>
        <v/>
      </c>
      <c r="Q19" s="53" t="str">
        <f t="shared" si="6"/>
        <v/>
      </c>
      <c r="R19" s="49"/>
      <c r="S19" s="49"/>
      <c r="T19" s="49"/>
      <c r="U19" s="49" t="str">
        <f t="shared" si="7"/>
        <v/>
      </c>
      <c r="W19" s="37" t="str">
        <f t="shared" si="8"/>
        <v/>
      </c>
    </row>
    <row r="20" spans="1:23" ht="21" x14ac:dyDescent="0.35">
      <c r="A20" s="41" t="s">
        <v>6</v>
      </c>
      <c r="B20" s="41" t="s">
        <v>138</v>
      </c>
      <c r="C20" s="41" t="str">
        <f t="shared" si="0"/>
        <v>19/10</v>
      </c>
      <c r="D20" s="49">
        <v>19</v>
      </c>
      <c r="E20" s="49">
        <v>10</v>
      </c>
      <c r="F20" s="49" t="str">
        <f t="shared" si="1"/>
        <v/>
      </c>
      <c r="G20" s="53">
        <f t="shared" si="2"/>
        <v>18676</v>
      </c>
      <c r="H20" s="49">
        <v>17</v>
      </c>
      <c r="I20" s="49">
        <v>2</v>
      </c>
      <c r="J20" s="49">
        <v>1951</v>
      </c>
      <c r="K20" s="49" t="str">
        <f t="shared" si="3"/>
        <v/>
      </c>
      <c r="L20" s="53" t="str">
        <f t="shared" si="4"/>
        <v/>
      </c>
      <c r="M20" s="49"/>
      <c r="N20" s="49"/>
      <c r="O20" s="49"/>
      <c r="P20" s="49" t="str">
        <f t="shared" si="5"/>
        <v/>
      </c>
      <c r="Q20" s="53">
        <f t="shared" si="6"/>
        <v>42317</v>
      </c>
      <c r="R20" s="49">
        <v>9</v>
      </c>
      <c r="S20" s="49">
        <v>11</v>
      </c>
      <c r="T20" s="49">
        <v>2015</v>
      </c>
      <c r="U20" s="49" t="str">
        <f t="shared" si="7"/>
        <v/>
      </c>
      <c r="W20" s="37" t="str">
        <f t="shared" si="8"/>
        <v/>
      </c>
    </row>
    <row r="21" spans="1:23" ht="21" x14ac:dyDescent="0.35">
      <c r="A21" s="41" t="s">
        <v>74</v>
      </c>
      <c r="B21" s="41" t="s">
        <v>137</v>
      </c>
      <c r="C21" s="41" t="str">
        <f t="shared" si="0"/>
        <v>30/4</v>
      </c>
      <c r="D21" s="49">
        <v>30</v>
      </c>
      <c r="E21" s="49">
        <v>4</v>
      </c>
      <c r="F21" s="49" t="str">
        <f t="shared" si="1"/>
        <v/>
      </c>
      <c r="G21" s="53">
        <f t="shared" si="2"/>
        <v>13618</v>
      </c>
      <c r="H21" s="49">
        <v>13</v>
      </c>
      <c r="I21" s="49">
        <v>4</v>
      </c>
      <c r="J21" s="49">
        <v>1937</v>
      </c>
      <c r="K21" s="49" t="str">
        <f t="shared" si="3"/>
        <v/>
      </c>
      <c r="L21" s="53" t="str">
        <f t="shared" si="4"/>
        <v/>
      </c>
      <c r="M21" s="49"/>
      <c r="N21" s="49"/>
      <c r="O21" s="49"/>
      <c r="P21" s="49" t="str">
        <f t="shared" si="5"/>
        <v/>
      </c>
      <c r="Q21" s="53" t="str">
        <f t="shared" si="6"/>
        <v/>
      </c>
      <c r="R21" s="49"/>
      <c r="S21" s="49"/>
      <c r="T21" s="49"/>
      <c r="U21" s="49" t="str">
        <f t="shared" si="7"/>
        <v/>
      </c>
      <c r="W21" s="37" t="str">
        <f t="shared" si="8"/>
        <v/>
      </c>
    </row>
    <row r="22" spans="1:23" ht="21" x14ac:dyDescent="0.35">
      <c r="A22" s="41" t="s">
        <v>37</v>
      </c>
      <c r="B22" s="41" t="s">
        <v>135</v>
      </c>
      <c r="C22" s="41" t="str">
        <f t="shared" si="0"/>
        <v>29/8</v>
      </c>
      <c r="D22" s="49">
        <v>29</v>
      </c>
      <c r="E22" s="49">
        <v>8</v>
      </c>
      <c r="F22" s="49" t="str">
        <f t="shared" si="1"/>
        <v/>
      </c>
      <c r="G22" s="53">
        <f t="shared" si="2"/>
        <v>2974</v>
      </c>
      <c r="H22" s="49">
        <v>21</v>
      </c>
      <c r="I22" s="49">
        <v>2</v>
      </c>
      <c r="J22" s="49">
        <v>1908</v>
      </c>
      <c r="K22" s="49" t="str">
        <f t="shared" si="3"/>
        <v/>
      </c>
      <c r="L22" s="53">
        <f t="shared" si="4"/>
        <v>11462</v>
      </c>
      <c r="M22" s="49">
        <v>19</v>
      </c>
      <c r="N22" s="49">
        <v>5</v>
      </c>
      <c r="O22" s="49">
        <v>1931</v>
      </c>
      <c r="P22" s="49" t="str">
        <f t="shared" si="5"/>
        <v/>
      </c>
      <c r="Q22" s="53">
        <f t="shared" si="6"/>
        <v>38665</v>
      </c>
      <c r="R22" s="49">
        <v>9</v>
      </c>
      <c r="S22" s="49">
        <v>11</v>
      </c>
      <c r="T22" s="49">
        <v>2005</v>
      </c>
      <c r="U22" s="49" t="str">
        <f t="shared" si="7"/>
        <v/>
      </c>
      <c r="W22" s="37" t="str">
        <f t="shared" si="8"/>
        <v/>
      </c>
    </row>
    <row r="23" spans="1:23" ht="21" x14ac:dyDescent="0.35">
      <c r="A23" s="41" t="s">
        <v>97</v>
      </c>
      <c r="B23" s="41" t="s">
        <v>136</v>
      </c>
      <c r="C23" s="41" t="str">
        <f t="shared" si="0"/>
        <v>1/12</v>
      </c>
      <c r="D23" s="49">
        <v>1</v>
      </c>
      <c r="E23" s="49">
        <v>12</v>
      </c>
      <c r="F23" s="49" t="str">
        <f t="shared" si="1"/>
        <v/>
      </c>
      <c r="G23" s="53">
        <f t="shared" si="2"/>
        <v>34878</v>
      </c>
      <c r="H23" s="49">
        <v>28</v>
      </c>
      <c r="I23" s="49">
        <v>6</v>
      </c>
      <c r="J23" s="49">
        <v>1995</v>
      </c>
      <c r="K23" s="49" t="str">
        <f t="shared" si="3"/>
        <v/>
      </c>
      <c r="L23" s="53" t="str">
        <f t="shared" si="4"/>
        <v/>
      </c>
      <c r="M23" s="49"/>
      <c r="N23" s="49"/>
      <c r="O23" s="49"/>
      <c r="P23" s="49" t="str">
        <f t="shared" si="5"/>
        <v/>
      </c>
      <c r="Q23" s="53">
        <f t="shared" si="6"/>
        <v>34879</v>
      </c>
      <c r="R23" s="49">
        <v>29</v>
      </c>
      <c r="S23" s="49">
        <v>6</v>
      </c>
      <c r="T23" s="49">
        <v>1995</v>
      </c>
      <c r="U23" s="49" t="str">
        <f t="shared" si="7"/>
        <v/>
      </c>
      <c r="W23" s="37" t="str">
        <f t="shared" si="8"/>
        <v/>
      </c>
    </row>
    <row r="25" spans="1:23" ht="15.75" x14ac:dyDescent="0.25">
      <c r="A25" s="47"/>
    </row>
    <row r="26" spans="1:23" s="43" customFormat="1" ht="18.75" x14ac:dyDescent="0.3"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</row>
    <row r="27" spans="1:23" ht="18" x14ac:dyDescent="0.25">
      <c r="A27" s="44"/>
    </row>
    <row r="28" spans="1:23" s="43" customFormat="1" ht="18.75" x14ac:dyDescent="0.3"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</row>
    <row r="29" spans="1:23" ht="18.75" x14ac:dyDescent="0.3">
      <c r="A29" s="47"/>
      <c r="B29" s="47"/>
      <c r="C29" s="47"/>
      <c r="M29" s="48"/>
      <c r="N29" s="48"/>
      <c r="O29" s="48"/>
      <c r="P29" s="48"/>
      <c r="Q29" s="48"/>
      <c r="R29" s="48"/>
      <c r="S29" s="48"/>
    </row>
    <row r="31" spans="1:23" ht="18" x14ac:dyDescent="0.25">
      <c r="A31" s="44"/>
    </row>
    <row r="34" spans="1:1" ht="21" x14ac:dyDescent="0.35">
      <c r="A34" s="34"/>
    </row>
    <row r="35" spans="1:1" x14ac:dyDescent="0.25">
      <c r="A35" s="11"/>
    </row>
    <row r="36" spans="1:1" ht="21" x14ac:dyDescent="0.35">
      <c r="A36" s="36"/>
    </row>
    <row r="39" spans="1:1" ht="21" x14ac:dyDescent="0.35">
      <c r="A39" s="35"/>
    </row>
  </sheetData>
  <sortState caseSensitive="1" ref="A222:R321">
    <sortCondition ref="M222:M321"/>
    <sortCondition ref="B222:B321"/>
    <sortCondition ref="A222:A321"/>
  </sortState>
  <mergeCells count="4">
    <mergeCell ref="C1:F1"/>
    <mergeCell ref="G1:K1"/>
    <mergeCell ref="L1:P1"/>
    <mergeCell ref="Q1:U1"/>
  </mergeCells>
  <printOptions headings="1" gridLines="1"/>
  <pageMargins left="0.25" right="0.25" top="0.75" bottom="0.75" header="0.3" footer="0.3"/>
  <pageSetup paperSize="9" scale="65" orientation="landscape" horizontalDpi="4294967293" verticalDpi="4294967293" r:id="rId1"/>
  <headerFooter>
    <oddHeader>&amp;C
Par anniversaire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61"/>
  <sheetViews>
    <sheetView workbookViewId="0"/>
  </sheetViews>
  <sheetFormatPr defaultColWidth="11.42578125" defaultRowHeight="15" x14ac:dyDescent="0.25"/>
  <cols>
    <col min="1" max="1" width="17.5703125" customWidth="1"/>
    <col min="2" max="2" width="20" customWidth="1"/>
    <col min="4" max="4" width="14.5703125" customWidth="1"/>
    <col min="7" max="7" width="46.28515625" customWidth="1"/>
  </cols>
  <sheetData>
    <row r="1" spans="1:7" x14ac:dyDescent="0.25">
      <c r="A1" s="2" t="s">
        <v>11</v>
      </c>
      <c r="B1" s="2" t="s">
        <v>12</v>
      </c>
      <c r="C1" s="4" t="s">
        <v>13</v>
      </c>
      <c r="D1" s="4" t="s">
        <v>14</v>
      </c>
      <c r="E1" s="3" t="s">
        <v>15</v>
      </c>
      <c r="F1" s="3" t="s">
        <v>59</v>
      </c>
      <c r="G1" s="3" t="s">
        <v>96</v>
      </c>
    </row>
    <row r="2" spans="1:7" x14ac:dyDescent="0.25">
      <c r="A2" s="1" t="s">
        <v>10</v>
      </c>
      <c r="B2" s="1" t="s">
        <v>80</v>
      </c>
      <c r="C2" s="5"/>
      <c r="D2" s="5"/>
      <c r="E2" s="6"/>
      <c r="F2" s="6"/>
      <c r="G2" s="6"/>
    </row>
    <row r="3" spans="1:7" x14ac:dyDescent="0.25">
      <c r="A3" s="1" t="s">
        <v>47</v>
      </c>
      <c r="B3" s="1" t="s">
        <v>46</v>
      </c>
      <c r="C3" s="5"/>
      <c r="D3" s="5"/>
      <c r="E3" s="6"/>
      <c r="F3" s="6"/>
      <c r="G3" s="6"/>
    </row>
    <row r="4" spans="1:7" x14ac:dyDescent="0.25">
      <c r="A4" s="1" t="s">
        <v>49</v>
      </c>
      <c r="B4" s="1" t="s">
        <v>46</v>
      </c>
      <c r="C4" s="5"/>
      <c r="D4" s="5"/>
      <c r="E4" s="6"/>
      <c r="F4" s="6"/>
      <c r="G4" s="6"/>
    </row>
    <row r="5" spans="1:7" x14ac:dyDescent="0.25">
      <c r="A5" s="1" t="s">
        <v>48</v>
      </c>
      <c r="B5" s="1" t="s">
        <v>46</v>
      </c>
      <c r="C5" s="5"/>
      <c r="D5" s="5"/>
      <c r="E5" s="6"/>
      <c r="F5" s="6"/>
      <c r="G5" s="6"/>
    </row>
    <row r="6" spans="1:7" x14ac:dyDescent="0.25">
      <c r="A6" s="1" t="s">
        <v>45</v>
      </c>
      <c r="B6" s="1" t="s">
        <v>81</v>
      </c>
      <c r="C6" s="5"/>
      <c r="D6" s="5"/>
      <c r="E6" s="6"/>
      <c r="F6" s="6"/>
      <c r="G6" s="6"/>
    </row>
    <row r="7" spans="1:7" x14ac:dyDescent="0.25">
      <c r="A7" s="1" t="s">
        <v>58</v>
      </c>
      <c r="B7" s="1" t="s">
        <v>31</v>
      </c>
      <c r="C7" s="5"/>
      <c r="D7" s="5"/>
      <c r="E7" s="6"/>
      <c r="F7" s="6"/>
      <c r="G7" s="6"/>
    </row>
    <row r="8" spans="1:7" x14ac:dyDescent="0.25">
      <c r="A8" s="1" t="s">
        <v>65</v>
      </c>
      <c r="B8" s="1" t="s">
        <v>31</v>
      </c>
      <c r="C8" s="5"/>
      <c r="D8" s="5"/>
      <c r="E8" s="6"/>
      <c r="F8" s="6"/>
      <c r="G8" s="6"/>
    </row>
    <row r="9" spans="1:7" x14ac:dyDescent="0.25">
      <c r="A9" s="1" t="s">
        <v>20</v>
      </c>
      <c r="B9" s="1" t="s">
        <v>31</v>
      </c>
      <c r="C9" s="5"/>
      <c r="D9" s="5"/>
      <c r="E9" s="6"/>
      <c r="F9" s="6"/>
      <c r="G9" s="6"/>
    </row>
    <row r="10" spans="1:7" x14ac:dyDescent="0.25">
      <c r="A10" s="1" t="s">
        <v>21</v>
      </c>
      <c r="B10" s="1" t="s">
        <v>31</v>
      </c>
      <c r="C10" s="5"/>
      <c r="D10" s="5"/>
      <c r="E10" s="6"/>
      <c r="F10" s="6"/>
      <c r="G10" s="6"/>
    </row>
    <row r="11" spans="1:7" x14ac:dyDescent="0.25">
      <c r="A11" s="1" t="s">
        <v>77</v>
      </c>
      <c r="B11" s="1" t="s">
        <v>31</v>
      </c>
      <c r="C11" s="5"/>
      <c r="D11" s="5"/>
      <c r="E11" s="6"/>
      <c r="F11" s="6"/>
      <c r="G11" s="6"/>
    </row>
    <row r="12" spans="1:7" x14ac:dyDescent="0.25">
      <c r="A12" s="1" t="s">
        <v>66</v>
      </c>
      <c r="B12" s="1" t="s">
        <v>31</v>
      </c>
      <c r="C12" s="5"/>
      <c r="D12" s="5"/>
      <c r="E12" s="6"/>
      <c r="F12" s="6"/>
      <c r="G12" s="6"/>
    </row>
    <row r="13" spans="1:7" x14ac:dyDescent="0.25">
      <c r="A13" s="1" t="s">
        <v>75</v>
      </c>
      <c r="B13" s="1" t="s">
        <v>31</v>
      </c>
      <c r="C13" s="5"/>
      <c r="D13" s="5"/>
      <c r="E13" s="6"/>
      <c r="F13" s="6"/>
      <c r="G13" s="6"/>
    </row>
    <row r="14" spans="1:7" x14ac:dyDescent="0.25">
      <c r="A14" s="1" t="s">
        <v>19</v>
      </c>
      <c r="B14" s="1" t="s">
        <v>31</v>
      </c>
      <c r="C14" s="5"/>
      <c r="D14" s="5"/>
      <c r="E14" s="6"/>
      <c r="F14" s="6"/>
      <c r="G14" s="6"/>
    </row>
    <row r="15" spans="1:7" x14ac:dyDescent="0.25">
      <c r="A15" s="1" t="s">
        <v>40</v>
      </c>
      <c r="B15" s="1" t="s">
        <v>31</v>
      </c>
      <c r="C15" s="5"/>
      <c r="D15" s="5"/>
      <c r="E15" s="6"/>
      <c r="F15" s="6"/>
      <c r="G15" s="6"/>
    </row>
    <row r="16" spans="1:7" x14ac:dyDescent="0.25">
      <c r="A16" s="1" t="s">
        <v>42</v>
      </c>
      <c r="B16" s="1" t="s">
        <v>31</v>
      </c>
      <c r="C16" s="5"/>
      <c r="D16" s="5"/>
      <c r="E16" s="6"/>
      <c r="F16" s="6"/>
      <c r="G16" s="6"/>
    </row>
    <row r="17" spans="1:8" x14ac:dyDescent="0.25">
      <c r="A17" s="1" t="s">
        <v>76</v>
      </c>
      <c r="B17" s="1" t="s">
        <v>31</v>
      </c>
      <c r="C17" s="5"/>
      <c r="D17" s="5"/>
      <c r="E17" s="6"/>
      <c r="F17" s="6"/>
      <c r="G17" s="6"/>
    </row>
    <row r="18" spans="1:8" x14ac:dyDescent="0.25">
      <c r="A18" s="1" t="s">
        <v>41</v>
      </c>
      <c r="B18" s="1" t="s">
        <v>84</v>
      </c>
      <c r="C18" s="5"/>
      <c r="D18" s="5"/>
      <c r="E18" s="6"/>
      <c r="F18" s="6"/>
      <c r="G18" s="6"/>
    </row>
    <row r="19" spans="1:8" x14ac:dyDescent="0.25">
      <c r="A19" s="1" t="s">
        <v>39</v>
      </c>
      <c r="B19" s="1" t="s">
        <v>83</v>
      </c>
      <c r="C19" s="5"/>
      <c r="D19" s="5"/>
      <c r="E19" s="6"/>
      <c r="F19" s="6"/>
      <c r="G19" s="6"/>
    </row>
    <row r="20" spans="1:8" x14ac:dyDescent="0.25">
      <c r="A20" s="1" t="s">
        <v>57</v>
      </c>
      <c r="B20" s="1" t="s">
        <v>82</v>
      </c>
      <c r="C20" s="5"/>
      <c r="D20" s="5"/>
      <c r="E20" s="6"/>
      <c r="F20" s="6"/>
      <c r="G20" s="6"/>
    </row>
    <row r="21" spans="1:8" x14ac:dyDescent="0.25">
      <c r="A21" s="1" t="s">
        <v>44</v>
      </c>
      <c r="B21" s="1" t="s">
        <v>24</v>
      </c>
      <c r="C21" s="5"/>
      <c r="D21" s="5"/>
      <c r="E21" s="6"/>
      <c r="F21" s="6"/>
      <c r="G21" s="6"/>
    </row>
    <row r="22" spans="1:8" x14ac:dyDescent="0.25">
      <c r="A22" s="1" t="s">
        <v>73</v>
      </c>
      <c r="B22" s="1" t="s">
        <v>24</v>
      </c>
      <c r="C22" s="5"/>
      <c r="D22" s="5"/>
      <c r="E22" s="6"/>
      <c r="F22" s="6"/>
      <c r="G22" s="6"/>
    </row>
    <row r="23" spans="1:8" x14ac:dyDescent="0.25">
      <c r="A23" s="1" t="s">
        <v>43</v>
      </c>
      <c r="B23" s="1" t="s">
        <v>24</v>
      </c>
      <c r="C23" s="5"/>
      <c r="D23" s="5"/>
      <c r="E23" s="6"/>
      <c r="F23" s="6"/>
      <c r="G23" s="6"/>
    </row>
    <row r="24" spans="1:8" x14ac:dyDescent="0.25">
      <c r="A24" s="1" t="s">
        <v>74</v>
      </c>
      <c r="B24" s="1" t="s">
        <v>24</v>
      </c>
      <c r="C24" s="5"/>
      <c r="D24" s="5"/>
      <c r="E24" s="6"/>
      <c r="F24" s="6"/>
      <c r="G24" s="6"/>
    </row>
    <row r="25" spans="1:8" x14ac:dyDescent="0.25">
      <c r="A25" s="1" t="s">
        <v>1</v>
      </c>
      <c r="B25" s="1" t="s">
        <v>85</v>
      </c>
      <c r="C25" s="5"/>
      <c r="D25" s="5"/>
      <c r="E25" s="6"/>
      <c r="F25" s="6"/>
      <c r="G25" s="6"/>
    </row>
    <row r="26" spans="1:8" x14ac:dyDescent="0.25">
      <c r="A26" s="1" t="s">
        <v>50</v>
      </c>
      <c r="B26" s="1" t="s">
        <v>25</v>
      </c>
      <c r="C26" s="5"/>
      <c r="D26" s="5"/>
      <c r="E26" s="6"/>
      <c r="F26" s="6"/>
      <c r="G26" s="6"/>
    </row>
    <row r="27" spans="1:8" x14ac:dyDescent="0.25">
      <c r="A27" s="1" t="s">
        <v>22</v>
      </c>
      <c r="B27" s="1" t="s">
        <v>25</v>
      </c>
      <c r="C27" s="5"/>
      <c r="D27" s="5"/>
      <c r="E27" s="6"/>
      <c r="F27" s="6"/>
      <c r="G27" s="6"/>
    </row>
    <row r="28" spans="1:8" x14ac:dyDescent="0.25">
      <c r="A28" s="1" t="s">
        <v>2</v>
      </c>
      <c r="B28" s="1" t="s">
        <v>86</v>
      </c>
      <c r="C28" s="5"/>
      <c r="D28" s="5"/>
      <c r="E28" s="6"/>
      <c r="F28" s="6"/>
      <c r="G28" s="6"/>
    </row>
    <row r="29" spans="1:8" x14ac:dyDescent="0.25">
      <c r="A29" s="1" t="s">
        <v>9</v>
      </c>
      <c r="B29" s="1" t="s">
        <v>29</v>
      </c>
      <c r="C29" s="5"/>
      <c r="D29" s="5"/>
      <c r="E29" s="6"/>
      <c r="F29" s="6"/>
      <c r="G29" s="6"/>
    </row>
    <row r="30" spans="1:8" x14ac:dyDescent="0.25">
      <c r="A30" s="1" t="s">
        <v>38</v>
      </c>
      <c r="B30" s="1" t="s">
        <v>26</v>
      </c>
      <c r="C30" s="5">
        <v>42678</v>
      </c>
      <c r="D30" s="5">
        <v>2313</v>
      </c>
      <c r="E30" s="6">
        <v>11462</v>
      </c>
      <c r="F30" s="6"/>
      <c r="G30" s="6"/>
      <c r="H30" s="10" t="s">
        <v>93</v>
      </c>
    </row>
    <row r="31" spans="1:8" x14ac:dyDescent="0.25">
      <c r="A31" s="1" t="s">
        <v>64</v>
      </c>
      <c r="B31" s="1" t="s">
        <v>26</v>
      </c>
      <c r="C31" s="5"/>
      <c r="D31" s="5"/>
      <c r="E31" s="6"/>
      <c r="F31" s="6"/>
      <c r="G31" s="6"/>
    </row>
    <row r="32" spans="1:8" x14ac:dyDescent="0.25">
      <c r="A32" s="1" t="s">
        <v>35</v>
      </c>
      <c r="B32" s="1" t="s">
        <v>26</v>
      </c>
      <c r="C32" s="5"/>
      <c r="D32" s="5"/>
      <c r="E32" s="6"/>
      <c r="F32" s="6"/>
      <c r="G32" s="6"/>
    </row>
    <row r="33" spans="1:8" x14ac:dyDescent="0.25">
      <c r="A33" s="1" t="s">
        <v>33</v>
      </c>
      <c r="B33" s="1" t="s">
        <v>26</v>
      </c>
      <c r="C33" s="5"/>
      <c r="D33" s="5"/>
      <c r="E33" s="6"/>
      <c r="F33" s="6"/>
      <c r="G33" s="6"/>
    </row>
    <row r="34" spans="1:8" x14ac:dyDescent="0.25">
      <c r="A34" s="1" t="s">
        <v>34</v>
      </c>
      <c r="B34" s="1" t="s">
        <v>26</v>
      </c>
      <c r="C34" s="5"/>
      <c r="D34" s="5"/>
      <c r="E34" s="6"/>
      <c r="F34" s="6"/>
      <c r="G34" s="6"/>
    </row>
    <row r="35" spans="1:8" x14ac:dyDescent="0.25">
      <c r="A35" s="1" t="s">
        <v>32</v>
      </c>
      <c r="B35" s="1" t="s">
        <v>26</v>
      </c>
      <c r="C35" s="5"/>
      <c r="D35" s="5"/>
      <c r="E35" s="6"/>
      <c r="F35" s="6"/>
      <c r="G35" s="6"/>
    </row>
    <row r="36" spans="1:8" x14ac:dyDescent="0.25">
      <c r="A36" s="1" t="s">
        <v>3</v>
      </c>
      <c r="B36" s="1" t="s">
        <v>26</v>
      </c>
      <c r="C36" s="5">
        <v>16252</v>
      </c>
      <c r="D36" s="5">
        <v>16354</v>
      </c>
      <c r="E36" s="6"/>
      <c r="F36" s="6"/>
      <c r="H36" s="10" t="s">
        <v>93</v>
      </c>
    </row>
    <row r="37" spans="1:8" x14ac:dyDescent="0.25">
      <c r="A37" s="1" t="s">
        <v>4</v>
      </c>
      <c r="B37" s="1" t="s">
        <v>26</v>
      </c>
      <c r="C37" s="7">
        <v>42550</v>
      </c>
      <c r="D37" s="5">
        <v>42497</v>
      </c>
      <c r="E37" s="6">
        <v>19831</v>
      </c>
      <c r="F37" s="6"/>
      <c r="G37" s="6"/>
      <c r="H37" s="10" t="s">
        <v>93</v>
      </c>
    </row>
    <row r="38" spans="1:8" x14ac:dyDescent="0.25">
      <c r="A38" s="1" t="s">
        <v>6</v>
      </c>
      <c r="B38" s="1" t="s">
        <v>26</v>
      </c>
      <c r="C38" s="5"/>
      <c r="D38" s="5"/>
      <c r="E38" s="6"/>
      <c r="F38" s="6"/>
      <c r="G38" s="6"/>
    </row>
    <row r="39" spans="1:8" x14ac:dyDescent="0.25">
      <c r="A39" s="1" t="s">
        <v>36</v>
      </c>
      <c r="B39" s="1" t="s">
        <v>26</v>
      </c>
      <c r="C39" s="5"/>
      <c r="D39" s="5"/>
      <c r="E39" s="6"/>
      <c r="F39" s="6"/>
      <c r="G39" s="6"/>
    </row>
    <row r="40" spans="1:8" x14ac:dyDescent="0.25">
      <c r="A40" s="1" t="s">
        <v>63</v>
      </c>
      <c r="B40" s="1" t="s">
        <v>87</v>
      </c>
      <c r="C40" s="5"/>
      <c r="D40" s="5"/>
      <c r="E40" s="6"/>
      <c r="F40" s="6"/>
      <c r="G40" s="6"/>
      <c r="H40" t="s">
        <v>94</v>
      </c>
    </row>
    <row r="41" spans="1:8" x14ac:dyDescent="0.25">
      <c r="A41" s="1" t="s">
        <v>37</v>
      </c>
      <c r="B41" s="1" t="s">
        <v>89</v>
      </c>
      <c r="C41" s="5"/>
      <c r="D41" s="5">
        <v>2974</v>
      </c>
      <c r="E41" s="6">
        <v>11462</v>
      </c>
      <c r="F41" s="6"/>
      <c r="G41" s="6"/>
    </row>
    <row r="42" spans="1:8" x14ac:dyDescent="0.25">
      <c r="A42" s="1" t="s">
        <v>51</v>
      </c>
      <c r="B42" s="1" t="s">
        <v>88</v>
      </c>
      <c r="C42" s="5"/>
      <c r="D42" s="5"/>
      <c r="E42" s="6">
        <v>19831</v>
      </c>
      <c r="F42" s="6"/>
      <c r="G42" s="6"/>
    </row>
    <row r="43" spans="1:8" x14ac:dyDescent="0.25">
      <c r="A43" s="1" t="s">
        <v>8</v>
      </c>
      <c r="B43" s="1" t="s">
        <v>28</v>
      </c>
      <c r="C43" s="5"/>
      <c r="D43" s="5"/>
      <c r="E43" s="6"/>
      <c r="F43" s="6"/>
      <c r="G43" s="6"/>
    </row>
    <row r="44" spans="1:8" x14ac:dyDescent="0.25">
      <c r="A44" s="1" t="s">
        <v>71</v>
      </c>
      <c r="B44" s="1" t="s">
        <v>72</v>
      </c>
      <c r="C44" s="5"/>
      <c r="D44" s="5"/>
      <c r="E44" s="6"/>
      <c r="F44" s="6"/>
      <c r="G44" s="6"/>
    </row>
    <row r="45" spans="1:8" x14ac:dyDescent="0.25">
      <c r="A45" s="1" t="s">
        <v>61</v>
      </c>
      <c r="B45" s="1" t="s">
        <v>62</v>
      </c>
      <c r="C45" s="5"/>
      <c r="D45" s="5"/>
      <c r="E45" s="6"/>
      <c r="F45" s="6"/>
      <c r="G45" s="6"/>
    </row>
    <row r="46" spans="1:8" x14ac:dyDescent="0.25">
      <c r="A46" s="1" t="s">
        <v>69</v>
      </c>
      <c r="B46" s="1" t="s">
        <v>70</v>
      </c>
      <c r="C46" s="5"/>
      <c r="D46" s="5"/>
      <c r="E46" s="6"/>
      <c r="F46" s="6"/>
      <c r="G46" s="6"/>
    </row>
    <row r="47" spans="1:8" x14ac:dyDescent="0.25">
      <c r="A47" s="1" t="s">
        <v>67</v>
      </c>
      <c r="B47" s="1" t="s">
        <v>68</v>
      </c>
      <c r="C47" s="5"/>
      <c r="D47" s="5"/>
      <c r="E47" s="6"/>
      <c r="F47" s="6"/>
      <c r="G47" s="6"/>
    </row>
    <row r="48" spans="1:8" x14ac:dyDescent="0.25">
      <c r="A48" s="1" t="s">
        <v>54</v>
      </c>
      <c r="B48" s="1" t="s">
        <v>53</v>
      </c>
      <c r="C48" s="5"/>
      <c r="D48" s="5"/>
      <c r="E48" s="6"/>
      <c r="F48" s="6"/>
      <c r="G48" s="6"/>
    </row>
    <row r="49" spans="1:7" x14ac:dyDescent="0.25">
      <c r="A49" s="1" t="s">
        <v>52</v>
      </c>
      <c r="B49" s="1" t="s">
        <v>53</v>
      </c>
      <c r="C49" s="5"/>
      <c r="D49" s="5"/>
      <c r="E49" s="6"/>
      <c r="F49" s="6"/>
      <c r="G49" s="6"/>
    </row>
    <row r="50" spans="1:7" x14ac:dyDescent="0.25">
      <c r="A50" s="1" t="s">
        <v>55</v>
      </c>
      <c r="B50" s="1" t="s">
        <v>90</v>
      </c>
      <c r="C50" s="5"/>
      <c r="D50" s="5"/>
      <c r="E50" s="6"/>
      <c r="F50" s="6"/>
      <c r="G50" s="6"/>
    </row>
    <row r="51" spans="1:7" x14ac:dyDescent="0.25">
      <c r="A51" s="1" t="s">
        <v>18</v>
      </c>
      <c r="B51" s="1" t="s">
        <v>23</v>
      </c>
      <c r="C51" s="5"/>
      <c r="D51" s="5"/>
      <c r="E51" s="6"/>
      <c r="F51" s="6"/>
      <c r="G51" s="6"/>
    </row>
    <row r="52" spans="1:7" x14ac:dyDescent="0.25">
      <c r="A52" s="1" t="s">
        <v>19</v>
      </c>
      <c r="B52" s="1" t="s">
        <v>23</v>
      </c>
      <c r="C52" s="5"/>
      <c r="D52" s="5"/>
      <c r="E52" s="6"/>
      <c r="F52" s="6"/>
      <c r="G52" s="6"/>
    </row>
    <row r="53" spans="1:7" x14ac:dyDescent="0.25">
      <c r="A53" s="1" t="s">
        <v>7</v>
      </c>
      <c r="B53" s="1" t="s">
        <v>23</v>
      </c>
      <c r="C53" s="5"/>
      <c r="D53" s="5"/>
      <c r="E53" s="6"/>
      <c r="F53" s="6"/>
      <c r="G53" s="6"/>
    </row>
    <row r="54" spans="1:7" x14ac:dyDescent="0.25">
      <c r="A54" s="1" t="s">
        <v>0</v>
      </c>
      <c r="B54" s="1" t="s">
        <v>79</v>
      </c>
      <c r="C54" s="5"/>
      <c r="D54" s="5"/>
      <c r="E54" s="6"/>
      <c r="F54" s="6"/>
      <c r="G54" s="6"/>
    </row>
    <row r="55" spans="1:7" x14ac:dyDescent="0.25">
      <c r="A55" s="1" t="s">
        <v>44</v>
      </c>
      <c r="B55" s="1" t="s">
        <v>78</v>
      </c>
      <c r="C55" s="5"/>
      <c r="D55" s="5"/>
      <c r="E55" s="6"/>
      <c r="F55" s="6"/>
      <c r="G55" s="6"/>
    </row>
    <row r="56" spans="1:7" x14ac:dyDescent="0.25">
      <c r="A56" s="1" t="s">
        <v>17</v>
      </c>
      <c r="B56" s="1" t="s">
        <v>30</v>
      </c>
      <c r="C56" s="5"/>
      <c r="D56" s="5"/>
      <c r="E56" s="6"/>
      <c r="F56" s="6"/>
      <c r="G56" s="6"/>
    </row>
    <row r="57" spans="1:7" x14ac:dyDescent="0.25">
      <c r="A57" s="1" t="s">
        <v>16</v>
      </c>
      <c r="B57" s="1" t="s">
        <v>91</v>
      </c>
      <c r="C57" s="5"/>
      <c r="D57" s="5"/>
      <c r="E57" s="6"/>
      <c r="F57" s="6"/>
      <c r="G57" s="6"/>
    </row>
    <row r="58" spans="1:7" x14ac:dyDescent="0.25">
      <c r="A58" s="1" t="s">
        <v>56</v>
      </c>
      <c r="B58" s="1" t="s">
        <v>27</v>
      </c>
      <c r="C58" s="5"/>
      <c r="D58" s="5"/>
      <c r="E58" s="6"/>
      <c r="F58" s="6"/>
      <c r="G58" s="6"/>
    </row>
    <row r="59" spans="1:7" x14ac:dyDescent="0.25">
      <c r="A59" s="1" t="s">
        <v>5</v>
      </c>
      <c r="B59" s="1" t="s">
        <v>92</v>
      </c>
      <c r="C59" s="5"/>
      <c r="D59" s="5"/>
      <c r="E59" s="6"/>
      <c r="F59" s="6"/>
      <c r="G59" s="6"/>
    </row>
    <row r="60" spans="1:7" x14ac:dyDescent="0.25">
      <c r="A60" s="1" t="s">
        <v>58</v>
      </c>
      <c r="B60" s="1" t="s">
        <v>95</v>
      </c>
      <c r="C60" s="5"/>
      <c r="D60" s="5"/>
      <c r="E60" s="6"/>
      <c r="F60" s="6"/>
      <c r="G60" s="6"/>
    </row>
    <row r="61" spans="1:7" x14ac:dyDescent="0.25">
      <c r="A61" s="1" t="s">
        <v>60</v>
      </c>
      <c r="B61" s="1" t="s">
        <v>95</v>
      </c>
      <c r="C61" s="5"/>
      <c r="D61" s="5"/>
      <c r="E61" s="6"/>
      <c r="F61" s="6"/>
      <c r="G61" s="6"/>
    </row>
  </sheetData>
  <sortState ref="A2:F61">
    <sortCondition ref="B1"/>
  </sortState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49"/>
  <sheetViews>
    <sheetView topLeftCell="A13" zoomScale="120" zoomScaleNormal="120" workbookViewId="0">
      <selection activeCell="E16" sqref="E16"/>
    </sheetView>
  </sheetViews>
  <sheetFormatPr defaultColWidth="11.42578125" defaultRowHeight="15" x14ac:dyDescent="0.25"/>
  <cols>
    <col min="1" max="1" width="39.42578125" style="20" customWidth="1"/>
    <col min="2" max="2" width="87" style="20" customWidth="1"/>
    <col min="3" max="16384" width="11.42578125" style="20"/>
  </cols>
  <sheetData>
    <row r="1" spans="1:3" s="18" customFormat="1" ht="18.75" x14ac:dyDescent="0.3">
      <c r="A1" s="16" t="s">
        <v>100</v>
      </c>
      <c r="B1" s="16" t="s">
        <v>100</v>
      </c>
      <c r="C1" s="17"/>
    </row>
    <row r="2" spans="1:3" x14ac:dyDescent="0.25">
      <c r="A2" s="12" t="s">
        <v>101</v>
      </c>
      <c r="B2" s="12">
        <v>32</v>
      </c>
      <c r="C2" s="12"/>
    </row>
    <row r="3" spans="1:3" x14ac:dyDescent="0.25">
      <c r="A3" s="12" t="s">
        <v>102</v>
      </c>
      <c r="B3" s="12">
        <v>54</v>
      </c>
      <c r="C3" s="12"/>
    </row>
    <row r="4" spans="1:3" x14ac:dyDescent="0.25">
      <c r="A4" s="12" t="s">
        <v>103</v>
      </c>
      <c r="B4" s="12">
        <v>75</v>
      </c>
      <c r="C4" s="12"/>
    </row>
    <row r="5" spans="1:3" x14ac:dyDescent="0.25">
      <c r="A5" s="12" t="s">
        <v>101</v>
      </c>
      <c r="B5" s="12">
        <v>86</v>
      </c>
      <c r="C5" s="12"/>
    </row>
    <row r="6" spans="1:3" s="18" customFormat="1" ht="18.75" x14ac:dyDescent="0.3">
      <c r="A6" s="16" t="s">
        <v>104</v>
      </c>
      <c r="B6" s="16" t="s">
        <v>105</v>
      </c>
      <c r="C6" s="16" t="s">
        <v>106</v>
      </c>
    </row>
    <row r="7" spans="1:3" x14ac:dyDescent="0.25">
      <c r="A7" s="31" t="s">
        <v>127</v>
      </c>
      <c r="B7" s="12" t="s">
        <v>107</v>
      </c>
      <c r="C7" s="12">
        <v>2</v>
      </c>
    </row>
    <row r="8" spans="1:3" x14ac:dyDescent="0.25">
      <c r="A8" s="31" t="s">
        <v>128</v>
      </c>
      <c r="B8" s="12" t="s">
        <v>108</v>
      </c>
      <c r="C8" s="12">
        <v>1</v>
      </c>
    </row>
    <row r="9" spans="1:3" x14ac:dyDescent="0.25">
      <c r="A9" s="31" t="s">
        <v>109</v>
      </c>
      <c r="B9" s="12" t="s">
        <v>110</v>
      </c>
      <c r="C9" s="12">
        <v>3</v>
      </c>
    </row>
    <row r="10" spans="1:3" x14ac:dyDescent="0.25">
      <c r="A10" s="31" t="s">
        <v>129</v>
      </c>
      <c r="B10" s="12" t="s">
        <v>111</v>
      </c>
      <c r="C10" s="12">
        <v>2</v>
      </c>
    </row>
    <row r="11" spans="1:3" x14ac:dyDescent="0.25">
      <c r="A11" s="31" t="s">
        <v>130</v>
      </c>
      <c r="B11" s="12" t="s">
        <v>112</v>
      </c>
      <c r="C11" s="12">
        <v>3</v>
      </c>
    </row>
    <row r="12" spans="1:3" ht="30" x14ac:dyDescent="0.25">
      <c r="A12" s="31" t="s">
        <v>131</v>
      </c>
      <c r="B12" s="12" t="s">
        <v>113</v>
      </c>
      <c r="C12" s="12">
        <v>3</v>
      </c>
    </row>
    <row r="13" spans="1:3" ht="16.5" x14ac:dyDescent="0.25">
      <c r="A13" s="21"/>
    </row>
    <row r="14" spans="1:3" ht="16.5" x14ac:dyDescent="0.25">
      <c r="A14" s="14" t="s">
        <v>114</v>
      </c>
    </row>
    <row r="15" spans="1:3" ht="17.25" x14ac:dyDescent="0.25">
      <c r="A15" s="15" t="s">
        <v>115</v>
      </c>
    </row>
    <row r="16" spans="1:3" ht="17.25" x14ac:dyDescent="0.25">
      <c r="A16" s="23"/>
    </row>
    <row r="17" spans="1:4" x14ac:dyDescent="0.25">
      <c r="A17" s="13" t="s">
        <v>100</v>
      </c>
      <c r="B17" s="13" t="s">
        <v>100</v>
      </c>
      <c r="C17" s="12"/>
    </row>
    <row r="18" spans="1:4" x14ac:dyDescent="0.25">
      <c r="A18" s="12" t="s">
        <v>101</v>
      </c>
      <c r="B18" s="12" t="s">
        <v>116</v>
      </c>
      <c r="C18" s="12"/>
    </row>
    <row r="19" spans="1:4" x14ac:dyDescent="0.25">
      <c r="A19" s="12"/>
      <c r="B19" s="12"/>
      <c r="C19" s="12"/>
    </row>
    <row r="20" spans="1:4" x14ac:dyDescent="0.25">
      <c r="A20" s="12" t="s">
        <v>102</v>
      </c>
      <c r="B20" s="12" t="s">
        <v>117</v>
      </c>
      <c r="C20" s="12"/>
    </row>
    <row r="21" spans="1:4" x14ac:dyDescent="0.25">
      <c r="A21" s="12" t="s">
        <v>103</v>
      </c>
      <c r="B21" s="12" t="s">
        <v>117</v>
      </c>
      <c r="C21" s="12"/>
    </row>
    <row r="22" spans="1:4" x14ac:dyDescent="0.25">
      <c r="A22" s="12"/>
      <c r="B22" s="12"/>
      <c r="C22" s="12"/>
    </row>
    <row r="23" spans="1:4" x14ac:dyDescent="0.25">
      <c r="A23" s="12" t="s">
        <v>101</v>
      </c>
      <c r="B23" s="12" t="s">
        <v>116</v>
      </c>
      <c r="C23" s="12"/>
    </row>
    <row r="24" spans="1:4" x14ac:dyDescent="0.25">
      <c r="A24" s="13" t="s">
        <v>104</v>
      </c>
      <c r="B24" s="13" t="s">
        <v>105</v>
      </c>
      <c r="C24" s="13" t="s">
        <v>106</v>
      </c>
    </row>
    <row r="25" spans="1:4" x14ac:dyDescent="0.25">
      <c r="A25" s="12">
        <f>COUNTIF(A2:A7,"*es")</f>
        <v>4</v>
      </c>
      <c r="B25" s="12" t="s">
        <v>118</v>
      </c>
      <c r="C25" s="12">
        <v>4</v>
      </c>
    </row>
    <row r="26" spans="1:4" ht="30" x14ac:dyDescent="0.25">
      <c r="A26" s="12">
        <f>COUNTIF(A2:A7,"?????es")</f>
        <v>1</v>
      </c>
      <c r="B26" s="12" t="s">
        <v>119</v>
      </c>
      <c r="C26" s="12">
        <v>2</v>
      </c>
    </row>
    <row r="27" spans="1:4" x14ac:dyDescent="0.25">
      <c r="A27" s="12">
        <f>COUNTIF(A2:A7,"*")</f>
        <v>6</v>
      </c>
      <c r="B27" s="12" t="s">
        <v>120</v>
      </c>
      <c r="C27" s="12">
        <v>4</v>
      </c>
      <c r="D27" s="24"/>
    </row>
    <row r="28" spans="1:4" x14ac:dyDescent="0.25">
      <c r="A28" s="12">
        <f>COUNTIF(A2:A7,"&lt;&gt;"&amp;"*")</f>
        <v>0</v>
      </c>
      <c r="B28" s="12" t="s">
        <v>121</v>
      </c>
      <c r="C28" s="12">
        <v>2</v>
      </c>
      <c r="D28" s="19"/>
    </row>
    <row r="29" spans="1:4" ht="30" x14ac:dyDescent="0.25">
      <c r="A29" s="12">
        <f>COUNTIF(B2:B7,"Non") / ROWS(B2:B7)</f>
        <v>0</v>
      </c>
      <c r="B29" s="12" t="s">
        <v>122</v>
      </c>
      <c r="C29" s="12" t="s">
        <v>123</v>
      </c>
      <c r="D29" s="19"/>
    </row>
    <row r="30" spans="1:4" x14ac:dyDescent="0.25">
      <c r="A30" s="12">
        <f>COUNTIF(B2:B7,"Oui") / (ROWS(B2:B7) -COUNTIF(B2:B7, "&lt;&gt;"&amp;"*"))</f>
        <v>0</v>
      </c>
      <c r="B30" s="12" t="s">
        <v>124</v>
      </c>
      <c r="C30" s="12" t="s">
        <v>125</v>
      </c>
      <c r="D30" s="19"/>
    </row>
    <row r="31" spans="1:4" x14ac:dyDescent="0.25">
      <c r="A31" s="24"/>
      <c r="B31" s="19"/>
      <c r="C31" s="19"/>
      <c r="D31" s="19"/>
    </row>
    <row r="32" spans="1:4" x14ac:dyDescent="0.25">
      <c r="A32" s="32" t="s">
        <v>132</v>
      </c>
      <c r="B32" s="19"/>
      <c r="C32" s="19"/>
      <c r="D32" s="19"/>
    </row>
    <row r="33" spans="1:4" x14ac:dyDescent="0.25">
      <c r="A33" s="33" t="s">
        <v>126</v>
      </c>
      <c r="B33" s="19"/>
      <c r="C33" s="19"/>
      <c r="D33" s="19"/>
    </row>
    <row r="34" spans="1:4" x14ac:dyDescent="0.25">
      <c r="A34" s="24"/>
      <c r="B34" s="19"/>
      <c r="C34" s="19"/>
      <c r="D34" s="19"/>
    </row>
    <row r="35" spans="1:4" x14ac:dyDescent="0.25">
      <c r="A35" s="24"/>
      <c r="B35" s="25"/>
      <c r="C35" s="25"/>
      <c r="D35" s="25"/>
    </row>
    <row r="36" spans="1:4" x14ac:dyDescent="0.25">
      <c r="A36" s="24"/>
      <c r="B36" s="19"/>
      <c r="C36" s="19"/>
      <c r="D36" s="19"/>
    </row>
    <row r="37" spans="1:4" x14ac:dyDescent="0.25">
      <c r="A37" s="26"/>
      <c r="B37" s="19"/>
      <c r="C37" s="19"/>
      <c r="D37" s="19"/>
    </row>
    <row r="38" spans="1:4" x14ac:dyDescent="0.25">
      <c r="A38" s="26"/>
      <c r="B38" s="19"/>
      <c r="C38" s="19"/>
      <c r="D38" s="19"/>
    </row>
    <row r="39" spans="1:4" x14ac:dyDescent="0.25">
      <c r="A39" s="26"/>
      <c r="B39" s="19"/>
      <c r="C39" s="19"/>
      <c r="D39" s="19"/>
    </row>
    <row r="40" spans="1:4" x14ac:dyDescent="0.25">
      <c r="A40" s="24"/>
      <c r="B40" s="19"/>
      <c r="C40" s="19"/>
      <c r="D40" s="19"/>
    </row>
    <row r="41" spans="1:4" x14ac:dyDescent="0.25">
      <c r="A41" s="24"/>
      <c r="B41" s="19"/>
      <c r="C41" s="19"/>
      <c r="D41" s="19"/>
    </row>
    <row r="42" spans="1:4" x14ac:dyDescent="0.25">
      <c r="A42" s="24"/>
      <c r="B42" s="52"/>
      <c r="C42" s="52"/>
      <c r="D42" s="52"/>
    </row>
    <row r="43" spans="1:4" x14ac:dyDescent="0.25">
      <c r="A43" s="24"/>
      <c r="B43" s="52"/>
      <c r="C43" s="52"/>
      <c r="D43" s="52"/>
    </row>
    <row r="44" spans="1:4" x14ac:dyDescent="0.25">
      <c r="A44" s="24"/>
      <c r="B44" s="52"/>
      <c r="C44" s="52"/>
      <c r="D44" s="52"/>
    </row>
    <row r="45" spans="1:4" x14ac:dyDescent="0.25">
      <c r="A45" s="27"/>
    </row>
    <row r="46" spans="1:4" ht="18" thickBot="1" x14ac:dyDescent="0.3">
      <c r="A46" s="22"/>
    </row>
    <row r="47" spans="1:4" ht="15.75" thickBot="1" x14ac:dyDescent="0.3">
      <c r="A47" s="28"/>
    </row>
    <row r="48" spans="1:4" ht="15.75" thickBot="1" x14ac:dyDescent="0.3">
      <c r="A48" s="29"/>
    </row>
    <row r="49" spans="1:1" x14ac:dyDescent="0.25">
      <c r="A49" s="30"/>
    </row>
  </sheetData>
  <mergeCells count="3">
    <mergeCell ref="B42:D42"/>
    <mergeCell ref="B43:D43"/>
    <mergeCell ref="B44:D4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Matthieu</cp:lastModifiedBy>
  <cp:lastPrinted>2016-12-19T06:26:00Z</cp:lastPrinted>
  <dcterms:created xsi:type="dcterms:W3CDTF">2016-05-28T09:24:53Z</dcterms:created>
  <dcterms:modified xsi:type="dcterms:W3CDTF">2016-12-20T11:03:20Z</dcterms:modified>
</cp:coreProperties>
</file>