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MB\Desktop\Downloads\"/>
    </mc:Choice>
  </mc:AlternateContent>
  <bookViews>
    <workbookView xWindow="0" yWindow="0" windowWidth="24000" windowHeight="9510"/>
  </bookViews>
  <sheets>
    <sheet name="Feuil1" sheetId="1" r:id="rId1"/>
    <sheet name="Feuil2" sheetId="2" r:id="rId2"/>
    <sheet name="Feuil3" sheetId="3" r:id="rId3"/>
  </sheets>
  <definedNames>
    <definedName name="Angélique">Feuil2!$E$2:$E$18</definedName>
    <definedName name="Estelle">Feuil2!$A$2:$A$18</definedName>
    <definedName name="Fanny">Feuil2!$B$2:$B$18</definedName>
    <definedName name="Jacqueline">Feuil2!$F$2:$F$18</definedName>
    <definedName name="Jérome">Feuil2!$I$2:$I$18</definedName>
    <definedName name="Joao">Feuil2!$C$2:$C$18</definedName>
    <definedName name="Natasha">Feuil2!$H$2:$H$18</definedName>
    <definedName name="Nico">Feuil2!$G$2:$G$18</definedName>
    <definedName name="Stéphanie">Feuil2!$D$2:$D$18</definedName>
  </definedNames>
  <calcPr calcId="152511"/>
</workbook>
</file>

<file path=xl/calcChain.xml><?xml version="1.0" encoding="utf-8"?>
<calcChain xmlns="http://schemas.openxmlformats.org/spreadsheetml/2006/main">
  <c r="V25" i="1" l="1"/>
  <c r="W25" i="1"/>
  <c r="X25" i="1"/>
  <c r="Y25" i="1"/>
  <c r="Z25" i="1"/>
  <c r="AA25" i="1"/>
  <c r="AB25" i="1"/>
  <c r="AC25" i="1"/>
  <c r="AD25" i="1"/>
  <c r="V26" i="1"/>
  <c r="W26" i="1"/>
  <c r="X26" i="1"/>
  <c r="Y26" i="1"/>
  <c r="Z26" i="1"/>
  <c r="AA26" i="1"/>
  <c r="AB26" i="1"/>
  <c r="AC26" i="1"/>
  <c r="AD26" i="1"/>
  <c r="V27" i="1"/>
  <c r="W27" i="1"/>
  <c r="X27" i="1"/>
  <c r="Y27" i="1"/>
  <c r="Z27" i="1"/>
  <c r="AA27" i="1"/>
  <c r="AB27" i="1"/>
  <c r="AC27" i="1"/>
  <c r="AD27" i="1"/>
  <c r="V28" i="1"/>
  <c r="W28" i="1"/>
  <c r="X28" i="1"/>
  <c r="Y28" i="1"/>
  <c r="Z28" i="1"/>
  <c r="AA28" i="1"/>
  <c r="AB28" i="1"/>
  <c r="AC28" i="1"/>
  <c r="AD28" i="1"/>
  <c r="V29" i="1"/>
  <c r="W29" i="1"/>
  <c r="X29" i="1"/>
  <c r="Y29" i="1"/>
  <c r="Z29" i="1"/>
  <c r="AA29" i="1"/>
  <c r="AB29" i="1"/>
  <c r="AC29" i="1"/>
  <c r="AD29" i="1"/>
  <c r="V30" i="1"/>
  <c r="W30" i="1"/>
  <c r="X30" i="1"/>
  <c r="Y30" i="1"/>
  <c r="Z30" i="1"/>
  <c r="AA30" i="1"/>
  <c r="AB30" i="1"/>
  <c r="AC30" i="1"/>
  <c r="AD30" i="1"/>
  <c r="V31" i="1"/>
  <c r="W31" i="1"/>
  <c r="X31" i="1"/>
  <c r="Y31" i="1"/>
  <c r="Z31" i="1"/>
  <c r="AA31" i="1"/>
  <c r="AB31" i="1"/>
  <c r="AC31" i="1"/>
  <c r="AD31" i="1"/>
  <c r="V32" i="1"/>
  <c r="W32" i="1"/>
  <c r="X32" i="1"/>
  <c r="Y32" i="1"/>
  <c r="Z32" i="1"/>
  <c r="AA32" i="1"/>
  <c r="AB32" i="1"/>
  <c r="AC32" i="1"/>
  <c r="AD32" i="1"/>
  <c r="V33" i="1"/>
  <c r="W33" i="1"/>
  <c r="X33" i="1"/>
  <c r="Y33" i="1"/>
  <c r="Z33" i="1"/>
  <c r="AA33" i="1"/>
  <c r="AB33" i="1"/>
  <c r="AC33" i="1"/>
  <c r="AD33" i="1"/>
  <c r="V34" i="1"/>
  <c r="W34" i="1"/>
  <c r="X34" i="1"/>
  <c r="Y34" i="1"/>
  <c r="Z34" i="1"/>
  <c r="AA34" i="1"/>
  <c r="AB34" i="1"/>
  <c r="AC34" i="1"/>
  <c r="AD34" i="1"/>
  <c r="V35" i="1"/>
  <c r="W35" i="1"/>
  <c r="X35" i="1"/>
  <c r="Y35" i="1"/>
  <c r="Z35" i="1"/>
  <c r="AA35" i="1"/>
  <c r="AB35" i="1"/>
  <c r="AC35" i="1"/>
  <c r="AD35" i="1"/>
  <c r="V36" i="1"/>
  <c r="W36" i="1"/>
  <c r="X36" i="1"/>
  <c r="Y36" i="1"/>
  <c r="Z36" i="1"/>
  <c r="AA36" i="1"/>
  <c r="AB36" i="1"/>
  <c r="AC36" i="1"/>
  <c r="AD36" i="1"/>
  <c r="V37" i="1"/>
  <c r="W37" i="1"/>
  <c r="X37" i="1"/>
  <c r="Y37" i="1"/>
  <c r="Z37" i="1"/>
  <c r="AA37" i="1"/>
  <c r="AB37" i="1"/>
  <c r="AC37" i="1"/>
  <c r="AD37" i="1"/>
  <c r="V38" i="1"/>
  <c r="W38" i="1"/>
  <c r="X38" i="1"/>
  <c r="Y38" i="1"/>
  <c r="Z38" i="1"/>
  <c r="AA38" i="1"/>
  <c r="AB38" i="1"/>
  <c r="AC38" i="1"/>
  <c r="AD38" i="1"/>
  <c r="V39" i="1"/>
  <c r="W39" i="1"/>
  <c r="X39" i="1"/>
  <c r="Y39" i="1"/>
  <c r="Z39" i="1"/>
  <c r="AA39" i="1"/>
  <c r="AB39" i="1"/>
  <c r="AC39" i="1"/>
  <c r="AD39" i="1"/>
  <c r="V40" i="1"/>
  <c r="W40" i="1"/>
  <c r="X40" i="1"/>
  <c r="Y40" i="1"/>
  <c r="Z40" i="1"/>
  <c r="AA40" i="1"/>
  <c r="AB40" i="1"/>
  <c r="AC40" i="1"/>
  <c r="AD40" i="1"/>
  <c r="V41" i="1"/>
  <c r="W41" i="1"/>
  <c r="X41" i="1"/>
  <c r="Y41" i="1"/>
  <c r="Z41" i="1"/>
  <c r="AA41" i="1"/>
  <c r="AB41" i="1"/>
  <c r="AC41" i="1"/>
  <c r="AD41" i="1"/>
  <c r="V42" i="1"/>
  <c r="W42" i="1"/>
  <c r="X42" i="1"/>
  <c r="Y42" i="1"/>
  <c r="Z42" i="1"/>
  <c r="AA42" i="1"/>
  <c r="AB42" i="1"/>
  <c r="AC42" i="1"/>
  <c r="AD42" i="1"/>
  <c r="V43" i="1"/>
  <c r="W43" i="1"/>
  <c r="X43" i="1"/>
  <c r="Y43" i="1"/>
  <c r="Z43" i="1"/>
  <c r="AA43" i="1"/>
  <c r="AB43" i="1"/>
  <c r="AC43" i="1"/>
  <c r="AD43" i="1"/>
  <c r="V44" i="1"/>
  <c r="W44" i="1"/>
  <c r="X44" i="1"/>
  <c r="Y44" i="1"/>
  <c r="Z44" i="1"/>
  <c r="AA44" i="1"/>
  <c r="AB44" i="1"/>
  <c r="AC44" i="1"/>
  <c r="AD44" i="1"/>
  <c r="V45" i="1"/>
  <c r="W45" i="1"/>
  <c r="X45" i="1"/>
  <c r="Y45" i="1"/>
  <c r="Z45" i="1"/>
  <c r="AA45" i="1"/>
  <c r="AB45" i="1"/>
  <c r="AC45" i="1"/>
  <c r="AD45" i="1"/>
  <c r="V46" i="1"/>
  <c r="W46" i="1"/>
  <c r="X46" i="1"/>
  <c r="Y46" i="1"/>
  <c r="Z46" i="1"/>
  <c r="AA46" i="1"/>
  <c r="AB46" i="1"/>
  <c r="AC46" i="1"/>
  <c r="AD46" i="1"/>
  <c r="V47" i="1"/>
  <c r="W47" i="1"/>
  <c r="X47" i="1"/>
  <c r="Y47" i="1"/>
  <c r="Z47" i="1"/>
  <c r="AA47" i="1"/>
  <c r="AB47" i="1"/>
  <c r="AC47" i="1"/>
  <c r="AD47" i="1"/>
  <c r="V48" i="1"/>
  <c r="W48" i="1"/>
  <c r="X48" i="1"/>
  <c r="Y48" i="1"/>
  <c r="Z48" i="1"/>
  <c r="AA48" i="1"/>
  <c r="AB48" i="1"/>
  <c r="AC48" i="1"/>
  <c r="AD48" i="1"/>
  <c r="V49" i="1"/>
  <c r="W49" i="1"/>
  <c r="X49" i="1"/>
  <c r="Y49" i="1"/>
  <c r="Z49" i="1"/>
  <c r="AA49" i="1"/>
  <c r="AB49" i="1"/>
  <c r="AC49" i="1"/>
  <c r="AD49" i="1"/>
  <c r="V50" i="1"/>
  <c r="W50" i="1"/>
  <c r="X50" i="1"/>
  <c r="Y50" i="1"/>
  <c r="Z50" i="1"/>
  <c r="AA50" i="1"/>
  <c r="AB50" i="1"/>
  <c r="AC50" i="1"/>
  <c r="AD50" i="1"/>
  <c r="V51" i="1"/>
  <c r="W51" i="1"/>
  <c r="X51" i="1"/>
  <c r="Y51" i="1"/>
  <c r="Z51" i="1"/>
  <c r="AA51" i="1"/>
  <c r="AB51" i="1"/>
  <c r="AC51" i="1"/>
  <c r="AD51" i="1"/>
  <c r="V52" i="1"/>
  <c r="W52" i="1"/>
  <c r="X52" i="1"/>
  <c r="Y52" i="1"/>
  <c r="Z52" i="1"/>
  <c r="AA52" i="1"/>
  <c r="AB52" i="1"/>
  <c r="AC52" i="1"/>
  <c r="AD52" i="1"/>
  <c r="V53" i="1"/>
  <c r="W53" i="1"/>
  <c r="X53" i="1"/>
  <c r="Y53" i="1"/>
  <c r="Z53" i="1"/>
  <c r="AA53" i="1"/>
  <c r="AB53" i="1"/>
  <c r="AC53" i="1"/>
  <c r="AD53" i="1"/>
  <c r="V54" i="1"/>
  <c r="W54" i="1"/>
  <c r="X54" i="1"/>
  <c r="Y54" i="1"/>
  <c r="Z54" i="1"/>
  <c r="AA54" i="1"/>
  <c r="AB54" i="1"/>
  <c r="AC54" i="1"/>
  <c r="AD54" i="1"/>
  <c r="V55" i="1"/>
  <c r="W55" i="1"/>
  <c r="X55" i="1"/>
  <c r="Y55" i="1"/>
  <c r="Z55" i="1"/>
  <c r="AA55" i="1"/>
  <c r="AB55" i="1"/>
  <c r="AC55" i="1"/>
  <c r="AD55" i="1"/>
  <c r="V56" i="1"/>
  <c r="W56" i="1"/>
  <c r="X56" i="1"/>
  <c r="Y56" i="1"/>
  <c r="Z56" i="1"/>
  <c r="AA56" i="1"/>
  <c r="AB56" i="1"/>
  <c r="AC56" i="1"/>
  <c r="AD56" i="1"/>
  <c r="V57" i="1"/>
  <c r="W57" i="1"/>
  <c r="X57" i="1"/>
  <c r="Y57" i="1"/>
  <c r="Z57" i="1"/>
  <c r="AA57" i="1"/>
  <c r="AB57" i="1"/>
  <c r="AC57" i="1"/>
  <c r="AD57" i="1"/>
  <c r="V58" i="1"/>
  <c r="W58" i="1"/>
  <c r="X58" i="1"/>
  <c r="Y58" i="1"/>
  <c r="Z58" i="1"/>
  <c r="AA58" i="1"/>
  <c r="AB58" i="1"/>
  <c r="AC58" i="1"/>
  <c r="AD58" i="1"/>
  <c r="V59" i="1"/>
  <c r="W59" i="1"/>
  <c r="X59" i="1"/>
  <c r="Y59" i="1"/>
  <c r="Z59" i="1"/>
  <c r="AA59" i="1"/>
  <c r="AB59" i="1"/>
  <c r="AC59" i="1"/>
  <c r="AD59" i="1"/>
  <c r="V60" i="1"/>
  <c r="W60" i="1"/>
  <c r="X60" i="1"/>
  <c r="Y60" i="1"/>
  <c r="Z60" i="1"/>
  <c r="AA60" i="1"/>
  <c r="AB60" i="1"/>
  <c r="AC60" i="1"/>
  <c r="AD60" i="1"/>
  <c r="V61" i="1"/>
  <c r="W61" i="1"/>
  <c r="X61" i="1"/>
  <c r="Y61" i="1"/>
  <c r="Z61" i="1"/>
  <c r="AA61" i="1"/>
  <c r="AB61" i="1"/>
  <c r="AC61" i="1"/>
  <c r="AD61" i="1"/>
  <c r="V62" i="1"/>
  <c r="W62" i="1"/>
  <c r="X62" i="1"/>
  <c r="Y62" i="1"/>
  <c r="Z62" i="1"/>
  <c r="AA62" i="1"/>
  <c r="AB62" i="1"/>
  <c r="AC62" i="1"/>
  <c r="AD62" i="1"/>
  <c r="V63" i="1"/>
  <c r="W63" i="1"/>
  <c r="X63" i="1"/>
  <c r="Y63" i="1"/>
  <c r="Z63" i="1"/>
  <c r="AA63" i="1"/>
  <c r="AB63" i="1"/>
  <c r="AC63" i="1"/>
  <c r="AD63" i="1"/>
  <c r="V64" i="1"/>
  <c r="W64" i="1"/>
  <c r="X64" i="1"/>
  <c r="Y64" i="1"/>
  <c r="Z64" i="1"/>
  <c r="AA64" i="1"/>
  <c r="AB64" i="1"/>
  <c r="AC64" i="1"/>
  <c r="AD64" i="1"/>
  <c r="V65" i="1"/>
  <c r="W65" i="1"/>
  <c r="X65" i="1"/>
  <c r="Y65" i="1"/>
  <c r="Z65" i="1"/>
  <c r="AA65" i="1"/>
  <c r="AB65" i="1"/>
  <c r="AC65" i="1"/>
  <c r="AD65" i="1"/>
  <c r="V66" i="1"/>
  <c r="W66" i="1"/>
  <c r="X66" i="1"/>
  <c r="Y66" i="1"/>
  <c r="Z66" i="1"/>
  <c r="AA66" i="1"/>
  <c r="AB66" i="1"/>
  <c r="AC66" i="1"/>
  <c r="AD66" i="1"/>
  <c r="V67" i="1"/>
  <c r="W67" i="1"/>
  <c r="X67" i="1"/>
  <c r="Y67" i="1"/>
  <c r="Z67" i="1"/>
  <c r="AA67" i="1"/>
  <c r="AB67" i="1"/>
  <c r="AC67" i="1"/>
  <c r="AD67" i="1"/>
  <c r="V68" i="1"/>
  <c r="W68" i="1"/>
  <c r="X68" i="1"/>
  <c r="Y68" i="1"/>
  <c r="Z68" i="1"/>
  <c r="AA68" i="1"/>
  <c r="AB68" i="1"/>
  <c r="AC68" i="1"/>
  <c r="AD68" i="1"/>
  <c r="V69" i="1"/>
  <c r="W69" i="1"/>
  <c r="X69" i="1"/>
  <c r="Y69" i="1"/>
  <c r="Z69" i="1"/>
  <c r="AA69" i="1"/>
  <c r="AB69" i="1"/>
  <c r="AC69" i="1"/>
  <c r="AD69" i="1"/>
  <c r="V70" i="1"/>
  <c r="W70" i="1"/>
  <c r="X70" i="1"/>
  <c r="Y70" i="1"/>
  <c r="Z70" i="1"/>
  <c r="AA70" i="1"/>
  <c r="AB70" i="1"/>
  <c r="AC70" i="1"/>
  <c r="AD70" i="1"/>
  <c r="V71" i="1"/>
  <c r="W71" i="1"/>
  <c r="X71" i="1"/>
  <c r="Y71" i="1"/>
  <c r="Z71" i="1"/>
  <c r="AA71" i="1"/>
  <c r="AB71" i="1"/>
  <c r="AC71" i="1"/>
  <c r="AD71" i="1"/>
  <c r="V72" i="1"/>
  <c r="W72" i="1"/>
  <c r="X72" i="1"/>
  <c r="Y72" i="1"/>
  <c r="Z72" i="1"/>
  <c r="AA72" i="1"/>
  <c r="AB72" i="1"/>
  <c r="AC72" i="1"/>
  <c r="AD72" i="1"/>
  <c r="V73" i="1"/>
  <c r="W73" i="1"/>
  <c r="X73" i="1"/>
  <c r="Y73" i="1"/>
  <c r="Z73" i="1"/>
  <c r="AA73" i="1"/>
  <c r="AB73" i="1"/>
  <c r="AC73" i="1"/>
  <c r="AD73" i="1"/>
  <c r="V74" i="1"/>
  <c r="W74" i="1"/>
  <c r="X74" i="1"/>
  <c r="Y74" i="1"/>
  <c r="Z74" i="1"/>
  <c r="AA74" i="1"/>
  <c r="AB74" i="1"/>
  <c r="AC74" i="1"/>
  <c r="AD74" i="1"/>
  <c r="V75" i="1"/>
  <c r="W75" i="1"/>
  <c r="X75" i="1"/>
  <c r="Y75" i="1"/>
  <c r="Z75" i="1"/>
  <c r="AA75" i="1"/>
  <c r="AB75" i="1"/>
  <c r="AC75" i="1"/>
  <c r="AD75" i="1"/>
  <c r="V76" i="1"/>
  <c r="W76" i="1"/>
  <c r="X76" i="1"/>
  <c r="Y76" i="1"/>
  <c r="Z76" i="1"/>
  <c r="AA76" i="1"/>
  <c r="AB76" i="1"/>
  <c r="AC76" i="1"/>
  <c r="AD76" i="1"/>
  <c r="V77" i="1"/>
  <c r="W77" i="1"/>
  <c r="X77" i="1"/>
  <c r="Y77" i="1"/>
  <c r="Z77" i="1"/>
  <c r="AA77" i="1"/>
  <c r="AB77" i="1"/>
  <c r="AC77" i="1"/>
  <c r="AD77" i="1"/>
  <c r="V78" i="1"/>
  <c r="W78" i="1"/>
  <c r="X78" i="1"/>
  <c r="Y78" i="1"/>
  <c r="Z78" i="1"/>
  <c r="AA78" i="1"/>
  <c r="AB78" i="1"/>
  <c r="AC78" i="1"/>
  <c r="AD78" i="1"/>
  <c r="V79" i="1"/>
  <c r="W79" i="1"/>
  <c r="X79" i="1"/>
  <c r="Y79" i="1"/>
  <c r="Z79" i="1"/>
  <c r="AA79" i="1"/>
  <c r="AB79" i="1"/>
  <c r="AC79" i="1"/>
  <c r="AD79" i="1"/>
  <c r="V80" i="1"/>
  <c r="W80" i="1"/>
  <c r="X80" i="1"/>
  <c r="Y80" i="1"/>
  <c r="Z80" i="1"/>
  <c r="AA80" i="1"/>
  <c r="AB80" i="1"/>
  <c r="AC80" i="1"/>
  <c r="AD80" i="1"/>
  <c r="V81" i="1"/>
  <c r="W81" i="1"/>
  <c r="X81" i="1"/>
  <c r="Y81" i="1"/>
  <c r="Z81" i="1"/>
  <c r="AA81" i="1"/>
  <c r="AB81" i="1"/>
  <c r="AC81" i="1"/>
  <c r="AD81" i="1"/>
  <c r="V82" i="1"/>
  <c r="W82" i="1"/>
  <c r="X82" i="1"/>
  <c r="Y82" i="1"/>
  <c r="Z82" i="1"/>
  <c r="AA82" i="1"/>
  <c r="AB82" i="1"/>
  <c r="AC82" i="1"/>
  <c r="AD82" i="1"/>
  <c r="V83" i="1"/>
  <c r="W83" i="1"/>
  <c r="X83" i="1"/>
  <c r="Y83" i="1"/>
  <c r="Z83" i="1"/>
  <c r="AA83" i="1"/>
  <c r="AB83" i="1"/>
  <c r="AC83" i="1"/>
  <c r="AD83" i="1"/>
  <c r="V84" i="1"/>
  <c r="W84" i="1"/>
  <c r="X84" i="1"/>
  <c r="Y84" i="1"/>
  <c r="Z84" i="1"/>
  <c r="AA84" i="1"/>
  <c r="AB84" i="1"/>
  <c r="AC84" i="1"/>
  <c r="AD84" i="1"/>
  <c r="V85" i="1"/>
  <c r="W85" i="1"/>
  <c r="X85" i="1"/>
  <c r="Y85" i="1"/>
  <c r="Z85" i="1"/>
  <c r="AA85" i="1"/>
  <c r="AB85" i="1"/>
  <c r="AC85" i="1"/>
  <c r="AD85" i="1"/>
  <c r="V86" i="1"/>
  <c r="W86" i="1"/>
  <c r="X86" i="1"/>
  <c r="Y86" i="1"/>
  <c r="Z86" i="1"/>
  <c r="AA86" i="1"/>
  <c r="AB86" i="1"/>
  <c r="AC86" i="1"/>
  <c r="AD86" i="1"/>
  <c r="V87" i="1"/>
  <c r="W87" i="1"/>
  <c r="X87" i="1"/>
  <c r="Y87" i="1"/>
  <c r="Z87" i="1"/>
  <c r="AA87" i="1"/>
  <c r="AB87" i="1"/>
  <c r="AC87" i="1"/>
  <c r="AD87" i="1"/>
  <c r="V88" i="1"/>
  <c r="W88" i="1"/>
  <c r="X88" i="1"/>
  <c r="Y88" i="1"/>
  <c r="Z88" i="1"/>
  <c r="AA88" i="1"/>
  <c r="AB88" i="1"/>
  <c r="AC88" i="1"/>
  <c r="AD88" i="1"/>
  <c r="V89" i="1"/>
  <c r="W89" i="1"/>
  <c r="X89" i="1"/>
  <c r="Y89" i="1"/>
  <c r="Z89" i="1"/>
  <c r="AA89" i="1"/>
  <c r="AB89" i="1"/>
  <c r="AC89" i="1"/>
  <c r="AD89" i="1"/>
  <c r="V90" i="1"/>
  <c r="W90" i="1"/>
  <c r="X90" i="1"/>
  <c r="Y90" i="1"/>
  <c r="Z90" i="1"/>
  <c r="AA90" i="1"/>
  <c r="AB90" i="1"/>
  <c r="AC90" i="1"/>
  <c r="AD90" i="1"/>
  <c r="V91" i="1"/>
  <c r="W91" i="1"/>
  <c r="X91" i="1"/>
  <c r="Y91" i="1"/>
  <c r="Z91" i="1"/>
  <c r="AA91" i="1"/>
  <c r="AB91" i="1"/>
  <c r="AC91" i="1"/>
  <c r="AD91" i="1"/>
  <c r="V92" i="1"/>
  <c r="W92" i="1"/>
  <c r="X92" i="1"/>
  <c r="Y92" i="1"/>
  <c r="Z92" i="1"/>
  <c r="AA92" i="1"/>
  <c r="AB92" i="1"/>
  <c r="AC92" i="1"/>
  <c r="AD92" i="1"/>
  <c r="V93" i="1"/>
  <c r="W93" i="1"/>
  <c r="X93" i="1"/>
  <c r="Y93" i="1"/>
  <c r="Z93" i="1"/>
  <c r="AA93" i="1"/>
  <c r="AB93" i="1"/>
  <c r="AC93" i="1"/>
  <c r="AD93" i="1"/>
  <c r="V94" i="1"/>
  <c r="W94" i="1"/>
  <c r="X94" i="1"/>
  <c r="Y94" i="1"/>
  <c r="Z94" i="1"/>
  <c r="AA94" i="1"/>
  <c r="AB94" i="1"/>
  <c r="AC94" i="1"/>
  <c r="AD94" i="1"/>
  <c r="V95" i="1"/>
  <c r="W95" i="1"/>
  <c r="X95" i="1"/>
  <c r="Y95" i="1"/>
  <c r="Z95" i="1"/>
  <c r="AA95" i="1"/>
  <c r="AB95" i="1"/>
  <c r="AC95" i="1"/>
  <c r="AD95" i="1"/>
  <c r="V96" i="1"/>
  <c r="W96" i="1"/>
  <c r="X96" i="1"/>
  <c r="Y96" i="1"/>
  <c r="Z96" i="1"/>
  <c r="AA96" i="1"/>
  <c r="AB96" i="1"/>
  <c r="AC96" i="1"/>
  <c r="AD96" i="1"/>
  <c r="V97" i="1"/>
  <c r="W97" i="1"/>
  <c r="X97" i="1"/>
  <c r="Y97" i="1"/>
  <c r="Z97" i="1"/>
  <c r="AA97" i="1"/>
  <c r="AB97" i="1"/>
  <c r="AC97" i="1"/>
  <c r="AD97" i="1"/>
  <c r="V98" i="1"/>
  <c r="W98" i="1"/>
  <c r="X98" i="1"/>
  <c r="Y98" i="1"/>
  <c r="Z98" i="1"/>
  <c r="AA98" i="1"/>
  <c r="AB98" i="1"/>
  <c r="AC98" i="1"/>
  <c r="AD98" i="1"/>
  <c r="V99" i="1"/>
  <c r="W99" i="1"/>
  <c r="X99" i="1"/>
  <c r="Y99" i="1"/>
  <c r="Z99" i="1"/>
  <c r="AA99" i="1"/>
  <c r="AB99" i="1"/>
  <c r="AC99" i="1"/>
  <c r="AD99" i="1"/>
  <c r="V100" i="1"/>
  <c r="W100" i="1"/>
  <c r="X100" i="1"/>
  <c r="Y100" i="1"/>
  <c r="Z100" i="1"/>
  <c r="AA100" i="1"/>
  <c r="AB100" i="1"/>
  <c r="AC100" i="1"/>
  <c r="AD100" i="1"/>
  <c r="V101" i="1"/>
  <c r="W101" i="1"/>
  <c r="X101" i="1"/>
  <c r="Y101" i="1"/>
  <c r="Z101" i="1"/>
  <c r="AA101" i="1"/>
  <c r="AB101" i="1"/>
  <c r="AC101" i="1"/>
  <c r="AD101" i="1"/>
  <c r="V102" i="1"/>
  <c r="W102" i="1"/>
  <c r="X102" i="1"/>
  <c r="Y102" i="1"/>
  <c r="Z102" i="1"/>
  <c r="AA102" i="1"/>
  <c r="AB102" i="1"/>
  <c r="AC102" i="1"/>
  <c r="AD102" i="1"/>
  <c r="V103" i="1"/>
  <c r="W103" i="1"/>
  <c r="X103" i="1"/>
  <c r="Y103" i="1"/>
  <c r="Z103" i="1"/>
  <c r="AA103" i="1"/>
  <c r="AB103" i="1"/>
  <c r="AC103" i="1"/>
  <c r="AD103" i="1"/>
  <c r="V104" i="1"/>
  <c r="W104" i="1"/>
  <c r="X104" i="1"/>
  <c r="Y104" i="1"/>
  <c r="Z104" i="1"/>
  <c r="AA104" i="1"/>
  <c r="AB104" i="1"/>
  <c r="AC104" i="1"/>
  <c r="AD104" i="1"/>
  <c r="V105" i="1"/>
  <c r="W105" i="1"/>
  <c r="X105" i="1"/>
  <c r="Y105" i="1"/>
  <c r="Z105" i="1"/>
  <c r="AA105" i="1"/>
  <c r="AB105" i="1"/>
  <c r="AC105" i="1"/>
  <c r="AD105" i="1"/>
  <c r="V106" i="1"/>
  <c r="W106" i="1"/>
  <c r="X106" i="1"/>
  <c r="Y106" i="1"/>
  <c r="Z106" i="1"/>
  <c r="AA106" i="1"/>
  <c r="AB106" i="1"/>
  <c r="AC106" i="1"/>
  <c r="AD106" i="1"/>
  <c r="V107" i="1"/>
  <c r="W107" i="1"/>
  <c r="X107" i="1"/>
  <c r="Y107" i="1"/>
  <c r="Z107" i="1"/>
  <c r="AA107" i="1"/>
  <c r="AB107" i="1"/>
  <c r="AC107" i="1"/>
  <c r="AD107" i="1"/>
  <c r="V108" i="1"/>
  <c r="W108" i="1"/>
  <c r="X108" i="1"/>
  <c r="Y108" i="1"/>
  <c r="Z108" i="1"/>
  <c r="AA108" i="1"/>
  <c r="AB108" i="1"/>
  <c r="AC108" i="1"/>
  <c r="AD108" i="1"/>
  <c r="V109" i="1"/>
  <c r="W109" i="1"/>
  <c r="X109" i="1"/>
  <c r="Y109" i="1"/>
  <c r="Z109" i="1"/>
  <c r="AA109" i="1"/>
  <c r="AB109" i="1"/>
  <c r="AC109" i="1"/>
  <c r="AD109" i="1"/>
  <c r="V110" i="1"/>
  <c r="W110" i="1"/>
  <c r="X110" i="1"/>
  <c r="Y110" i="1"/>
  <c r="Z110" i="1"/>
  <c r="AA110" i="1"/>
  <c r="AB110" i="1"/>
  <c r="AC110" i="1"/>
  <c r="AD110" i="1"/>
  <c r="V111" i="1"/>
  <c r="W111" i="1"/>
  <c r="X111" i="1"/>
  <c r="Y111" i="1"/>
  <c r="Z111" i="1"/>
  <c r="AA111" i="1"/>
  <c r="AB111" i="1"/>
  <c r="AC111" i="1"/>
  <c r="AD111" i="1"/>
  <c r="V112" i="1"/>
  <c r="W112" i="1"/>
  <c r="X112" i="1"/>
  <c r="Y112" i="1"/>
  <c r="Z112" i="1"/>
  <c r="AA112" i="1"/>
  <c r="AB112" i="1"/>
  <c r="AC112" i="1"/>
  <c r="AD112" i="1"/>
  <c r="V113" i="1"/>
  <c r="W113" i="1"/>
  <c r="X113" i="1"/>
  <c r="Y113" i="1"/>
  <c r="Z113" i="1"/>
  <c r="AA113" i="1"/>
  <c r="AB113" i="1"/>
  <c r="AC113" i="1"/>
  <c r="AD113" i="1"/>
  <c r="V114" i="1"/>
  <c r="W114" i="1"/>
  <c r="X114" i="1"/>
  <c r="Y114" i="1"/>
  <c r="Z114" i="1"/>
  <c r="AA114" i="1"/>
  <c r="AB114" i="1"/>
  <c r="AC114" i="1"/>
  <c r="AD114" i="1"/>
  <c r="V115" i="1"/>
  <c r="W115" i="1"/>
  <c r="X115" i="1"/>
  <c r="Y115" i="1"/>
  <c r="Z115" i="1"/>
  <c r="AA115" i="1"/>
  <c r="AB115" i="1"/>
  <c r="AC115" i="1"/>
  <c r="AD115" i="1"/>
  <c r="V116" i="1"/>
  <c r="W116" i="1"/>
  <c r="X116" i="1"/>
  <c r="Y116" i="1"/>
  <c r="Z116" i="1"/>
  <c r="AA116" i="1"/>
  <c r="AB116" i="1"/>
  <c r="AC116" i="1"/>
  <c r="AD116" i="1"/>
  <c r="V117" i="1"/>
  <c r="W117" i="1"/>
  <c r="X117" i="1"/>
  <c r="Y117" i="1"/>
  <c r="Z117" i="1"/>
  <c r="AA117" i="1"/>
  <c r="AB117" i="1"/>
  <c r="AC117" i="1"/>
  <c r="AD117" i="1"/>
  <c r="V118" i="1"/>
  <c r="W118" i="1"/>
  <c r="X118" i="1"/>
  <c r="Y118" i="1"/>
  <c r="Z118" i="1"/>
  <c r="AA118" i="1"/>
  <c r="AB118" i="1"/>
  <c r="AC118" i="1"/>
  <c r="AD118" i="1"/>
  <c r="V119" i="1"/>
  <c r="W119" i="1"/>
  <c r="X119" i="1"/>
  <c r="Y119" i="1"/>
  <c r="Z119" i="1"/>
  <c r="AA119" i="1"/>
  <c r="AB119" i="1"/>
  <c r="AC119" i="1"/>
  <c r="AD119" i="1"/>
  <c r="V120" i="1"/>
  <c r="W120" i="1"/>
  <c r="X120" i="1"/>
  <c r="Y120" i="1"/>
  <c r="Z120" i="1"/>
  <c r="AA120" i="1"/>
  <c r="AB120" i="1"/>
  <c r="AC120" i="1"/>
  <c r="AD120" i="1"/>
  <c r="V121" i="1"/>
  <c r="W121" i="1"/>
  <c r="X121" i="1"/>
  <c r="Y121" i="1"/>
  <c r="Z121" i="1"/>
  <c r="AA121" i="1"/>
  <c r="AB121" i="1"/>
  <c r="AC121" i="1"/>
  <c r="AD121" i="1"/>
  <c r="V122" i="1"/>
  <c r="W122" i="1"/>
  <c r="X122" i="1"/>
  <c r="Y122" i="1"/>
  <c r="Z122" i="1"/>
  <c r="AA122" i="1"/>
  <c r="AB122" i="1"/>
  <c r="AC122" i="1"/>
  <c r="AD122" i="1"/>
  <c r="V123" i="1"/>
  <c r="W123" i="1"/>
  <c r="X123" i="1"/>
  <c r="Y123" i="1"/>
  <c r="Z123" i="1"/>
  <c r="AA123" i="1"/>
  <c r="AB123" i="1"/>
  <c r="AC123" i="1"/>
  <c r="AD123" i="1"/>
  <c r="V124" i="1"/>
  <c r="W124" i="1"/>
  <c r="X124" i="1"/>
  <c r="Y124" i="1"/>
  <c r="Z124" i="1"/>
  <c r="AA124" i="1"/>
  <c r="AB124" i="1"/>
  <c r="AC124" i="1"/>
  <c r="AD124" i="1"/>
  <c r="V125" i="1"/>
  <c r="W125" i="1"/>
  <c r="X125" i="1"/>
  <c r="Y125" i="1"/>
  <c r="Z125" i="1"/>
  <c r="AA125" i="1"/>
  <c r="AB125" i="1"/>
  <c r="AC125" i="1"/>
  <c r="AD125" i="1"/>
  <c r="V126" i="1"/>
  <c r="W126" i="1"/>
  <c r="X126" i="1"/>
  <c r="Y126" i="1"/>
  <c r="Z126" i="1"/>
  <c r="AA126" i="1"/>
  <c r="AB126" i="1"/>
  <c r="AC126" i="1"/>
  <c r="AD126" i="1"/>
  <c r="V127" i="1"/>
  <c r="W127" i="1"/>
  <c r="X127" i="1"/>
  <c r="Y127" i="1"/>
  <c r="Z127" i="1"/>
  <c r="AA127" i="1"/>
  <c r="AB127" i="1"/>
  <c r="AC127" i="1"/>
  <c r="AD127" i="1"/>
  <c r="V128" i="1"/>
  <c r="W128" i="1"/>
  <c r="X128" i="1"/>
  <c r="Y128" i="1"/>
  <c r="Z128" i="1"/>
  <c r="AA128" i="1"/>
  <c r="AB128" i="1"/>
  <c r="AC128" i="1"/>
  <c r="AD128" i="1"/>
  <c r="V129" i="1"/>
  <c r="W129" i="1"/>
  <c r="X129" i="1"/>
  <c r="Y129" i="1"/>
  <c r="Z129" i="1"/>
  <c r="AA129" i="1"/>
  <c r="AB129" i="1"/>
  <c r="AC129" i="1"/>
  <c r="AD129" i="1"/>
  <c r="V130" i="1"/>
  <c r="W130" i="1"/>
  <c r="X130" i="1"/>
  <c r="Y130" i="1"/>
  <c r="Z130" i="1"/>
  <c r="AA130" i="1"/>
  <c r="AB130" i="1"/>
  <c r="AC130" i="1"/>
  <c r="AD130" i="1"/>
  <c r="V131" i="1"/>
  <c r="W131" i="1"/>
  <c r="X131" i="1"/>
  <c r="Y131" i="1"/>
  <c r="Z131" i="1"/>
  <c r="AA131" i="1"/>
  <c r="AB131" i="1"/>
  <c r="AC131" i="1"/>
  <c r="AD131" i="1"/>
  <c r="V132" i="1"/>
  <c r="W132" i="1"/>
  <c r="X132" i="1"/>
  <c r="Y132" i="1"/>
  <c r="Z132" i="1"/>
  <c r="AA132" i="1"/>
  <c r="AB132" i="1"/>
  <c r="AC132" i="1"/>
  <c r="AD132" i="1"/>
  <c r="V133" i="1"/>
  <c r="W133" i="1"/>
  <c r="X133" i="1"/>
  <c r="Y133" i="1"/>
  <c r="Z133" i="1"/>
  <c r="AA133" i="1"/>
  <c r="AB133" i="1"/>
  <c r="AC133" i="1"/>
  <c r="AD133" i="1"/>
  <c r="V134" i="1"/>
  <c r="W134" i="1"/>
  <c r="X134" i="1"/>
  <c r="Y134" i="1"/>
  <c r="Z134" i="1"/>
  <c r="AA134" i="1"/>
  <c r="AB134" i="1"/>
  <c r="AC134" i="1"/>
  <c r="AD134" i="1"/>
  <c r="V135" i="1"/>
  <c r="W135" i="1"/>
  <c r="X135" i="1"/>
  <c r="Y135" i="1"/>
  <c r="Z135" i="1"/>
  <c r="AA135" i="1"/>
  <c r="AB135" i="1"/>
  <c r="AC135" i="1"/>
  <c r="AD135" i="1"/>
  <c r="V136" i="1"/>
  <c r="W136" i="1"/>
  <c r="X136" i="1"/>
  <c r="Y136" i="1"/>
  <c r="Z136" i="1"/>
  <c r="AA136" i="1"/>
  <c r="AB136" i="1"/>
  <c r="AC136" i="1"/>
  <c r="AD136" i="1"/>
  <c r="V137" i="1"/>
  <c r="W137" i="1"/>
  <c r="X137" i="1"/>
  <c r="Y137" i="1"/>
  <c r="Z137" i="1"/>
  <c r="AA137" i="1"/>
  <c r="AB137" i="1"/>
  <c r="AC137" i="1"/>
  <c r="AD137" i="1"/>
  <c r="V138" i="1"/>
  <c r="W138" i="1"/>
  <c r="X138" i="1"/>
  <c r="Y138" i="1"/>
  <c r="Z138" i="1"/>
  <c r="AA138" i="1"/>
  <c r="AB138" i="1"/>
  <c r="AC138" i="1"/>
  <c r="AD138" i="1"/>
  <c r="V3" i="1"/>
  <c r="W3" i="1"/>
  <c r="X3" i="1"/>
  <c r="Y3" i="1"/>
  <c r="Z3" i="1"/>
  <c r="AA3" i="1"/>
  <c r="AB3" i="1"/>
  <c r="AC3" i="1"/>
  <c r="AD3" i="1"/>
  <c r="V4" i="1"/>
  <c r="W4" i="1"/>
  <c r="X4" i="1"/>
  <c r="Y4" i="1"/>
  <c r="Z4" i="1"/>
  <c r="AA4" i="1"/>
  <c r="AB4" i="1"/>
  <c r="AC4" i="1"/>
  <c r="AD4" i="1"/>
  <c r="V5" i="1"/>
  <c r="W5" i="1"/>
  <c r="X5" i="1"/>
  <c r="Y5" i="1"/>
  <c r="Z5" i="1"/>
  <c r="AA5" i="1"/>
  <c r="AB5" i="1"/>
  <c r="AC5" i="1"/>
  <c r="AD5" i="1"/>
  <c r="V6" i="1"/>
  <c r="W6" i="1"/>
  <c r="X6" i="1"/>
  <c r="Y6" i="1"/>
  <c r="Z6" i="1"/>
  <c r="AA6" i="1"/>
  <c r="AB6" i="1"/>
  <c r="AC6" i="1"/>
  <c r="AD6" i="1"/>
  <c r="V7" i="1"/>
  <c r="W7" i="1"/>
  <c r="X7" i="1"/>
  <c r="Y7" i="1"/>
  <c r="Z7" i="1"/>
  <c r="AA7" i="1"/>
  <c r="AB7" i="1"/>
  <c r="AC7" i="1"/>
  <c r="AD7" i="1"/>
  <c r="V8" i="1"/>
  <c r="W8" i="1"/>
  <c r="X8" i="1"/>
  <c r="Y8" i="1"/>
  <c r="Z8" i="1"/>
  <c r="AA8" i="1"/>
  <c r="AB8" i="1"/>
  <c r="AC8" i="1"/>
  <c r="AD8" i="1"/>
  <c r="V9" i="1"/>
  <c r="W9" i="1"/>
  <c r="X9" i="1"/>
  <c r="Y9" i="1"/>
  <c r="Z9" i="1"/>
  <c r="AA9" i="1"/>
  <c r="AB9" i="1"/>
  <c r="AC9" i="1"/>
  <c r="AD9" i="1"/>
  <c r="V10" i="1"/>
  <c r="W10" i="1"/>
  <c r="X10" i="1"/>
  <c r="Y10" i="1"/>
  <c r="Z10" i="1"/>
  <c r="AA10" i="1"/>
  <c r="AB10" i="1"/>
  <c r="AC10" i="1"/>
  <c r="AD10" i="1"/>
  <c r="V11" i="1"/>
  <c r="W11" i="1"/>
  <c r="X11" i="1"/>
  <c r="Y11" i="1"/>
  <c r="Z11" i="1"/>
  <c r="AA11" i="1"/>
  <c r="AB11" i="1"/>
  <c r="AC11" i="1"/>
  <c r="AD11" i="1"/>
  <c r="V12" i="1"/>
  <c r="W12" i="1"/>
  <c r="X12" i="1"/>
  <c r="Y12" i="1"/>
  <c r="Z12" i="1"/>
  <c r="AA12" i="1"/>
  <c r="AB12" i="1"/>
  <c r="AC12" i="1"/>
  <c r="AD12" i="1"/>
  <c r="V13" i="1"/>
  <c r="W13" i="1"/>
  <c r="X13" i="1"/>
  <c r="Y13" i="1"/>
  <c r="Z13" i="1"/>
  <c r="AA13" i="1"/>
  <c r="AB13" i="1"/>
  <c r="AC13" i="1"/>
  <c r="AD13" i="1"/>
  <c r="V14" i="1"/>
  <c r="W14" i="1"/>
  <c r="X14" i="1"/>
  <c r="Y14" i="1"/>
  <c r="Z14" i="1"/>
  <c r="AA14" i="1"/>
  <c r="AB14" i="1"/>
  <c r="AC14" i="1"/>
  <c r="AD14" i="1"/>
  <c r="V15" i="1"/>
  <c r="W15" i="1"/>
  <c r="X15" i="1"/>
  <c r="Y15" i="1"/>
  <c r="Z15" i="1"/>
  <c r="AA15" i="1"/>
  <c r="AB15" i="1"/>
  <c r="AC15" i="1"/>
  <c r="AD15" i="1"/>
  <c r="V16" i="1"/>
  <c r="W16" i="1"/>
  <c r="X16" i="1"/>
  <c r="Y16" i="1"/>
  <c r="Z16" i="1"/>
  <c r="AA16" i="1"/>
  <c r="AB16" i="1"/>
  <c r="AC16" i="1"/>
  <c r="AD16" i="1"/>
  <c r="V17" i="1"/>
  <c r="W17" i="1"/>
  <c r="X17" i="1"/>
  <c r="Y17" i="1"/>
  <c r="Z17" i="1"/>
  <c r="AA17" i="1"/>
  <c r="AB17" i="1"/>
  <c r="AC17" i="1"/>
  <c r="AD17" i="1"/>
  <c r="V18" i="1"/>
  <c r="W18" i="1"/>
  <c r="X18" i="1"/>
  <c r="Y18" i="1"/>
  <c r="Z18" i="1"/>
  <c r="AA18" i="1"/>
  <c r="AB18" i="1"/>
  <c r="AC18" i="1"/>
  <c r="AD18" i="1"/>
  <c r="V19" i="1"/>
  <c r="W19" i="1"/>
  <c r="X19" i="1"/>
  <c r="Y19" i="1"/>
  <c r="Z19" i="1"/>
  <c r="AA19" i="1"/>
  <c r="AB19" i="1"/>
  <c r="AC19" i="1"/>
  <c r="AD19" i="1"/>
  <c r="V20" i="1"/>
  <c r="W20" i="1"/>
  <c r="X20" i="1"/>
  <c r="Y20" i="1"/>
  <c r="Z20" i="1"/>
  <c r="AA20" i="1"/>
  <c r="AB20" i="1"/>
  <c r="AC20" i="1"/>
  <c r="AD20" i="1"/>
  <c r="V21" i="1"/>
  <c r="W21" i="1"/>
  <c r="X21" i="1"/>
  <c r="Y21" i="1"/>
  <c r="Z21" i="1"/>
  <c r="AA21" i="1"/>
  <c r="AB21" i="1"/>
  <c r="AC21" i="1"/>
  <c r="AD21" i="1"/>
  <c r="V22" i="1"/>
  <c r="W22" i="1"/>
  <c r="X22" i="1"/>
  <c r="Y22" i="1"/>
  <c r="Z22" i="1"/>
  <c r="AA22" i="1"/>
  <c r="AB22" i="1"/>
  <c r="AC22" i="1"/>
  <c r="AD22" i="1"/>
  <c r="V23" i="1"/>
  <c r="W23" i="1"/>
  <c r="X23" i="1"/>
  <c r="Y23" i="1"/>
  <c r="Z23" i="1"/>
  <c r="AA23" i="1"/>
  <c r="AB23" i="1"/>
  <c r="AC23" i="1"/>
  <c r="AD23" i="1"/>
  <c r="V24" i="1"/>
  <c r="W24" i="1"/>
  <c r="X24" i="1"/>
  <c r="Y24" i="1"/>
  <c r="Z24" i="1"/>
  <c r="AA24" i="1"/>
  <c r="AB24" i="1"/>
  <c r="AC24" i="1"/>
  <c r="AD24" i="1"/>
  <c r="AD2" i="1"/>
  <c r="AC2" i="1"/>
  <c r="AB2" i="1"/>
  <c r="AA2" i="1"/>
  <c r="Z2" i="1"/>
  <c r="Y2" i="1"/>
  <c r="X2" i="1"/>
  <c r="W2" i="1"/>
  <c r="V2" i="1"/>
</calcChain>
</file>

<file path=xl/sharedStrings.xml><?xml version="1.0" encoding="utf-8"?>
<sst xmlns="http://schemas.openxmlformats.org/spreadsheetml/2006/main" count="1802" uniqueCount="1036">
  <si>
    <t>Siret</t>
  </si>
  <si>
    <t>Code APE</t>
  </si>
  <si>
    <t>Nom complet</t>
  </si>
  <si>
    <t>Raison sociale</t>
  </si>
  <si>
    <t>Enseigne</t>
  </si>
  <si>
    <t>Activité principale établissement</t>
  </si>
  <si>
    <t>Libellé statut</t>
  </si>
  <si>
    <t>Libellé tranche d'effectif</t>
  </si>
  <si>
    <t>Bureau distributeur</t>
  </si>
  <si>
    <t>Code postal</t>
  </si>
  <si>
    <t>Voie</t>
  </si>
  <si>
    <t>Date début activité</t>
  </si>
  <si>
    <t>Libellé origine du fonds</t>
  </si>
  <si>
    <t>Libellé zone appartenance APE</t>
  </si>
  <si>
    <t>Libellé réduit forme juridique</t>
  </si>
  <si>
    <t>Téléphone diffusable</t>
  </si>
  <si>
    <t>Fax diffusable</t>
  </si>
  <si>
    <t>Email diffusable</t>
  </si>
  <si>
    <t>WEB</t>
  </si>
  <si>
    <t>803.184.670.00021</t>
  </si>
  <si>
    <t>5610C</t>
  </si>
  <si>
    <t>Mr Janed IKHLAQ</t>
  </si>
  <si>
    <t>MR IKHLAQ JANED</t>
  </si>
  <si>
    <t>KASHMIR TANDOORI</t>
  </si>
  <si>
    <t>RESTAURATION RAPIDE</t>
  </si>
  <si>
    <t>5 - COMPLEMENTAIRE</t>
  </si>
  <si>
    <t>1 SALARIE</t>
  </si>
  <si>
    <t>AMBERIEU EN BUGEY</t>
  </si>
  <si>
    <t>70 AVENUE DU GEN SARRAIL</t>
  </si>
  <si>
    <t>CREATION D'UN FONDS</t>
  </si>
  <si>
    <t>ART-COM</t>
  </si>
  <si>
    <t>04 74 38 02 32</t>
  </si>
  <si>
    <t>531.858.637.00022</t>
  </si>
  <si>
    <t>Mme Ana Paula DOS SANTOS OLIVEIRA</t>
  </si>
  <si>
    <t>MME DOS SANTOS OLIVEIRA ANA PAULA</t>
  </si>
  <si>
    <t>ROTISSERIE, PREPARATION DE PLATS CUISINES A EMPORTER. VENTE NON SEDENTAIRE SUR FOIRES, MARCHES ET PARKINGS.</t>
  </si>
  <si>
    <t>2 - PRINCIPAL</t>
  </si>
  <si>
    <t>0 SALARIE</t>
  </si>
  <si>
    <t>AMBUTRIX</t>
  </si>
  <si>
    <t>46 B ROUTE DE TERNANT</t>
  </si>
  <si>
    <t>TRANSFERT</t>
  </si>
  <si>
    <t>443.646.831.00026</t>
  </si>
  <si>
    <t>Mr Victor CRISTOVAO FABIAO SILVA</t>
  </si>
  <si>
    <t>MR CRISTOVAO FABIAO SILVA VICTOR</t>
  </si>
  <si>
    <t>RESTAURATION RAPIDE SUR PLACE ET A EMPORTER AMBULANTE; ROTISSERIE, SANDWICHERIE. PLATS CUISINES.</t>
  </si>
  <si>
    <t>APREMONT</t>
  </si>
  <si>
    <t>PETIT VALLON</t>
  </si>
  <si>
    <t>victor.silva@sfr.fr</t>
  </si>
  <si>
    <t>821.358.587.00011</t>
  </si>
  <si>
    <t>Mr Samy JAMILI</t>
  </si>
  <si>
    <t>MR JAMILI SAMY</t>
  </si>
  <si>
    <t>COMMERCE ALIMENTAIRE AMBULANT (CREPERIE, CHURROS, GAUFRES, BOISSONS)</t>
  </si>
  <si>
    <t>ARBENT</t>
  </si>
  <si>
    <t>13 RUE DE LA COMBE</t>
  </si>
  <si>
    <t>821.736.758.00011</t>
  </si>
  <si>
    <t>0000Z</t>
  </si>
  <si>
    <t>Mr Florent CONNES</t>
  </si>
  <si>
    <t>FC ALIM</t>
  </si>
  <si>
    <t>VENTE DE TOUS PRODUITS DIETETIQUES ET DE COMPLEMENTS ALIMENTAIRES</t>
  </si>
  <si>
    <t>1 - SIEGE SOCIAL</t>
  </si>
  <si>
    <t>ATTIGNAT</t>
  </si>
  <si>
    <t>523 GRANDE RUE</t>
  </si>
  <si>
    <t>SARL</t>
  </si>
  <si>
    <t>821.794.690.00015</t>
  </si>
  <si>
    <t>Mme Amandine GIRARD</t>
  </si>
  <si>
    <t>AJ-LITY AUTO-ECOLE</t>
  </si>
  <si>
    <t>ACTIVITES DES AUTO-ECOLES PREPARANT AUX DIFFERENTS TYPES DE PERMIS DE CONDUIRE</t>
  </si>
  <si>
    <t>BAGE LE CHATEL</t>
  </si>
  <si>
    <t>96 RUE MARSALE</t>
  </si>
  <si>
    <t>821.547.353.00010</t>
  </si>
  <si>
    <t>7022Z</t>
  </si>
  <si>
    <t>Mr Gilles MORETTON</t>
  </si>
  <si>
    <t>TORTUE CONSEIL DEVELOPPEMENT - TCD</t>
  </si>
  <si>
    <t>ACTIVITE DE CONSEIL, REGIE, ORGANISATION D'EVENEMENTS, FORMATION ET COACHING SPORTIF</t>
  </si>
  <si>
    <t>3 - SIEGE et PRINCIPAL</t>
  </si>
  <si>
    <t>BELIGNEUX</t>
  </si>
  <si>
    <t>27 CHEMIN DU LAVOIR</t>
  </si>
  <si>
    <t>SASU</t>
  </si>
  <si>
    <t>444.257.489.00039</t>
  </si>
  <si>
    <t>9609Z</t>
  </si>
  <si>
    <t>Mr Jean-Maxime BALLOFFET</t>
  </si>
  <si>
    <t>MR BALLOFFET JEAN-MAXIME</t>
  </si>
  <si>
    <t>PENSION CANINE DU RHONE</t>
  </si>
  <si>
    <t>PENSION POUR ANIMAUX DOMESTIQUE, DRESSAGE CANIN, VENTE DE PRODUITS RELATIVES AUX ANIMAUX</t>
  </si>
  <si>
    <t>BELLEGARDE SUR VALSERINE</t>
  </si>
  <si>
    <t>2 ROUTE DE GENEVE</t>
  </si>
  <si>
    <t>COMMERCANT</t>
  </si>
  <si>
    <t>07 86 40 98 84</t>
  </si>
  <si>
    <t>silviasanti79@hotmail.com</t>
  </si>
  <si>
    <t>775.595.085.00116</t>
  </si>
  <si>
    <t>4674A</t>
  </si>
  <si>
    <t>Mr  . LE DIRECTEUR</t>
  </si>
  <si>
    <t>SOCIETE METALLURGIQUE DE GRENOBLE - SM</t>
  </si>
  <si>
    <t>FIV</t>
  </si>
  <si>
    <t>NEGOCE DE TOUS PRODUITS METALLURGIQUES, ARTICLES DE QUINCAILLERIE, OUTILLAGE ET FOURNITURES INDUSTRIELLES.</t>
  </si>
  <si>
    <t>4 SALARIES</t>
  </si>
  <si>
    <t>43 RUE SAINT EXUPERY</t>
  </si>
  <si>
    <t>LOCATION GERANCE</t>
  </si>
  <si>
    <t>SA</t>
  </si>
  <si>
    <t>820.685.840.00010</t>
  </si>
  <si>
    <t>1071C</t>
  </si>
  <si>
    <t>Mr Josselin ROSA</t>
  </si>
  <si>
    <t>BOULANGERIE ROSA</t>
  </si>
  <si>
    <t>BOULANGERIE- PATISSERIE- VIENNOISERIE-CONFISERIE- CHOCOLATS-GLACES-TRAITEUR-VENTE DE SANDWICHS ET DE BOISSONS NON ALCOOLISEES</t>
  </si>
  <si>
    <t>2 SALARIES</t>
  </si>
  <si>
    <t>RUE JOLIOT CURIE</t>
  </si>
  <si>
    <t>821.356.219.00013</t>
  </si>
  <si>
    <t>4321A</t>
  </si>
  <si>
    <t>Mr Herve ALBESPY</t>
  </si>
  <si>
    <t>AVELEC01</t>
  </si>
  <si>
    <t>ELECTRICITE GENERALE, INSTALLATION, ENTRETIEN, DEPANNAGE</t>
  </si>
  <si>
    <t>31 ROUTE DE BILLIAT</t>
  </si>
  <si>
    <t>SAS</t>
  </si>
  <si>
    <t>821.767.969.00016</t>
  </si>
  <si>
    <t>4778C</t>
  </si>
  <si>
    <t>Mme Chantal LAPERROUZE</t>
  </si>
  <si>
    <t>MME LAPERROUZE CHANTAL</t>
  </si>
  <si>
    <t>LE FARFADET</t>
  </si>
  <si>
    <t>CONFISERIE, FARCES ET ATTRAPES, DRAGEES, POINT DEPOT DIVERSES SOCIETES VENTES PAR CORRESPONDANCE.</t>
  </si>
  <si>
    <t>BELLEY</t>
  </si>
  <si>
    <t>21 GRANDE RUE</t>
  </si>
  <si>
    <t>ACHAT FONDS EXISTANT</t>
  </si>
  <si>
    <t>808.809.073.00089</t>
  </si>
  <si>
    <t>4619B</t>
  </si>
  <si>
    <t>HAPPYCHIC STORES</t>
  </si>
  <si>
    <t>JULES BRICE BIZZBEE</t>
  </si>
  <si>
    <t>EQUIPEMENT DE LA PERSONNE ET A TITRE ACCESSOIRE SERVICES A LA PERSONNE ET CADEAUX</t>
  </si>
  <si>
    <t>4 - SECONDAIRE</t>
  </si>
  <si>
    <t>5 SALARIES</t>
  </si>
  <si>
    <t>BEYNOST</t>
  </si>
  <si>
    <t>RUE DES PETITES COMBES</t>
  </si>
  <si>
    <t>04 72 25 03 60</t>
  </si>
  <si>
    <t>821.265.626.00019</t>
  </si>
  <si>
    <t>0161Z</t>
  </si>
  <si>
    <t>Mr Christophe DULONG</t>
  </si>
  <si>
    <t>DULONG PERE ET FILS</t>
  </si>
  <si>
    <t>ACTIVITE DE SOUTIENS AUX CULTURES PRODUCTIVES</t>
  </si>
  <si>
    <t>BIRIEUX</t>
  </si>
  <si>
    <t>MANDOT</t>
  </si>
  <si>
    <t>821.448.735.00018</t>
  </si>
  <si>
    <t>Mr Steve LACOUR</t>
  </si>
  <si>
    <t>PSL-SURAN</t>
  </si>
  <si>
    <t>BAR RESTAURANT TRAITEUR</t>
  </si>
  <si>
    <t>BOHAS MEYRIAT RIGNAT</t>
  </si>
  <si>
    <t>453 ROUTE DE BOURG</t>
  </si>
  <si>
    <t>451.058.473.00021</t>
  </si>
  <si>
    <t>4334Z</t>
  </si>
  <si>
    <t>Mr Gamal SHENEET</t>
  </si>
  <si>
    <t>MR SHENEET GAMAL</t>
  </si>
  <si>
    <t>PEINTRE EN BATIMENT, POSE DE PLACO-PLATRE, REVETEMENT DE SOL ; COMMERCE DE DETAIL NON ALIMENTAIRE SEDENTAIRE ET AMBULANT, OBJETS NEUFS ET D'OCCASION, IMPORT-EXPORT</t>
  </si>
  <si>
    <t>BOURG EN BRESSE</t>
  </si>
  <si>
    <t>10 BOULEVARD DE L HIPPODROME</t>
  </si>
  <si>
    <t>478.384.548.00036</t>
  </si>
  <si>
    <t>4789Z</t>
  </si>
  <si>
    <t>Mr Daniel REYES</t>
  </si>
  <si>
    <t>MR REYES DANIEL</t>
  </si>
  <si>
    <t>OLYMPE ACCESS 01</t>
  </si>
  <si>
    <t>VENTE SUR FOIRES, MARCHES ET ENTREPRISES : MAROQUINERIE (SACS A MAIN, PORTEFEUILLES), ACCESSOIRES (GANTS, ECHARPES, BONNETS), BIJOUX FANTAISIE (MONTRES, BRACELETS, COLLIERS, PARURES, LE TOUT EN METAL NON PRECIEUX).</t>
  </si>
  <si>
    <t>312 RUE DES BOLETS</t>
  </si>
  <si>
    <t>06 50 76 21 67</t>
  </si>
  <si>
    <t>l.ami@hotmail.fr</t>
  </si>
  <si>
    <t>820.168.185.00016</t>
  </si>
  <si>
    <t>Mme Natacha VERNIERE</t>
  </si>
  <si>
    <t>SARL VERNIERE REGNIER</t>
  </si>
  <si>
    <t>L'AINPROVISTE</t>
  </si>
  <si>
    <t>CREPERIE, SALON DE THE, PETITE RESTAURATION A EMPORTER.</t>
  </si>
  <si>
    <t>14 AVENUE ALPHONSE BAUDIN</t>
  </si>
  <si>
    <t>04 74 51 25 34</t>
  </si>
  <si>
    <t>821.370.160.00011</t>
  </si>
  <si>
    <t>5811Z</t>
  </si>
  <si>
    <t>Mme Annie BLANC</t>
  </si>
  <si>
    <t>MME BLANC ANNIE</t>
  </si>
  <si>
    <t>AUTO-EDITION D'UN LIVRE</t>
  </si>
  <si>
    <t>8 RUE PHILIBERT LE BEAU</t>
  </si>
  <si>
    <t>06 33 15 71 25</t>
  </si>
  <si>
    <t>04 74 24 70 86</t>
  </si>
  <si>
    <t>a-blanc@orange.fr</t>
  </si>
  <si>
    <t>821.382.918.00018</t>
  </si>
  <si>
    <t>4729Z</t>
  </si>
  <si>
    <t>Mr Julien DUTEL</t>
  </si>
  <si>
    <t>J. DUTEL</t>
  </si>
  <si>
    <t>VENTE DE COMPLEMENTS ALIMENTAIRES, DE PRODUITS NUTRITIONNELS, D'ARTICLES DE SPORTS ET TOUTE ACTIVITE EN LIEN AVEC LE SPORT</t>
  </si>
  <si>
    <t>15 AVENUE MAGINOT</t>
  </si>
  <si>
    <t>821.424.538.00014</t>
  </si>
  <si>
    <t>8220Z</t>
  </si>
  <si>
    <t>Mme Mylene RICHARD</t>
  </si>
  <si>
    <t>MME RICHARD MYLENE</t>
  </si>
  <si>
    <t>DEMARCHAGE COMMERCIAL - PROSPECTION TELEPHONIQUE - RELANCE TELEPHONIQUE</t>
  </si>
  <si>
    <t>9 T QUAI HENRI GROBOZ</t>
  </si>
  <si>
    <t>06 25 55 33 37</t>
  </si>
  <si>
    <t>richard.mylene@laposte.net</t>
  </si>
  <si>
    <t>821.580.693.00017</t>
  </si>
  <si>
    <t>8211Z</t>
  </si>
  <si>
    <t>Mr Efkan KURNAZ</t>
  </si>
  <si>
    <t>ZVES</t>
  </si>
  <si>
    <t>GESTION, ADMINISTRATION ET LOGISTIQUE D'ACTIVITES ARTISTIQUES AUDIOVISUELLES</t>
  </si>
  <si>
    <t>51 RUE DE MONTHOLON</t>
  </si>
  <si>
    <t>06 63 55 97 08</t>
  </si>
  <si>
    <t>EFKAN.KURNAZ@GMAIL.COM</t>
  </si>
  <si>
    <t>821.614.047.00016</t>
  </si>
  <si>
    <t>2512Z</t>
  </si>
  <si>
    <t>Mr Florian SAUCHAY</t>
  </si>
  <si>
    <t>BRESSALU</t>
  </si>
  <si>
    <t>FABRICATION POSE ET NEGOCE DE TOUS ELEMENTS D'OUVERTURE FERMETURE ET PROTECTION DES BATIMENTS EN TOUTES MATIERES ET NOTAMMENT EN ALUMINIUM</t>
  </si>
  <si>
    <t>10 RUE FRANCOIS ARAGO</t>
  </si>
  <si>
    <t>florian.sauchay@gmail.com</t>
  </si>
  <si>
    <t>821.692.134.00017</t>
  </si>
  <si>
    <t>Mr Vincent JOSSERAND</t>
  </si>
  <si>
    <t>O COMPTOIR</t>
  </si>
  <si>
    <t>ACQUISITION, CREATION ET EXPLOITATION DE TOUT FONDS DE COMMERCE DE DEBIT DE BOISSONS A CONSOMMER SUR PLACE ET TOUT FONDS DE COMMERCE DE RESTAURATION TRADITIONNELLE, RAPIDE.</t>
  </si>
  <si>
    <t>19 RUE ALPHONSE BAUDIN</t>
  </si>
  <si>
    <t>821.693.066.00010</t>
  </si>
  <si>
    <t>7490A</t>
  </si>
  <si>
    <t>Mr Didier BERARD</t>
  </si>
  <si>
    <t>INGENIERIE CONSEIL ECONOMIE - ICE</t>
  </si>
  <si>
    <t>ECONOMIE DE LA CONSTRUCTION, CHIFFRAGE ET MAITRISE DES COUTS DES PROJETS DE CONSTRUCTION ET DES TRAVAUX, MISSION D'ASSISTANCE A LA MAITRISE D'OUVRAGE ET TOUTES PRESTATIONS DE SERVICES DANS LES DOMAINES SUSVISES.</t>
  </si>
  <si>
    <t>523 RUE LEOPOLD LE HON</t>
  </si>
  <si>
    <t>821.738.499.00010</t>
  </si>
  <si>
    <t>Mr Samy DENOMME</t>
  </si>
  <si>
    <t>OPTIMAL FINANCE GESTION PRIVEE</t>
  </si>
  <si>
    <t>LE CONSEIL EN GESTION DE PATRIMOINE, COURTAGE D'ASSURANCE, LA GESTION DE PORTEFEUILLES, LE CONSEIL EN INVESTISSEMENTS FINANCIERS, L'INTERMEDIATION EN OPERATIONS DE BANQUE ET EN SERVICE DE PAIEMENT, LA TRANSACTION IMMOBILIERE, L'ASSISTANCE ET LE CONSEIL AUX ENTREPRISES</t>
  </si>
  <si>
    <t>2 ALLEE SIMONE SIGNORET</t>
  </si>
  <si>
    <t>SAMYDENOMME@HOTMAIL.FR</t>
  </si>
  <si>
    <t>821.856.010.00011</t>
  </si>
  <si>
    <t>7112B</t>
  </si>
  <si>
    <t>Mr Christian LENOIR</t>
  </si>
  <si>
    <t>SAS AINVESTISSEUR</t>
  </si>
  <si>
    <t>INGENIEURIE CONSEIL, PROMOTION CONSTRUCTION (EN SOUS TRAITANCE)</t>
  </si>
  <si>
    <t>16 AVENUE PABLO PICASSO</t>
  </si>
  <si>
    <t>06 73 30 10 77</t>
  </si>
  <si>
    <t>LENOIRCHRISTIAN12@GMAIL.COM</t>
  </si>
  <si>
    <t>821.873.536.00014</t>
  </si>
  <si>
    <t>5320Z</t>
  </si>
  <si>
    <t>Mr Benjamin VEYRIER</t>
  </si>
  <si>
    <t>BOURG APERO</t>
  </si>
  <si>
    <t>VENTE ET LIVRAISON D'ALCOOL CHEZ LES PARTICULIERS LA NUIT</t>
  </si>
  <si>
    <t>6 RUE VICTOR BASCH</t>
  </si>
  <si>
    <t>BENJAMIN.VEYRIER42@OUTLOOK.FR</t>
  </si>
  <si>
    <t>821.035.888.00014</t>
  </si>
  <si>
    <t>9602B</t>
  </si>
  <si>
    <t>Mme Andrea PULICI</t>
  </si>
  <si>
    <t>MME PULICI ANDREA</t>
  </si>
  <si>
    <t>SOINS ESTHETIQUES AU DOMICILE DES CLIENTS : SOINS DU VISAGE ET ET SOIN DU CORPS, MODELAGE, BEAUTE DES MAINS BEAUTE DES PIEDS, EPILATION, MAQUILLAGE, ACHAT ET REVENTE DE PRODUITS ET ACCESSOIRES</t>
  </si>
  <si>
    <t>BRENOD</t>
  </si>
  <si>
    <t>60 RUE DU 6 FEVRIER 1944</t>
  </si>
  <si>
    <t>821.523.610.00011</t>
  </si>
  <si>
    <t>6420Z</t>
  </si>
  <si>
    <t>Mr Philippe PERRIER</t>
  </si>
  <si>
    <t>SAS PPSD</t>
  </si>
  <si>
    <t>HOLDING DE GESTION, PRISE DE PARTICIPATION FINANCIERES, GESTION DE CES PARTICIPATIONS, TOUTES PRESTATIONS DE SERVICES DANS LES DOMAINES FINANCIERS, COMPTABLE, INFORMATIQUE ET COMMERCIAL</t>
  </si>
  <si>
    <t>BRION</t>
  </si>
  <si>
    <t>18 CHEMIN DE LA LOYE</t>
  </si>
  <si>
    <t>500.198.270.00042</t>
  </si>
  <si>
    <t>Mme Valerie TING</t>
  </si>
  <si>
    <t>MME TING VALERIE</t>
  </si>
  <si>
    <t>RESTAURATION RAPIDE SUR PLACE ET A EMPORTER, ENTRETIEN DE LA MAISON ET TRAVAUX MENAGERS</t>
  </si>
  <si>
    <t>CERDON</t>
  </si>
  <si>
    <t>374 RUE DU 12 JUILLET 1944</t>
  </si>
  <si>
    <t>821.817.004.00012</t>
  </si>
  <si>
    <t>Mme Cecile DELOISON</t>
  </si>
  <si>
    <t>DELOISON</t>
  </si>
  <si>
    <t>PRESSE, TABLETTERIE, LIBRAIRIE, BIMBELOTERIE, CONFISERIE, EPICERIE FINE, LOTO, LOTERIE, JEUX DE LA FRANCAISE DES JEUX, JEUX DE TOUS OPERATEURS ET NOTAMMENT DU PARI MUTUEL URBAIN, POINT DE VENTE DE TICKETS DE TRANSPORTS, PHOTOS D'IDENTITES, PHOTOCOPIES, DEPOT DE COLIS, ARTICLES POUR FUMEURS, CIGARETTES ELECTRONIQUES, PAPETERIE, ARTICLES DE CADEAUX, SOUVENIRS, VENTE DE TIMBRES FISCAUX ET POSTAUX, VENTE DE...(SUITE OBS.</t>
  </si>
  <si>
    <t>CESSY</t>
  </si>
  <si>
    <t>480 RUE DE LA MAIRIE</t>
  </si>
  <si>
    <t>SNC</t>
  </si>
  <si>
    <t>821.407.376.00010</t>
  </si>
  <si>
    <t>Mr Christophe GUILLEMET</t>
  </si>
  <si>
    <t>OXY-ELEC</t>
  </si>
  <si>
    <t>ELECTRICITE GENERALE, INSTALLATION, MAINTENANCE, ENTRETIEN ET DEPANNAGE ; VENTE ET NEGOCE DE TOUS MATERIELS S'Y RAPPORTANT</t>
  </si>
  <si>
    <t>CEYZERIAT</t>
  </si>
  <si>
    <t>3 RUE JEROME LALANDE</t>
  </si>
  <si>
    <t>820.870.558.00013</t>
  </si>
  <si>
    <t>Mr Franck WROBEL</t>
  </si>
  <si>
    <t>RHONE ALPES FLEXIBLES INDUSTRIE</t>
  </si>
  <si>
    <t>FABRICATION D'EQUIPEMENTS ET DE SYSTEMES HYDRAULIQUES ET PNEUMATIQUES, FABRICATION CONCEPTION ET ASSEMBLAGE DE FLEXIBLES POUR L'INDUSTRIE</t>
  </si>
  <si>
    <t>CHALEINS</t>
  </si>
  <si>
    <t>15 LOTISSEMENT LES PRES DE MATRE</t>
  </si>
  <si>
    <t>821.157.203.00018</t>
  </si>
  <si>
    <t>4791A</t>
  </si>
  <si>
    <t>Mr Yannick BRUNET</t>
  </si>
  <si>
    <t>DISTRIB</t>
  </si>
  <si>
    <t>VENTE A DISTANCE SUR CATALOGUE GENERAL DE MATERIEL DE CHAUFFAGE</t>
  </si>
  <si>
    <t>CHEMIN DE FOURNIEUX</t>
  </si>
  <si>
    <t>brunet-yannick@orange.fr</t>
  </si>
  <si>
    <t>821.494.374.00019</t>
  </si>
  <si>
    <t>5520Z</t>
  </si>
  <si>
    <t>Mr Ludovic LEPRINCE</t>
  </si>
  <si>
    <t>MR LEPRINCE LUDOVIC</t>
  </si>
  <si>
    <t>LA JOLIE COMBE</t>
  </si>
  <si>
    <t>CHAMBRES D'HOTES</t>
  </si>
  <si>
    <t>CHAMPFROMIER</t>
  </si>
  <si>
    <t>COMBE D EVUAZ</t>
  </si>
  <si>
    <t>03 84 42 03 25</t>
  </si>
  <si>
    <t>ludovic.leprince@outlook.com</t>
  </si>
  <si>
    <t>821.123.908.00013</t>
  </si>
  <si>
    <t>Mr Denis PENEY</t>
  </si>
  <si>
    <t>MY-WAN</t>
  </si>
  <si>
    <t>LE CONSEIL POUR LES AFFAIRES ET AUTRES CONSEILS DE GESTION.TTES PRESTATIONS D'ASSISTANCE DE SERVICE INTELLECTUEL ET DE CONSEIL AUX ENTREPRISES DANS LES DOMAINES DU DEVELOPPEMENT,STRATEGIE,ORGANE DE L'INFORMATIQUE,MARKETING,MANAGEMENT ET DE LA GESTION ADMIN.,FIN OU COMM,DEVELOPPEMENT INFO. ET VENTE DE LOGICIEL DE PROGRAMME INFO.COMM DE MAT INFO ET TELEPHONIE ET LEURS ACCESSOIRES (SUITE OBS)</t>
  </si>
  <si>
    <t>CHANOZ CHATENAY</t>
  </si>
  <si>
    <t>91 ROUTE DE BOIS BOUQUIN</t>
  </si>
  <si>
    <t>821.135.621.00018</t>
  </si>
  <si>
    <t>8130Z</t>
  </si>
  <si>
    <t>Mr Fabien LE ROUX</t>
  </si>
  <si>
    <t>LES CAPRICES DU TEMPS</t>
  </si>
  <si>
    <t>CREATION, AMENAGEMENT, ENTRETIEN DES ESPACES VERTS, ELAGAGE ET ABATTAGE DE VEGERAUX PETITE MACONNERIE PAYSAGERE.</t>
  </si>
  <si>
    <t>CHATILLON EN MICHAILLE</t>
  </si>
  <si>
    <t>1602 LE SORGIA</t>
  </si>
  <si>
    <t>821.614.013.00018</t>
  </si>
  <si>
    <t>7010Z</t>
  </si>
  <si>
    <t>Mr Eric BORNARD</t>
  </si>
  <si>
    <t>BORNARD HOLDING CORPORATION</t>
  </si>
  <si>
    <t>LA PRISE ET LA GESTION DE PARTICIPATIONS DANS TOUTES SOCIETES ET GENERALEMENT TOUTES OPERATIONS POUVANT S'Y RATTACHER</t>
  </si>
  <si>
    <t>291 RUE SANTOS DUMONT</t>
  </si>
  <si>
    <t>321.921.744.00025</t>
  </si>
  <si>
    <t>4779Z</t>
  </si>
  <si>
    <t>Mme Dominique REY</t>
  </si>
  <si>
    <t>MME REY DOMINIQUE</t>
  </si>
  <si>
    <t>ANTIQUITES</t>
  </si>
  <si>
    <t>COMMERCE D'ANTIQUITES, BROCANTE SANS PRODUITS REGLEMENTES</t>
  </si>
  <si>
    <t>CHATILLON SUR CHALARONNE</t>
  </si>
  <si>
    <t>67 RUE PDT CARNOT</t>
  </si>
  <si>
    <t>AUTRES ORIGINE</t>
  </si>
  <si>
    <t>04 74 51 94 61</t>
  </si>
  <si>
    <t>jacques.rey3@wanadoo.fr</t>
  </si>
  <si>
    <t>441.797.651.00037</t>
  </si>
  <si>
    <t>Mme Agnese ROSSI</t>
  </si>
  <si>
    <t>MME ROSSI AGNESE</t>
  </si>
  <si>
    <t>RESTAURATION RAPIDE A EMPORTER, RESTAURATION TRADITIONNELLE SUR PLACE ET A EMPORTER, VENTE DE BOISSONS ALCOOLISEES ET NON ALCOOLISEES, VENTE DE FRIANDISES, CONFISERIES, GLACES, CHIPS ET TOUT AUTRE PRODUIT D'EPICERIE</t>
  </si>
  <si>
    <t>RUE DES PEUPLIERS</t>
  </si>
  <si>
    <t>821.773.090.00013</t>
  </si>
  <si>
    <t>Mr Gregory MARION</t>
  </si>
  <si>
    <t>LE COMPTOIR DES HALLES</t>
  </si>
  <si>
    <t>L'EXPLOITATION D'UNE BRASSERIE, RESTAURANT, DEBIT DE BOISSONS ET ACCESSOIREMENT LA VENTE DE PRODUITS A EMPORTER OU TOUT AUTRE FONDS AYANT UN RAPPORT AVEC L'HOTELLERIE ET LA RESTAURATION.</t>
  </si>
  <si>
    <t>86 PLACE DES HALLES</t>
  </si>
  <si>
    <t>821.684.669.00012</t>
  </si>
  <si>
    <t>6820B</t>
  </si>
  <si>
    <t>Mr Jean-Pierre BIFFI</t>
  </si>
  <si>
    <t>PERSPECTIVES CULINAIRES</t>
  </si>
  <si>
    <t>EXPLOITATION SOUS TTES SES FORMES DE FDS DE COM TOUCHANT A LA RESTAURATION,LA GASTRONOMIE ET L'ART CULINAIRE,CREATION DE PROD CULINAIRES,CONSEIL,ASSISTANCE DS LE DOMAINE DE LA RESTAURATION,GASTRONOMIE</t>
  </si>
  <si>
    <t>CHEVROUX</t>
  </si>
  <si>
    <t>FAYOLLE</t>
  </si>
  <si>
    <t>821.716.818.00017</t>
  </si>
  <si>
    <t>6202A</t>
  </si>
  <si>
    <t>Mr Morten CLAUSEN</t>
  </si>
  <si>
    <t>M2C CONSULT</t>
  </si>
  <si>
    <t>REALISATION DE PRESTATIONS DE SERVICES INFORMATIQUES (SERVICES INTELLECTUELS EN MATIERE DE CONCEPTION ET DE REALISATION INFORMATIQUE) ET DE CONSEIL, ETUDES, AUDIT EN MATIERE INFORMATIQUE INDUSTRIELLE.</t>
  </si>
  <si>
    <t>COLLONGES</t>
  </si>
  <si>
    <t>29 RUE DU PARRU</t>
  </si>
  <si>
    <t>803.963.859.00019</t>
  </si>
  <si>
    <t>4782Z</t>
  </si>
  <si>
    <t>Mme Elsa SIGLER</t>
  </si>
  <si>
    <t>MME SIGLER ELSA</t>
  </si>
  <si>
    <t>VENTE DE PRET A PORTER, LINGERIE, ARTICLES DE MAORQUINERIE, ACCESSOIRES DE MODE, BIJOUX FANTAISIE, CHAUSSURES, BAZAR.</t>
  </si>
  <si>
    <t>CONFRANCON</t>
  </si>
  <si>
    <t>512 ROUTE DU LOGIS NEUF</t>
  </si>
  <si>
    <t>06 60 93 86 41</t>
  </si>
  <si>
    <t>sigler.elsa@gmx.fr</t>
  </si>
  <si>
    <t>821.385.085.00013</t>
  </si>
  <si>
    <t>Mme Lara CALLIGE</t>
  </si>
  <si>
    <t>MME CALLIGE LARA</t>
  </si>
  <si>
    <t>VENTE DE TOUS PRODUITS NON ALIMENTAIRES NON REGLEMENTES NOTAMMENT VENTE DE BIJOUX FANTAISIE.</t>
  </si>
  <si>
    <t>CORBONOD</t>
  </si>
  <si>
    <t>PLAN LEGER</t>
  </si>
  <si>
    <t>babyyo@hotmail.fr</t>
  </si>
  <si>
    <t>821.102.217.00014</t>
  </si>
  <si>
    <t>2573A</t>
  </si>
  <si>
    <t>Mr Jean-Pierre FOURNAND</t>
  </si>
  <si>
    <t>FJP MECA</t>
  </si>
  <si>
    <t>LA CONCEPTION ET LA REALISATION DE MOULES METALLIQUES ET PIECES INDUSTRIELLES, LA MISE EN CONFORMITE ET LA MODIFICATION D'OUTILLAGES MOULES, LA REALISATION DE MONTAGES DE CONTROLE OU DE POSAGES, LA MECANIQUE GENERALE DE PRECISION, L'USINAGE DES METAUX, REPARATION DE MACHINES ET EQUIPEMENTS MECANIQUES, LOCATION DE MACHINES SUR SITE</t>
  </si>
  <si>
    <t>CORVEISSIAT</t>
  </si>
  <si>
    <t>264 CHEMIN DES SPORTS</t>
  </si>
  <si>
    <t>821.210.846.00019</t>
  </si>
  <si>
    <t>4322B</t>
  </si>
  <si>
    <t>Mr Julien CHENAVAZ</t>
  </si>
  <si>
    <t>REVERMONT MAINTENANCE CHAUFFAGE</t>
  </si>
  <si>
    <t>MAINTENANCE, DEPANNAGE, INSTALLATION EN GENIE CLIMATIQUE ET THERMIQUE</t>
  </si>
  <si>
    <t>COURMANGOUX</t>
  </si>
  <si>
    <t>37 EN COUETTANT</t>
  </si>
  <si>
    <t>403.480.296.00033</t>
  </si>
  <si>
    <t>6920Z</t>
  </si>
  <si>
    <t>Mr Bernard CABAUD</t>
  </si>
  <si>
    <t>FCCF</t>
  </si>
  <si>
    <t>CABINET D'EXPERTISE COMPTABLE</t>
  </si>
  <si>
    <t>CROTTET</t>
  </si>
  <si>
    <t>LA TIRE</t>
  </si>
  <si>
    <t>04 74 04 05 68</t>
  </si>
  <si>
    <t>cedric.fccf@orange.fr</t>
  </si>
  <si>
    <t>821.671.476.00017</t>
  </si>
  <si>
    <t>5610A</t>
  </si>
  <si>
    <t>Mr Issaac BENHAYON</t>
  </si>
  <si>
    <t>JARO</t>
  </si>
  <si>
    <t>LE BRASERO</t>
  </si>
  <si>
    <t>RESTAURANT, GRILL, RESTAURATION RAPIDE, PREPARATION ET VENTE DE PLATS A EMPORTER</t>
  </si>
  <si>
    <t>3 SALARIES</t>
  </si>
  <si>
    <t>CROZET</t>
  </si>
  <si>
    <t>70 RUE DE LA FONTAINE SUCREE</t>
  </si>
  <si>
    <t>06 89 84 26 18</t>
  </si>
  <si>
    <t>benhayon.rocha@bluewin.ch</t>
  </si>
  <si>
    <t>821.401.718.00019</t>
  </si>
  <si>
    <t>Mr Mounir MARZOUK</t>
  </si>
  <si>
    <t>MOUNA</t>
  </si>
  <si>
    <t>COMMERCE DE PRODUITS D'EPICERIE</t>
  </si>
  <si>
    <t>DAGNEUX</t>
  </si>
  <si>
    <t>223 RUE JEAN CLAUDE RACCURT</t>
  </si>
  <si>
    <t>821.721.420.00015</t>
  </si>
  <si>
    <t>6201Z</t>
  </si>
  <si>
    <t>Mr Yves MBODA</t>
  </si>
  <si>
    <t>COLNEC HEALTH</t>
  </si>
  <si>
    <t>CONCEPTION, REALISATION, EXPLOITATION, ACHAT ET VENTE DE LOGICIELS, DE PROGICIELS, DE BASES DE DONNEES, DE SITES INTERNET ET MOBILES, ET DE SUPPORTS MARKETING</t>
  </si>
  <si>
    <t>DIVONNE LES BAINS</t>
  </si>
  <si>
    <t>52 CHEMIN DU CLEZET</t>
  </si>
  <si>
    <t>YVES.MBODA@COLNEC.COM</t>
  </si>
  <si>
    <t>483.471.355.00022</t>
  </si>
  <si>
    <t>Mme Angelique BRIDE</t>
  </si>
  <si>
    <t>MME BRIDE ANGELIQUE</t>
  </si>
  <si>
    <t>AUX P'TITS DELICES</t>
  </si>
  <si>
    <t>ACHATS ET REVENTES DE BISCUITS,CONFISERIES, SUCRERIES, ALIMENTATIONS, BOISSONS NON ALCOOLISEES ET PETITS JOUETS SUR LES MARCHES</t>
  </si>
  <si>
    <t>DORTAN</t>
  </si>
  <si>
    <t>3 RUE DE BIENNANT</t>
  </si>
  <si>
    <t>06 89 59 97 45</t>
  </si>
  <si>
    <t>ANGEL.PEREIRALOPES@HOTMAIL.FR</t>
  </si>
  <si>
    <t>820.768.919.00012</t>
  </si>
  <si>
    <t>6312Z</t>
  </si>
  <si>
    <t>Mr Christian O'BARA</t>
  </si>
  <si>
    <t>SAWAKEBI</t>
  </si>
  <si>
    <t>EXPLOITATION D'UN SITE INTERNET ET D'UNE APPLICATION MOBILE POUR LA MISE EN RELATION ENTRE PARTICULIERS ET MARCHANDS</t>
  </si>
  <si>
    <t>DRUILLAT</t>
  </si>
  <si>
    <t>ROUTE DES CREUSES</t>
  </si>
  <si>
    <t>07 50 40 49 40</t>
  </si>
  <si>
    <t>contact@sawakebi.com</t>
  </si>
  <si>
    <t>821.372.513.00019</t>
  </si>
  <si>
    <t>7490B</t>
  </si>
  <si>
    <t>Mme Farida MEKACHERA</t>
  </si>
  <si>
    <t>GOPRICE</t>
  </si>
  <si>
    <t>LA MISE EN RELATION DE PLUSIEURS PERSONNES CHERCHANT A REALISER DES OPERATIONS TELLES QUE L'ACHAT ET LA VENTE DE MARCHANDISES, DE SERVICES, OU LA CONCLUSION D'UN CONTRAT. INTERMEDIAIRE CHARGE DE METTRE EN RELATION D'AFFAIRES DES VENDEURS ET DES ACHETEURS AVEC SES DONNEURS D'ORDRES. VENTE ET ACHAT DE BIENS SERVICES DE TOUTE NATURE (NON REGLEMENTES)</t>
  </si>
  <si>
    <t>FEILLENS</t>
  </si>
  <si>
    <t>90 ROUTE DU MOULIN DE LA DEBONNE</t>
  </si>
  <si>
    <t>CONTACT.GPLCONSEILS@GMAIL.COM</t>
  </si>
  <si>
    <t>804.630.317.00035</t>
  </si>
  <si>
    <t>6622Z</t>
  </si>
  <si>
    <t>Mr Miguel MOIOLA</t>
  </si>
  <si>
    <t>MR MOIOLA MIGUEL</t>
  </si>
  <si>
    <t>ACTIVITES DES AGENTS ET COURTIERS D'ASSURANCES</t>
  </si>
  <si>
    <t>FERNEY VOLTAIRE</t>
  </si>
  <si>
    <t>6 RUELLE DES JARDINS</t>
  </si>
  <si>
    <t>06 59 14 54 44</t>
  </si>
  <si>
    <t>moiola@msn.com</t>
  </si>
  <si>
    <t>821.854.494.00019</t>
  </si>
  <si>
    <t>Mr Dominique BRUN</t>
  </si>
  <si>
    <t>ELYPTIS</t>
  </si>
  <si>
    <t>MAIL BOXES ETC</t>
  </si>
  <si>
    <t>SERVICES ADMINISTRATIFS DE BUREAU: SERVICES POSTAUX, GRAPHISME, IMPRESSION, TRADUCTION, PREPARATION, REVISION, CORRECTION, PLASTIFICATION, ARCHIVAGE DE DOCUMENTS, POINT DE COLLECTE DE FONDS VERSES VIA SITE INTERNET, CENTRE TELEPHONIQUES, ACCES A UN ORDINATEUR ET A INTERNET, VENTE DE MATERIEL DE BUREAU.</t>
  </si>
  <si>
    <t>10 RUE DE VERSOIX</t>
  </si>
  <si>
    <t>821.550.555.00014</t>
  </si>
  <si>
    <t>Mr Philippe VERCHERE</t>
  </si>
  <si>
    <t>DSI CONSULTANTS</t>
  </si>
  <si>
    <t>HOLDING DE GESTION, PRISE ET GESTION DE PARTICIPATIONS DANS TOUTES SOCIETES, FORMATION, TOUTES PRESTATIONS DE SERVICES DANS LES DOMAINES FINANCIERS, COMPTABLES, TOUTES OPERATIONS MOBILIERES ET IMMOBILIERES</t>
  </si>
  <si>
    <t>GEOVREISSET</t>
  </si>
  <si>
    <t>878 ROUTE D OYONNAX</t>
  </si>
  <si>
    <t>437.788.516.00023</t>
  </si>
  <si>
    <t>4791B</t>
  </si>
  <si>
    <t>Mr Kjell VOGNILD</t>
  </si>
  <si>
    <t>MR VOGNILD KJELL</t>
  </si>
  <si>
    <t>COMMERCE DE DETAIL DE VINS, SERVICES DE SOMMELIER-CONSEIL, FORMATION</t>
  </si>
  <si>
    <t>GEX</t>
  </si>
  <si>
    <t>60 RUE DE GENEVE</t>
  </si>
  <si>
    <t>06 71 02 36 16</t>
  </si>
  <si>
    <t>ovognild@hotmail.com</t>
  </si>
  <si>
    <t>821.234.317.00013</t>
  </si>
  <si>
    <t>Mme Elodie BREGAND</t>
  </si>
  <si>
    <t>LE CHALET DE LA FAUCILLE</t>
  </si>
  <si>
    <t>VENTE DE TOUS PRODUITS REGIONAUX, ALIMENTAIRES ET OU MANUFACTURES, SOUVENIRS, ARTICLES DE DECORATION - RESTAURATION SUR PLACE</t>
  </si>
  <si>
    <t>8327 COL DE LA FAUCILLE</t>
  </si>
  <si>
    <t>821.210.465.00018</t>
  </si>
  <si>
    <t>0230Z</t>
  </si>
  <si>
    <t>Mr Sebastien GIROD</t>
  </si>
  <si>
    <t>BETULA BIO</t>
  </si>
  <si>
    <t>LA RECOLTE, DISTRIBUTION ET COMMERCIALISATION DE SEVE DE BOULEAU SOUS TOUTES FORMES</t>
  </si>
  <si>
    <t>GUEREINS</t>
  </si>
  <si>
    <t>126 RUE DU CENTRE</t>
  </si>
  <si>
    <t>512.290.537.00020</t>
  </si>
  <si>
    <t>4781Z</t>
  </si>
  <si>
    <t>Mr Fernando DE SOUSA ARAUJO</t>
  </si>
  <si>
    <t>MR DE SOUSA ARAUJO FERNANDO</t>
  </si>
  <si>
    <t>PRODUITS PORTUGUAIS CHEZ ALDO</t>
  </si>
  <si>
    <t>VENTE DE PRODUITS PORTUGAIS MORUE, BEIGNETS DE MORUE CONGELEE, POULPE CONGELE, OLIVE, LUPINS, PATES, RIZ, LARD, PORTO, BIERES, VINS ROUGE BLANC, SAUCISSES, FROMAGES</t>
  </si>
  <si>
    <t>HAUTEVILLE LOMPNES</t>
  </si>
  <si>
    <t>127 RUE DE TENAY</t>
  </si>
  <si>
    <t>06 44 35 07 59</t>
  </si>
  <si>
    <t>821.383.742.00011</t>
  </si>
  <si>
    <t>5911B</t>
  </si>
  <si>
    <t>Mr Clement JUAN</t>
  </si>
  <si>
    <t>MR JUAN CLEMENT</t>
  </si>
  <si>
    <t>PRODUCTION, EDITION, DISTRIBUTION CINEMATOGRAPHIQUE POUR LE CINEMA, LA TELEVISION ET LE WEB. FILMS PUBLICITAIRES, D'ENTREPRISE, CLIPS VIDEO.</t>
  </si>
  <si>
    <t>JASSANS RIOTTIER</t>
  </si>
  <si>
    <t>98 ALLEE DES NARCISSES</t>
  </si>
  <si>
    <t>06 35 53 65 98</t>
  </si>
  <si>
    <t>contact@clementjuan.com</t>
  </si>
  <si>
    <t>821.654.514.00016</t>
  </si>
  <si>
    <t>4519Z</t>
  </si>
  <si>
    <t>Mr Alexandre PASTORE</t>
  </si>
  <si>
    <t>MR PASTORE ALEXANDRE</t>
  </si>
  <si>
    <t>ACHAT, VENTE DE MATERIEL TP ET VEHICULES POIDS LOURDS ET VL. NEGOCE ET APPORTEUR D'AFFAIRES DANS LA VENTE DE VEHICULES LEGERS, PL ET ENGINS TP</t>
  </si>
  <si>
    <t>LAGNIEU</t>
  </si>
  <si>
    <t>LES VIGNES DE LA GARENNE</t>
  </si>
  <si>
    <t>06 52 48 39 08</t>
  </si>
  <si>
    <t>cpmateriels@gmail.com</t>
  </si>
  <si>
    <t>821.787.629.00012</t>
  </si>
  <si>
    <t>9329Z</t>
  </si>
  <si>
    <t>Mme Julie PASSAQUET</t>
  </si>
  <si>
    <t>MME PASSAQUET JULIE</t>
  </si>
  <si>
    <t>DREAM OF EVENEMENT</t>
  </si>
  <si>
    <t>ORGANISATION D'EVENEMENTS, DECORATION D'EVENEMENTS, COORDINATION  D'EVENEMENTS, FLEURISTE, LOCATION DE MATERIEL EVENEMENTIEL, LOCATION DE LIEUX DE RECEPTION</t>
  </si>
  <si>
    <t>16 RUE DU VIEUX CHATEAU</t>
  </si>
  <si>
    <t>821.687.662.00014</t>
  </si>
  <si>
    <t>Mr Denis BAY</t>
  </si>
  <si>
    <t>SCA HOLDING</t>
  </si>
  <si>
    <t>TOUTES PRISES DE PARTICIPATION DANS TOUTES SOCIETES OU AUTRES PERSONNES MORALES, AINSI QUE LE CONSEIL D'ENTREPRISES, LES ETUDES EN MATIERE ECONOMIQUE, FINANCIERE, COMMERCIALE, MARKETING ET AUTRES. TOUTES ACTIVITES DE FORMATION PERMANENTE ET CONTINUE.</t>
  </si>
  <si>
    <t>LANTENAY</t>
  </si>
  <si>
    <t>192 CHEMIN DE LA COMBE</t>
  </si>
  <si>
    <t>821.466.232.00013</t>
  </si>
  <si>
    <t>8121Z</t>
  </si>
  <si>
    <t>Mr Alexis MONNET</t>
  </si>
  <si>
    <t>MONNET NETTOYAGE</t>
  </si>
  <si>
    <t>NETTOYAGE GENERAL DE TOUS LOCAUX ET LAVAGE DE VITRES.</t>
  </si>
  <si>
    <t>LAPEYROUSE</t>
  </si>
  <si>
    <t>CHEMIN DE LA RIPPE GRAVIER</t>
  </si>
  <si>
    <t>alexis.monnet01@live.com</t>
  </si>
  <si>
    <t>821.633.138.00010</t>
  </si>
  <si>
    <t>8559A</t>
  </si>
  <si>
    <t>Mme Nathalie DEPAIX</t>
  </si>
  <si>
    <t>FORMA-PREVENTYS</t>
  </si>
  <si>
    <t>FORMATION PROFESSIONNELLE CONTINUE, AUDIT, CONSEIL EN PREVENTION DES RISQUES, HYGIENE ET SECURITE.</t>
  </si>
  <si>
    <t>LE PLANTAY</t>
  </si>
  <si>
    <t>LOTISSEMENT LE VILLAGE</t>
  </si>
  <si>
    <t>06 69 21 93 93</t>
  </si>
  <si>
    <t>nathalie-depaix@gmx.fr</t>
  </si>
  <si>
    <t>813.962.404.00014</t>
  </si>
  <si>
    <t>Mr Ardi KERRNAJA</t>
  </si>
  <si>
    <t>AUTO PRO 01</t>
  </si>
  <si>
    <t>STATION SERVICE, LAVAGE, RESTAURATION RAPIDE, ACHAT ET VENTE DE VEHICULES D'OCCASION</t>
  </si>
  <si>
    <t>LEYMENT</t>
  </si>
  <si>
    <t>4134 ROUTE DE GENEVE</t>
  </si>
  <si>
    <t>477.720.882.00026</t>
  </si>
  <si>
    <t>Mr Michael D'ALEO</t>
  </si>
  <si>
    <t>MR D'ALEO MICHAEL</t>
  </si>
  <si>
    <t>NEGOCE DE BIENS ET SERVICES PRINCIPALEMENT SUR INTERNET</t>
  </si>
  <si>
    <t>LOYETTES</t>
  </si>
  <si>
    <t>RUE DE L OREE DES CHAMPS</t>
  </si>
  <si>
    <t>04 78 32 78 84</t>
  </si>
  <si>
    <t>michael.daleo@orange.fr</t>
  </si>
  <si>
    <t>821.870.557.00013</t>
  </si>
  <si>
    <t>Mr Jerome JANTET</t>
  </si>
  <si>
    <t>FORNETS BOIS</t>
  </si>
  <si>
    <t>CONSULTANT EN MANAGEMENT MARKETING COMMUNICATION DEVELOPPEMENT COMMERCIAL</t>
  </si>
  <si>
    <t>MARTIGNAT</t>
  </si>
  <si>
    <t>1221 ROUTE D EVRON</t>
  </si>
  <si>
    <t>821.617.776.00017</t>
  </si>
  <si>
    <t>6831Z</t>
  </si>
  <si>
    <t>Mme Virginie FUMAGALLI</t>
  </si>
  <si>
    <t>AVR IMMOBILIER</t>
  </si>
  <si>
    <t>ACHAT, REVENTE DE BIENS IMMOBILIERS, REALISATION DE LOTISSEMENTS, LA GESTION DE BIENS IMMOBILIERS, LA MISE EN COPROPRIETE, LA VENTE A LA DECOUPE, CONSTRUCTEUR NON REALISATEUR, PROMOTION IMMOBILIERE, AGENCE IMMOBILIERE, RENOVATION DE TOUS IMMEUBLES, LE COURTAGE EN OPERATIONS DE BANQUE.</t>
  </si>
  <si>
    <t>MASSIGNIEU DE RIVES</t>
  </si>
  <si>
    <t>85 CHEMIN DU PORT</t>
  </si>
  <si>
    <t>821.682.994.00016</t>
  </si>
  <si>
    <t>Mme Valerie PIDOUX</t>
  </si>
  <si>
    <t>LA MEILLONNASSIENNE</t>
  </si>
  <si>
    <t>EXPLOITATION D'UNE EPICERIE, DEPOT DE PAIN, BAZAR, DROGUERIE, VENTE DE FRUITS ET LEGUMES, TABAC, PRESSE, ALIMENTATION GENERALE.</t>
  </si>
  <si>
    <t>MEILLONNAS</t>
  </si>
  <si>
    <t>6 RUE DU MOLLARD</t>
  </si>
  <si>
    <t>821.413.622.00019</t>
  </si>
  <si>
    <t>Mme Sigrid VOLKMANN</t>
  </si>
  <si>
    <t>STS SIGRID VOLKMANN</t>
  </si>
  <si>
    <t>LE CONSULTING ET LA FORMATION EN MATIERE DE CONDITIONNEMENT D'AIR, TOUTES ACTIVITES DE TRADUCTION TECHNIQUE EN CE DOMAINE</t>
  </si>
  <si>
    <t>MEXIMIEUX</t>
  </si>
  <si>
    <t>9 CHEMIN DE LA FONTAINE ELISABETH</t>
  </si>
  <si>
    <t>440.414.761.00047</t>
  </si>
  <si>
    <t>Mr Franck LADENT</t>
  </si>
  <si>
    <t>MR LADENT FRANCK</t>
  </si>
  <si>
    <t>PREPARATION FABRICATION  ET VENTE SUR LES MARCHES FOIRES PARKINGS  DE VIANDES, CHARCUTERIES, FROMAGES - PREPARATION ET VENTES DE BROCHETTES,  MARINADES,  PANES,  PREPARATIONS HACHEES- SAUCISSERIE. PLATS A EMPORTER</t>
  </si>
  <si>
    <t>MIJOUX</t>
  </si>
  <si>
    <t>LA ROSE</t>
  </si>
  <si>
    <t>04 50 41 19 11</t>
  </si>
  <si>
    <t>franck.ladent@gmail.com</t>
  </si>
  <si>
    <t>820.985.620.00013</t>
  </si>
  <si>
    <t>Mme Syuzanna KHACHATRYAN</t>
  </si>
  <si>
    <t>MME KHACHATRYAN SYUZANNA</t>
  </si>
  <si>
    <t>L'ORGANISATION D'EVENEMENTS (MARIAGES, BAPTEMES, ANNIVERSAIRES, SOIREES, TOUTES SORTES DE FETES)</t>
  </si>
  <si>
    <t>MIRIBEL</t>
  </si>
  <si>
    <t>434 RUE DU GEN DEGOUTTE</t>
  </si>
  <si>
    <t>06 63 00 24 05</t>
  </si>
  <si>
    <t>hasmay@bk.ru</t>
  </si>
  <si>
    <t>821.682.309.00025</t>
  </si>
  <si>
    <t>2042Z</t>
  </si>
  <si>
    <t>Mme Lysiane CITTADINI</t>
  </si>
  <si>
    <t>MME CITTADINI LYSIANE</t>
  </si>
  <si>
    <t>LYS'SENTIELLES</t>
  </si>
  <si>
    <t>CULTURE DE PLANTES A EPICES AROMATIQUES MEDICINALES ET PHARMACEUTIQUES- FABRICATION DE PRODUITS COSMETIQUES DE BIEN ETRE,  DE PARFUMS, DE PRODUITS POUR LA TOILETTE-  VENTE SEDENTAIRE ET NON SEDENTAIRE SUR FOIRES MARCHES PARKINGS, DE CES PRODUITS</t>
  </si>
  <si>
    <t>59 IMPASSE DU PUITS</t>
  </si>
  <si>
    <t>he.lyssentielles@gmail.com</t>
  </si>
  <si>
    <t>821.710.134.00015</t>
  </si>
  <si>
    <t>Mme Anne-Lise COMBE</t>
  </si>
  <si>
    <t>COMBE DELACQUIS</t>
  </si>
  <si>
    <t>EXPLOITATION D'UN FONDS DE COMMERCE D'ELEVAGE, PENSION, ACHAT ET VENTE D'ANIMAUX AINSI QUE D'ALIMENTATION ANIMALE ET ACCESSOIRES, EDUCATION D'ANIMAUX DE COMPAGNIE ET DRESSAGE D'ANIMAUX DE RENTE, PRESTATIONS CINEMATOGRAPHIQUES ET THEATRALES</t>
  </si>
  <si>
    <t>1707 CHEMIN DE ROSARGES</t>
  </si>
  <si>
    <t>820.807.832.00010</t>
  </si>
  <si>
    <t>9521Z</t>
  </si>
  <si>
    <t>Mr Guy ESPI</t>
  </si>
  <si>
    <t>MR ESPI GUY</t>
  </si>
  <si>
    <t>MAINTENANCE DE TOUS TYPES DE MATERIELS ELECTRONIQUES, ENREGISTREMENT AUDIO</t>
  </si>
  <si>
    <t>MONTAGNIEU</t>
  </si>
  <si>
    <t>LE MOULIN DES GRANGES</t>
  </si>
  <si>
    <t>09 51 33 26 12</t>
  </si>
  <si>
    <t>zap16@free.fr</t>
  </si>
  <si>
    <t>821.716.560.00015</t>
  </si>
  <si>
    <t>Mr Baptiste LAURENT</t>
  </si>
  <si>
    <t>EMILIENNE</t>
  </si>
  <si>
    <t>L'ACQUISITION, L'ADMINISTRATION ET LA GESTION DE TOUTES ACTIVITES TOUCHANT A LA LOCATION DE COURTE DUREE DE BIENS IMMOBILIERS MEUBLES ; L'ACTIVITE DE MARCHANDS DE BIENS, TOUTES OPERATIONS MOBILIERES ET IMMOBILIERES</t>
  </si>
  <si>
    <t>MONTCEAUX</t>
  </si>
  <si>
    <t>AUX RIVAUX</t>
  </si>
  <si>
    <t>341.454.551.00035</t>
  </si>
  <si>
    <t>Mr Said ATMANI</t>
  </si>
  <si>
    <t>MR ATMANI SAID</t>
  </si>
  <si>
    <t>VENTE DE TEXTILE, CHAUSSURES, ACCESSOIRES.</t>
  </si>
  <si>
    <t>MONTLUEL</t>
  </si>
  <si>
    <t>116 ALLEE DES BLEUETS</t>
  </si>
  <si>
    <t>06 30 05 69 05</t>
  </si>
  <si>
    <t>821.719.853.00011</t>
  </si>
  <si>
    <t>Mr Remy BESSEYRIAS</t>
  </si>
  <si>
    <t>LE PETIT MARMITON</t>
  </si>
  <si>
    <t>BAR RESTAURANT</t>
  </si>
  <si>
    <t>50 PLACE CARNOT</t>
  </si>
  <si>
    <t>773.200.969.00048</t>
  </si>
  <si>
    <t>4322A</t>
  </si>
  <si>
    <t>Mr Michel GOYFFON</t>
  </si>
  <si>
    <t>ETABLISSEMENTS GREGIS GOYFFON</t>
  </si>
  <si>
    <t>PLOMBERIE, ZINGUERIE, CHAUFFAGE CENTRAL, VENTE D'APPAREILS MENAGERS AINSI QUE TOUTES ACTIVITES ANNEXES OU CONNEXES.</t>
  </si>
  <si>
    <t>MONTREAL LA CLUSE</t>
  </si>
  <si>
    <t>11 RUE DU GD PONT</t>
  </si>
  <si>
    <t>04 74 76 00 39</t>
  </si>
  <si>
    <t>498.163.120.00039</t>
  </si>
  <si>
    <t>Mr Talip ALKIN</t>
  </si>
  <si>
    <t>MR ALKIN TALIP</t>
  </si>
  <si>
    <t>YOZGAT KEBAB</t>
  </si>
  <si>
    <t>RESTAURATION RAPIDE SUR PLACE ET A EMPORTER</t>
  </si>
  <si>
    <t>MONTREVEL EN BRESSE</t>
  </si>
  <si>
    <t>2 RUE DES TORTIPIEDS</t>
  </si>
  <si>
    <t>tarkan_t66@hotmail.com</t>
  </si>
  <si>
    <t>821.638.830.00017</t>
  </si>
  <si>
    <t>Mr Jean-Baptiste BAARS</t>
  </si>
  <si>
    <t>LE PHOENIX</t>
  </si>
  <si>
    <t>AUBERGE D'ONCIEU</t>
  </si>
  <si>
    <t>AUBERGE, RESTAURATION A CONSOMMER SUR PLACE ET ACCESSOIREMENT A EMPORTER, LOCATION DE CHAMBRES, TRAITEUR</t>
  </si>
  <si>
    <t>ONCIEU</t>
  </si>
  <si>
    <t>RUE PRINCIPALE</t>
  </si>
  <si>
    <t>04 74 40 55 70</t>
  </si>
  <si>
    <t>coppolaandco@orange.fr</t>
  </si>
  <si>
    <t>341.523.983.00029</t>
  </si>
  <si>
    <t>5630Z</t>
  </si>
  <si>
    <t>Mr Fabrice DI GIOVANNI</t>
  </si>
  <si>
    <t>MR DI GIOVANNI FABRICE</t>
  </si>
  <si>
    <t>CAFE DE VEYZIAT</t>
  </si>
  <si>
    <t>BAR, RESTAURATION A CONSOMMER SUR PLACE UNIQUEMENT</t>
  </si>
  <si>
    <t>OYONNAX</t>
  </si>
  <si>
    <t>80 RUE ALPHONSE DAUDET</t>
  </si>
  <si>
    <t>06 82 22 45 90</t>
  </si>
  <si>
    <t>digiofab@hotmail.com</t>
  </si>
  <si>
    <t>820.686.301.00012</t>
  </si>
  <si>
    <t>3109B</t>
  </si>
  <si>
    <t>Mr Romain MUSY</t>
  </si>
  <si>
    <t>MR MUSY ROMAIN</t>
  </si>
  <si>
    <t>REFECTION DE SIEGES - RESTAURATION ET CREATION DE MEUBLES - VENTE DE TISSUS - VENTE DE MOBILIER CHINE.</t>
  </si>
  <si>
    <t>466 RUE EDOUARD HERRIOT</t>
  </si>
  <si>
    <t>romain.musy@gmail.com</t>
  </si>
  <si>
    <t>821.072.857.00013</t>
  </si>
  <si>
    <t>4771Z</t>
  </si>
  <si>
    <t>Mme Laetitia DEDENIS</t>
  </si>
  <si>
    <t>MME DEDENIS LAETITIA</t>
  </si>
  <si>
    <t>BELLE POUR LUI</t>
  </si>
  <si>
    <t>VENTE DE PRET A PORTER SUR INTERNET</t>
  </si>
  <si>
    <t>3 RUE DU CHEMIN DE FER</t>
  </si>
  <si>
    <t>06 32 79 97 15</t>
  </si>
  <si>
    <t>dedenis.laetitia@gmail.com</t>
  </si>
  <si>
    <t>821.562.683.00010</t>
  </si>
  <si>
    <t>Mr Christian HUMBERT</t>
  </si>
  <si>
    <t>CH CONSEILS</t>
  </si>
  <si>
    <t>TOUTES PRESTATIONS DE SERVICES ET DE CONSEIL DANS LES DOMAINES FINANCIERS, COMPTABLES, INFORMATIQUES ET COMMERCIAUX, DE LA GESTION, DE L'ORGANISATION ET DE LA DIRECTION D'ENTREPRISES.</t>
  </si>
  <si>
    <t>44 RUE PASCAL</t>
  </si>
  <si>
    <t>821.622.271.00012</t>
  </si>
  <si>
    <t>Mr Silvere TIAN</t>
  </si>
  <si>
    <t>A L'ENDROIT</t>
  </si>
  <si>
    <t>BAR A VINS, DEGUSTATION DE BIERES, TAPAS, RESTAURATION UNIQUEMENT A CONSOMMER SUR PLACE, CAVISTE, VENTE E VINS ET DE BIERES A EMPORTER</t>
  </si>
  <si>
    <t>11 PLACE EMILE ZOLA</t>
  </si>
  <si>
    <t>821.615.424.00016</t>
  </si>
  <si>
    <t>7721Z</t>
  </si>
  <si>
    <t>Mr Florent CRAMETTE</t>
  </si>
  <si>
    <t>L'ODYSSAONE</t>
  </si>
  <si>
    <t>LOCATION DE MATERIEL RECREATIF ET SPORTIF : LOCATION DE KAYAK, ENCADREMENT DE KAYAK, LOCATION DE BATEAU ELECTRIQUE</t>
  </si>
  <si>
    <t>PARCIEUX</t>
  </si>
  <si>
    <t>CHEMIN DE HALAGE</t>
  </si>
  <si>
    <t>06 21 52 41 40</t>
  </si>
  <si>
    <t>valdesaonecanoe@icloud.com</t>
  </si>
  <si>
    <t>821.255.429.00010</t>
  </si>
  <si>
    <t>Mr Pascal BAS</t>
  </si>
  <si>
    <t>MR BAS PASCAL</t>
  </si>
  <si>
    <t>ENTRETIEN ESPACES VERTS- JARDINAGE- TONTE DES PELOUSES- TAILLE DES HAIES- HOMMES TOUTES MAINS (PETITS TRAVAUX INTERIEURS ET EXTERIEURS)</t>
  </si>
  <si>
    <t>PEYZIEUX SUR SAONE</t>
  </si>
  <si>
    <t>ROUTE DE SIMANDRE</t>
  </si>
  <si>
    <t>pascal.bas74@orange.fr</t>
  </si>
  <si>
    <t>818.193.922.00023</t>
  </si>
  <si>
    <t>4778A</t>
  </si>
  <si>
    <t>Mme Amandine FURZAC</t>
  </si>
  <si>
    <t>LES LUNETTES D'AMANDINE</t>
  </si>
  <si>
    <t>COMMERCE DE DETAIL D'OPTIQUE, MONTAGE, VENTE DE LUNETTES, LENTILLES CORRECTRICES, ACCESSOIRES, ACTIVITE D'OPTICIEN LUNETTIER</t>
  </si>
  <si>
    <t>POLLIAT</t>
  </si>
  <si>
    <t>108 ROUTE DE BOURG EN BRESSE</t>
  </si>
  <si>
    <t>leslunettesdamandine-marboz.monopticien.com</t>
  </si>
  <si>
    <t>821.440.708.00013</t>
  </si>
  <si>
    <t>Mr Bernard BELOUIS</t>
  </si>
  <si>
    <t>SAS BELOUIS</t>
  </si>
  <si>
    <t>EXPLOITATION D'UN FONDS DE COMMERCE DE DISTRIBUTION DE PRODUITS SURGELES ET FRAIS, ET PRODUITS DERIVES</t>
  </si>
  <si>
    <t>CHEMIN DE VIAL</t>
  </si>
  <si>
    <t>821.616.018.00015</t>
  </si>
  <si>
    <t>Mr Frederic RAUD</t>
  </si>
  <si>
    <t>DUARF</t>
  </si>
  <si>
    <t>PRESTATIONS DE CONSULTANT OU CONSEIL SOUS FORME D'ASSISTANCE. PRISE ET GESTION DE PARTICIPATIONS DANS TOUTES SOCIETES ; EXERCICE DE TOUS MANDATS SOCIAUX DANS TOUTES SOCIETES</t>
  </si>
  <si>
    <t>PONCIN</t>
  </si>
  <si>
    <t>AVRILLAT</t>
  </si>
  <si>
    <t>419.775.622.00063</t>
  </si>
  <si>
    <t>4799A</t>
  </si>
  <si>
    <t>Mme Nadia CRICHI</t>
  </si>
  <si>
    <t>MME CRICHI NADIA</t>
  </si>
  <si>
    <t>L'ACHAT, LA VENTE ET LA DISTRIBUTION DE TOUS MATERIELS ET NOTAMMENT DE TOUS LES ARTICLES DE PLOMBERIE ET DE SANITAIRES. EDITION DE LIVRES ET MANUELS</t>
  </si>
  <si>
    <t>PONT DE VAUX</t>
  </si>
  <si>
    <t>L OLIVIER</t>
  </si>
  <si>
    <t>06 62 55 13 16</t>
  </si>
  <si>
    <t>maunad2002@yahoo.frD</t>
  </si>
  <si>
    <t>523.317.220.00029</t>
  </si>
  <si>
    <t>Mme Annie DE BOCK</t>
  </si>
  <si>
    <t>PANTAPOROS</t>
  </si>
  <si>
    <t>COACHING, CONSEIL, ACCOMPAGNEMENT DES PERSONNES POUR DEVELOPPER LEUR POTENTIEL, FORMATION, ACCUEIL, SEMINAIRE, ATELIERS, PEDAGOGIQUES, CREATIFS, ETUDES, PRESTATIONS LIEES A L'OBJET SOCIAL, ACHAT, VENTE, DE FOURNITURES ET D'OBJETS D'ARTS CREATIFS, LIVRES, CADEAUX</t>
  </si>
  <si>
    <t>71 B RUE MAL DE LATTRE DE TASSIGNY</t>
  </si>
  <si>
    <t>538.485.384.00050</t>
  </si>
  <si>
    <t>8299Z</t>
  </si>
  <si>
    <t>SOCIETE COMMERCIALE DU GROUPE ATLANTIC</t>
  </si>
  <si>
    <t>PRESTATIONS DE SERVICES EN RELATION AVEC LES ACTIVITES COMMERCIALES</t>
  </si>
  <si>
    <t>8 SALARIES</t>
  </si>
  <si>
    <t>1 ROUTE DE FLEURVILLE</t>
  </si>
  <si>
    <t>02 51 44 34 34</t>
  </si>
  <si>
    <t>CPAPON@GROUPE-ATLANTIC.COM</t>
  </si>
  <si>
    <t>820.702.157.00018</t>
  </si>
  <si>
    <t>Mme Sylvie FAURE</t>
  </si>
  <si>
    <t>MME FAURE SYLVIE</t>
  </si>
  <si>
    <t>TOILE CIREE, NAPPE, LINGE DE MAISON ET BONNETERIE</t>
  </si>
  <si>
    <t>RELEVANT</t>
  </si>
  <si>
    <t>LES RODETS</t>
  </si>
  <si>
    <t>04 74 55 22 15</t>
  </si>
  <si>
    <t>964.500.995.00052</t>
  </si>
  <si>
    <t>Mme Bernadette GODENIR</t>
  </si>
  <si>
    <t>SARL DU PARC</t>
  </si>
  <si>
    <t>ACHAT VENTE LOCATION REPARATION AUTOMOBILES. EXPLOITATION DE GARAGES STATION SERVICES POSTE ESSENCE. PARTICIPATION DE LA SOCETE PAR TOUS MOYENS ET SOUS QUELQUE FORMES QUE CE SOIT A TOUTES ENTREPRISES ET A TOUTES SOCIETES CREEES OU A CREER ET GENERALEMENT TOUTES OPERATIONS INDUSTRIELLES COMMERCIALES OU FINANCIERES MOBILIERES OU IMMOBILIERES SE RAPPORTANT DIRECTEMENT OU INDIRECTEMENT A L OBJET SOCIAL</t>
  </si>
  <si>
    <t>REYRIEUX</t>
  </si>
  <si>
    <t>311 CHEMIN DES MINIMES</t>
  </si>
  <si>
    <t>04 78 98 16 99</t>
  </si>
  <si>
    <t>pb.godenir@orange.fr</t>
  </si>
  <si>
    <t>435.188.107.00021</t>
  </si>
  <si>
    <t>9511Z</t>
  </si>
  <si>
    <t>Mr Jacques MATHEY</t>
  </si>
  <si>
    <t>MR MATHEY JACQUES</t>
  </si>
  <si>
    <t>MAINTENANCE INFORMATIQUE ET REPARATION ORDINATEUR BUREAU ET ORDINATEUR PORTABLE, REPARATION DE SMARTPHONE , REPARATION DE TABLETTE TACTILE, REPARATION DE CONSOLE DE JEUX VIDEO, INSTALLATION DE DE CABLE RJ45 (CABLE INTERNET)  .VENTE DE MATERIEL.</t>
  </si>
  <si>
    <t>REYSSOUZE</t>
  </si>
  <si>
    <t>1308 GRANDE RUE</t>
  </si>
  <si>
    <t>djack-informatique@gmx.fr</t>
  </si>
  <si>
    <t>821.523.891.00017</t>
  </si>
  <si>
    <t>Mr Eric CUTURIER</t>
  </si>
  <si>
    <t>AMBERIEU FRAIS</t>
  </si>
  <si>
    <t>COMMERCE SEDENTAIRE ET NON SEDENTAIRE DE PRIMEUR, VENTE DE FRUITS, LEGUMES ET FLEURS, COMMERCE D'ALIMENTATION GENERALE</t>
  </si>
  <si>
    <t>SAINT ALBAN</t>
  </si>
  <si>
    <t>90 RUE DES HIRONDELLES</t>
  </si>
  <si>
    <t>821.521.499.00011</t>
  </si>
  <si>
    <t>Mr Jean-Gautier RICHARD</t>
  </si>
  <si>
    <t>SAM5</t>
  </si>
  <si>
    <t>ACHAT, VENTE EN DEMI-GROS, VENTE AU DETAIL, DEGUSTATION SUR PLACE, FABRICATION SUR PLACES DE TOUS PRODUITS ALIMENTAIRES.</t>
  </si>
  <si>
    <t>SAINT ANDRE DE CORCY</t>
  </si>
  <si>
    <t>ZI DE SURE</t>
  </si>
  <si>
    <t>821.766.730.00013</t>
  </si>
  <si>
    <t>Mme Charlene DOMBEY</t>
  </si>
  <si>
    <t>CARPE DIEM</t>
  </si>
  <si>
    <t>COIFFURE MIXTE ET VENTES DE TOUS PRODUITS ET ACCESSOIRES</t>
  </si>
  <si>
    <t>SAINT CYR SUR MENTHON</t>
  </si>
  <si>
    <t>1353 ROUTE DE VONNAS</t>
  </si>
  <si>
    <t>04 74 60 05 20</t>
  </si>
  <si>
    <t>821.821.303.00012</t>
  </si>
  <si>
    <t>Mme Nathalie GAMEZ</t>
  </si>
  <si>
    <t>TIERS PAYANT CONCEPT</t>
  </si>
  <si>
    <t>SERVICES ADMINISTRATIFS COMBINES DE BUREAU. GESTION DU TIERS PAYANT POUR LES PROFESSIONNELS DE SANTE.</t>
  </si>
  <si>
    <t>SAINT DENIS EN BUGEY</t>
  </si>
  <si>
    <t>10 RUE DU CLAIR MATIN</t>
  </si>
  <si>
    <t>800.030.876.00018</t>
  </si>
  <si>
    <t>Mr Yves GARCON</t>
  </si>
  <si>
    <t>CA4AP</t>
  </si>
  <si>
    <t>CONSEIL EN STRATEGIE ET EN MANAGEMENT, FORMATION, EVALUATION ET AUDIT</t>
  </si>
  <si>
    <t>SAINT DENIS LES BOURG</t>
  </si>
  <si>
    <t>75 RUE RAVEL</t>
  </si>
  <si>
    <t>07 81 92 75 41</t>
  </si>
  <si>
    <t>ygarcon1@gmail.com</t>
  </si>
  <si>
    <t>821.322.971.00010</t>
  </si>
  <si>
    <t>2561Z</t>
  </si>
  <si>
    <t>Mr Gregory PRIVEL</t>
  </si>
  <si>
    <t>SOSPI</t>
  </si>
  <si>
    <t>ACTIVITES DE TRAITEMENT DE SURFACES, DE REVETEMENT, DE SABLAGE, DE METALLISATION ET DE PEINTURE SUR TOUS SUPPORTS ET NOTAMMENT SUR METAUX AINSI QUE LE NEGOCE DE TOUS PRODUITS EN RAPPORT AVEC CES ACTIVITES.</t>
  </si>
  <si>
    <t>RUE DE LA TOUR</t>
  </si>
  <si>
    <t>820.902.708.00016</t>
  </si>
  <si>
    <t>7420Z</t>
  </si>
  <si>
    <t>Mme Corinne DI CARA</t>
  </si>
  <si>
    <t>MME DI CARA CORINNE</t>
  </si>
  <si>
    <t>PHOTOGRAPHE, ACHAT ET VENTE DE PRODUITS ET ACCESSOIRES</t>
  </si>
  <si>
    <t>SAINTE EUPHEMIE</t>
  </si>
  <si>
    <t>160 RUE DES MOULINS</t>
  </si>
  <si>
    <t>cocodicara@hotmail.fr</t>
  </si>
  <si>
    <t>821.423.977.00015</t>
  </si>
  <si>
    <t>4615Z</t>
  </si>
  <si>
    <t>Mme Alexandra RAZUREL</t>
  </si>
  <si>
    <t>ID'PLAN</t>
  </si>
  <si>
    <t>AGENT COMMERCIAL NOTAMMENT DANS LE DOMAINE DE LA DISTRIBUTION DE PLANS DE TRAVAIL POUR CUISINES ET SALLES DE BAIN ET EQUIPEMENTS DE LA MAISON.</t>
  </si>
  <si>
    <t>SAINT ETIENNE DU BOIS</t>
  </si>
  <si>
    <t>1045 CHEMIN DE LA CLAISON</t>
  </si>
  <si>
    <t>502.390.362.00023</t>
  </si>
  <si>
    <t>Mr Andre IVANOVITCH</t>
  </si>
  <si>
    <t>MR IVANOVITCH ANDRE</t>
  </si>
  <si>
    <t>MACONNERIE, TERRASSEMENT, VRD, PEINTURE INTERIEURE ET EXTERIEURE, REVETEMENT DE SOLS ET MURS, CARRELAGE, AMENAGEMENT ET ENTRETIEN DES EXTERIEURS</t>
  </si>
  <si>
    <t>SAINT GENIS POUILLY</t>
  </si>
  <si>
    <t>79 RUE DE LA FAUCILLE</t>
  </si>
  <si>
    <t>indianna17@icloud.com</t>
  </si>
  <si>
    <t>819.587.775.00019</t>
  </si>
  <si>
    <t>Mr Jean-Marie GOUDARD</t>
  </si>
  <si>
    <t>JM. TAXIS</t>
  </si>
  <si>
    <t>LES ACTIVITES DE TAXI. LA CREATION, L'ACQUISITION, LA LOCATION, LA PRISE A BAIL, L'INSTALLATION, L'EXPLOITATION DE TOUS ETABLISSEMENTS, FONDS DE COMMERCE SE RAPPORTANT A L'ACTIVITE SPECIFIEE.</t>
  </si>
  <si>
    <t>260 RUE NICOLAS APPERT</t>
  </si>
  <si>
    <t>821.658.267.00017</t>
  </si>
  <si>
    <t>Mr Brice BOLO</t>
  </si>
  <si>
    <t>BJN CONSULTING</t>
  </si>
  <si>
    <t>CONSEIL, ACCOMPAGNEMENT, GESTION DES EQUIPEMENTS DE SPORTS ET DE LOISIRS AQUATIQUE, FORMATION ET DEVELOPPEMENT DES ACTIVITES CONNEXES</t>
  </si>
  <si>
    <t>30 RUE AUGUSTE PICCARD</t>
  </si>
  <si>
    <t>06 69 54 00 09</t>
  </si>
  <si>
    <t>bjnbolo@gmail.com</t>
  </si>
  <si>
    <t>821.481.488.00012</t>
  </si>
  <si>
    <t>Mr Romain FAVRE</t>
  </si>
  <si>
    <t>FAVRE ELECTRICITE</t>
  </si>
  <si>
    <t>ELECTRICITE GENERALE ; LOCATION DE CAMIONS ET DE NACELLRS</t>
  </si>
  <si>
    <t>SAINT JEAN SUR REYSSOUZE</t>
  </si>
  <si>
    <t>HAMEAU DE CHAVAGNAT</t>
  </si>
  <si>
    <t>APPORT</t>
  </si>
  <si>
    <t>07 62 68 01 58</t>
  </si>
  <si>
    <t>821.266.046.00019</t>
  </si>
  <si>
    <t>Mr Nicolas BOULET</t>
  </si>
  <si>
    <t>BOULET NICOLAS- LA BOUL'ANGE DE MANDAR</t>
  </si>
  <si>
    <t>BOULANGERIE- PATISSERIE BAR AVEC LICENCE IV, RESTAURATION, SNACK, PIZZA A EMPORTER OU SUR PLACE</t>
  </si>
  <si>
    <t>SAINT NIZIER LE BOUCHOUX</t>
  </si>
  <si>
    <t>LE VILLAGE</t>
  </si>
  <si>
    <t>04 74 42 16 51</t>
  </si>
  <si>
    <t>821.261.930.00019</t>
  </si>
  <si>
    <t>Mme Karine BELOUZARD</t>
  </si>
  <si>
    <t>MME BELOUZARD KARINE</t>
  </si>
  <si>
    <t>KARINE PRET A PORTER</t>
  </si>
  <si>
    <t>VENTE DE VETEMENTS ADULTES ET ENFANTS</t>
  </si>
  <si>
    <t>SAINT PAUL DE VARAX</t>
  </si>
  <si>
    <t>RUE DE LA DOMBES</t>
  </si>
  <si>
    <t>06 82 81 75 73</t>
  </si>
  <si>
    <t>belouzard.nicolas@orange.fr</t>
  </si>
  <si>
    <t>821.646.650.00019</t>
  </si>
  <si>
    <t>Mr Philippe GIACOMOBONO</t>
  </si>
  <si>
    <t>ROTISSERIE POULET GOURMAND</t>
  </si>
  <si>
    <t>COMMERCE DE DETAIL DE PRODUITS A BASE DE VIANDES SUR EVENTAIRES ET MARCHES. VENTE DE BOISSONS NON ALCOOLISEES</t>
  </si>
  <si>
    <t>SAINT TRIVIER SUR MOIGNANS</t>
  </si>
  <si>
    <t>180 ROUTE DE CHATILLON</t>
  </si>
  <si>
    <t>822.007.720.00011</t>
  </si>
  <si>
    <t>4711B</t>
  </si>
  <si>
    <t>Mr Jerome DEVILLE</t>
  </si>
  <si>
    <t>MR DEVILLE JEROME</t>
  </si>
  <si>
    <t>ALIMENTATION GENERALE</t>
  </si>
  <si>
    <t>COMMERCE ALIMENTATION GENERALE</t>
  </si>
  <si>
    <t>SAVIGNEUX</t>
  </si>
  <si>
    <t>87 RUE DE L EGLISE</t>
  </si>
  <si>
    <t>821.577.343.00014</t>
  </si>
  <si>
    <t>Mme Antonella ARCARI</t>
  </si>
  <si>
    <t>MME ARCARI ANTONELLA</t>
  </si>
  <si>
    <t>EASYPARAGLIDING</t>
  </si>
  <si>
    <t>CREATION D'UN PORTAIL INTERNET POUR ECHANGES DE SERVICES ENTRE PROFESSIONNELS ET PARTICULIERS DANS LE DOMAINE DU PARAPENTE</t>
  </si>
  <si>
    <t>SERGY</t>
  </si>
  <si>
    <t>62 CHEMIN DES EQUIMOCHES</t>
  </si>
  <si>
    <t>06 31 79 06 63</t>
  </si>
  <si>
    <t>ANTONELLA.ARCARI@WANADOO.FR</t>
  </si>
  <si>
    <t>821.792.900.00010</t>
  </si>
  <si>
    <t>Mr Sylvain DEPONT</t>
  </si>
  <si>
    <t>SYLVAIN DEPONT SERVICES</t>
  </si>
  <si>
    <t>SAS SDS</t>
  </si>
  <si>
    <t>MAINTENANCE DE TOUS SYSTEMES DE CHAUFFAGE, CLIMATISATION, POMPE A CHALEUR, GEOTHERMIE, AEROTHERMIE</t>
  </si>
  <si>
    <t>SERMOYER</t>
  </si>
  <si>
    <t>238 RUE DE LA CROIX</t>
  </si>
  <si>
    <t>09 63 01 12 54</t>
  </si>
  <si>
    <t>821.324.183.00010</t>
  </si>
  <si>
    <t>Mme Mayara DELBECQUE</t>
  </si>
  <si>
    <t>MME DELBECQUE MAYARA VANISE</t>
  </si>
  <si>
    <t>VENTE DE VETEMENTS</t>
  </si>
  <si>
    <t>SERRIERES SUR AIN</t>
  </si>
  <si>
    <t>16 C CHEMIN DES TAILLETS</t>
  </si>
  <si>
    <t>06 21 15 53 83</t>
  </si>
  <si>
    <t>mayakastyel87@hotmail.com</t>
  </si>
  <si>
    <t>821.382.629.00011</t>
  </si>
  <si>
    <t>Mme Anaelle DIMINUTTO</t>
  </si>
  <si>
    <t>NUTRILASER 74</t>
  </si>
  <si>
    <t>LOCATION DE LOCAUX ET D'EQUIPEMENTS POUR LA PRATIQUE D'ACTES MEDICAUX ET PARA-MEDICAUX.</t>
  </si>
  <si>
    <t>SEYSSEL</t>
  </si>
  <si>
    <t>1 RUE DE RAGEE</t>
  </si>
  <si>
    <t>821.322.971.00028</t>
  </si>
  <si>
    <t>ST DIDIER SUR CHALARONNE</t>
  </si>
  <si>
    <t>202 VIGNES DES PERRIERS</t>
  </si>
  <si>
    <t>gregory.privel@orange.fr</t>
  </si>
  <si>
    <t>821.807.906.00010</t>
  </si>
  <si>
    <t>Mr Thierry MATHON</t>
  </si>
  <si>
    <t>TSI PEINTURE</t>
  </si>
  <si>
    <t>PEINTURE INDUSTRIELLE, FAUX PLAFONDS, RAVALEMENT DE FACADE, LAVAGE HAUTE PRESSION, MARQUAGES EXTERIEURS EN PEINTURE ROUTIERE</t>
  </si>
  <si>
    <t>1 RUE DE L'INDUSTRIE</t>
  </si>
  <si>
    <t>821.796.752.00011</t>
  </si>
  <si>
    <t>Mr Jean-Francois LIZE</t>
  </si>
  <si>
    <t>ALLIANCEIMMO PARTNERS</t>
  </si>
  <si>
    <t>TOUTES TRANSACTIONS SUR IMMEUBLES ET FONDS DE COMMERCE, MARCHAND DE BIENS, TOUTES ACTIVITES CONNEXES.</t>
  </si>
  <si>
    <t>ST MAURICE DE GOURDANS</t>
  </si>
  <si>
    <t>64 ROUTE DE PORT GALLAND</t>
  </si>
  <si>
    <t>07 77 89 15 65</t>
  </si>
  <si>
    <t>lize.luzena@gmail.com</t>
  </si>
  <si>
    <t>821.153.764.00013</t>
  </si>
  <si>
    <t>Mr Eric BARBAL</t>
  </si>
  <si>
    <t>MR BARBAL ERIC</t>
  </si>
  <si>
    <t>VERTUS NATURE</t>
  </si>
  <si>
    <t>VENTE DE PRODUITS NATURELS, DE PRODUITS BIO, DE COMPLEMENTS ALIMENTAIRES, D'ACCESSOIRES POUR ANIMAUX, D'ACCESSOIRES POUR LA MAISON</t>
  </si>
  <si>
    <t>THOIRY</t>
  </si>
  <si>
    <t>65 RUE DES MARTERETS</t>
  </si>
  <si>
    <t>ericbarbal@gmail.com</t>
  </si>
  <si>
    <t>821.442.613.00013</t>
  </si>
  <si>
    <t>Mr Jean-Yves LANDECY</t>
  </si>
  <si>
    <t>IMMOVALUE</t>
  </si>
  <si>
    <t>AGENT IMMOBILIER, CREATION ET DEVELOPPEMENT D'UN RESEAU DE PROFESSIONNELS EN LIEN AVEC LA VENTE DE TOUS BIENS OU DROITS IMMOBILIERS.</t>
  </si>
  <si>
    <t>CENTRE COMMERCIAL VAL THOIRY</t>
  </si>
  <si>
    <t>821.944.923.00019</t>
  </si>
  <si>
    <t>Mr Alexandre KOKIN</t>
  </si>
  <si>
    <t>TECH ART CONSTRUCTIONS</t>
  </si>
  <si>
    <t>TOUTES OPERATIONS DE CONTRACTANT GENERAL ; TOUTES OPERATIONS DE PILOTAGE, D'ORGANISATION ET DE COORDINATION DE TRAVAUX ; LA MAITRISE ET L'INGENIERIE DANS LE DOMAINE DU BATIMENT EN GENERAL.</t>
  </si>
  <si>
    <t>RUE DE PUITS MATHIEU</t>
  </si>
  <si>
    <t>821.285.665.00013</t>
  </si>
  <si>
    <t>1092Z</t>
  </si>
  <si>
    <t>Mr Sebastien CHAMBAUD</t>
  </si>
  <si>
    <t>MR CHAMBAUD SEBASTIEN</t>
  </si>
  <si>
    <t>FABRICATION ET VENTE D'APPATS DESTINES A LA PECHE</t>
  </si>
  <si>
    <t>TORCIEU</t>
  </si>
  <si>
    <t>370 GRANDE RUE</t>
  </si>
  <si>
    <t>06 10 56 46 21</t>
  </si>
  <si>
    <t>grabotte01500@hotmail.fr</t>
  </si>
  <si>
    <t>821.957.776.00015</t>
  </si>
  <si>
    <t>4730Z</t>
  </si>
  <si>
    <t>Mme Josette MERLE</t>
  </si>
  <si>
    <t>MME MERLE JOSETTE</t>
  </si>
  <si>
    <t>AVIA</t>
  </si>
  <si>
    <t>VENTES DE CARBURANTS,DE GAZ,ACCESSOIRES AUTOMOBILE,BOUTIQUE ENSEIGNE VIVAL,LOTO,JEUX DE LA FRANCAISE DES JEUX,DIVERS.</t>
  </si>
  <si>
    <t>TOSSIAT</t>
  </si>
  <si>
    <t>2258 ROUTE DE LA VAVRETTE</t>
  </si>
  <si>
    <t>06 65 25 03 55</t>
  </si>
  <si>
    <t>04 74 51 62 00</t>
  </si>
  <si>
    <t>ALAIN.MERLE1976@ORANGE.FR</t>
  </si>
  <si>
    <t>821.646.080.00019</t>
  </si>
  <si>
    <t>4331Z</t>
  </si>
  <si>
    <t>Mr Albino DA SILVA OLIVEIRA</t>
  </si>
  <si>
    <t>PLACO CONCEPTION</t>
  </si>
  <si>
    <t>POSE DE CLOISONS INTERIEURES, POSE DE MENUISERIE BOIS, PVD, ALU. INTERIEURES ET EXTERIEURES.</t>
  </si>
  <si>
    <t>TREVOUX</t>
  </si>
  <si>
    <t>66 RUE CHANTEPERDRIX</t>
  </si>
  <si>
    <t>821.709.144.00017</t>
  </si>
  <si>
    <t>Mme Raphaelle DUMONT</t>
  </si>
  <si>
    <t>EN FAIM!</t>
  </si>
  <si>
    <t>L'ACTIVITE DE RESTAURATION TARDITIONNELLE</t>
  </si>
  <si>
    <t>AVENUE DE FORMANS</t>
  </si>
  <si>
    <t>raphaele.dumont@orange.fr</t>
  </si>
  <si>
    <t>821.995.495.00016</t>
  </si>
  <si>
    <t>Mr Mesut DUYGU</t>
  </si>
  <si>
    <t>EMD SERVICE</t>
  </si>
  <si>
    <t>PLOMBERIE, CHAUFFAGE, SANITAIRE.</t>
  </si>
  <si>
    <t>ALLEE DU BIEF</t>
  </si>
  <si>
    <t>04 74 00 26 77</t>
  </si>
  <si>
    <t>821.554.342.00013</t>
  </si>
  <si>
    <t>Mr Nicolas BERJOAN</t>
  </si>
  <si>
    <t>M&amp;L INVESTISSEMENT</t>
  </si>
  <si>
    <t>LA PRISE DE PARTICIPATIONS OU D'INTERETS DANS TOUTES SOCIETES, ENTREPRISES, GROUPEMENTS ET INDUSTRIES EXISTANTES OU A CREER, FRANCAISES OU ETRANGERES, DE PRODUCTION, DE COMMERCIALISATION OU DE PRESTATION DE SERVICES DANS TOUS SECTEURS ECONOMIQUES.</t>
  </si>
  <si>
    <t>VAL REVERMONT</t>
  </si>
  <si>
    <t>68 GRANDE RUE</t>
  </si>
  <si>
    <t>821.746.815.00017</t>
  </si>
  <si>
    <t>Mme Natalia GADALETA</t>
  </si>
  <si>
    <t>MME GADALETA NATALIA</t>
  </si>
  <si>
    <t>RESTAURATION RAPIDE SUR PLACE OU A EMPORTER EN AMBULANT.</t>
  </si>
  <si>
    <t>VILLIEU LOYES MOLLON</t>
  </si>
  <si>
    <t>CHEMIN DE LA CROISETTE</t>
  </si>
  <si>
    <t>milaskanatalia818@gmail.com</t>
  </si>
  <si>
    <t>790.182.786.00208</t>
  </si>
  <si>
    <t>7120B</t>
  </si>
  <si>
    <t>BUREAU VERITAS CONSTRUCTION</t>
  </si>
  <si>
    <t>MISSIONS DANS LE DOMAINE DU BAT ET DU GENIE CIVIL EN TANT QUE CONTROLEUR TECHNIQUE AU SENS DU CODE DE LA CONSTRUCTION ET DE L'HABITATION.MISSIONS RELATIVES A L'ASSURANCE QUALITE DANS LE DOMAINE DE LA CONSTRUCTION.VERIF TECH ET MESURES DANS LE DOMAINE DE LA CONSTRUCTION. (SUITE OBS)</t>
  </si>
  <si>
    <t>VIRIAT</t>
  </si>
  <si>
    <t>RUE GAY LUSSAC</t>
  </si>
  <si>
    <t>790.184.675.00870</t>
  </si>
  <si>
    <t>BUREAU VERITAS EXPLOITATION</t>
  </si>
  <si>
    <t>DS DOMAINES BATIMT,INFRASTRUCTURES,GENIE CIVIL,INDUSTRIE ET DE LEURS EQUIPMTS,ET SS RESERVE DE L'OBTENTION DES AGREMENTS,RECONNAISSANCES ET AUTORISATIONS REGLEMENTAIRES QUI SONT OU QUI DEVIENDRAIENT NECESSAIRE,FOURNITURE DE TTES PREST.LIEES NOTAMT AU CONFORT,SANTE,QUALITE,ENVIROMT,POLLUTION,SOLIDITE,SECURITE,FONCTIONMT DES INSTALLATIONS SS FORME D'INSPECTIONS,VERIFICATIONS,EVALUATIONS,DIAGNOSTICS,AUDITS,...(CF.OBS)</t>
  </si>
  <si>
    <t>821.268.349.00023</t>
  </si>
  <si>
    <t>Mr Christophe JACOBERGER</t>
  </si>
  <si>
    <t>CJ ELECTRICITE</t>
  </si>
  <si>
    <t>CHRISTOPHE JACOBERGER</t>
  </si>
  <si>
    <t>ELECTRICITE GENERALE, VENTE D'ACCESSOIRES, APPAREILS ELECTROMENAGERS, CHAUFFAGE, POMPE A CHALEUR, VENTILATION ET DE TOUS MATERIELS ET APPAREILS SE RATTACHANT AU DOMAINE DE L'ELECTRICITE.</t>
  </si>
  <si>
    <t>VONNAS</t>
  </si>
  <si>
    <t>524 AVENUE DE LA GARE</t>
  </si>
  <si>
    <t>06 07 68 12 08</t>
  </si>
  <si>
    <t>http://cjelectricite.fr/</t>
  </si>
  <si>
    <t>- SERVICES</t>
  </si>
  <si>
    <t>- AUTRES</t>
  </si>
  <si>
    <t>- COMMERCE DE GROS</t>
  </si>
  <si>
    <t>- COMMERCE DETAIL</t>
  </si>
  <si>
    <t>- B.T.P.</t>
  </si>
  <si>
    <t>- AGRICULTURE</t>
  </si>
  <si>
    <t>- INDUSTRIE</t>
  </si>
  <si>
    <t>Estelle</t>
  </si>
  <si>
    <t>Fanny</t>
  </si>
  <si>
    <t>Joao</t>
  </si>
  <si>
    <t>Stéphanie</t>
  </si>
  <si>
    <t>Angélique</t>
  </si>
  <si>
    <t>Jacqueline</t>
  </si>
  <si>
    <t>Nico</t>
  </si>
  <si>
    <t>Natasha</t>
  </si>
  <si>
    <t>Jérome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</si>
</sst>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00"/>
  </numFmts>
  <fonts count="4"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hair">
        <color auto="1"/>
      </top>
      <bottom style="hair">
        <color auto="1"/>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14" fontId="0" fillId="0" borderId="0" xfId="0" applyNumberFormat="1"/>
    <xf numFmtId="164" fontId="0" fillId="0" borderId="0" xfId="0" applyNumberFormat="1"/>
    <xf numFmtId="164" fontId="0" fillId="0" borderId="0" xfId="0" applyNumberFormat="1" applyAlignment="1">
      <alignment horizontal="center"/>
    </xf>
    <xf numFmtId="164" fontId="0" fillId="0" borderId="0" xfId="1" applyNumberFormat="1" applyFont="1"/>
    <xf numFmtId="164" fontId="2" fillId="0" borderId="0" xfId="0" applyNumberFormat="1" applyFont="1"/>
    <xf numFmtId="164" fontId="2" fillId="0" borderId="0" xfId="0" applyNumberFormat="1" applyFont="1" applyAlignment="1">
      <alignment horizontal="center"/>
    </xf>
    <xf numFmtId="0" fontId="3" fillId="0" borderId="1" xfId="0" applyFont="1" applyBorder="1" applyAlignment="1">
      <alignment horizontal="center"/>
    </xf>
    <xf numFmtId="0" fontId="3" fillId="0" borderId="0" xfId="0" applyFont="1" applyAlignment="1">
      <alignment horizontal="center"/>
    </xf>
  </cellXfs>
  <cellStyles count="2">
    <cellStyle name="Milliers" xfId="1" builtinId="3"/>
    <cellStyle name="Normal"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9"/>
  <sheetViews>
    <sheetView tabSelected="1" topLeftCell="O1" zoomScale="80" zoomScaleNormal="80" workbookViewId="0">
      <selection activeCell="T11" sqref="T11"/>
    </sheetView>
  </sheetViews>
  <sheetFormatPr baseColWidth="10" defaultRowHeight="15" x14ac:dyDescent="0.25"/>
  <cols>
    <col min="1" max="1" width="4.25" customWidth="1"/>
    <col min="2" max="2" width="4.125" customWidth="1"/>
    <col min="3" max="3" width="3.25" customWidth="1"/>
    <col min="4" max="4" width="4" customWidth="1"/>
    <col min="5" max="5" width="4.125" customWidth="1"/>
    <col min="6" max="6" width="4.875" customWidth="1"/>
    <col min="7" max="7" width="7.125" customWidth="1"/>
    <col min="8" max="8" width="8" customWidth="1"/>
    <col min="9" max="9" width="7" customWidth="1"/>
    <col min="10" max="10" width="16.375" style="3" customWidth="1"/>
    <col min="11" max="11" width="12.25" customWidth="1"/>
    <col min="12" max="12" width="12.875" customWidth="1"/>
    <col min="13" max="13" width="12.625" customWidth="1"/>
    <col min="14" max="14" width="18.875" customWidth="1"/>
    <col min="15" max="15" width="14.375" customWidth="1"/>
    <col min="16" max="16" width="16.125" customWidth="1"/>
    <col min="17" max="17" width="15" customWidth="1"/>
    <col min="18" max="18" width="24" customWidth="1"/>
    <col min="22" max="30" width="11" style="8"/>
  </cols>
  <sheetData>
    <row r="1" spans="1:30" x14ac:dyDescent="0.25">
      <c r="A1" t="s">
        <v>0</v>
      </c>
      <c r="B1" t="s">
        <v>1</v>
      </c>
      <c r="C1" t="s">
        <v>2</v>
      </c>
      <c r="D1" t="s">
        <v>3</v>
      </c>
      <c r="E1" t="s">
        <v>4</v>
      </c>
      <c r="F1" t="s">
        <v>5</v>
      </c>
      <c r="G1" t="s">
        <v>6</v>
      </c>
      <c r="H1" t="s">
        <v>7</v>
      </c>
      <c r="I1" t="s">
        <v>8</v>
      </c>
      <c r="J1" s="3" t="s">
        <v>9</v>
      </c>
      <c r="K1" t="s">
        <v>10</v>
      </c>
      <c r="L1" t="s">
        <v>11</v>
      </c>
      <c r="M1" t="s">
        <v>12</v>
      </c>
      <c r="N1" t="s">
        <v>13</v>
      </c>
      <c r="O1" t="s">
        <v>14</v>
      </c>
      <c r="P1" t="s">
        <v>15</v>
      </c>
      <c r="Q1" t="s">
        <v>16</v>
      </c>
      <c r="R1" t="s">
        <v>17</v>
      </c>
      <c r="S1" t="s">
        <v>18</v>
      </c>
      <c r="V1" s="6" t="s">
        <v>1027</v>
      </c>
      <c r="W1" s="6" t="s">
        <v>1028</v>
      </c>
      <c r="X1" s="6" t="s">
        <v>1029</v>
      </c>
      <c r="Y1" s="6" t="s">
        <v>1030</v>
      </c>
      <c r="Z1" s="6" t="s">
        <v>1031</v>
      </c>
      <c r="AA1" s="6" t="s">
        <v>1032</v>
      </c>
      <c r="AB1" s="6" t="s">
        <v>1033</v>
      </c>
      <c r="AC1" s="6" t="s">
        <v>1034</v>
      </c>
      <c r="AD1" s="6" t="s">
        <v>1035</v>
      </c>
    </row>
    <row r="2" spans="1:30" x14ac:dyDescent="0.25">
      <c r="A2" t="s">
        <v>145</v>
      </c>
      <c r="B2" t="s">
        <v>146</v>
      </c>
      <c r="C2" t="s">
        <v>147</v>
      </c>
      <c r="D2" t="s">
        <v>148</v>
      </c>
      <c r="F2" t="s">
        <v>149</v>
      </c>
      <c r="G2" t="s">
        <v>36</v>
      </c>
      <c r="H2" t="s">
        <v>37</v>
      </c>
      <c r="I2" t="s">
        <v>150</v>
      </c>
      <c r="J2" s="3">
        <v>1000</v>
      </c>
      <c r="K2" t="s">
        <v>151</v>
      </c>
      <c r="L2" s="1">
        <v>42552</v>
      </c>
      <c r="M2" t="s">
        <v>29</v>
      </c>
      <c r="N2" t="s">
        <v>1024</v>
      </c>
      <c r="O2" t="s">
        <v>30</v>
      </c>
      <c r="V2" s="7" t="str">
        <f>IF(SUMPRODUCT((COUNTIF(Estelle,$J2))*1),"X","")</f>
        <v/>
      </c>
      <c r="W2" s="7" t="str">
        <f>IF(SUMPRODUCT((COUNTIF(Fanny,$J2))*1),"X","")</f>
        <v/>
      </c>
      <c r="X2" s="7" t="str">
        <f>IF(SUMPRODUCT((COUNTIF(Joao,$J2))*1),"X","")</f>
        <v/>
      </c>
      <c r="Y2" s="7" t="str">
        <f>IF(SUMPRODUCT((COUNTIF(Stéphanie,$J2))*1),"X","")</f>
        <v>X</v>
      </c>
      <c r="Z2" s="7" t="str">
        <f>IF(SUMPRODUCT((COUNTIF(Angélique,$J2))*1),"X","")</f>
        <v>X</v>
      </c>
      <c r="AA2" s="7" t="str">
        <f>IF(SUMPRODUCT((COUNTIF(Jacqueline,$J2))*1),"X","")</f>
        <v/>
      </c>
      <c r="AB2" s="7" t="str">
        <f>IF(SUMPRODUCT((COUNTIF(Nico,$J2))*1),"X","")</f>
        <v>X</v>
      </c>
      <c r="AC2" s="7" t="str">
        <f>IF(SUMPRODUCT((COUNTIF(Natasha,$J2))*1),"X","")</f>
        <v/>
      </c>
      <c r="AD2" s="7" t="str">
        <f>IF(SUMPRODUCT((COUNTIF(Jérome,$J2))*1),"X","")</f>
        <v>X</v>
      </c>
    </row>
    <row r="3" spans="1:30" x14ac:dyDescent="0.25">
      <c r="A3" t="s">
        <v>152</v>
      </c>
      <c r="B3" t="s">
        <v>153</v>
      </c>
      <c r="C3" t="s">
        <v>154</v>
      </c>
      <c r="D3" t="s">
        <v>155</v>
      </c>
      <c r="E3" t="s">
        <v>156</v>
      </c>
      <c r="F3" t="s">
        <v>157</v>
      </c>
      <c r="G3" t="s">
        <v>36</v>
      </c>
      <c r="H3" t="s">
        <v>37</v>
      </c>
      <c r="I3" t="s">
        <v>150</v>
      </c>
      <c r="J3" s="3">
        <v>1000</v>
      </c>
      <c r="K3" t="s">
        <v>158</v>
      </c>
      <c r="L3" s="1">
        <v>42557</v>
      </c>
      <c r="M3" t="s">
        <v>29</v>
      </c>
      <c r="N3" t="s">
        <v>1023</v>
      </c>
      <c r="O3" t="s">
        <v>86</v>
      </c>
      <c r="P3" t="s">
        <v>159</v>
      </c>
      <c r="R3" t="s">
        <v>160</v>
      </c>
      <c r="V3" s="7" t="str">
        <f>IF(SUMPRODUCT((COUNTIF(Estelle,$J3))*1),"X","")</f>
        <v/>
      </c>
      <c r="W3" s="7" t="str">
        <f>IF(SUMPRODUCT((COUNTIF(Fanny,$J3))*1),"X","")</f>
        <v/>
      </c>
      <c r="X3" s="7" t="str">
        <f>IF(SUMPRODUCT((COUNTIF(Joao,$J3))*1),"X","")</f>
        <v/>
      </c>
      <c r="Y3" s="7" t="str">
        <f>IF(SUMPRODUCT((COUNTIF(Stéphanie,$J3))*1),"X","")</f>
        <v>X</v>
      </c>
      <c r="Z3" s="7" t="str">
        <f>IF(SUMPRODUCT((COUNTIF(Angélique,$J3))*1),"X","")</f>
        <v>X</v>
      </c>
      <c r="AA3" s="7" t="str">
        <f>IF(SUMPRODUCT((COUNTIF(Jacqueline,$J3))*1),"X","")</f>
        <v/>
      </c>
      <c r="AB3" s="7" t="str">
        <f>IF(SUMPRODUCT((COUNTIF(Nico,$J3))*1),"X","")</f>
        <v>X</v>
      </c>
      <c r="AC3" s="7" t="str">
        <f>IF(SUMPRODUCT((COUNTIF(Natasha,$J3))*1),"X","")</f>
        <v/>
      </c>
      <c r="AD3" s="7" t="str">
        <f>IF(SUMPRODUCT((COUNTIF(Jérome,$J3))*1),"X","")</f>
        <v>X</v>
      </c>
    </row>
    <row r="4" spans="1:30" x14ac:dyDescent="0.25">
      <c r="A4" t="s">
        <v>161</v>
      </c>
      <c r="B4" t="s">
        <v>20</v>
      </c>
      <c r="C4" t="s">
        <v>162</v>
      </c>
      <c r="D4" t="s">
        <v>163</v>
      </c>
      <c r="E4" t="s">
        <v>164</v>
      </c>
      <c r="F4" t="s">
        <v>165</v>
      </c>
      <c r="G4" t="s">
        <v>74</v>
      </c>
      <c r="H4" t="s">
        <v>26</v>
      </c>
      <c r="I4" t="s">
        <v>150</v>
      </c>
      <c r="J4" s="3">
        <v>1000</v>
      </c>
      <c r="K4" t="s">
        <v>166</v>
      </c>
      <c r="L4" s="1">
        <v>42552</v>
      </c>
      <c r="M4" t="s">
        <v>29</v>
      </c>
      <c r="N4" t="s">
        <v>1020</v>
      </c>
      <c r="O4" t="s">
        <v>62</v>
      </c>
      <c r="P4" t="s">
        <v>167</v>
      </c>
      <c r="V4" s="7" t="str">
        <f>IF(SUMPRODUCT((COUNTIF(Estelle,$J4))*1),"X","")</f>
        <v/>
      </c>
      <c r="W4" s="7" t="str">
        <f>IF(SUMPRODUCT((COUNTIF(Fanny,$J4))*1),"X","")</f>
        <v/>
      </c>
      <c r="X4" s="7" t="str">
        <f>IF(SUMPRODUCT((COUNTIF(Joao,$J4))*1),"X","")</f>
        <v/>
      </c>
      <c r="Y4" s="7" t="str">
        <f>IF(SUMPRODUCT((COUNTIF(Stéphanie,$J4))*1),"X","")</f>
        <v>X</v>
      </c>
      <c r="Z4" s="7" t="str">
        <f>IF(SUMPRODUCT((COUNTIF(Angélique,$J4))*1),"X","")</f>
        <v>X</v>
      </c>
      <c r="AA4" s="7" t="str">
        <f>IF(SUMPRODUCT((COUNTIF(Jacqueline,$J4))*1),"X","")</f>
        <v/>
      </c>
      <c r="AB4" s="7" t="str">
        <f>IF(SUMPRODUCT((COUNTIF(Nico,$J4))*1),"X","")</f>
        <v>X</v>
      </c>
      <c r="AC4" s="7" t="str">
        <f>IF(SUMPRODUCT((COUNTIF(Natasha,$J4))*1),"X","")</f>
        <v/>
      </c>
      <c r="AD4" s="7" t="str">
        <f>IF(SUMPRODUCT((COUNTIF(Jérome,$J4))*1),"X","")</f>
        <v>X</v>
      </c>
    </row>
    <row r="5" spans="1:30" x14ac:dyDescent="0.25">
      <c r="A5" t="s">
        <v>168</v>
      </c>
      <c r="B5" t="s">
        <v>169</v>
      </c>
      <c r="C5" t="s">
        <v>170</v>
      </c>
      <c r="D5" t="s">
        <v>171</v>
      </c>
      <c r="F5" t="s">
        <v>172</v>
      </c>
      <c r="G5" t="s">
        <v>36</v>
      </c>
      <c r="H5" t="s">
        <v>37</v>
      </c>
      <c r="I5" t="s">
        <v>150</v>
      </c>
      <c r="J5" s="3">
        <v>1000</v>
      </c>
      <c r="K5" t="s">
        <v>173</v>
      </c>
      <c r="L5" s="1">
        <v>42552</v>
      </c>
      <c r="M5" t="s">
        <v>29</v>
      </c>
      <c r="N5" t="s">
        <v>1026</v>
      </c>
      <c r="O5" t="s">
        <v>86</v>
      </c>
      <c r="P5" t="s">
        <v>174</v>
      </c>
      <c r="Q5" t="s">
        <v>175</v>
      </c>
      <c r="R5" t="s">
        <v>176</v>
      </c>
      <c r="V5" s="7" t="str">
        <f>IF(SUMPRODUCT((COUNTIF(Estelle,$J5))*1),"X","")</f>
        <v/>
      </c>
      <c r="W5" s="7" t="str">
        <f>IF(SUMPRODUCT((COUNTIF(Fanny,$J5))*1),"X","")</f>
        <v/>
      </c>
      <c r="X5" s="7" t="str">
        <f>IF(SUMPRODUCT((COUNTIF(Joao,$J5))*1),"X","")</f>
        <v/>
      </c>
      <c r="Y5" s="7" t="str">
        <f>IF(SUMPRODUCT((COUNTIF(Stéphanie,$J5))*1),"X","")</f>
        <v>X</v>
      </c>
      <c r="Z5" s="7" t="str">
        <f>IF(SUMPRODUCT((COUNTIF(Angélique,$J5))*1),"X","")</f>
        <v>X</v>
      </c>
      <c r="AA5" s="7" t="str">
        <f>IF(SUMPRODUCT((COUNTIF(Jacqueline,$J5))*1),"X","")</f>
        <v/>
      </c>
      <c r="AB5" s="7" t="str">
        <f>IF(SUMPRODUCT((COUNTIF(Nico,$J5))*1),"X","")</f>
        <v>X</v>
      </c>
      <c r="AC5" s="7" t="str">
        <f>IF(SUMPRODUCT((COUNTIF(Natasha,$J5))*1),"X","")</f>
        <v/>
      </c>
      <c r="AD5" s="7" t="str">
        <f>IF(SUMPRODUCT((COUNTIF(Jérome,$J5))*1),"X","")</f>
        <v>X</v>
      </c>
    </row>
    <row r="6" spans="1:30" x14ac:dyDescent="0.25">
      <c r="A6" t="s">
        <v>177</v>
      </c>
      <c r="B6" t="s">
        <v>178</v>
      </c>
      <c r="C6" t="s">
        <v>179</v>
      </c>
      <c r="D6" t="s">
        <v>180</v>
      </c>
      <c r="F6" t="s">
        <v>181</v>
      </c>
      <c r="G6" t="s">
        <v>74</v>
      </c>
      <c r="H6" t="s">
        <v>37</v>
      </c>
      <c r="I6" t="s">
        <v>150</v>
      </c>
      <c r="J6" s="3">
        <v>1000</v>
      </c>
      <c r="K6" t="s">
        <v>182</v>
      </c>
      <c r="L6" s="1">
        <v>42552</v>
      </c>
      <c r="M6" t="s">
        <v>29</v>
      </c>
      <c r="N6" t="s">
        <v>1023</v>
      </c>
      <c r="O6" t="s">
        <v>62</v>
      </c>
      <c r="V6" s="7" t="str">
        <f>IF(SUMPRODUCT((COUNTIF(Estelle,$J6))*1),"X","")</f>
        <v/>
      </c>
      <c r="W6" s="7" t="str">
        <f>IF(SUMPRODUCT((COUNTIF(Fanny,$J6))*1),"X","")</f>
        <v/>
      </c>
      <c r="X6" s="7" t="str">
        <f>IF(SUMPRODUCT((COUNTIF(Joao,$J6))*1),"X","")</f>
        <v/>
      </c>
      <c r="Y6" s="7" t="str">
        <f>IF(SUMPRODUCT((COUNTIF(Stéphanie,$J6))*1),"X","")</f>
        <v>X</v>
      </c>
      <c r="Z6" s="7" t="str">
        <f>IF(SUMPRODUCT((COUNTIF(Angélique,$J6))*1),"X","")</f>
        <v>X</v>
      </c>
      <c r="AA6" s="7" t="str">
        <f>IF(SUMPRODUCT((COUNTIF(Jacqueline,$J6))*1),"X","")</f>
        <v/>
      </c>
      <c r="AB6" s="7" t="str">
        <f>IF(SUMPRODUCT((COUNTIF(Nico,$J6))*1),"X","")</f>
        <v>X</v>
      </c>
      <c r="AC6" s="7" t="str">
        <f>IF(SUMPRODUCT((COUNTIF(Natasha,$J6))*1),"X","")</f>
        <v/>
      </c>
      <c r="AD6" s="7" t="str">
        <f>IF(SUMPRODUCT((COUNTIF(Jérome,$J6))*1),"X","")</f>
        <v>X</v>
      </c>
    </row>
    <row r="7" spans="1:30" x14ac:dyDescent="0.25">
      <c r="A7" t="s">
        <v>183</v>
      </c>
      <c r="B7" t="s">
        <v>184</v>
      </c>
      <c r="C7" t="s">
        <v>185</v>
      </c>
      <c r="D7" t="s">
        <v>186</v>
      </c>
      <c r="F7" t="s">
        <v>187</v>
      </c>
      <c r="G7" t="s">
        <v>36</v>
      </c>
      <c r="H7" t="s">
        <v>37</v>
      </c>
      <c r="I7" t="s">
        <v>150</v>
      </c>
      <c r="J7" s="3">
        <v>1000</v>
      </c>
      <c r="K7" t="s">
        <v>188</v>
      </c>
      <c r="L7" s="1">
        <v>42552</v>
      </c>
      <c r="M7" t="s">
        <v>29</v>
      </c>
      <c r="N7" t="s">
        <v>1020</v>
      </c>
      <c r="O7" t="s">
        <v>86</v>
      </c>
      <c r="P7" t="s">
        <v>189</v>
      </c>
      <c r="R7" t="s">
        <v>190</v>
      </c>
      <c r="V7" s="7" t="str">
        <f>IF(SUMPRODUCT((COUNTIF(Estelle,$J7))*1),"X","")</f>
        <v/>
      </c>
      <c r="W7" s="7" t="str">
        <f>IF(SUMPRODUCT((COUNTIF(Fanny,$J7))*1),"X","")</f>
        <v/>
      </c>
      <c r="X7" s="7" t="str">
        <f>IF(SUMPRODUCT((COUNTIF(Joao,$J7))*1),"X","")</f>
        <v/>
      </c>
      <c r="Y7" s="7" t="str">
        <f>IF(SUMPRODUCT((COUNTIF(Stéphanie,$J7))*1),"X","")</f>
        <v>X</v>
      </c>
      <c r="Z7" s="7" t="str">
        <f>IF(SUMPRODUCT((COUNTIF(Angélique,$J7))*1),"X","")</f>
        <v>X</v>
      </c>
      <c r="AA7" s="7" t="str">
        <f>IF(SUMPRODUCT((COUNTIF(Jacqueline,$J7))*1),"X","")</f>
        <v/>
      </c>
      <c r="AB7" s="7" t="str">
        <f>IF(SUMPRODUCT((COUNTIF(Nico,$J7))*1),"X","")</f>
        <v>X</v>
      </c>
      <c r="AC7" s="7" t="str">
        <f>IF(SUMPRODUCT((COUNTIF(Natasha,$J7))*1),"X","")</f>
        <v/>
      </c>
      <c r="AD7" s="7" t="str">
        <f>IF(SUMPRODUCT((COUNTIF(Jérome,$J7))*1),"X","")</f>
        <v>X</v>
      </c>
    </row>
    <row r="8" spans="1:30" x14ac:dyDescent="0.25">
      <c r="A8" t="s">
        <v>191</v>
      </c>
      <c r="B8" t="s">
        <v>192</v>
      </c>
      <c r="C8" t="s">
        <v>193</v>
      </c>
      <c r="D8" t="s">
        <v>194</v>
      </c>
      <c r="F8" t="s">
        <v>195</v>
      </c>
      <c r="G8" t="s">
        <v>74</v>
      </c>
      <c r="H8" t="s">
        <v>26</v>
      </c>
      <c r="I8" t="s">
        <v>150</v>
      </c>
      <c r="J8" s="3">
        <v>1000</v>
      </c>
      <c r="K8" t="s">
        <v>196</v>
      </c>
      <c r="L8" s="1">
        <v>42552</v>
      </c>
      <c r="M8" t="s">
        <v>29</v>
      </c>
      <c r="N8" t="s">
        <v>1020</v>
      </c>
      <c r="O8" t="s">
        <v>77</v>
      </c>
      <c r="P8" t="s">
        <v>197</v>
      </c>
      <c r="R8" t="s">
        <v>198</v>
      </c>
      <c r="V8" s="7" t="str">
        <f>IF(SUMPRODUCT((COUNTIF(Estelle,$J8))*1),"X","")</f>
        <v/>
      </c>
      <c r="W8" s="7" t="str">
        <f>IF(SUMPRODUCT((COUNTIF(Fanny,$J8))*1),"X","")</f>
        <v/>
      </c>
      <c r="X8" s="7" t="str">
        <f>IF(SUMPRODUCT((COUNTIF(Joao,$J8))*1),"X","")</f>
        <v/>
      </c>
      <c r="Y8" s="7" t="str">
        <f>IF(SUMPRODUCT((COUNTIF(Stéphanie,$J8))*1),"X","")</f>
        <v>X</v>
      </c>
      <c r="Z8" s="7" t="str">
        <f>IF(SUMPRODUCT((COUNTIF(Angélique,$J8))*1),"X","")</f>
        <v>X</v>
      </c>
      <c r="AA8" s="7" t="str">
        <f>IF(SUMPRODUCT((COUNTIF(Jacqueline,$J8))*1),"X","")</f>
        <v/>
      </c>
      <c r="AB8" s="7" t="str">
        <f>IF(SUMPRODUCT((COUNTIF(Nico,$J8))*1),"X","")</f>
        <v>X</v>
      </c>
      <c r="AC8" s="7" t="str">
        <f>IF(SUMPRODUCT((COUNTIF(Natasha,$J8))*1),"X","")</f>
        <v/>
      </c>
      <c r="AD8" s="7" t="str">
        <f>IF(SUMPRODUCT((COUNTIF(Jérome,$J8))*1),"X","")</f>
        <v>X</v>
      </c>
    </row>
    <row r="9" spans="1:30" x14ac:dyDescent="0.25">
      <c r="A9" t="s">
        <v>199</v>
      </c>
      <c r="B9" t="s">
        <v>200</v>
      </c>
      <c r="C9" t="s">
        <v>201</v>
      </c>
      <c r="D9" t="s">
        <v>202</v>
      </c>
      <c r="E9" t="s">
        <v>202</v>
      </c>
      <c r="F9" t="s">
        <v>203</v>
      </c>
      <c r="G9" t="s">
        <v>74</v>
      </c>
      <c r="H9" t="s">
        <v>37</v>
      </c>
      <c r="I9" t="s">
        <v>150</v>
      </c>
      <c r="J9" s="3">
        <v>1000</v>
      </c>
      <c r="K9" t="s">
        <v>204</v>
      </c>
      <c r="L9" s="1">
        <v>42557</v>
      </c>
      <c r="M9" t="s">
        <v>29</v>
      </c>
      <c r="N9" t="s">
        <v>1026</v>
      </c>
      <c r="O9" t="s">
        <v>62</v>
      </c>
      <c r="R9" t="s">
        <v>205</v>
      </c>
      <c r="V9" s="7" t="str">
        <f>IF(SUMPRODUCT((COUNTIF(Estelle,$J9))*1),"X","")</f>
        <v/>
      </c>
      <c r="W9" s="7" t="str">
        <f>IF(SUMPRODUCT((COUNTIF(Fanny,$J9))*1),"X","")</f>
        <v/>
      </c>
      <c r="X9" s="7" t="str">
        <f>IF(SUMPRODUCT((COUNTIF(Joao,$J9))*1),"X","")</f>
        <v/>
      </c>
      <c r="Y9" s="7" t="str">
        <f>IF(SUMPRODUCT((COUNTIF(Stéphanie,$J9))*1),"X","")</f>
        <v>X</v>
      </c>
      <c r="Z9" s="7" t="str">
        <f>IF(SUMPRODUCT((COUNTIF(Angélique,$J9))*1),"X","")</f>
        <v>X</v>
      </c>
      <c r="AA9" s="7" t="str">
        <f>IF(SUMPRODUCT((COUNTIF(Jacqueline,$J9))*1),"X","")</f>
        <v/>
      </c>
      <c r="AB9" s="7" t="str">
        <f>IF(SUMPRODUCT((COUNTIF(Nico,$J9))*1),"X","")</f>
        <v>X</v>
      </c>
      <c r="AC9" s="7" t="str">
        <f>IF(SUMPRODUCT((COUNTIF(Natasha,$J9))*1),"X","")</f>
        <v/>
      </c>
      <c r="AD9" s="7" t="str">
        <f>IF(SUMPRODUCT((COUNTIF(Jérome,$J9))*1),"X","")</f>
        <v>X</v>
      </c>
    </row>
    <row r="10" spans="1:30" x14ac:dyDescent="0.25">
      <c r="A10" t="s">
        <v>206</v>
      </c>
      <c r="B10" t="s">
        <v>55</v>
      </c>
      <c r="C10" t="s">
        <v>207</v>
      </c>
      <c r="D10" t="s">
        <v>208</v>
      </c>
      <c r="F10" t="s">
        <v>209</v>
      </c>
      <c r="G10" t="s">
        <v>59</v>
      </c>
      <c r="H10" t="s">
        <v>37</v>
      </c>
      <c r="I10" t="s">
        <v>150</v>
      </c>
      <c r="J10" s="3">
        <v>1000</v>
      </c>
      <c r="K10" t="s">
        <v>210</v>
      </c>
      <c r="L10" s="1">
        <v>42571</v>
      </c>
      <c r="N10" t="s">
        <v>1021</v>
      </c>
      <c r="O10" t="s">
        <v>112</v>
      </c>
      <c r="V10" s="7" t="str">
        <f>IF(SUMPRODUCT((COUNTIF(Estelle,$J10))*1),"X","")</f>
        <v/>
      </c>
      <c r="W10" s="7" t="str">
        <f>IF(SUMPRODUCT((COUNTIF(Fanny,$J10))*1),"X","")</f>
        <v/>
      </c>
      <c r="X10" s="7" t="str">
        <f>IF(SUMPRODUCT((COUNTIF(Joao,$J10))*1),"X","")</f>
        <v/>
      </c>
      <c r="Y10" s="7" t="str">
        <f>IF(SUMPRODUCT((COUNTIF(Stéphanie,$J10))*1),"X","")</f>
        <v>X</v>
      </c>
      <c r="Z10" s="7" t="str">
        <f>IF(SUMPRODUCT((COUNTIF(Angélique,$J10))*1),"X","")</f>
        <v>X</v>
      </c>
      <c r="AA10" s="7" t="str">
        <f>IF(SUMPRODUCT((COUNTIF(Jacqueline,$J10))*1),"X","")</f>
        <v/>
      </c>
      <c r="AB10" s="7" t="str">
        <f>IF(SUMPRODUCT((COUNTIF(Nico,$J10))*1),"X","")</f>
        <v>X</v>
      </c>
      <c r="AC10" s="7" t="str">
        <f>IF(SUMPRODUCT((COUNTIF(Natasha,$J10))*1),"X","")</f>
        <v/>
      </c>
      <c r="AD10" s="7" t="str">
        <f>IF(SUMPRODUCT((COUNTIF(Jérome,$J10))*1),"X","")</f>
        <v>X</v>
      </c>
    </row>
    <row r="11" spans="1:30" x14ac:dyDescent="0.25">
      <c r="A11" t="s">
        <v>211</v>
      </c>
      <c r="B11" t="s">
        <v>212</v>
      </c>
      <c r="C11" t="s">
        <v>213</v>
      </c>
      <c r="D11" t="s">
        <v>214</v>
      </c>
      <c r="F11" t="s">
        <v>215</v>
      </c>
      <c r="G11" t="s">
        <v>74</v>
      </c>
      <c r="H11" t="s">
        <v>37</v>
      </c>
      <c r="I11" t="s">
        <v>150</v>
      </c>
      <c r="J11" s="3">
        <v>1000</v>
      </c>
      <c r="K11" t="s">
        <v>216</v>
      </c>
      <c r="L11" s="1">
        <v>42559</v>
      </c>
      <c r="M11" t="s">
        <v>29</v>
      </c>
      <c r="N11" t="s">
        <v>1020</v>
      </c>
      <c r="O11" t="s">
        <v>62</v>
      </c>
      <c r="V11" s="7" t="str">
        <f>IF(SUMPRODUCT((COUNTIF(Estelle,$J11))*1),"X","")</f>
        <v/>
      </c>
      <c r="W11" s="7" t="str">
        <f>IF(SUMPRODUCT((COUNTIF(Fanny,$J11))*1),"X","")</f>
        <v/>
      </c>
      <c r="X11" s="7" t="str">
        <f>IF(SUMPRODUCT((COUNTIF(Joao,$J11))*1),"X","")</f>
        <v/>
      </c>
      <c r="Y11" s="7" t="str">
        <f>IF(SUMPRODUCT((COUNTIF(Stéphanie,$J11))*1),"X","")</f>
        <v>X</v>
      </c>
      <c r="Z11" s="7" t="str">
        <f>IF(SUMPRODUCT((COUNTIF(Angélique,$J11))*1),"X","")</f>
        <v>X</v>
      </c>
      <c r="AA11" s="7" t="str">
        <f>IF(SUMPRODUCT((COUNTIF(Jacqueline,$J11))*1),"X","")</f>
        <v/>
      </c>
      <c r="AB11" s="7" t="str">
        <f>IF(SUMPRODUCT((COUNTIF(Nico,$J11))*1),"X","")</f>
        <v>X</v>
      </c>
      <c r="AC11" s="7" t="str">
        <f>IF(SUMPRODUCT((COUNTIF(Natasha,$J11))*1),"X","")</f>
        <v/>
      </c>
      <c r="AD11" s="7" t="str">
        <f>IF(SUMPRODUCT((COUNTIF(Jérome,$J11))*1),"X","")</f>
        <v>X</v>
      </c>
    </row>
    <row r="12" spans="1:30" x14ac:dyDescent="0.25">
      <c r="A12" t="s">
        <v>217</v>
      </c>
      <c r="B12" t="s">
        <v>70</v>
      </c>
      <c r="C12" t="s">
        <v>218</v>
      </c>
      <c r="D12" t="s">
        <v>219</v>
      </c>
      <c r="F12" t="s">
        <v>220</v>
      </c>
      <c r="G12" t="s">
        <v>74</v>
      </c>
      <c r="H12" t="s">
        <v>37</v>
      </c>
      <c r="I12" t="s">
        <v>150</v>
      </c>
      <c r="J12" s="3">
        <v>1000</v>
      </c>
      <c r="K12" t="s">
        <v>221</v>
      </c>
      <c r="L12" s="1">
        <v>42577</v>
      </c>
      <c r="M12" t="s">
        <v>29</v>
      </c>
      <c r="N12" t="s">
        <v>1020</v>
      </c>
      <c r="O12" t="s">
        <v>62</v>
      </c>
      <c r="R12" t="s">
        <v>222</v>
      </c>
      <c r="V12" s="7" t="str">
        <f>IF(SUMPRODUCT((COUNTIF(Estelle,$J12))*1),"X","")</f>
        <v/>
      </c>
      <c r="W12" s="7" t="str">
        <f>IF(SUMPRODUCT((COUNTIF(Fanny,$J12))*1),"X","")</f>
        <v/>
      </c>
      <c r="X12" s="7" t="str">
        <f>IF(SUMPRODUCT((COUNTIF(Joao,$J12))*1),"X","")</f>
        <v/>
      </c>
      <c r="Y12" s="7" t="str">
        <f>IF(SUMPRODUCT((COUNTIF(Stéphanie,$J12))*1),"X","")</f>
        <v>X</v>
      </c>
      <c r="Z12" s="7" t="str">
        <f>IF(SUMPRODUCT((COUNTIF(Angélique,$J12))*1),"X","")</f>
        <v>X</v>
      </c>
      <c r="AA12" s="7" t="str">
        <f>IF(SUMPRODUCT((COUNTIF(Jacqueline,$J12))*1),"X","")</f>
        <v/>
      </c>
      <c r="AB12" s="7" t="str">
        <f>IF(SUMPRODUCT((COUNTIF(Nico,$J12))*1),"X","")</f>
        <v>X</v>
      </c>
      <c r="AC12" s="7" t="str">
        <f>IF(SUMPRODUCT((COUNTIF(Natasha,$J12))*1),"X","")</f>
        <v/>
      </c>
      <c r="AD12" s="7" t="str">
        <f>IF(SUMPRODUCT((COUNTIF(Jérome,$J12))*1),"X","")</f>
        <v>X</v>
      </c>
    </row>
    <row r="13" spans="1:30" x14ac:dyDescent="0.25">
      <c r="A13" t="s">
        <v>223</v>
      </c>
      <c r="B13" t="s">
        <v>224</v>
      </c>
      <c r="C13" t="s">
        <v>225</v>
      </c>
      <c r="D13" t="s">
        <v>226</v>
      </c>
      <c r="F13" t="s">
        <v>227</v>
      </c>
      <c r="G13" t="s">
        <v>74</v>
      </c>
      <c r="H13" t="s">
        <v>37</v>
      </c>
      <c r="I13" t="s">
        <v>150</v>
      </c>
      <c r="J13" s="3">
        <v>1000</v>
      </c>
      <c r="K13" t="s">
        <v>228</v>
      </c>
      <c r="L13" s="1">
        <v>42562</v>
      </c>
      <c r="M13" t="s">
        <v>29</v>
      </c>
      <c r="N13" t="s">
        <v>1020</v>
      </c>
      <c r="O13" t="s">
        <v>77</v>
      </c>
      <c r="P13" t="s">
        <v>229</v>
      </c>
      <c r="R13" t="s">
        <v>230</v>
      </c>
      <c r="V13" s="7" t="str">
        <f>IF(SUMPRODUCT((COUNTIF(Estelle,$J13))*1),"X","")</f>
        <v/>
      </c>
      <c r="W13" s="7" t="str">
        <f>IF(SUMPRODUCT((COUNTIF(Fanny,$J13))*1),"X","")</f>
        <v/>
      </c>
      <c r="X13" s="7" t="str">
        <f>IF(SUMPRODUCT((COUNTIF(Joao,$J13))*1),"X","")</f>
        <v/>
      </c>
      <c r="Y13" s="7" t="str">
        <f>IF(SUMPRODUCT((COUNTIF(Stéphanie,$J13))*1),"X","")</f>
        <v>X</v>
      </c>
      <c r="Z13" s="7" t="str">
        <f>IF(SUMPRODUCT((COUNTIF(Angélique,$J13))*1),"X","")</f>
        <v>X</v>
      </c>
      <c r="AA13" s="7" t="str">
        <f>IF(SUMPRODUCT((COUNTIF(Jacqueline,$J13))*1),"X","")</f>
        <v/>
      </c>
      <c r="AB13" s="7" t="str">
        <f>IF(SUMPRODUCT((COUNTIF(Nico,$J13))*1),"X","")</f>
        <v>X</v>
      </c>
      <c r="AC13" s="7" t="str">
        <f>IF(SUMPRODUCT((COUNTIF(Natasha,$J13))*1),"X","")</f>
        <v/>
      </c>
      <c r="AD13" s="7" t="str">
        <f>IF(SUMPRODUCT((COUNTIF(Jérome,$J13))*1),"X","")</f>
        <v>X</v>
      </c>
    </row>
    <row r="14" spans="1:30" x14ac:dyDescent="0.25">
      <c r="A14" t="s">
        <v>231</v>
      </c>
      <c r="B14" t="s">
        <v>232</v>
      </c>
      <c r="C14" t="s">
        <v>233</v>
      </c>
      <c r="D14" t="s">
        <v>234</v>
      </c>
      <c r="F14" t="s">
        <v>235</v>
      </c>
      <c r="G14" t="s">
        <v>74</v>
      </c>
      <c r="H14" t="s">
        <v>37</v>
      </c>
      <c r="I14" t="s">
        <v>150</v>
      </c>
      <c r="J14" s="3">
        <v>1000</v>
      </c>
      <c r="K14" t="s">
        <v>236</v>
      </c>
      <c r="L14" s="1">
        <v>42571</v>
      </c>
      <c r="M14" t="s">
        <v>29</v>
      </c>
      <c r="N14" t="s">
        <v>1020</v>
      </c>
      <c r="O14" t="s">
        <v>62</v>
      </c>
      <c r="R14" t="s">
        <v>237</v>
      </c>
      <c r="V14" s="7" t="str">
        <f>IF(SUMPRODUCT((COUNTIF(Estelle,$J14))*1),"X","")</f>
        <v/>
      </c>
      <c r="W14" s="7" t="str">
        <f>IF(SUMPRODUCT((COUNTIF(Fanny,$J14))*1),"X","")</f>
        <v/>
      </c>
      <c r="X14" s="7" t="str">
        <f>IF(SUMPRODUCT((COUNTIF(Joao,$J14))*1),"X","")</f>
        <v/>
      </c>
      <c r="Y14" s="7" t="str">
        <f>IF(SUMPRODUCT((COUNTIF(Stéphanie,$J14))*1),"X","")</f>
        <v>X</v>
      </c>
      <c r="Z14" s="7" t="str">
        <f>IF(SUMPRODUCT((COUNTIF(Angélique,$J14))*1),"X","")</f>
        <v>X</v>
      </c>
      <c r="AA14" s="7" t="str">
        <f>IF(SUMPRODUCT((COUNTIF(Jacqueline,$J14))*1),"X","")</f>
        <v/>
      </c>
      <c r="AB14" s="7" t="str">
        <f>IF(SUMPRODUCT((COUNTIF(Nico,$J14))*1),"X","")</f>
        <v>X</v>
      </c>
      <c r="AC14" s="7" t="str">
        <f>IF(SUMPRODUCT((COUNTIF(Natasha,$J14))*1),"X","")</f>
        <v/>
      </c>
      <c r="AD14" s="7" t="str">
        <f>IF(SUMPRODUCT((COUNTIF(Jérome,$J14))*1),"X","")</f>
        <v>X</v>
      </c>
    </row>
    <row r="15" spans="1:30" x14ac:dyDescent="0.25">
      <c r="A15" t="s">
        <v>798</v>
      </c>
      <c r="B15" t="s">
        <v>70</v>
      </c>
      <c r="C15" t="s">
        <v>799</v>
      </c>
      <c r="D15" t="s">
        <v>800</v>
      </c>
      <c r="F15" t="s">
        <v>801</v>
      </c>
      <c r="G15" t="s">
        <v>74</v>
      </c>
      <c r="H15" t="s">
        <v>37</v>
      </c>
      <c r="I15" t="s">
        <v>802</v>
      </c>
      <c r="J15" s="3">
        <v>1000</v>
      </c>
      <c r="K15" t="s">
        <v>803</v>
      </c>
      <c r="L15" s="1">
        <v>42553</v>
      </c>
      <c r="M15" t="s">
        <v>321</v>
      </c>
      <c r="N15" t="s">
        <v>1020</v>
      </c>
      <c r="O15" t="s">
        <v>62</v>
      </c>
      <c r="P15" t="s">
        <v>804</v>
      </c>
      <c r="R15" t="s">
        <v>805</v>
      </c>
      <c r="V15" s="7" t="str">
        <f>IF(SUMPRODUCT((COUNTIF(Estelle,$J15))*1),"X","")</f>
        <v/>
      </c>
      <c r="W15" s="7" t="str">
        <f>IF(SUMPRODUCT((COUNTIF(Fanny,$J15))*1),"X","")</f>
        <v/>
      </c>
      <c r="X15" s="7" t="str">
        <f>IF(SUMPRODUCT((COUNTIF(Joao,$J15))*1),"X","")</f>
        <v/>
      </c>
      <c r="Y15" s="7" t="str">
        <f>IF(SUMPRODUCT((COUNTIF(Stéphanie,$J15))*1),"X","")</f>
        <v>X</v>
      </c>
      <c r="Z15" s="7" t="str">
        <f>IF(SUMPRODUCT((COUNTIF(Angélique,$J15))*1),"X","")</f>
        <v>X</v>
      </c>
      <c r="AA15" s="7" t="str">
        <f>IF(SUMPRODUCT((COUNTIF(Jacqueline,$J15))*1),"X","")</f>
        <v/>
      </c>
      <c r="AB15" s="7" t="str">
        <f>IF(SUMPRODUCT((COUNTIF(Nico,$J15))*1),"X","")</f>
        <v>X</v>
      </c>
      <c r="AC15" s="7" t="str">
        <f>IF(SUMPRODUCT((COUNTIF(Natasha,$J15))*1),"X","")</f>
        <v/>
      </c>
      <c r="AD15" s="7" t="str">
        <f>IF(SUMPRODUCT((COUNTIF(Jérome,$J15))*1),"X","")</f>
        <v>X</v>
      </c>
    </row>
    <row r="16" spans="1:30" x14ac:dyDescent="0.25">
      <c r="A16" t="s">
        <v>806</v>
      </c>
      <c r="B16" t="s">
        <v>807</v>
      </c>
      <c r="C16" t="s">
        <v>808</v>
      </c>
      <c r="D16" t="s">
        <v>809</v>
      </c>
      <c r="F16" t="s">
        <v>810</v>
      </c>
      <c r="G16" t="s">
        <v>59</v>
      </c>
      <c r="I16" t="s">
        <v>802</v>
      </c>
      <c r="J16" s="3">
        <v>1000</v>
      </c>
      <c r="K16" t="s">
        <v>811</v>
      </c>
      <c r="L16" s="1">
        <v>42552</v>
      </c>
      <c r="N16" t="s">
        <v>1026</v>
      </c>
      <c r="O16" t="s">
        <v>62</v>
      </c>
      <c r="V16" s="7" t="str">
        <f>IF(SUMPRODUCT((COUNTIF(Estelle,$J16))*1),"X","")</f>
        <v/>
      </c>
      <c r="W16" s="7" t="str">
        <f>IF(SUMPRODUCT((COUNTIF(Fanny,$J16))*1),"X","")</f>
        <v/>
      </c>
      <c r="X16" s="7" t="str">
        <f>IF(SUMPRODUCT((COUNTIF(Joao,$J16))*1),"X","")</f>
        <v/>
      </c>
      <c r="Y16" s="7" t="str">
        <f>IF(SUMPRODUCT((COUNTIF(Stéphanie,$J16))*1),"X","")</f>
        <v>X</v>
      </c>
      <c r="Z16" s="7" t="str">
        <f>IF(SUMPRODUCT((COUNTIF(Angélique,$J16))*1),"X","")</f>
        <v>X</v>
      </c>
      <c r="AA16" s="7" t="str">
        <f>IF(SUMPRODUCT((COUNTIF(Jacqueline,$J16))*1),"X","")</f>
        <v/>
      </c>
      <c r="AB16" s="7" t="str">
        <f>IF(SUMPRODUCT((COUNTIF(Nico,$J16))*1),"X","")</f>
        <v>X</v>
      </c>
      <c r="AC16" s="7" t="str">
        <f>IF(SUMPRODUCT((COUNTIF(Natasha,$J16))*1),"X","")</f>
        <v/>
      </c>
      <c r="AD16" s="7" t="str">
        <f>IF(SUMPRODUCT((COUNTIF(Jérome,$J16))*1),"X","")</f>
        <v>X</v>
      </c>
    </row>
    <row r="17" spans="1:30" x14ac:dyDescent="0.25">
      <c r="A17" t="s">
        <v>473</v>
      </c>
      <c r="B17" t="s">
        <v>474</v>
      </c>
      <c r="C17" t="s">
        <v>475</v>
      </c>
      <c r="D17" t="s">
        <v>476</v>
      </c>
      <c r="F17" t="s">
        <v>477</v>
      </c>
      <c r="G17" t="s">
        <v>74</v>
      </c>
      <c r="H17" t="s">
        <v>37</v>
      </c>
      <c r="I17" t="s">
        <v>478</v>
      </c>
      <c r="J17" s="3">
        <v>1090</v>
      </c>
      <c r="K17" t="s">
        <v>479</v>
      </c>
      <c r="L17" s="1">
        <v>42552</v>
      </c>
      <c r="M17" t="s">
        <v>29</v>
      </c>
      <c r="N17" t="s">
        <v>1025</v>
      </c>
      <c r="O17" t="s">
        <v>112</v>
      </c>
      <c r="V17" s="7" t="str">
        <f>IF(SUMPRODUCT((COUNTIF(Estelle,$J17))*1),"X","")</f>
        <v/>
      </c>
      <c r="W17" s="7" t="str">
        <f>IF(SUMPRODUCT((COUNTIF(Fanny,$J17))*1),"X","")</f>
        <v/>
      </c>
      <c r="X17" s="7" t="str">
        <f>IF(SUMPRODUCT((COUNTIF(Joao,$J17))*1),"X","")</f>
        <v/>
      </c>
      <c r="Y17" s="7" t="str">
        <f>IF(SUMPRODUCT((COUNTIF(Stéphanie,$J17))*1),"X","")</f>
        <v>X</v>
      </c>
      <c r="Z17" s="7" t="str">
        <f>IF(SUMPRODUCT((COUNTIF(Angélique,$J17))*1),"X","")</f>
        <v>X</v>
      </c>
      <c r="AA17" s="7" t="str">
        <f>IF(SUMPRODUCT((COUNTIF(Jacqueline,$J17))*1),"X","")</f>
        <v>X</v>
      </c>
      <c r="AB17" s="7" t="str">
        <f>IF(SUMPRODUCT((COUNTIF(Nico,$J17))*1),"X","")</f>
        <v/>
      </c>
      <c r="AC17" s="7" t="str">
        <f>IF(SUMPRODUCT((COUNTIF(Natasha,$J17))*1),"X","")</f>
        <v/>
      </c>
      <c r="AD17" s="7" t="str">
        <f>IF(SUMPRODUCT((COUNTIF(Jérome,$J17))*1),"X","")</f>
        <v/>
      </c>
    </row>
    <row r="18" spans="1:30" x14ac:dyDescent="0.25">
      <c r="A18" t="s">
        <v>614</v>
      </c>
      <c r="B18" t="s">
        <v>335</v>
      </c>
      <c r="C18" t="s">
        <v>615</v>
      </c>
      <c r="D18" t="s">
        <v>616</v>
      </c>
      <c r="F18" t="s">
        <v>617</v>
      </c>
      <c r="G18" t="s">
        <v>74</v>
      </c>
      <c r="H18" t="s">
        <v>37</v>
      </c>
      <c r="I18" t="s">
        <v>618</v>
      </c>
      <c r="J18" s="3">
        <v>1090</v>
      </c>
      <c r="K18" t="s">
        <v>619</v>
      </c>
      <c r="L18" s="1">
        <v>42570</v>
      </c>
      <c r="M18" t="s">
        <v>29</v>
      </c>
      <c r="N18" t="s">
        <v>1020</v>
      </c>
      <c r="O18" t="s">
        <v>264</v>
      </c>
      <c r="V18" s="7" t="str">
        <f>IF(SUMPRODUCT((COUNTIF(Estelle,$J18))*1),"X","")</f>
        <v/>
      </c>
      <c r="W18" s="7" t="str">
        <f>IF(SUMPRODUCT((COUNTIF(Fanny,$J18))*1),"X","")</f>
        <v/>
      </c>
      <c r="X18" s="7" t="str">
        <f>IF(SUMPRODUCT((COUNTIF(Joao,$J18))*1),"X","")</f>
        <v/>
      </c>
      <c r="Y18" s="7" t="str">
        <f>IF(SUMPRODUCT((COUNTIF(Stéphanie,$J18))*1),"X","")</f>
        <v>X</v>
      </c>
      <c r="Z18" s="7" t="str">
        <f>IF(SUMPRODUCT((COUNTIF(Angélique,$J18))*1),"X","")</f>
        <v>X</v>
      </c>
      <c r="AA18" s="7" t="str">
        <f>IF(SUMPRODUCT((COUNTIF(Jacqueline,$J18))*1),"X","")</f>
        <v>X</v>
      </c>
      <c r="AB18" s="7" t="str">
        <f>IF(SUMPRODUCT((COUNTIF(Nico,$J18))*1),"X","")</f>
        <v/>
      </c>
      <c r="AC18" s="7" t="str">
        <f>IF(SUMPRODUCT((COUNTIF(Natasha,$J18))*1),"X","")</f>
        <v/>
      </c>
      <c r="AD18" s="7" t="str">
        <f>IF(SUMPRODUCT((COUNTIF(Jérome,$J18))*1),"X","")</f>
        <v/>
      </c>
    </row>
    <row r="19" spans="1:30" x14ac:dyDescent="0.25">
      <c r="A19" t="s">
        <v>41</v>
      </c>
      <c r="B19" t="s">
        <v>20</v>
      </c>
      <c r="C19" t="s">
        <v>42</v>
      </c>
      <c r="D19" t="s">
        <v>43</v>
      </c>
      <c r="F19" t="s">
        <v>44</v>
      </c>
      <c r="G19" t="s">
        <v>36</v>
      </c>
      <c r="H19" t="s">
        <v>37</v>
      </c>
      <c r="I19" t="s">
        <v>45</v>
      </c>
      <c r="J19" s="3">
        <v>1100</v>
      </c>
      <c r="K19" t="s">
        <v>46</v>
      </c>
      <c r="L19" s="1">
        <v>42552</v>
      </c>
      <c r="M19" t="s">
        <v>29</v>
      </c>
      <c r="N19" t="s">
        <v>1020</v>
      </c>
      <c r="O19" t="s">
        <v>30</v>
      </c>
      <c r="R19" t="s">
        <v>47</v>
      </c>
      <c r="V19" s="7" t="str">
        <f>IF(SUMPRODUCT((COUNTIF(Estelle,$J19))*1),"X","")</f>
        <v/>
      </c>
      <c r="W19" s="7" t="str">
        <f>IF(SUMPRODUCT((COUNTIF(Fanny,$J19))*1),"X","")</f>
        <v/>
      </c>
      <c r="X19" s="7" t="str">
        <f>IF(SUMPRODUCT((COUNTIF(Joao,$J19))*1),"X","")</f>
        <v>X</v>
      </c>
      <c r="Y19" s="7" t="str">
        <f>IF(SUMPRODUCT((COUNTIF(Stéphanie,$J19))*1),"X","")</f>
        <v/>
      </c>
      <c r="Z19" s="7" t="str">
        <f>IF(SUMPRODUCT((COUNTIF(Angélique,$J19))*1),"X","")</f>
        <v/>
      </c>
      <c r="AA19" s="7" t="str">
        <f>IF(SUMPRODUCT((COUNTIF(Jacqueline,$J19))*1),"X","")</f>
        <v/>
      </c>
      <c r="AB19" s="7" t="str">
        <f>IF(SUMPRODUCT((COUNTIF(Nico,$J19))*1),"X","")</f>
        <v/>
      </c>
      <c r="AC19" s="7" t="str">
        <f>IF(SUMPRODUCT((COUNTIF(Natasha,$J19))*1),"X","")</f>
        <v/>
      </c>
      <c r="AD19" s="7" t="str">
        <f>IF(SUMPRODUCT((COUNTIF(Jérome,$J19))*1),"X","")</f>
        <v/>
      </c>
    </row>
    <row r="20" spans="1:30" x14ac:dyDescent="0.25">
      <c r="A20" t="s">
        <v>48</v>
      </c>
      <c r="B20" t="s">
        <v>20</v>
      </c>
      <c r="C20" t="s">
        <v>49</v>
      </c>
      <c r="D20" t="s">
        <v>50</v>
      </c>
      <c r="F20" t="s">
        <v>51</v>
      </c>
      <c r="G20" t="s">
        <v>36</v>
      </c>
      <c r="H20" t="s">
        <v>37</v>
      </c>
      <c r="I20" t="s">
        <v>52</v>
      </c>
      <c r="J20" s="3">
        <v>1100</v>
      </c>
      <c r="K20" t="s">
        <v>53</v>
      </c>
      <c r="L20" s="1">
        <v>42566</v>
      </c>
      <c r="M20" t="s">
        <v>29</v>
      </c>
      <c r="N20" t="s">
        <v>1020</v>
      </c>
      <c r="O20" t="s">
        <v>30</v>
      </c>
      <c r="V20" s="7" t="str">
        <f>IF(SUMPRODUCT((COUNTIF(Estelle,$J20))*1),"X","")</f>
        <v/>
      </c>
      <c r="W20" s="7" t="str">
        <f>IF(SUMPRODUCT((COUNTIF(Fanny,$J20))*1),"X","")</f>
        <v/>
      </c>
      <c r="X20" s="7" t="str">
        <f>IF(SUMPRODUCT((COUNTIF(Joao,$J20))*1),"X","")</f>
        <v>X</v>
      </c>
      <c r="Y20" s="7" t="str">
        <f>IF(SUMPRODUCT((COUNTIF(Stéphanie,$J20))*1),"X","")</f>
        <v/>
      </c>
      <c r="Z20" s="7" t="str">
        <f>IF(SUMPRODUCT((COUNTIF(Angélique,$J20))*1),"X","")</f>
        <v/>
      </c>
      <c r="AA20" s="7" t="str">
        <f>IF(SUMPRODUCT((COUNTIF(Jacqueline,$J20))*1),"X","")</f>
        <v/>
      </c>
      <c r="AB20" s="7" t="str">
        <f>IF(SUMPRODUCT((COUNTIF(Nico,$J20))*1),"X","")</f>
        <v/>
      </c>
      <c r="AC20" s="7" t="str">
        <f>IF(SUMPRODUCT((COUNTIF(Natasha,$J20))*1),"X","")</f>
        <v/>
      </c>
      <c r="AD20" s="7" t="str">
        <f>IF(SUMPRODUCT((COUNTIF(Jérome,$J20))*1),"X","")</f>
        <v/>
      </c>
    </row>
    <row r="21" spans="1:30" x14ac:dyDescent="0.25">
      <c r="A21" t="s">
        <v>453</v>
      </c>
      <c r="B21" t="s">
        <v>308</v>
      </c>
      <c r="C21" t="s">
        <v>454</v>
      </c>
      <c r="D21" t="s">
        <v>455</v>
      </c>
      <c r="F21" t="s">
        <v>456</v>
      </c>
      <c r="G21" t="s">
        <v>74</v>
      </c>
      <c r="H21" t="s">
        <v>37</v>
      </c>
      <c r="I21" t="s">
        <v>457</v>
      </c>
      <c r="J21" s="3">
        <v>1100</v>
      </c>
      <c r="K21" t="s">
        <v>458</v>
      </c>
      <c r="L21" s="1">
        <v>42562</v>
      </c>
      <c r="M21" t="s">
        <v>29</v>
      </c>
      <c r="N21" t="s">
        <v>1020</v>
      </c>
      <c r="O21" t="s">
        <v>62</v>
      </c>
      <c r="V21" s="7" t="str">
        <f>IF(SUMPRODUCT((COUNTIF(Estelle,$J21))*1),"X","")</f>
        <v/>
      </c>
      <c r="W21" s="7" t="str">
        <f>IF(SUMPRODUCT((COUNTIF(Fanny,$J21))*1),"X","")</f>
        <v/>
      </c>
      <c r="X21" s="7" t="str">
        <f>IF(SUMPRODUCT((COUNTIF(Joao,$J21))*1),"X","")</f>
        <v>X</v>
      </c>
      <c r="Y21" s="7" t="str">
        <f>IF(SUMPRODUCT((COUNTIF(Stéphanie,$J21))*1),"X","")</f>
        <v/>
      </c>
      <c r="Z21" s="7" t="str">
        <f>IF(SUMPRODUCT((COUNTIF(Angélique,$J21))*1),"X","")</f>
        <v/>
      </c>
      <c r="AA21" s="7" t="str">
        <f>IF(SUMPRODUCT((COUNTIF(Jacqueline,$J21))*1),"X","")</f>
        <v/>
      </c>
      <c r="AB21" s="7" t="str">
        <f>IF(SUMPRODUCT((COUNTIF(Nico,$J21))*1),"X","")</f>
        <v/>
      </c>
      <c r="AC21" s="7" t="str">
        <f>IF(SUMPRODUCT((COUNTIF(Natasha,$J21))*1),"X","")</f>
        <v/>
      </c>
      <c r="AD21" s="7" t="str">
        <f>IF(SUMPRODUCT((COUNTIF(Jérome,$J21))*1),"X","")</f>
        <v/>
      </c>
    </row>
    <row r="22" spans="1:30" x14ac:dyDescent="0.25">
      <c r="A22" t="s">
        <v>551</v>
      </c>
      <c r="B22" t="s">
        <v>70</v>
      </c>
      <c r="C22" t="s">
        <v>552</v>
      </c>
      <c r="D22" t="s">
        <v>553</v>
      </c>
      <c r="F22" t="s">
        <v>554</v>
      </c>
      <c r="G22" t="s">
        <v>74</v>
      </c>
      <c r="H22" t="s">
        <v>37</v>
      </c>
      <c r="I22" t="s">
        <v>555</v>
      </c>
      <c r="J22" s="3">
        <v>1100</v>
      </c>
      <c r="K22" t="s">
        <v>556</v>
      </c>
      <c r="L22" s="1">
        <v>42555</v>
      </c>
      <c r="M22" t="s">
        <v>29</v>
      </c>
      <c r="N22" t="s">
        <v>1020</v>
      </c>
      <c r="O22" t="s">
        <v>77</v>
      </c>
      <c r="V22" s="7" t="str">
        <f>IF(SUMPRODUCT((COUNTIF(Estelle,$J22))*1),"X","")</f>
        <v/>
      </c>
      <c r="W22" s="7" t="str">
        <f>IF(SUMPRODUCT((COUNTIF(Fanny,$J22))*1),"X","")</f>
        <v/>
      </c>
      <c r="X22" s="7" t="str">
        <f>IF(SUMPRODUCT((COUNTIF(Joao,$J22))*1),"X","")</f>
        <v>X</v>
      </c>
      <c r="Y22" s="7" t="str">
        <f>IF(SUMPRODUCT((COUNTIF(Stéphanie,$J22))*1),"X","")</f>
        <v/>
      </c>
      <c r="Z22" s="7" t="str">
        <f>IF(SUMPRODUCT((COUNTIF(Angélique,$J22))*1),"X","")</f>
        <v/>
      </c>
      <c r="AA22" s="7" t="str">
        <f>IF(SUMPRODUCT((COUNTIF(Jacqueline,$J22))*1),"X","")</f>
        <v/>
      </c>
      <c r="AB22" s="7" t="str">
        <f>IF(SUMPRODUCT((COUNTIF(Nico,$J22))*1),"X","")</f>
        <v/>
      </c>
      <c r="AC22" s="7" t="str">
        <f>IF(SUMPRODUCT((COUNTIF(Natasha,$J22))*1),"X","")</f>
        <v/>
      </c>
      <c r="AD22" s="7" t="str">
        <f>IF(SUMPRODUCT((COUNTIF(Jérome,$J22))*1),"X","")</f>
        <v/>
      </c>
    </row>
    <row r="23" spans="1:30" x14ac:dyDescent="0.25">
      <c r="A23" t="s">
        <v>657</v>
      </c>
      <c r="B23" t="s">
        <v>658</v>
      </c>
      <c r="C23" t="s">
        <v>659</v>
      </c>
      <c r="D23" t="s">
        <v>660</v>
      </c>
      <c r="E23" t="s">
        <v>661</v>
      </c>
      <c r="F23" t="s">
        <v>662</v>
      </c>
      <c r="G23" t="s">
        <v>36</v>
      </c>
      <c r="H23" t="s">
        <v>37</v>
      </c>
      <c r="I23" t="s">
        <v>663</v>
      </c>
      <c r="J23" s="3">
        <v>1100</v>
      </c>
      <c r="K23" t="s">
        <v>664</v>
      </c>
      <c r="L23" s="1">
        <v>42577</v>
      </c>
      <c r="M23" t="s">
        <v>97</v>
      </c>
      <c r="N23" t="s">
        <v>1020</v>
      </c>
      <c r="O23" t="s">
        <v>86</v>
      </c>
      <c r="P23" t="s">
        <v>665</v>
      </c>
      <c r="R23" t="s">
        <v>666</v>
      </c>
      <c r="V23" s="7" t="str">
        <f>IF(SUMPRODUCT((COUNTIF(Estelle,$J23))*1),"X","")</f>
        <v/>
      </c>
      <c r="W23" s="7" t="str">
        <f>IF(SUMPRODUCT((COUNTIF(Fanny,$J23))*1),"X","")</f>
        <v/>
      </c>
      <c r="X23" s="7" t="str">
        <f>IF(SUMPRODUCT((COUNTIF(Joao,$J23))*1),"X","")</f>
        <v>X</v>
      </c>
      <c r="Y23" s="7" t="str">
        <f>IF(SUMPRODUCT((COUNTIF(Stéphanie,$J23))*1),"X","")</f>
        <v/>
      </c>
      <c r="Z23" s="7" t="str">
        <f>IF(SUMPRODUCT((COUNTIF(Angélique,$J23))*1),"X","")</f>
        <v/>
      </c>
      <c r="AA23" s="7" t="str">
        <f>IF(SUMPRODUCT((COUNTIF(Jacqueline,$J23))*1),"X","")</f>
        <v/>
      </c>
      <c r="AB23" s="7" t="str">
        <f>IF(SUMPRODUCT((COUNTIF(Nico,$J23))*1),"X","")</f>
        <v/>
      </c>
      <c r="AC23" s="7" t="str">
        <f>IF(SUMPRODUCT((COUNTIF(Natasha,$J23))*1),"X","")</f>
        <v/>
      </c>
      <c r="AD23" s="7" t="str">
        <f>IF(SUMPRODUCT((COUNTIF(Jérome,$J23))*1),"X","")</f>
        <v/>
      </c>
    </row>
    <row r="24" spans="1:30" x14ac:dyDescent="0.25">
      <c r="A24" t="s">
        <v>667</v>
      </c>
      <c r="B24" t="s">
        <v>668</v>
      </c>
      <c r="C24" t="s">
        <v>669</v>
      </c>
      <c r="D24" t="s">
        <v>670</v>
      </c>
      <c r="F24" t="s">
        <v>671</v>
      </c>
      <c r="G24" t="s">
        <v>36</v>
      </c>
      <c r="H24" t="s">
        <v>37</v>
      </c>
      <c r="I24" t="s">
        <v>663</v>
      </c>
      <c r="J24" s="3">
        <v>1100</v>
      </c>
      <c r="K24" t="s">
        <v>672</v>
      </c>
      <c r="L24" s="1">
        <v>42552</v>
      </c>
      <c r="M24" t="s">
        <v>29</v>
      </c>
      <c r="N24" t="s">
        <v>1026</v>
      </c>
      <c r="O24" t="s">
        <v>30</v>
      </c>
      <c r="R24" t="s">
        <v>673</v>
      </c>
      <c r="V24" s="7" t="str">
        <f>IF(SUMPRODUCT((COUNTIF(Estelle,$J24))*1),"X","")</f>
        <v/>
      </c>
      <c r="W24" s="7" t="str">
        <f>IF(SUMPRODUCT((COUNTIF(Fanny,$J24))*1),"X","")</f>
        <v/>
      </c>
      <c r="X24" s="7" t="str">
        <f>IF(SUMPRODUCT((COUNTIF(Joao,$J24))*1),"X","")</f>
        <v>X</v>
      </c>
      <c r="Y24" s="7" t="str">
        <f>IF(SUMPRODUCT((COUNTIF(Stéphanie,$J24))*1),"X","")</f>
        <v/>
      </c>
      <c r="Z24" s="7" t="str">
        <f>IF(SUMPRODUCT((COUNTIF(Angélique,$J24))*1),"X","")</f>
        <v/>
      </c>
      <c r="AA24" s="7" t="str">
        <f>IF(SUMPRODUCT((COUNTIF(Jacqueline,$J24))*1),"X","")</f>
        <v/>
      </c>
      <c r="AB24" s="7" t="str">
        <f>IF(SUMPRODUCT((COUNTIF(Nico,$J24))*1),"X","")</f>
        <v/>
      </c>
      <c r="AC24" s="7" t="str">
        <f>IF(SUMPRODUCT((COUNTIF(Natasha,$J24))*1),"X","")</f>
        <v/>
      </c>
      <c r="AD24" s="7" t="str">
        <f>IF(SUMPRODUCT((COUNTIF(Jérome,$J24))*1),"X","")</f>
        <v/>
      </c>
    </row>
    <row r="25" spans="1:30" x14ac:dyDescent="0.25">
      <c r="A25" t="s">
        <v>674</v>
      </c>
      <c r="B25" t="s">
        <v>675</v>
      </c>
      <c r="C25" t="s">
        <v>676</v>
      </c>
      <c r="D25" t="s">
        <v>677</v>
      </c>
      <c r="E25" t="s">
        <v>678</v>
      </c>
      <c r="F25" t="s">
        <v>679</v>
      </c>
      <c r="G25" t="s">
        <v>36</v>
      </c>
      <c r="H25" t="s">
        <v>37</v>
      </c>
      <c r="I25" t="s">
        <v>663</v>
      </c>
      <c r="J25" s="3">
        <v>1100</v>
      </c>
      <c r="K25" t="s">
        <v>680</v>
      </c>
      <c r="L25" s="1">
        <v>42552</v>
      </c>
      <c r="M25" t="s">
        <v>29</v>
      </c>
      <c r="N25" t="s">
        <v>1023</v>
      </c>
      <c r="O25" t="s">
        <v>86</v>
      </c>
      <c r="P25" t="s">
        <v>681</v>
      </c>
      <c r="R25" t="s">
        <v>682</v>
      </c>
      <c r="V25" s="7" t="str">
        <f>IF(SUMPRODUCT((COUNTIF(Estelle,$J25))*1),"X","")</f>
        <v/>
      </c>
      <c r="W25" s="7" t="str">
        <f>IF(SUMPRODUCT((COUNTIF(Fanny,$J25))*1),"X","")</f>
        <v/>
      </c>
      <c r="X25" s="7" t="str">
        <f>IF(SUMPRODUCT((COUNTIF(Joao,$J25))*1),"X","")</f>
        <v>X</v>
      </c>
      <c r="Y25" s="7" t="str">
        <f>IF(SUMPRODUCT((COUNTIF(Stéphanie,$J25))*1),"X","")</f>
        <v/>
      </c>
      <c r="Z25" s="7" t="str">
        <f>IF(SUMPRODUCT((COUNTIF(Angélique,$J25))*1),"X","")</f>
        <v/>
      </c>
      <c r="AA25" s="7" t="str">
        <f>IF(SUMPRODUCT((COUNTIF(Jacqueline,$J25))*1),"X","")</f>
        <v/>
      </c>
      <c r="AB25" s="7" t="str">
        <f>IF(SUMPRODUCT((COUNTIF(Nico,$J25))*1),"X","")</f>
        <v/>
      </c>
      <c r="AC25" s="7" t="str">
        <f>IF(SUMPRODUCT((COUNTIF(Natasha,$J25))*1),"X","")</f>
        <v/>
      </c>
      <c r="AD25" s="7" t="str">
        <f>IF(SUMPRODUCT((COUNTIF(Jérome,$J25))*1),"X","")</f>
        <v/>
      </c>
    </row>
    <row r="26" spans="1:30" x14ac:dyDescent="0.25">
      <c r="A26" t="s">
        <v>683</v>
      </c>
      <c r="B26" t="s">
        <v>70</v>
      </c>
      <c r="C26" t="s">
        <v>684</v>
      </c>
      <c r="D26" t="s">
        <v>685</v>
      </c>
      <c r="F26" t="s">
        <v>686</v>
      </c>
      <c r="G26" t="s">
        <v>74</v>
      </c>
      <c r="H26" t="s">
        <v>37</v>
      </c>
      <c r="I26" t="s">
        <v>663</v>
      </c>
      <c r="J26" s="3">
        <v>1100</v>
      </c>
      <c r="K26" t="s">
        <v>687</v>
      </c>
      <c r="L26" s="1">
        <v>42552</v>
      </c>
      <c r="M26" t="s">
        <v>29</v>
      </c>
      <c r="N26" t="s">
        <v>1020</v>
      </c>
      <c r="O26" t="s">
        <v>77</v>
      </c>
      <c r="V26" s="7" t="str">
        <f>IF(SUMPRODUCT((COUNTIF(Estelle,$J26))*1),"X","")</f>
        <v/>
      </c>
      <c r="W26" s="7" t="str">
        <f>IF(SUMPRODUCT((COUNTIF(Fanny,$J26))*1),"X","")</f>
        <v/>
      </c>
      <c r="X26" s="7" t="str">
        <f>IF(SUMPRODUCT((COUNTIF(Joao,$J26))*1),"X","")</f>
        <v>X</v>
      </c>
      <c r="Y26" s="7" t="str">
        <f>IF(SUMPRODUCT((COUNTIF(Stéphanie,$J26))*1),"X","")</f>
        <v/>
      </c>
      <c r="Z26" s="7" t="str">
        <f>IF(SUMPRODUCT((COUNTIF(Angélique,$J26))*1),"X","")</f>
        <v/>
      </c>
      <c r="AA26" s="7" t="str">
        <f>IF(SUMPRODUCT((COUNTIF(Jacqueline,$J26))*1),"X","")</f>
        <v/>
      </c>
      <c r="AB26" s="7" t="str">
        <f>IF(SUMPRODUCT((COUNTIF(Nico,$J26))*1),"X","")</f>
        <v/>
      </c>
      <c r="AC26" s="7" t="str">
        <f>IF(SUMPRODUCT((COUNTIF(Natasha,$J26))*1),"X","")</f>
        <v/>
      </c>
      <c r="AD26" s="7" t="str">
        <f>IF(SUMPRODUCT((COUNTIF(Jérome,$J26))*1),"X","")</f>
        <v/>
      </c>
    </row>
    <row r="27" spans="1:30" x14ac:dyDescent="0.25">
      <c r="A27" t="s">
        <v>688</v>
      </c>
      <c r="B27" t="s">
        <v>658</v>
      </c>
      <c r="C27" t="s">
        <v>689</v>
      </c>
      <c r="D27" t="s">
        <v>690</v>
      </c>
      <c r="F27" t="s">
        <v>691</v>
      </c>
      <c r="G27" t="s">
        <v>74</v>
      </c>
      <c r="H27" t="s">
        <v>37</v>
      </c>
      <c r="I27" t="s">
        <v>663</v>
      </c>
      <c r="J27" s="3">
        <v>1100</v>
      </c>
      <c r="K27" t="s">
        <v>692</v>
      </c>
      <c r="L27" s="1">
        <v>42552</v>
      </c>
      <c r="M27" t="s">
        <v>29</v>
      </c>
      <c r="N27" t="s">
        <v>1020</v>
      </c>
      <c r="O27" t="s">
        <v>112</v>
      </c>
      <c r="V27" s="7" t="str">
        <f>IF(SUMPRODUCT((COUNTIF(Estelle,$J27))*1),"X","")</f>
        <v/>
      </c>
      <c r="W27" s="7" t="str">
        <f>IF(SUMPRODUCT((COUNTIF(Fanny,$J27))*1),"X","")</f>
        <v/>
      </c>
      <c r="X27" s="7" t="str">
        <f>IF(SUMPRODUCT((COUNTIF(Joao,$J27))*1),"X","")</f>
        <v>X</v>
      </c>
      <c r="Y27" s="7" t="str">
        <f>IF(SUMPRODUCT((COUNTIF(Stéphanie,$J27))*1),"X","")</f>
        <v/>
      </c>
      <c r="Z27" s="7" t="str">
        <f>IF(SUMPRODUCT((COUNTIF(Angélique,$J27))*1),"X","")</f>
        <v/>
      </c>
      <c r="AA27" s="7" t="str">
        <f>IF(SUMPRODUCT((COUNTIF(Jacqueline,$J27))*1),"X","")</f>
        <v/>
      </c>
      <c r="AB27" s="7" t="str">
        <f>IF(SUMPRODUCT((COUNTIF(Nico,$J27))*1),"X","")</f>
        <v/>
      </c>
      <c r="AC27" s="7" t="str">
        <f>IF(SUMPRODUCT((COUNTIF(Natasha,$J27))*1),"X","")</f>
        <v/>
      </c>
      <c r="AD27" s="7" t="str">
        <f>IF(SUMPRODUCT((COUNTIF(Jérome,$J27))*1),"X","")</f>
        <v/>
      </c>
    </row>
    <row r="28" spans="1:30" x14ac:dyDescent="0.25">
      <c r="A28" t="s">
        <v>238</v>
      </c>
      <c r="B28" t="s">
        <v>239</v>
      </c>
      <c r="C28" t="s">
        <v>240</v>
      </c>
      <c r="D28" t="s">
        <v>241</v>
      </c>
      <c r="F28" t="s">
        <v>242</v>
      </c>
      <c r="G28" t="s">
        <v>36</v>
      </c>
      <c r="H28" t="s">
        <v>37</v>
      </c>
      <c r="I28" t="s">
        <v>243</v>
      </c>
      <c r="J28" s="3">
        <v>1110</v>
      </c>
      <c r="K28" t="s">
        <v>244</v>
      </c>
      <c r="L28" s="1">
        <v>42552</v>
      </c>
      <c r="M28" t="s">
        <v>29</v>
      </c>
      <c r="N28" t="s">
        <v>1020</v>
      </c>
      <c r="O28" t="s">
        <v>30</v>
      </c>
      <c r="V28" s="7" t="str">
        <f>IF(SUMPRODUCT((COUNTIF(Estelle,$J28))*1),"X","")</f>
        <v/>
      </c>
      <c r="W28" s="7" t="str">
        <f>IF(SUMPRODUCT((COUNTIF(Fanny,$J28))*1),"X","")</f>
        <v/>
      </c>
      <c r="X28" s="7" t="str">
        <f>IF(SUMPRODUCT((COUNTIF(Joao,$J28))*1),"X","")</f>
        <v>X</v>
      </c>
      <c r="Y28" s="7" t="str">
        <f>IF(SUMPRODUCT((COUNTIF(Stéphanie,$J28))*1),"X","")</f>
        <v/>
      </c>
      <c r="Z28" s="7" t="str">
        <f>IF(SUMPRODUCT((COUNTIF(Angélique,$J28))*1),"X","")</f>
        <v/>
      </c>
      <c r="AA28" s="7" t="str">
        <f>IF(SUMPRODUCT((COUNTIF(Jacqueline,$J28))*1),"X","")</f>
        <v/>
      </c>
      <c r="AB28" s="7" t="str">
        <f>IF(SUMPRODUCT((COUNTIF(Nico,$J28))*1),"X","")</f>
        <v/>
      </c>
      <c r="AC28" s="7" t="str">
        <f>IF(SUMPRODUCT((COUNTIF(Natasha,$J28))*1),"X","")</f>
        <v/>
      </c>
      <c r="AD28" s="7" t="str">
        <f>IF(SUMPRODUCT((COUNTIF(Jérome,$J28))*1),"X","")</f>
        <v/>
      </c>
    </row>
    <row r="29" spans="1:30" x14ac:dyDescent="0.25">
      <c r="A29" t="s">
        <v>480</v>
      </c>
      <c r="B29" t="s">
        <v>481</v>
      </c>
      <c r="C29" t="s">
        <v>482</v>
      </c>
      <c r="D29" t="s">
        <v>483</v>
      </c>
      <c r="E29" t="s">
        <v>484</v>
      </c>
      <c r="F29" t="s">
        <v>485</v>
      </c>
      <c r="G29" t="s">
        <v>36</v>
      </c>
      <c r="H29" t="s">
        <v>37</v>
      </c>
      <c r="I29" t="s">
        <v>486</v>
      </c>
      <c r="J29" s="3">
        <v>1110</v>
      </c>
      <c r="K29" t="s">
        <v>487</v>
      </c>
      <c r="L29" s="1">
        <v>42569</v>
      </c>
      <c r="M29" t="s">
        <v>29</v>
      </c>
      <c r="N29" t="s">
        <v>1023</v>
      </c>
      <c r="O29" t="s">
        <v>86</v>
      </c>
      <c r="P29" t="s">
        <v>488</v>
      </c>
      <c r="V29" s="7" t="str">
        <f>IF(SUMPRODUCT((COUNTIF(Estelle,$J29))*1),"X","")</f>
        <v/>
      </c>
      <c r="W29" s="7" t="str">
        <f>IF(SUMPRODUCT((COUNTIF(Fanny,$J29))*1),"X","")</f>
        <v/>
      </c>
      <c r="X29" s="7" t="str">
        <f>IF(SUMPRODUCT((COUNTIF(Joao,$J29))*1),"X","")</f>
        <v>X</v>
      </c>
      <c r="Y29" s="7" t="str">
        <f>IF(SUMPRODUCT((COUNTIF(Stéphanie,$J29))*1),"X","")</f>
        <v/>
      </c>
      <c r="Z29" s="7" t="str">
        <f>IF(SUMPRODUCT((COUNTIF(Angélique,$J29))*1),"X","")</f>
        <v/>
      </c>
      <c r="AA29" s="7" t="str">
        <f>IF(SUMPRODUCT((COUNTIF(Jacqueline,$J29))*1),"X","")</f>
        <v/>
      </c>
      <c r="AB29" s="7" t="str">
        <f>IF(SUMPRODUCT((COUNTIF(Nico,$J29))*1),"X","")</f>
        <v/>
      </c>
      <c r="AC29" s="7" t="str">
        <f>IF(SUMPRODUCT((COUNTIF(Natasha,$J29))*1),"X","")</f>
        <v/>
      </c>
      <c r="AD29" s="7" t="str">
        <f>IF(SUMPRODUCT((COUNTIF(Jérome,$J29))*1),"X","")</f>
        <v/>
      </c>
    </row>
    <row r="30" spans="1:30" x14ac:dyDescent="0.25">
      <c r="A30" t="s">
        <v>398</v>
      </c>
      <c r="B30" t="s">
        <v>55</v>
      </c>
      <c r="C30" t="s">
        <v>399</v>
      </c>
      <c r="D30" t="s">
        <v>400</v>
      </c>
      <c r="F30" t="s">
        <v>401</v>
      </c>
      <c r="G30" t="s">
        <v>59</v>
      </c>
      <c r="H30" t="s">
        <v>37</v>
      </c>
      <c r="I30" t="s">
        <v>402</v>
      </c>
      <c r="J30" s="3">
        <v>1120</v>
      </c>
      <c r="K30" t="s">
        <v>403</v>
      </c>
      <c r="L30" s="1">
        <v>42558</v>
      </c>
      <c r="N30" t="s">
        <v>1021</v>
      </c>
      <c r="O30" t="s">
        <v>112</v>
      </c>
      <c r="V30" s="7" t="str">
        <f>IF(SUMPRODUCT((COUNTIF(Estelle,$J30))*1),"X","")</f>
        <v/>
      </c>
      <c r="W30" s="7" t="str">
        <f>IF(SUMPRODUCT((COUNTIF(Fanny,$J30))*1),"X","")</f>
        <v/>
      </c>
      <c r="X30" s="7" t="str">
        <f>IF(SUMPRODUCT((COUNTIF(Joao,$J30))*1),"X","")</f>
        <v/>
      </c>
      <c r="Y30" s="7" t="str">
        <f>IF(SUMPRODUCT((COUNTIF(Stéphanie,$J30))*1),"X","")</f>
        <v/>
      </c>
      <c r="Z30" s="7" t="str">
        <f>IF(SUMPRODUCT((COUNTIF(Angélique,$J30))*1),"X","")</f>
        <v/>
      </c>
      <c r="AA30" s="7" t="str">
        <f>IF(SUMPRODUCT((COUNTIF(Jacqueline,$J30))*1),"X","")</f>
        <v>X</v>
      </c>
      <c r="AB30" s="7" t="str">
        <f>IF(SUMPRODUCT((COUNTIF(Nico,$J30))*1),"X","")</f>
        <v>X</v>
      </c>
      <c r="AC30" s="7" t="str">
        <f>IF(SUMPRODUCT((COUNTIF(Natasha,$J30))*1),"X","")</f>
        <v/>
      </c>
      <c r="AD30" s="7" t="str">
        <f>IF(SUMPRODUCT((COUNTIF(Jérome,$J30))*1),"X","")</f>
        <v/>
      </c>
    </row>
    <row r="31" spans="1:30" x14ac:dyDescent="0.25">
      <c r="A31" t="s">
        <v>620</v>
      </c>
      <c r="B31" t="s">
        <v>349</v>
      </c>
      <c r="C31" t="s">
        <v>621</v>
      </c>
      <c r="D31" t="s">
        <v>622</v>
      </c>
      <c r="F31" t="s">
        <v>623</v>
      </c>
      <c r="G31" t="s">
        <v>36</v>
      </c>
      <c r="H31" t="s">
        <v>37</v>
      </c>
      <c r="I31" t="s">
        <v>624</v>
      </c>
      <c r="J31" s="3">
        <v>1120</v>
      </c>
      <c r="K31" t="s">
        <v>625</v>
      </c>
      <c r="L31" s="1">
        <v>42552</v>
      </c>
      <c r="M31" t="s">
        <v>29</v>
      </c>
      <c r="N31" t="s">
        <v>1023</v>
      </c>
      <c r="O31" t="s">
        <v>86</v>
      </c>
      <c r="P31" t="s">
        <v>626</v>
      </c>
      <c r="V31" s="7" t="str">
        <f>IF(SUMPRODUCT((COUNTIF(Estelle,$J31))*1),"X","")</f>
        <v/>
      </c>
      <c r="W31" s="7" t="str">
        <f>IF(SUMPRODUCT((COUNTIF(Fanny,$J31))*1),"X","")</f>
        <v/>
      </c>
      <c r="X31" s="7" t="str">
        <f>IF(SUMPRODUCT((COUNTIF(Joao,$J31))*1),"X","")</f>
        <v/>
      </c>
      <c r="Y31" s="7" t="str">
        <f>IF(SUMPRODUCT((COUNTIF(Stéphanie,$J31))*1),"X","")</f>
        <v/>
      </c>
      <c r="Z31" s="7" t="str">
        <f>IF(SUMPRODUCT((COUNTIF(Angélique,$J31))*1),"X","")</f>
        <v/>
      </c>
      <c r="AA31" s="7" t="str">
        <f>IF(SUMPRODUCT((COUNTIF(Jacqueline,$J31))*1),"X","")</f>
        <v>X</v>
      </c>
      <c r="AB31" s="7" t="str">
        <f>IF(SUMPRODUCT((COUNTIF(Nico,$J31))*1),"X","")</f>
        <v>X</v>
      </c>
      <c r="AC31" s="7" t="str">
        <f>IF(SUMPRODUCT((COUNTIF(Natasha,$J31))*1),"X","")</f>
        <v/>
      </c>
      <c r="AD31" s="7" t="str">
        <f>IF(SUMPRODUCT((COUNTIF(Jérome,$J31))*1),"X","")</f>
        <v/>
      </c>
    </row>
    <row r="32" spans="1:30" x14ac:dyDescent="0.25">
      <c r="A32" t="s">
        <v>627</v>
      </c>
      <c r="B32" t="s">
        <v>55</v>
      </c>
      <c r="C32" t="s">
        <v>628</v>
      </c>
      <c r="D32" t="s">
        <v>629</v>
      </c>
      <c r="F32" t="s">
        <v>630</v>
      </c>
      <c r="G32" t="s">
        <v>59</v>
      </c>
      <c r="H32" t="s">
        <v>37</v>
      </c>
      <c r="I32" t="s">
        <v>624</v>
      </c>
      <c r="J32" s="3">
        <v>1120</v>
      </c>
      <c r="K32" t="s">
        <v>631</v>
      </c>
      <c r="L32" s="1">
        <v>42570</v>
      </c>
      <c r="N32" t="s">
        <v>1021</v>
      </c>
      <c r="O32" t="s">
        <v>77</v>
      </c>
      <c r="V32" s="7" t="str">
        <f>IF(SUMPRODUCT((COUNTIF(Estelle,$J32))*1),"X","")</f>
        <v/>
      </c>
      <c r="W32" s="7" t="str">
        <f>IF(SUMPRODUCT((COUNTIF(Fanny,$J32))*1),"X","")</f>
        <v/>
      </c>
      <c r="X32" s="7" t="str">
        <f>IF(SUMPRODUCT((COUNTIF(Joao,$J32))*1),"X","")</f>
        <v/>
      </c>
      <c r="Y32" s="7" t="str">
        <f>IF(SUMPRODUCT((COUNTIF(Stéphanie,$J32))*1),"X","")</f>
        <v/>
      </c>
      <c r="Z32" s="7" t="str">
        <f>IF(SUMPRODUCT((COUNTIF(Angélique,$J32))*1),"X","")</f>
        <v/>
      </c>
      <c r="AA32" s="7" t="str">
        <f>IF(SUMPRODUCT((COUNTIF(Jacqueline,$J32))*1),"X","")</f>
        <v>X</v>
      </c>
      <c r="AB32" s="7" t="str">
        <f>IF(SUMPRODUCT((COUNTIF(Nico,$J32))*1),"X","")</f>
        <v>X</v>
      </c>
      <c r="AC32" s="7" t="str">
        <f>IF(SUMPRODUCT((COUNTIF(Natasha,$J32))*1),"X","")</f>
        <v/>
      </c>
      <c r="AD32" s="7" t="str">
        <f>IF(SUMPRODUCT((COUNTIF(Jérome,$J32))*1),"X","")</f>
        <v/>
      </c>
    </row>
    <row r="33" spans="1:30" x14ac:dyDescent="0.25">
      <c r="A33" t="s">
        <v>702</v>
      </c>
      <c r="B33" t="s">
        <v>301</v>
      </c>
      <c r="C33" t="s">
        <v>703</v>
      </c>
      <c r="D33" t="s">
        <v>704</v>
      </c>
      <c r="F33" t="s">
        <v>705</v>
      </c>
      <c r="G33" t="s">
        <v>36</v>
      </c>
      <c r="H33" t="s">
        <v>37</v>
      </c>
      <c r="I33" t="s">
        <v>706</v>
      </c>
      <c r="J33" s="3">
        <v>1140</v>
      </c>
      <c r="K33" t="s">
        <v>707</v>
      </c>
      <c r="L33" s="1">
        <v>42552</v>
      </c>
      <c r="M33" t="s">
        <v>29</v>
      </c>
      <c r="N33" t="s">
        <v>1020</v>
      </c>
      <c r="O33" t="s">
        <v>30</v>
      </c>
      <c r="R33" t="s">
        <v>708</v>
      </c>
      <c r="V33" s="7" t="str">
        <f>IF(SUMPRODUCT((COUNTIF(Estelle,$J33))*1),"X","")</f>
        <v/>
      </c>
      <c r="W33" s="7" t="str">
        <f>IF(SUMPRODUCT((COUNTIF(Fanny,$J33))*1),"X","")</f>
        <v/>
      </c>
      <c r="X33" s="7" t="str">
        <f>IF(SUMPRODUCT((COUNTIF(Joao,$J33))*1),"X","")</f>
        <v/>
      </c>
      <c r="Y33" s="7" t="str">
        <f>IF(SUMPRODUCT((COUNTIF(Stéphanie,$J33))*1),"X","")</f>
        <v/>
      </c>
      <c r="Z33" s="7" t="str">
        <f>IF(SUMPRODUCT((COUNTIF(Angélique,$J33))*1),"X","")</f>
        <v>X</v>
      </c>
      <c r="AA33" s="7" t="str">
        <f>IF(SUMPRODUCT((COUNTIF(Jacqueline,$J33))*1),"X","")</f>
        <v/>
      </c>
      <c r="AB33" s="7" t="str">
        <f>IF(SUMPRODUCT((COUNTIF(Nico,$J33))*1),"X","")</f>
        <v/>
      </c>
      <c r="AC33" s="7" t="str">
        <f>IF(SUMPRODUCT((COUNTIF(Natasha,$J33))*1),"X","")</f>
        <v/>
      </c>
      <c r="AD33" s="7" t="str">
        <f>IF(SUMPRODUCT((COUNTIF(Jérome,$J33))*1),"X","")</f>
        <v/>
      </c>
    </row>
    <row r="34" spans="1:30" x14ac:dyDescent="0.25">
      <c r="A34" t="s">
        <v>915</v>
      </c>
      <c r="B34" t="s">
        <v>807</v>
      </c>
      <c r="C34" t="s">
        <v>808</v>
      </c>
      <c r="D34" t="s">
        <v>809</v>
      </c>
      <c r="E34" t="s">
        <v>809</v>
      </c>
      <c r="F34" t="s">
        <v>810</v>
      </c>
      <c r="G34" t="s">
        <v>36</v>
      </c>
      <c r="H34" t="s">
        <v>37</v>
      </c>
      <c r="I34" t="s">
        <v>916</v>
      </c>
      <c r="J34" s="3">
        <v>1140</v>
      </c>
      <c r="K34" t="s">
        <v>917</v>
      </c>
      <c r="L34" s="1">
        <v>42552</v>
      </c>
      <c r="M34" t="s">
        <v>852</v>
      </c>
      <c r="N34" t="s">
        <v>1026</v>
      </c>
      <c r="O34" t="s">
        <v>62</v>
      </c>
      <c r="R34" t="s">
        <v>918</v>
      </c>
      <c r="V34" s="7" t="str">
        <f>IF(SUMPRODUCT((COUNTIF(Estelle,$J34))*1),"X","")</f>
        <v/>
      </c>
      <c r="W34" s="7" t="str">
        <f>IF(SUMPRODUCT((COUNTIF(Fanny,$J34))*1),"X","")</f>
        <v/>
      </c>
      <c r="X34" s="7" t="str">
        <f>IF(SUMPRODUCT((COUNTIF(Joao,$J34))*1),"X","")</f>
        <v/>
      </c>
      <c r="Y34" s="7" t="str">
        <f>IF(SUMPRODUCT((COUNTIF(Stéphanie,$J34))*1),"X","")</f>
        <v/>
      </c>
      <c r="Z34" s="7" t="str">
        <f>IF(SUMPRODUCT((COUNTIF(Angélique,$J34))*1),"X","")</f>
        <v>X</v>
      </c>
      <c r="AA34" s="7" t="str">
        <f>IF(SUMPRODUCT((COUNTIF(Jacqueline,$J34))*1),"X","")</f>
        <v/>
      </c>
      <c r="AB34" s="7" t="str">
        <f>IF(SUMPRODUCT((COUNTIF(Nico,$J34))*1),"X","")</f>
        <v/>
      </c>
      <c r="AC34" s="7" t="str">
        <f>IF(SUMPRODUCT((COUNTIF(Natasha,$J34))*1),"X","")</f>
        <v/>
      </c>
      <c r="AD34" s="7" t="str">
        <f>IF(SUMPRODUCT((COUNTIF(Jérome,$J34))*1),"X","")</f>
        <v/>
      </c>
    </row>
    <row r="35" spans="1:30" x14ac:dyDescent="0.25">
      <c r="A35" t="s">
        <v>919</v>
      </c>
      <c r="B35" t="s">
        <v>807</v>
      </c>
      <c r="C35" t="s">
        <v>920</v>
      </c>
      <c r="D35" t="s">
        <v>921</v>
      </c>
      <c r="F35" t="s">
        <v>922</v>
      </c>
      <c r="G35" t="s">
        <v>74</v>
      </c>
      <c r="H35" t="s">
        <v>37</v>
      </c>
      <c r="I35" t="s">
        <v>916</v>
      </c>
      <c r="J35" s="3">
        <v>1140</v>
      </c>
      <c r="K35" t="s">
        <v>923</v>
      </c>
      <c r="L35" s="1">
        <v>42552</v>
      </c>
      <c r="M35" t="s">
        <v>29</v>
      </c>
      <c r="N35" t="s">
        <v>1026</v>
      </c>
      <c r="O35" t="s">
        <v>62</v>
      </c>
      <c r="V35" s="7" t="str">
        <f>IF(SUMPRODUCT((COUNTIF(Estelle,$J35))*1),"X","")</f>
        <v/>
      </c>
      <c r="W35" s="7" t="str">
        <f>IF(SUMPRODUCT((COUNTIF(Fanny,$J35))*1),"X","")</f>
        <v/>
      </c>
      <c r="X35" s="7" t="str">
        <f>IF(SUMPRODUCT((COUNTIF(Joao,$J35))*1),"X","")</f>
        <v/>
      </c>
      <c r="Y35" s="7" t="str">
        <f>IF(SUMPRODUCT((COUNTIF(Stéphanie,$J35))*1),"X","")</f>
        <v/>
      </c>
      <c r="Z35" s="7" t="str">
        <f>IF(SUMPRODUCT((COUNTIF(Angélique,$J35))*1),"X","")</f>
        <v>X</v>
      </c>
      <c r="AA35" s="7" t="str">
        <f>IF(SUMPRODUCT((COUNTIF(Jacqueline,$J35))*1),"X","")</f>
        <v/>
      </c>
      <c r="AB35" s="7" t="str">
        <f>IF(SUMPRODUCT((COUNTIF(Nico,$J35))*1),"X","")</f>
        <v/>
      </c>
      <c r="AC35" s="7" t="str">
        <f>IF(SUMPRODUCT((COUNTIF(Natasha,$J35))*1),"X","")</f>
        <v/>
      </c>
      <c r="AD35" s="7" t="str">
        <f>IF(SUMPRODUCT((COUNTIF(Jérome,$J35))*1),"X","")</f>
        <v/>
      </c>
    </row>
    <row r="36" spans="1:30" x14ac:dyDescent="0.25">
      <c r="A36" t="s">
        <v>498</v>
      </c>
      <c r="B36" t="s">
        <v>499</v>
      </c>
      <c r="C36" t="s">
        <v>500</v>
      </c>
      <c r="D36" t="s">
        <v>501</v>
      </c>
      <c r="F36" t="s">
        <v>502</v>
      </c>
      <c r="G36" t="s">
        <v>36</v>
      </c>
      <c r="H36" t="s">
        <v>37</v>
      </c>
      <c r="I36" t="s">
        <v>503</v>
      </c>
      <c r="J36" s="3">
        <v>1150</v>
      </c>
      <c r="K36" t="s">
        <v>504</v>
      </c>
      <c r="L36" s="1">
        <v>42552</v>
      </c>
      <c r="M36" t="s">
        <v>29</v>
      </c>
      <c r="N36" t="s">
        <v>1023</v>
      </c>
      <c r="O36" t="s">
        <v>86</v>
      </c>
      <c r="P36" t="s">
        <v>505</v>
      </c>
      <c r="R36" t="s">
        <v>506</v>
      </c>
      <c r="V36" s="7" t="str">
        <f>IF(SUMPRODUCT((COUNTIF(Estelle,$J36))*1),"X","")</f>
        <v/>
      </c>
      <c r="W36" s="7" t="str">
        <f>IF(SUMPRODUCT((COUNTIF(Fanny,$J36))*1),"X","")</f>
        <v/>
      </c>
      <c r="X36" s="7" t="str">
        <f>IF(SUMPRODUCT((COUNTIF(Joao,$J36))*1),"X","")</f>
        <v/>
      </c>
      <c r="Y36" s="7" t="str">
        <f>IF(SUMPRODUCT((COUNTIF(Stéphanie,$J36))*1),"X","")</f>
        <v/>
      </c>
      <c r="Z36" s="7" t="str">
        <f>IF(SUMPRODUCT((COUNTIF(Angélique,$J36))*1),"X","")</f>
        <v/>
      </c>
      <c r="AA36" s="7" t="str">
        <f>IF(SUMPRODUCT((COUNTIF(Jacqueline,$J36))*1),"X","")</f>
        <v>X</v>
      </c>
      <c r="AB36" s="7" t="str">
        <f>IF(SUMPRODUCT((COUNTIF(Nico,$J36))*1),"X","")</f>
        <v>X</v>
      </c>
      <c r="AC36" s="7" t="str">
        <f>IF(SUMPRODUCT((COUNTIF(Natasha,$J36))*1),"X","")</f>
        <v>X</v>
      </c>
      <c r="AD36" s="7" t="str">
        <f>IF(SUMPRODUCT((COUNTIF(Jérome,$J36))*1),"X","")</f>
        <v/>
      </c>
    </row>
    <row r="37" spans="1:30" x14ac:dyDescent="0.25">
      <c r="A37" t="s">
        <v>507</v>
      </c>
      <c r="B37" t="s">
        <v>508</v>
      </c>
      <c r="C37" t="s">
        <v>509</v>
      </c>
      <c r="D37" t="s">
        <v>510</v>
      </c>
      <c r="E37" t="s">
        <v>511</v>
      </c>
      <c r="F37" t="s">
        <v>512</v>
      </c>
      <c r="G37" t="s">
        <v>36</v>
      </c>
      <c r="H37" t="s">
        <v>37</v>
      </c>
      <c r="I37" t="s">
        <v>503</v>
      </c>
      <c r="J37" s="3">
        <v>1150</v>
      </c>
      <c r="K37" t="s">
        <v>513</v>
      </c>
      <c r="L37" s="1">
        <v>42552</v>
      </c>
      <c r="M37" t="s">
        <v>29</v>
      </c>
      <c r="N37" t="s">
        <v>1020</v>
      </c>
      <c r="O37" t="s">
        <v>30</v>
      </c>
      <c r="V37" s="7" t="str">
        <f>IF(SUMPRODUCT((COUNTIF(Estelle,$J37))*1),"X","")</f>
        <v/>
      </c>
      <c r="W37" s="7" t="str">
        <f>IF(SUMPRODUCT((COUNTIF(Fanny,$J37))*1),"X","")</f>
        <v/>
      </c>
      <c r="X37" s="7" t="str">
        <f>IF(SUMPRODUCT((COUNTIF(Joao,$J37))*1),"X","")</f>
        <v/>
      </c>
      <c r="Y37" s="7" t="str">
        <f>IF(SUMPRODUCT((COUNTIF(Stéphanie,$J37))*1),"X","")</f>
        <v/>
      </c>
      <c r="Z37" s="7" t="str">
        <f>IF(SUMPRODUCT((COUNTIF(Angélique,$J37))*1),"X","")</f>
        <v/>
      </c>
      <c r="AA37" s="7" t="str">
        <f>IF(SUMPRODUCT((COUNTIF(Jacqueline,$J37))*1),"X","")</f>
        <v>X</v>
      </c>
      <c r="AB37" s="7" t="str">
        <f>IF(SUMPRODUCT((COUNTIF(Nico,$J37))*1),"X","")</f>
        <v>X</v>
      </c>
      <c r="AC37" s="7" t="str">
        <f>IF(SUMPRODUCT((COUNTIF(Natasha,$J37))*1),"X","")</f>
        <v>X</v>
      </c>
      <c r="AD37" s="7" t="str">
        <f>IF(SUMPRODUCT((COUNTIF(Jérome,$J37))*1),"X","")</f>
        <v/>
      </c>
    </row>
    <row r="38" spans="1:30" x14ac:dyDescent="0.25">
      <c r="A38" t="s">
        <v>537</v>
      </c>
      <c r="B38" t="s">
        <v>308</v>
      </c>
      <c r="C38" t="s">
        <v>538</v>
      </c>
      <c r="D38" t="s">
        <v>539</v>
      </c>
      <c r="F38" t="s">
        <v>540</v>
      </c>
      <c r="G38" t="s">
        <v>59</v>
      </c>
      <c r="H38" t="s">
        <v>37</v>
      </c>
      <c r="I38" t="s">
        <v>541</v>
      </c>
      <c r="J38" s="3">
        <v>1150</v>
      </c>
      <c r="K38" t="s">
        <v>542</v>
      </c>
      <c r="L38" s="1">
        <v>42562</v>
      </c>
      <c r="M38" t="s">
        <v>97</v>
      </c>
      <c r="N38" t="s">
        <v>1020</v>
      </c>
      <c r="O38" t="s">
        <v>62</v>
      </c>
      <c r="V38" s="7" t="str">
        <f>IF(SUMPRODUCT((COUNTIF(Estelle,$J38))*1),"X","")</f>
        <v/>
      </c>
      <c r="W38" s="7" t="str">
        <f>IF(SUMPRODUCT((COUNTIF(Fanny,$J38))*1),"X","")</f>
        <v/>
      </c>
      <c r="X38" s="7" t="str">
        <f>IF(SUMPRODUCT((COUNTIF(Joao,$J38))*1),"X","")</f>
        <v/>
      </c>
      <c r="Y38" s="7" t="str">
        <f>IF(SUMPRODUCT((COUNTIF(Stéphanie,$J38))*1),"X","")</f>
        <v/>
      </c>
      <c r="Z38" s="7" t="str">
        <f>IF(SUMPRODUCT((COUNTIF(Angélique,$J38))*1),"X","")</f>
        <v/>
      </c>
      <c r="AA38" s="7" t="str">
        <f>IF(SUMPRODUCT((COUNTIF(Jacqueline,$J38))*1),"X","")</f>
        <v>X</v>
      </c>
      <c r="AB38" s="7" t="str">
        <f>IF(SUMPRODUCT((COUNTIF(Nico,$J38))*1),"X","")</f>
        <v>X</v>
      </c>
      <c r="AC38" s="7" t="str">
        <f>IF(SUMPRODUCT((COUNTIF(Natasha,$J38))*1),"X","")</f>
        <v>X</v>
      </c>
      <c r="AD38" s="7" t="str">
        <f>IF(SUMPRODUCT((COUNTIF(Jérome,$J38))*1),"X","")</f>
        <v/>
      </c>
    </row>
    <row r="39" spans="1:30" x14ac:dyDescent="0.25">
      <c r="A39" t="s">
        <v>421</v>
      </c>
      <c r="B39" t="s">
        <v>422</v>
      </c>
      <c r="C39" t="s">
        <v>423</v>
      </c>
      <c r="D39" t="s">
        <v>424</v>
      </c>
      <c r="F39" t="s">
        <v>425</v>
      </c>
      <c r="G39" t="s">
        <v>74</v>
      </c>
      <c r="H39" t="s">
        <v>37</v>
      </c>
      <c r="I39" t="s">
        <v>426</v>
      </c>
      <c r="J39" s="3">
        <v>1160</v>
      </c>
      <c r="K39" t="s">
        <v>427</v>
      </c>
      <c r="L39" s="1">
        <v>42552</v>
      </c>
      <c r="M39" t="s">
        <v>29</v>
      </c>
      <c r="N39" t="s">
        <v>1020</v>
      </c>
      <c r="O39" t="s">
        <v>77</v>
      </c>
      <c r="P39" t="s">
        <v>428</v>
      </c>
      <c r="R39" t="s">
        <v>429</v>
      </c>
      <c r="V39" s="7" t="str">
        <f>IF(SUMPRODUCT((COUNTIF(Estelle,$J39))*1),"X","")</f>
        <v/>
      </c>
      <c r="W39" s="7" t="str">
        <f>IF(SUMPRODUCT((COUNTIF(Fanny,$J39))*1),"X","")</f>
        <v/>
      </c>
      <c r="X39" s="7" t="str">
        <f>IF(SUMPRODUCT((COUNTIF(Joao,$J39))*1),"X","")</f>
        <v/>
      </c>
      <c r="Y39" s="7" t="str">
        <f>IF(SUMPRODUCT((COUNTIF(Stéphanie,$J39))*1),"X","")</f>
        <v>X</v>
      </c>
      <c r="Z39" s="7" t="str">
        <f>IF(SUMPRODUCT((COUNTIF(Angélique,$J39))*1),"X","")</f>
        <v/>
      </c>
      <c r="AA39" s="7" t="str">
        <f>IF(SUMPRODUCT((COUNTIF(Jacqueline,$J39))*1),"X","")</f>
        <v/>
      </c>
      <c r="AB39" s="7" t="str">
        <f>IF(SUMPRODUCT((COUNTIF(Nico,$J39))*1),"X","")</f>
        <v>X</v>
      </c>
      <c r="AC39" s="7" t="str">
        <f>IF(SUMPRODUCT((COUNTIF(Natasha,$J39))*1),"X","")</f>
        <v/>
      </c>
      <c r="AD39" s="7" t="str">
        <f>IF(SUMPRODUCT((COUNTIF(Jérome,$J39))*1),"X","")</f>
        <v/>
      </c>
    </row>
    <row r="40" spans="1:30" x14ac:dyDescent="0.25">
      <c r="A40" t="s">
        <v>258</v>
      </c>
      <c r="B40" t="s">
        <v>55</v>
      </c>
      <c r="C40" t="s">
        <v>259</v>
      </c>
      <c r="D40" t="s">
        <v>260</v>
      </c>
      <c r="F40" t="s">
        <v>261</v>
      </c>
      <c r="G40" t="s">
        <v>59</v>
      </c>
      <c r="H40" t="s">
        <v>37</v>
      </c>
      <c r="I40" t="s">
        <v>262</v>
      </c>
      <c r="J40" s="3">
        <v>1170</v>
      </c>
      <c r="K40" t="s">
        <v>263</v>
      </c>
      <c r="L40" s="1">
        <v>42576</v>
      </c>
      <c r="N40" t="s">
        <v>1021</v>
      </c>
      <c r="O40" t="s">
        <v>264</v>
      </c>
      <c r="V40" s="7" t="str">
        <f>IF(SUMPRODUCT((COUNTIF(Estelle,$J40))*1),"X","")</f>
        <v/>
      </c>
      <c r="W40" s="7" t="str">
        <f>IF(SUMPRODUCT((COUNTIF(Fanny,$J40))*1),"X","")</f>
        <v/>
      </c>
      <c r="X40" s="7" t="str">
        <f>IF(SUMPRODUCT((COUNTIF(Joao,$J40))*1),"X","")</f>
        <v>X</v>
      </c>
      <c r="Y40" s="7" t="str">
        <f>IF(SUMPRODUCT((COUNTIF(Stéphanie,$J40))*1),"X","")</f>
        <v/>
      </c>
      <c r="Z40" s="7" t="str">
        <f>IF(SUMPRODUCT((COUNTIF(Angélique,$J40))*1),"X","")</f>
        <v/>
      </c>
      <c r="AA40" s="7" t="str">
        <f>IF(SUMPRODUCT((COUNTIF(Jacqueline,$J40))*1),"X","")</f>
        <v/>
      </c>
      <c r="AB40" s="7" t="str">
        <f>IF(SUMPRODUCT((COUNTIF(Nico,$J40))*1),"X","")</f>
        <v/>
      </c>
      <c r="AC40" s="7" t="str">
        <f>IF(SUMPRODUCT((COUNTIF(Natasha,$J40))*1),"X","")</f>
        <v/>
      </c>
      <c r="AD40" s="7" t="str">
        <f>IF(SUMPRODUCT((COUNTIF(Jérome,$J40))*1),"X","")</f>
        <v/>
      </c>
    </row>
    <row r="41" spans="1:30" x14ac:dyDescent="0.25">
      <c r="A41" t="s">
        <v>387</v>
      </c>
      <c r="B41" t="s">
        <v>388</v>
      </c>
      <c r="C41" t="s">
        <v>389</v>
      </c>
      <c r="D41" t="s">
        <v>390</v>
      </c>
      <c r="E41" t="s">
        <v>391</v>
      </c>
      <c r="F41" t="s">
        <v>392</v>
      </c>
      <c r="G41" t="s">
        <v>74</v>
      </c>
      <c r="H41" t="s">
        <v>393</v>
      </c>
      <c r="I41" t="s">
        <v>394</v>
      </c>
      <c r="J41" s="3">
        <v>1170</v>
      </c>
      <c r="K41" t="s">
        <v>395</v>
      </c>
      <c r="L41" s="1">
        <v>42566</v>
      </c>
      <c r="M41" t="s">
        <v>29</v>
      </c>
      <c r="N41" t="s">
        <v>1020</v>
      </c>
      <c r="O41" t="s">
        <v>62</v>
      </c>
      <c r="P41" t="s">
        <v>396</v>
      </c>
      <c r="R41" t="s">
        <v>397</v>
      </c>
      <c r="V41" s="7" t="str">
        <f>IF(SUMPRODUCT((COUNTIF(Estelle,$J41))*1),"X","")</f>
        <v/>
      </c>
      <c r="W41" s="7" t="str">
        <f>IF(SUMPRODUCT((COUNTIF(Fanny,$J41))*1),"X","")</f>
        <v/>
      </c>
      <c r="X41" s="7" t="str">
        <f>IF(SUMPRODUCT((COUNTIF(Joao,$J41))*1),"X","")</f>
        <v>X</v>
      </c>
      <c r="Y41" s="7" t="str">
        <f>IF(SUMPRODUCT((COUNTIF(Stéphanie,$J41))*1),"X","")</f>
        <v/>
      </c>
      <c r="Z41" s="7" t="str">
        <f>IF(SUMPRODUCT((COUNTIF(Angélique,$J41))*1),"X","")</f>
        <v/>
      </c>
      <c r="AA41" s="7" t="str">
        <f>IF(SUMPRODUCT((COUNTIF(Jacqueline,$J41))*1),"X","")</f>
        <v/>
      </c>
      <c r="AB41" s="7" t="str">
        <f>IF(SUMPRODUCT((COUNTIF(Nico,$J41))*1),"X","")</f>
        <v/>
      </c>
      <c r="AC41" s="7" t="str">
        <f>IF(SUMPRODUCT((COUNTIF(Natasha,$J41))*1),"X","")</f>
        <v/>
      </c>
      <c r="AD41" s="7" t="str">
        <f>IF(SUMPRODUCT((COUNTIF(Jérome,$J41))*1),"X","")</f>
        <v/>
      </c>
    </row>
    <row r="42" spans="1:30" x14ac:dyDescent="0.25">
      <c r="A42" t="s">
        <v>459</v>
      </c>
      <c r="B42" t="s">
        <v>460</v>
      </c>
      <c r="C42" t="s">
        <v>461</v>
      </c>
      <c r="D42" t="s">
        <v>462</v>
      </c>
      <c r="F42" t="s">
        <v>463</v>
      </c>
      <c r="G42" t="s">
        <v>36</v>
      </c>
      <c r="H42" t="s">
        <v>37</v>
      </c>
      <c r="I42" t="s">
        <v>464</v>
      </c>
      <c r="J42" s="3">
        <v>1170</v>
      </c>
      <c r="K42" t="s">
        <v>465</v>
      </c>
      <c r="L42" s="1">
        <v>42557</v>
      </c>
      <c r="M42" t="s">
        <v>29</v>
      </c>
      <c r="N42" t="s">
        <v>1023</v>
      </c>
      <c r="O42" t="s">
        <v>86</v>
      </c>
      <c r="P42" t="s">
        <v>466</v>
      </c>
      <c r="R42" t="s">
        <v>467</v>
      </c>
      <c r="V42" s="7" t="str">
        <f>IF(SUMPRODUCT((COUNTIF(Estelle,$J42))*1),"X","")</f>
        <v/>
      </c>
      <c r="W42" s="7" t="str">
        <f>IF(SUMPRODUCT((COUNTIF(Fanny,$J42))*1),"X","")</f>
        <v/>
      </c>
      <c r="X42" s="7" t="str">
        <f>IF(SUMPRODUCT((COUNTIF(Joao,$J42))*1),"X","")</f>
        <v>X</v>
      </c>
      <c r="Y42" s="7" t="str">
        <f>IF(SUMPRODUCT((COUNTIF(Stéphanie,$J42))*1),"X","")</f>
        <v/>
      </c>
      <c r="Z42" s="7" t="str">
        <f>IF(SUMPRODUCT((COUNTIF(Angélique,$J42))*1),"X","")</f>
        <v/>
      </c>
      <c r="AA42" s="7" t="str">
        <f>IF(SUMPRODUCT((COUNTIF(Jacqueline,$J42))*1),"X","")</f>
        <v/>
      </c>
      <c r="AB42" s="7" t="str">
        <f>IF(SUMPRODUCT((COUNTIF(Nico,$J42))*1),"X","")</f>
        <v/>
      </c>
      <c r="AC42" s="7" t="str">
        <f>IF(SUMPRODUCT((COUNTIF(Natasha,$J42))*1),"X","")</f>
        <v/>
      </c>
      <c r="AD42" s="7" t="str">
        <f>IF(SUMPRODUCT((COUNTIF(Jérome,$J42))*1),"X","")</f>
        <v/>
      </c>
    </row>
    <row r="43" spans="1:30" x14ac:dyDescent="0.25">
      <c r="A43" t="s">
        <v>468</v>
      </c>
      <c r="B43" t="s">
        <v>20</v>
      </c>
      <c r="C43" t="s">
        <v>469</v>
      </c>
      <c r="D43" t="s">
        <v>470</v>
      </c>
      <c r="F43" t="s">
        <v>471</v>
      </c>
      <c r="G43" t="s">
        <v>74</v>
      </c>
      <c r="H43" t="s">
        <v>37</v>
      </c>
      <c r="I43" t="s">
        <v>464</v>
      </c>
      <c r="J43" s="3">
        <v>1170</v>
      </c>
      <c r="K43" t="s">
        <v>472</v>
      </c>
      <c r="L43" s="1">
        <v>42552</v>
      </c>
      <c r="M43" t="s">
        <v>29</v>
      </c>
      <c r="N43" t="s">
        <v>1020</v>
      </c>
      <c r="O43" t="s">
        <v>62</v>
      </c>
      <c r="V43" s="7" t="str">
        <f>IF(SUMPRODUCT((COUNTIF(Estelle,$J43))*1),"X","")</f>
        <v/>
      </c>
      <c r="W43" s="7" t="str">
        <f>IF(SUMPRODUCT((COUNTIF(Fanny,$J43))*1),"X","")</f>
        <v/>
      </c>
      <c r="X43" s="7" t="str">
        <f>IF(SUMPRODUCT((COUNTIF(Joao,$J43))*1),"X","")</f>
        <v>X</v>
      </c>
      <c r="Y43" s="7" t="str">
        <f>IF(SUMPRODUCT((COUNTIF(Stéphanie,$J43))*1),"X","")</f>
        <v/>
      </c>
      <c r="Z43" s="7" t="str">
        <f>IF(SUMPRODUCT((COUNTIF(Angélique,$J43))*1),"X","")</f>
        <v/>
      </c>
      <c r="AA43" s="7" t="str">
        <f>IF(SUMPRODUCT((COUNTIF(Jacqueline,$J43))*1),"X","")</f>
        <v/>
      </c>
      <c r="AB43" s="7" t="str">
        <f>IF(SUMPRODUCT((COUNTIF(Nico,$J43))*1),"X","")</f>
        <v/>
      </c>
      <c r="AC43" s="7" t="str">
        <f>IF(SUMPRODUCT((COUNTIF(Natasha,$J43))*1),"X","")</f>
        <v/>
      </c>
      <c r="AD43" s="7" t="str">
        <f>IF(SUMPRODUCT((COUNTIF(Jérome,$J43))*1),"X","")</f>
        <v/>
      </c>
    </row>
    <row r="44" spans="1:30" x14ac:dyDescent="0.25">
      <c r="A44" t="s">
        <v>334</v>
      </c>
      <c r="B44" t="s">
        <v>335</v>
      </c>
      <c r="C44" t="s">
        <v>336</v>
      </c>
      <c r="D44" t="s">
        <v>337</v>
      </c>
      <c r="E44" t="s">
        <v>337</v>
      </c>
      <c r="F44" t="s">
        <v>338</v>
      </c>
      <c r="G44" t="s">
        <v>74</v>
      </c>
      <c r="H44" t="s">
        <v>37</v>
      </c>
      <c r="I44" t="s">
        <v>339</v>
      </c>
      <c r="J44" s="3">
        <v>1190</v>
      </c>
      <c r="K44" t="s">
        <v>340</v>
      </c>
      <c r="L44" s="1">
        <v>42552</v>
      </c>
      <c r="M44" t="s">
        <v>29</v>
      </c>
      <c r="N44" t="s">
        <v>1020</v>
      </c>
      <c r="O44" t="s">
        <v>77</v>
      </c>
      <c r="V44" s="7" t="str">
        <f>IF(SUMPRODUCT((COUNTIF(Estelle,$J44))*1),"X","")</f>
        <v/>
      </c>
      <c r="W44" s="7" t="str">
        <f>IF(SUMPRODUCT((COUNTIF(Fanny,$J44))*1),"X","")</f>
        <v>X</v>
      </c>
      <c r="X44" s="7" t="str">
        <f>IF(SUMPRODUCT((COUNTIF(Joao,$J44))*1),"X","")</f>
        <v/>
      </c>
      <c r="Y44" s="7" t="str">
        <f>IF(SUMPRODUCT((COUNTIF(Stéphanie,$J44))*1),"X","")</f>
        <v/>
      </c>
      <c r="Z44" s="7" t="str">
        <f>IF(SUMPRODUCT((COUNTIF(Angélique,$J44))*1),"X","")</f>
        <v/>
      </c>
      <c r="AA44" s="7" t="str">
        <f>IF(SUMPRODUCT((COUNTIF(Jacqueline,$J44))*1),"X","")</f>
        <v/>
      </c>
      <c r="AB44" s="7" t="str">
        <f>IF(SUMPRODUCT((COUNTIF(Nico,$J44))*1),"X","")</f>
        <v/>
      </c>
      <c r="AC44" s="7" t="str">
        <f>IF(SUMPRODUCT((COUNTIF(Natasha,$J44))*1),"X","")</f>
        <v/>
      </c>
      <c r="AD44" s="7" t="str">
        <f>IF(SUMPRODUCT((COUNTIF(Jérome,$J44))*1),"X","")</f>
        <v/>
      </c>
    </row>
    <row r="45" spans="1:30" x14ac:dyDescent="0.25">
      <c r="A45" t="s">
        <v>728</v>
      </c>
      <c r="B45" t="s">
        <v>729</v>
      </c>
      <c r="C45" t="s">
        <v>730</v>
      </c>
      <c r="D45" t="s">
        <v>731</v>
      </c>
      <c r="F45" t="s">
        <v>732</v>
      </c>
      <c r="G45" t="s">
        <v>36</v>
      </c>
      <c r="H45" t="s">
        <v>37</v>
      </c>
      <c r="I45" t="s">
        <v>733</v>
      </c>
      <c r="J45" s="3">
        <v>1190</v>
      </c>
      <c r="K45" t="s">
        <v>734</v>
      </c>
      <c r="L45" s="1">
        <v>42552</v>
      </c>
      <c r="M45" t="s">
        <v>40</v>
      </c>
      <c r="N45" t="s">
        <v>1023</v>
      </c>
      <c r="O45" t="s">
        <v>86</v>
      </c>
      <c r="P45" t="s">
        <v>735</v>
      </c>
      <c r="R45" t="s">
        <v>736</v>
      </c>
      <c r="V45" s="7" t="str">
        <f>IF(SUMPRODUCT((COUNTIF(Estelle,$J45))*1),"X","")</f>
        <v/>
      </c>
      <c r="W45" s="7" t="str">
        <f>IF(SUMPRODUCT((COUNTIF(Fanny,$J45))*1),"X","")</f>
        <v>X</v>
      </c>
      <c r="X45" s="7" t="str">
        <f>IF(SUMPRODUCT((COUNTIF(Joao,$J45))*1),"X","")</f>
        <v/>
      </c>
      <c r="Y45" s="7" t="str">
        <f>IF(SUMPRODUCT((COUNTIF(Stéphanie,$J45))*1),"X","")</f>
        <v/>
      </c>
      <c r="Z45" s="7" t="str">
        <f>IF(SUMPRODUCT((COUNTIF(Angélique,$J45))*1),"X","")</f>
        <v/>
      </c>
      <c r="AA45" s="7" t="str">
        <f>IF(SUMPRODUCT((COUNTIF(Jacqueline,$J45))*1),"X","")</f>
        <v/>
      </c>
      <c r="AB45" s="7" t="str">
        <f>IF(SUMPRODUCT((COUNTIF(Nico,$J45))*1),"X","")</f>
        <v/>
      </c>
      <c r="AC45" s="7" t="str">
        <f>IF(SUMPRODUCT((COUNTIF(Natasha,$J45))*1),"X","")</f>
        <v/>
      </c>
      <c r="AD45" s="7" t="str">
        <f>IF(SUMPRODUCT((COUNTIF(Jérome,$J45))*1),"X","")</f>
        <v/>
      </c>
    </row>
    <row r="46" spans="1:30" x14ac:dyDescent="0.25">
      <c r="A46" t="s">
        <v>737</v>
      </c>
      <c r="B46" t="s">
        <v>529</v>
      </c>
      <c r="C46" t="s">
        <v>738</v>
      </c>
      <c r="D46" t="s">
        <v>739</v>
      </c>
      <c r="F46" t="s">
        <v>740</v>
      </c>
      <c r="G46" t="s">
        <v>74</v>
      </c>
      <c r="H46" t="s">
        <v>37</v>
      </c>
      <c r="I46" t="s">
        <v>733</v>
      </c>
      <c r="J46" s="3">
        <v>1190</v>
      </c>
      <c r="K46" t="s">
        <v>741</v>
      </c>
      <c r="L46" s="1">
        <v>42552</v>
      </c>
      <c r="M46" t="s">
        <v>40</v>
      </c>
      <c r="N46" t="s">
        <v>1020</v>
      </c>
      <c r="O46" t="s">
        <v>62</v>
      </c>
      <c r="V46" s="7" t="str">
        <f>IF(SUMPRODUCT((COUNTIF(Estelle,$J46))*1),"X","")</f>
        <v/>
      </c>
      <c r="W46" s="7" t="str">
        <f>IF(SUMPRODUCT((COUNTIF(Fanny,$J46))*1),"X","")</f>
        <v>X</v>
      </c>
      <c r="X46" s="7" t="str">
        <f>IF(SUMPRODUCT((COUNTIF(Joao,$J46))*1),"X","")</f>
        <v/>
      </c>
      <c r="Y46" s="7" t="str">
        <f>IF(SUMPRODUCT((COUNTIF(Stéphanie,$J46))*1),"X","")</f>
        <v/>
      </c>
      <c r="Z46" s="7" t="str">
        <f>IF(SUMPRODUCT((COUNTIF(Angélique,$J46))*1),"X","")</f>
        <v/>
      </c>
      <c r="AA46" s="7" t="str">
        <f>IF(SUMPRODUCT((COUNTIF(Jacqueline,$J46))*1),"X","")</f>
        <v/>
      </c>
      <c r="AB46" s="7" t="str">
        <f>IF(SUMPRODUCT((COUNTIF(Nico,$J46))*1),"X","")</f>
        <v/>
      </c>
      <c r="AC46" s="7" t="str">
        <f>IF(SUMPRODUCT((COUNTIF(Natasha,$J46))*1),"X","")</f>
        <v/>
      </c>
      <c r="AD46" s="7" t="str">
        <f>IF(SUMPRODUCT((COUNTIF(Jérome,$J46))*1),"X","")</f>
        <v/>
      </c>
    </row>
    <row r="47" spans="1:30" x14ac:dyDescent="0.25">
      <c r="A47" t="s">
        <v>742</v>
      </c>
      <c r="B47" t="s">
        <v>743</v>
      </c>
      <c r="C47" t="s">
        <v>91</v>
      </c>
      <c r="D47" t="s">
        <v>744</v>
      </c>
      <c r="F47" t="s">
        <v>745</v>
      </c>
      <c r="G47" t="s">
        <v>127</v>
      </c>
      <c r="H47" t="s">
        <v>746</v>
      </c>
      <c r="I47" t="s">
        <v>733</v>
      </c>
      <c r="J47" s="3">
        <v>1190</v>
      </c>
      <c r="K47" t="s">
        <v>747</v>
      </c>
      <c r="L47" s="1">
        <v>42552</v>
      </c>
      <c r="M47" t="s">
        <v>29</v>
      </c>
      <c r="N47" t="s">
        <v>1020</v>
      </c>
      <c r="O47" t="s">
        <v>77</v>
      </c>
      <c r="P47" t="s">
        <v>748</v>
      </c>
      <c r="R47" t="s">
        <v>749</v>
      </c>
      <c r="V47" s="7" t="str">
        <f>IF(SUMPRODUCT((COUNTIF(Estelle,$J47))*1),"X","")</f>
        <v/>
      </c>
      <c r="W47" s="7" t="str">
        <f>IF(SUMPRODUCT((COUNTIF(Fanny,$J47))*1),"X","")</f>
        <v>X</v>
      </c>
      <c r="X47" s="7" t="str">
        <f>IF(SUMPRODUCT((COUNTIF(Joao,$J47))*1),"X","")</f>
        <v/>
      </c>
      <c r="Y47" s="7" t="str">
        <f>IF(SUMPRODUCT((COUNTIF(Stéphanie,$J47))*1),"X","")</f>
        <v/>
      </c>
      <c r="Z47" s="7" t="str">
        <f>IF(SUMPRODUCT((COUNTIF(Angélique,$J47))*1),"X","")</f>
        <v/>
      </c>
      <c r="AA47" s="7" t="str">
        <f>IF(SUMPRODUCT((COUNTIF(Jacqueline,$J47))*1),"X","")</f>
        <v/>
      </c>
      <c r="AB47" s="7" t="str">
        <f>IF(SUMPRODUCT((COUNTIF(Nico,$J47))*1),"X","")</f>
        <v/>
      </c>
      <c r="AC47" s="7" t="str">
        <f>IF(SUMPRODUCT((COUNTIF(Natasha,$J47))*1),"X","")</f>
        <v/>
      </c>
      <c r="AD47" s="7" t="str">
        <f>IF(SUMPRODUCT((COUNTIF(Jérome,$J47))*1),"X","")</f>
        <v/>
      </c>
    </row>
    <row r="48" spans="1:30" x14ac:dyDescent="0.25">
      <c r="A48" t="s">
        <v>765</v>
      </c>
      <c r="B48" t="s">
        <v>766</v>
      </c>
      <c r="C48" t="s">
        <v>767</v>
      </c>
      <c r="D48" t="s">
        <v>768</v>
      </c>
      <c r="F48" t="s">
        <v>769</v>
      </c>
      <c r="G48" t="s">
        <v>36</v>
      </c>
      <c r="H48" t="s">
        <v>37</v>
      </c>
      <c r="I48" t="s">
        <v>770</v>
      </c>
      <c r="J48" s="3">
        <v>1190</v>
      </c>
      <c r="K48" t="s">
        <v>771</v>
      </c>
      <c r="L48" s="1">
        <v>42558</v>
      </c>
      <c r="M48" t="s">
        <v>29</v>
      </c>
      <c r="N48" t="s">
        <v>1020</v>
      </c>
      <c r="O48" t="s">
        <v>30</v>
      </c>
      <c r="R48" t="s">
        <v>772</v>
      </c>
      <c r="V48" s="7" t="str">
        <f>IF(SUMPRODUCT((COUNTIF(Estelle,$J48))*1),"X","")</f>
        <v/>
      </c>
      <c r="W48" s="7" t="str">
        <f>IF(SUMPRODUCT((COUNTIF(Fanny,$J48))*1),"X","")</f>
        <v>X</v>
      </c>
      <c r="X48" s="7" t="str">
        <f>IF(SUMPRODUCT((COUNTIF(Joao,$J48))*1),"X","")</f>
        <v/>
      </c>
      <c r="Y48" s="7" t="str">
        <f>IF(SUMPRODUCT((COUNTIF(Stéphanie,$J48))*1),"X","")</f>
        <v/>
      </c>
      <c r="Z48" s="7" t="str">
        <f>IF(SUMPRODUCT((COUNTIF(Angélique,$J48))*1),"X","")</f>
        <v/>
      </c>
      <c r="AA48" s="7" t="str">
        <f>IF(SUMPRODUCT((COUNTIF(Jacqueline,$J48))*1),"X","")</f>
        <v/>
      </c>
      <c r="AB48" s="7" t="str">
        <f>IF(SUMPRODUCT((COUNTIF(Nico,$J48))*1),"X","")</f>
        <v/>
      </c>
      <c r="AC48" s="7" t="str">
        <f>IF(SUMPRODUCT((COUNTIF(Natasha,$J48))*1),"X","")</f>
        <v/>
      </c>
      <c r="AD48" s="7" t="str">
        <f>IF(SUMPRODUCT((COUNTIF(Jérome,$J48))*1),"X","")</f>
        <v/>
      </c>
    </row>
    <row r="49" spans="1:30" x14ac:dyDescent="0.25">
      <c r="A49" t="s">
        <v>893</v>
      </c>
      <c r="B49" t="s">
        <v>372</v>
      </c>
      <c r="C49" t="s">
        <v>894</v>
      </c>
      <c r="D49" t="s">
        <v>895</v>
      </c>
      <c r="E49" t="s">
        <v>896</v>
      </c>
      <c r="F49" t="s">
        <v>897</v>
      </c>
      <c r="G49" t="s">
        <v>74</v>
      </c>
      <c r="H49" t="s">
        <v>37</v>
      </c>
      <c r="I49" t="s">
        <v>898</v>
      </c>
      <c r="J49" s="3">
        <v>1190</v>
      </c>
      <c r="K49" t="s">
        <v>899</v>
      </c>
      <c r="L49" s="1">
        <v>42552</v>
      </c>
      <c r="M49" t="s">
        <v>121</v>
      </c>
      <c r="N49" t="s">
        <v>1024</v>
      </c>
      <c r="O49" t="s">
        <v>112</v>
      </c>
      <c r="P49" t="s">
        <v>900</v>
      </c>
      <c r="V49" s="7" t="str">
        <f>IF(SUMPRODUCT((COUNTIF(Estelle,$J49))*1),"X","")</f>
        <v/>
      </c>
      <c r="W49" s="7" t="str">
        <f>IF(SUMPRODUCT((COUNTIF(Fanny,$J49))*1),"X","")</f>
        <v>X</v>
      </c>
      <c r="X49" s="7" t="str">
        <f>IF(SUMPRODUCT((COUNTIF(Joao,$J49))*1),"X","")</f>
        <v/>
      </c>
      <c r="Y49" s="7" t="str">
        <f>IF(SUMPRODUCT((COUNTIF(Stéphanie,$J49))*1),"X","")</f>
        <v/>
      </c>
      <c r="Z49" s="7" t="str">
        <f>IF(SUMPRODUCT((COUNTIF(Angélique,$J49))*1),"X","")</f>
        <v/>
      </c>
      <c r="AA49" s="7" t="str">
        <f>IF(SUMPRODUCT((COUNTIF(Jacqueline,$J49))*1),"X","")</f>
        <v/>
      </c>
      <c r="AB49" s="7" t="str">
        <f>IF(SUMPRODUCT((COUNTIF(Nico,$J49))*1),"X","")</f>
        <v/>
      </c>
      <c r="AC49" s="7" t="str">
        <f>IF(SUMPRODUCT((COUNTIF(Natasha,$J49))*1),"X","")</f>
        <v/>
      </c>
      <c r="AD49" s="7" t="str">
        <f>IF(SUMPRODUCT((COUNTIF(Jérome,$J49))*1),"X","")</f>
        <v/>
      </c>
    </row>
    <row r="50" spans="1:30" x14ac:dyDescent="0.25">
      <c r="A50" t="s">
        <v>78</v>
      </c>
      <c r="B50" t="s">
        <v>79</v>
      </c>
      <c r="C50" t="s">
        <v>80</v>
      </c>
      <c r="D50" t="s">
        <v>81</v>
      </c>
      <c r="E50" t="s">
        <v>82</v>
      </c>
      <c r="F50" t="s">
        <v>83</v>
      </c>
      <c r="G50" t="s">
        <v>36</v>
      </c>
      <c r="H50" t="s">
        <v>37</v>
      </c>
      <c r="I50" t="s">
        <v>84</v>
      </c>
      <c r="J50" s="3">
        <v>1200</v>
      </c>
      <c r="K50" t="s">
        <v>85</v>
      </c>
      <c r="L50" s="1">
        <v>42556</v>
      </c>
      <c r="M50" t="s">
        <v>29</v>
      </c>
      <c r="N50" t="s">
        <v>1020</v>
      </c>
      <c r="O50" t="s">
        <v>86</v>
      </c>
      <c r="P50" t="s">
        <v>87</v>
      </c>
      <c r="R50" t="s">
        <v>88</v>
      </c>
      <c r="V50" s="7" t="str">
        <f>IF(SUMPRODUCT((COUNTIF(Estelle,$J50))*1),"X","")</f>
        <v/>
      </c>
      <c r="W50" s="7" t="str">
        <f>IF(SUMPRODUCT((COUNTIF(Fanny,$J50))*1),"X","")</f>
        <v/>
      </c>
      <c r="X50" s="7" t="str">
        <f>IF(SUMPRODUCT((COUNTIF(Joao,$J50))*1),"X","")</f>
        <v>X</v>
      </c>
      <c r="Y50" s="7" t="str">
        <f>IF(SUMPRODUCT((COUNTIF(Stéphanie,$J50))*1),"X","")</f>
        <v/>
      </c>
      <c r="Z50" s="7" t="str">
        <f>IF(SUMPRODUCT((COUNTIF(Angélique,$J50))*1),"X","")</f>
        <v/>
      </c>
      <c r="AA50" s="7" t="str">
        <f>IF(SUMPRODUCT((COUNTIF(Jacqueline,$J50))*1),"X","")</f>
        <v/>
      </c>
      <c r="AB50" s="7" t="str">
        <f>IF(SUMPRODUCT((COUNTIF(Nico,$J50))*1),"X","")</f>
        <v/>
      </c>
      <c r="AC50" s="7" t="str">
        <f>IF(SUMPRODUCT((COUNTIF(Natasha,$J50))*1),"X","")</f>
        <v/>
      </c>
      <c r="AD50" s="7" t="str">
        <f>IF(SUMPRODUCT((COUNTIF(Jérome,$J50))*1),"X","")</f>
        <v/>
      </c>
    </row>
    <row r="51" spans="1:30" x14ac:dyDescent="0.25">
      <c r="A51" t="s">
        <v>89</v>
      </c>
      <c r="B51" t="s">
        <v>90</v>
      </c>
      <c r="C51" t="s">
        <v>91</v>
      </c>
      <c r="D51" t="s">
        <v>92</v>
      </c>
      <c r="E51" t="s">
        <v>93</v>
      </c>
      <c r="F51" t="s">
        <v>94</v>
      </c>
      <c r="G51" t="s">
        <v>25</v>
      </c>
      <c r="H51" t="s">
        <v>95</v>
      </c>
      <c r="I51" t="s">
        <v>84</v>
      </c>
      <c r="J51" s="3">
        <v>1200</v>
      </c>
      <c r="K51" t="s">
        <v>96</v>
      </c>
      <c r="L51" s="1">
        <v>42552</v>
      </c>
      <c r="M51" t="s">
        <v>97</v>
      </c>
      <c r="N51" t="s">
        <v>1022</v>
      </c>
      <c r="O51" t="s">
        <v>98</v>
      </c>
      <c r="V51" s="7" t="str">
        <f>IF(SUMPRODUCT((COUNTIF(Estelle,$J51))*1),"X","")</f>
        <v/>
      </c>
      <c r="W51" s="7" t="str">
        <f>IF(SUMPRODUCT((COUNTIF(Fanny,$J51))*1),"X","")</f>
        <v/>
      </c>
      <c r="X51" s="7" t="str">
        <f>IF(SUMPRODUCT((COUNTIF(Joao,$J51))*1),"X","")</f>
        <v>X</v>
      </c>
      <c r="Y51" s="7" t="str">
        <f>IF(SUMPRODUCT((COUNTIF(Stéphanie,$J51))*1),"X","")</f>
        <v/>
      </c>
      <c r="Z51" s="7" t="str">
        <f>IF(SUMPRODUCT((COUNTIF(Angélique,$J51))*1),"X","")</f>
        <v/>
      </c>
      <c r="AA51" s="7" t="str">
        <f>IF(SUMPRODUCT((COUNTIF(Jacqueline,$J51))*1),"X","")</f>
        <v/>
      </c>
      <c r="AB51" s="7" t="str">
        <f>IF(SUMPRODUCT((COUNTIF(Nico,$J51))*1),"X","")</f>
        <v/>
      </c>
      <c r="AC51" s="7" t="str">
        <f>IF(SUMPRODUCT((COUNTIF(Natasha,$J51))*1),"X","")</f>
        <v/>
      </c>
      <c r="AD51" s="7" t="str">
        <f>IF(SUMPRODUCT((COUNTIF(Jérome,$J51))*1),"X","")</f>
        <v/>
      </c>
    </row>
    <row r="52" spans="1:30" x14ac:dyDescent="0.25">
      <c r="A52" t="s">
        <v>99</v>
      </c>
      <c r="B52" t="s">
        <v>100</v>
      </c>
      <c r="C52" t="s">
        <v>101</v>
      </c>
      <c r="D52" t="s">
        <v>102</v>
      </c>
      <c r="F52" t="s">
        <v>103</v>
      </c>
      <c r="G52" t="s">
        <v>74</v>
      </c>
      <c r="H52" t="s">
        <v>104</v>
      </c>
      <c r="I52" t="s">
        <v>84</v>
      </c>
      <c r="J52" s="3">
        <v>1200</v>
      </c>
      <c r="K52" t="s">
        <v>105</v>
      </c>
      <c r="L52" s="1">
        <v>42552</v>
      </c>
      <c r="M52" t="s">
        <v>29</v>
      </c>
      <c r="N52" t="s">
        <v>1023</v>
      </c>
      <c r="O52" t="s">
        <v>77</v>
      </c>
      <c r="V52" s="7" t="str">
        <f>IF(SUMPRODUCT((COUNTIF(Estelle,$J52))*1),"X","")</f>
        <v/>
      </c>
      <c r="W52" s="7" t="str">
        <f>IF(SUMPRODUCT((COUNTIF(Fanny,$J52))*1),"X","")</f>
        <v/>
      </c>
      <c r="X52" s="7" t="str">
        <f>IF(SUMPRODUCT((COUNTIF(Joao,$J52))*1),"X","")</f>
        <v>X</v>
      </c>
      <c r="Y52" s="7" t="str">
        <f>IF(SUMPRODUCT((COUNTIF(Stéphanie,$J52))*1),"X","")</f>
        <v/>
      </c>
      <c r="Z52" s="7" t="str">
        <f>IF(SUMPRODUCT((COUNTIF(Angélique,$J52))*1),"X","")</f>
        <v/>
      </c>
      <c r="AA52" s="7" t="str">
        <f>IF(SUMPRODUCT((COUNTIF(Jacqueline,$J52))*1),"X","")</f>
        <v/>
      </c>
      <c r="AB52" s="7" t="str">
        <f>IF(SUMPRODUCT((COUNTIF(Nico,$J52))*1),"X","")</f>
        <v/>
      </c>
      <c r="AC52" s="7" t="str">
        <f>IF(SUMPRODUCT((COUNTIF(Natasha,$J52))*1),"X","")</f>
        <v/>
      </c>
      <c r="AD52" s="7" t="str">
        <f>IF(SUMPRODUCT((COUNTIF(Jérome,$J52))*1),"X","")</f>
        <v/>
      </c>
    </row>
    <row r="53" spans="1:30" x14ac:dyDescent="0.25">
      <c r="A53" t="s">
        <v>106</v>
      </c>
      <c r="B53" t="s">
        <v>107</v>
      </c>
      <c r="C53" t="s">
        <v>108</v>
      </c>
      <c r="D53" t="s">
        <v>109</v>
      </c>
      <c r="F53" t="s">
        <v>110</v>
      </c>
      <c r="G53" t="s">
        <v>74</v>
      </c>
      <c r="H53" t="s">
        <v>37</v>
      </c>
      <c r="I53" t="s">
        <v>84</v>
      </c>
      <c r="J53" s="3">
        <v>1200</v>
      </c>
      <c r="K53" t="s">
        <v>111</v>
      </c>
      <c r="L53" s="1">
        <v>42556</v>
      </c>
      <c r="M53" t="s">
        <v>29</v>
      </c>
      <c r="N53" t="s">
        <v>1024</v>
      </c>
      <c r="O53" t="s">
        <v>112</v>
      </c>
      <c r="V53" s="7" t="str">
        <f>IF(SUMPRODUCT((COUNTIF(Estelle,$J53))*1),"X","")</f>
        <v/>
      </c>
      <c r="W53" s="7" t="str">
        <f>IF(SUMPRODUCT((COUNTIF(Fanny,$J53))*1),"X","")</f>
        <v/>
      </c>
      <c r="X53" s="7" t="str">
        <f>IF(SUMPRODUCT((COUNTIF(Joao,$J53))*1),"X","")</f>
        <v>X</v>
      </c>
      <c r="Y53" s="7" t="str">
        <f>IF(SUMPRODUCT((COUNTIF(Stéphanie,$J53))*1),"X","")</f>
        <v/>
      </c>
      <c r="Z53" s="7" t="str">
        <f>IF(SUMPRODUCT((COUNTIF(Angélique,$J53))*1),"X","")</f>
        <v/>
      </c>
      <c r="AA53" s="7" t="str">
        <f>IF(SUMPRODUCT((COUNTIF(Jacqueline,$J53))*1),"X","")</f>
        <v/>
      </c>
      <c r="AB53" s="7" t="str">
        <f>IF(SUMPRODUCT((COUNTIF(Nico,$J53))*1),"X","")</f>
        <v/>
      </c>
      <c r="AC53" s="7" t="str">
        <f>IF(SUMPRODUCT((COUNTIF(Natasha,$J53))*1),"X","")</f>
        <v/>
      </c>
      <c r="AD53" s="7" t="str">
        <f>IF(SUMPRODUCT((COUNTIF(Jérome,$J53))*1),"X","")</f>
        <v/>
      </c>
    </row>
    <row r="54" spans="1:30" x14ac:dyDescent="0.25">
      <c r="A54" t="s">
        <v>300</v>
      </c>
      <c r="B54" t="s">
        <v>301</v>
      </c>
      <c r="C54" t="s">
        <v>302</v>
      </c>
      <c r="D54" t="s">
        <v>303</v>
      </c>
      <c r="F54" t="s">
        <v>304</v>
      </c>
      <c r="G54" t="s">
        <v>74</v>
      </c>
      <c r="H54" t="s">
        <v>37</v>
      </c>
      <c r="I54" t="s">
        <v>305</v>
      </c>
      <c r="J54" s="3">
        <v>1200</v>
      </c>
      <c r="K54" t="s">
        <v>306</v>
      </c>
      <c r="L54" s="1">
        <v>42552</v>
      </c>
      <c r="M54" t="s">
        <v>29</v>
      </c>
      <c r="N54" t="s">
        <v>1020</v>
      </c>
      <c r="O54" t="s">
        <v>62</v>
      </c>
      <c r="V54" s="7" t="str">
        <f>IF(SUMPRODUCT((COUNTIF(Estelle,$J54))*1),"X","")</f>
        <v/>
      </c>
      <c r="W54" s="7" t="str">
        <f>IF(SUMPRODUCT((COUNTIF(Fanny,$J54))*1),"X","")</f>
        <v/>
      </c>
      <c r="X54" s="7" t="str">
        <f>IF(SUMPRODUCT((COUNTIF(Joao,$J54))*1),"X","")</f>
        <v>X</v>
      </c>
      <c r="Y54" s="7" t="str">
        <f>IF(SUMPRODUCT((COUNTIF(Stéphanie,$J54))*1),"X","")</f>
        <v/>
      </c>
      <c r="Z54" s="7" t="str">
        <f>IF(SUMPRODUCT((COUNTIF(Angélique,$J54))*1),"X","")</f>
        <v/>
      </c>
      <c r="AA54" s="7" t="str">
        <f>IF(SUMPRODUCT((COUNTIF(Jacqueline,$J54))*1),"X","")</f>
        <v/>
      </c>
      <c r="AB54" s="7" t="str">
        <f>IF(SUMPRODUCT((COUNTIF(Nico,$J54))*1),"X","")</f>
        <v/>
      </c>
      <c r="AC54" s="7" t="str">
        <f>IF(SUMPRODUCT((COUNTIF(Natasha,$J54))*1),"X","")</f>
        <v/>
      </c>
      <c r="AD54" s="7" t="str">
        <f>IF(SUMPRODUCT((COUNTIF(Jérome,$J54))*1),"X","")</f>
        <v/>
      </c>
    </row>
    <row r="55" spans="1:30" x14ac:dyDescent="0.25">
      <c r="A55" t="s">
        <v>307</v>
      </c>
      <c r="B55" t="s">
        <v>308</v>
      </c>
      <c r="C55" t="s">
        <v>309</v>
      </c>
      <c r="D55" t="s">
        <v>310</v>
      </c>
      <c r="F55" t="s">
        <v>311</v>
      </c>
      <c r="G55" t="s">
        <v>74</v>
      </c>
      <c r="H55" t="s">
        <v>37</v>
      </c>
      <c r="I55" t="s">
        <v>305</v>
      </c>
      <c r="J55" s="3">
        <v>1200</v>
      </c>
      <c r="K55" t="s">
        <v>312</v>
      </c>
      <c r="L55" s="1">
        <v>42552</v>
      </c>
      <c r="M55" t="s">
        <v>29</v>
      </c>
      <c r="N55" t="s">
        <v>1020</v>
      </c>
      <c r="O55" t="s">
        <v>62</v>
      </c>
      <c r="V55" s="7" t="str">
        <f>IF(SUMPRODUCT((COUNTIF(Estelle,$J55))*1),"X","")</f>
        <v/>
      </c>
      <c r="W55" s="7" t="str">
        <f>IF(SUMPRODUCT((COUNTIF(Fanny,$J55))*1),"X","")</f>
        <v/>
      </c>
      <c r="X55" s="7" t="str">
        <f>IF(SUMPRODUCT((COUNTIF(Joao,$J55))*1),"X","")</f>
        <v>X</v>
      </c>
      <c r="Y55" s="7" t="str">
        <f>IF(SUMPRODUCT((COUNTIF(Stéphanie,$J55))*1),"X","")</f>
        <v/>
      </c>
      <c r="Z55" s="7" t="str">
        <f>IF(SUMPRODUCT((COUNTIF(Angélique,$J55))*1),"X","")</f>
        <v/>
      </c>
      <c r="AA55" s="7" t="str">
        <f>IF(SUMPRODUCT((COUNTIF(Jacqueline,$J55))*1),"X","")</f>
        <v/>
      </c>
      <c r="AB55" s="7" t="str">
        <f>IF(SUMPRODUCT((COUNTIF(Nico,$J55))*1),"X","")</f>
        <v/>
      </c>
      <c r="AC55" s="7" t="str">
        <f>IF(SUMPRODUCT((COUNTIF(Natasha,$J55))*1),"X","")</f>
        <v/>
      </c>
      <c r="AD55" s="7" t="str">
        <f>IF(SUMPRODUCT((COUNTIF(Jérome,$J55))*1),"X","")</f>
        <v/>
      </c>
    </row>
    <row r="56" spans="1:30" x14ac:dyDescent="0.25">
      <c r="A56" t="s">
        <v>438</v>
      </c>
      <c r="B56" t="s">
        <v>439</v>
      </c>
      <c r="C56" t="s">
        <v>440</v>
      </c>
      <c r="D56" t="s">
        <v>441</v>
      </c>
      <c r="F56" t="s">
        <v>442</v>
      </c>
      <c r="G56" t="s">
        <v>36</v>
      </c>
      <c r="H56" t="s">
        <v>128</v>
      </c>
      <c r="I56" t="s">
        <v>443</v>
      </c>
      <c r="J56" s="3">
        <v>1210</v>
      </c>
      <c r="K56" t="s">
        <v>444</v>
      </c>
      <c r="L56" s="1">
        <v>42552</v>
      </c>
      <c r="M56" t="s">
        <v>29</v>
      </c>
      <c r="N56" t="s">
        <v>1020</v>
      </c>
      <c r="O56" t="s">
        <v>86</v>
      </c>
      <c r="P56" t="s">
        <v>445</v>
      </c>
      <c r="R56" t="s">
        <v>446</v>
      </c>
      <c r="V56" s="7" t="str">
        <f>IF(SUMPRODUCT((COUNTIF(Estelle,$J56))*1),"X","")</f>
        <v/>
      </c>
      <c r="W56" s="7" t="str">
        <f>IF(SUMPRODUCT((COUNTIF(Fanny,$J56))*1),"X","")</f>
        <v/>
      </c>
      <c r="X56" s="7" t="str">
        <f>IF(SUMPRODUCT((COUNTIF(Joao,$J56))*1),"X","")</f>
        <v>X</v>
      </c>
      <c r="Y56" s="7" t="str">
        <f>IF(SUMPRODUCT((COUNTIF(Stéphanie,$J56))*1),"X","")</f>
        <v/>
      </c>
      <c r="Z56" s="7" t="str">
        <f>IF(SUMPRODUCT((COUNTIF(Angélique,$J56))*1),"X","")</f>
        <v/>
      </c>
      <c r="AA56" s="7" t="str">
        <f>IF(SUMPRODUCT((COUNTIF(Jacqueline,$J56))*1),"X","")</f>
        <v/>
      </c>
      <c r="AB56" s="7" t="str">
        <f>IF(SUMPRODUCT((COUNTIF(Nico,$J56))*1),"X","")</f>
        <v/>
      </c>
      <c r="AC56" s="7" t="str">
        <f>IF(SUMPRODUCT((COUNTIF(Natasha,$J56))*1),"X","")</f>
        <v/>
      </c>
      <c r="AD56" s="7" t="str">
        <f>IF(SUMPRODUCT((COUNTIF(Jérome,$J56))*1),"X","")</f>
        <v/>
      </c>
    </row>
    <row r="57" spans="1:30" x14ac:dyDescent="0.25">
      <c r="A57" t="s">
        <v>447</v>
      </c>
      <c r="B57" t="s">
        <v>192</v>
      </c>
      <c r="C57" t="s">
        <v>448</v>
      </c>
      <c r="D57" t="s">
        <v>449</v>
      </c>
      <c r="E57" t="s">
        <v>450</v>
      </c>
      <c r="F57" t="s">
        <v>451</v>
      </c>
      <c r="G57" t="s">
        <v>74</v>
      </c>
      <c r="H57" t="s">
        <v>37</v>
      </c>
      <c r="I57" t="s">
        <v>443</v>
      </c>
      <c r="J57" s="3">
        <v>1210</v>
      </c>
      <c r="K57" t="s">
        <v>452</v>
      </c>
      <c r="L57" s="1">
        <v>42567</v>
      </c>
      <c r="M57" t="s">
        <v>29</v>
      </c>
      <c r="N57" t="s">
        <v>1020</v>
      </c>
      <c r="O57" t="s">
        <v>77</v>
      </c>
      <c r="V57" s="7" t="str">
        <f>IF(SUMPRODUCT((COUNTIF(Estelle,$J57))*1),"X","")</f>
        <v/>
      </c>
      <c r="W57" s="7" t="str">
        <f>IF(SUMPRODUCT((COUNTIF(Fanny,$J57))*1),"X","")</f>
        <v/>
      </c>
      <c r="X57" s="7" t="str">
        <f>IF(SUMPRODUCT((COUNTIF(Joao,$J57))*1),"X","")</f>
        <v>X</v>
      </c>
      <c r="Y57" s="7" t="str">
        <f>IF(SUMPRODUCT((COUNTIF(Stéphanie,$J57))*1),"X","")</f>
        <v/>
      </c>
      <c r="Z57" s="7" t="str">
        <f>IF(SUMPRODUCT((COUNTIF(Angélique,$J57))*1),"X","")</f>
        <v/>
      </c>
      <c r="AA57" s="7" t="str">
        <f>IF(SUMPRODUCT((COUNTIF(Jacqueline,$J57))*1),"X","")</f>
        <v/>
      </c>
      <c r="AB57" s="7" t="str">
        <f>IF(SUMPRODUCT((COUNTIF(Nico,$J57))*1),"X","")</f>
        <v/>
      </c>
      <c r="AC57" s="7" t="str">
        <f>IF(SUMPRODUCT((COUNTIF(Natasha,$J57))*1),"X","")</f>
        <v/>
      </c>
      <c r="AD57" s="7" t="str">
        <f>IF(SUMPRODUCT((COUNTIF(Jérome,$J57))*1),"X","")</f>
        <v/>
      </c>
    </row>
    <row r="58" spans="1:30" x14ac:dyDescent="0.25">
      <c r="A58" t="s">
        <v>404</v>
      </c>
      <c r="B58" t="s">
        <v>405</v>
      </c>
      <c r="C58" t="s">
        <v>406</v>
      </c>
      <c r="D58" t="s">
        <v>407</v>
      </c>
      <c r="F58" t="s">
        <v>408</v>
      </c>
      <c r="G58" t="s">
        <v>74</v>
      </c>
      <c r="H58" t="s">
        <v>37</v>
      </c>
      <c r="I58" t="s">
        <v>409</v>
      </c>
      <c r="J58" s="3">
        <v>1220</v>
      </c>
      <c r="K58" t="s">
        <v>410</v>
      </c>
      <c r="L58" s="1">
        <v>42573</v>
      </c>
      <c r="M58" t="s">
        <v>29</v>
      </c>
      <c r="N58" t="s">
        <v>1020</v>
      </c>
      <c r="O58" t="s">
        <v>77</v>
      </c>
      <c r="R58" t="s">
        <v>411</v>
      </c>
      <c r="V58" s="7" t="str">
        <f>IF(SUMPRODUCT((COUNTIF(Estelle,$J58))*1),"X","")</f>
        <v/>
      </c>
      <c r="W58" s="7" t="str">
        <f>IF(SUMPRODUCT((COUNTIF(Fanny,$J58))*1),"X","")</f>
        <v/>
      </c>
      <c r="X58" s="7" t="str">
        <f>IF(SUMPRODUCT((COUNTIF(Joao,$J58))*1),"X","")</f>
        <v>X</v>
      </c>
      <c r="Y58" s="7" t="str">
        <f>IF(SUMPRODUCT((COUNTIF(Stéphanie,$J58))*1),"X","")</f>
        <v/>
      </c>
      <c r="Z58" s="7" t="str">
        <f>IF(SUMPRODUCT((COUNTIF(Angélique,$J58))*1),"X","")</f>
        <v/>
      </c>
      <c r="AA58" s="7" t="str">
        <f>IF(SUMPRODUCT((COUNTIF(Jacqueline,$J58))*1),"X","")</f>
        <v/>
      </c>
      <c r="AB58" s="7" t="str">
        <f>IF(SUMPRODUCT((COUNTIF(Nico,$J58))*1),"X","")</f>
        <v/>
      </c>
      <c r="AC58" s="7" t="str">
        <f>IF(SUMPRODUCT((COUNTIF(Natasha,$J58))*1),"X","")</f>
        <v/>
      </c>
      <c r="AD58" s="7" t="str">
        <f>IF(SUMPRODUCT((COUNTIF(Jérome,$J58))*1),"X","")</f>
        <v/>
      </c>
    </row>
    <row r="59" spans="1:30" x14ac:dyDescent="0.25">
      <c r="A59" t="s">
        <v>648</v>
      </c>
      <c r="B59" t="s">
        <v>388</v>
      </c>
      <c r="C59" t="s">
        <v>649</v>
      </c>
      <c r="D59" t="s">
        <v>650</v>
      </c>
      <c r="E59" t="s">
        <v>651</v>
      </c>
      <c r="F59" t="s">
        <v>652</v>
      </c>
      <c r="G59" t="s">
        <v>74</v>
      </c>
      <c r="H59" t="s">
        <v>37</v>
      </c>
      <c r="I59" t="s">
        <v>653</v>
      </c>
      <c r="J59" s="3">
        <v>1230</v>
      </c>
      <c r="K59" t="s">
        <v>654</v>
      </c>
      <c r="L59" s="1">
        <v>42555</v>
      </c>
      <c r="M59" t="s">
        <v>97</v>
      </c>
      <c r="N59" t="s">
        <v>1020</v>
      </c>
      <c r="O59" t="s">
        <v>112</v>
      </c>
      <c r="P59" t="s">
        <v>655</v>
      </c>
      <c r="R59" t="s">
        <v>656</v>
      </c>
      <c r="V59" s="7" t="str">
        <f>IF(SUMPRODUCT((COUNTIF(Estelle,$J59))*1),"X","")</f>
        <v>X</v>
      </c>
      <c r="W59" s="7" t="str">
        <f>IF(SUMPRODUCT((COUNTIF(Fanny,$J59))*1),"X","")</f>
        <v/>
      </c>
      <c r="X59" s="7" t="str">
        <f>IF(SUMPRODUCT((COUNTIF(Joao,$J59))*1),"X","")</f>
        <v/>
      </c>
      <c r="Y59" s="7" t="str">
        <f>IF(SUMPRODUCT((COUNTIF(Stéphanie,$J59))*1),"X","")</f>
        <v/>
      </c>
      <c r="Z59" s="7" t="str">
        <f>IF(SUMPRODUCT((COUNTIF(Angélique,$J59))*1),"X","")</f>
        <v/>
      </c>
      <c r="AA59" s="7" t="str">
        <f>IF(SUMPRODUCT((COUNTIF(Jacqueline,$J59))*1),"X","")</f>
        <v/>
      </c>
      <c r="AB59" s="7" t="str">
        <f>IF(SUMPRODUCT((COUNTIF(Nico,$J59))*1),"X","")</f>
        <v/>
      </c>
      <c r="AC59" s="7" t="str">
        <f>IF(SUMPRODUCT((COUNTIF(Natasha,$J59))*1),"X","")</f>
        <v>X</v>
      </c>
      <c r="AD59" s="7" t="str">
        <f>IF(SUMPRODUCT((COUNTIF(Jérome,$J59))*1),"X","")</f>
        <v/>
      </c>
    </row>
    <row r="60" spans="1:30" x14ac:dyDescent="0.25">
      <c r="A60" t="s">
        <v>950</v>
      </c>
      <c r="B60" t="s">
        <v>951</v>
      </c>
      <c r="C60" t="s">
        <v>952</v>
      </c>
      <c r="D60" t="s">
        <v>953</v>
      </c>
      <c r="F60" t="s">
        <v>954</v>
      </c>
      <c r="G60" t="s">
        <v>36</v>
      </c>
      <c r="H60" t="s">
        <v>37</v>
      </c>
      <c r="I60" t="s">
        <v>955</v>
      </c>
      <c r="J60" s="3">
        <v>1230</v>
      </c>
      <c r="K60" t="s">
        <v>956</v>
      </c>
      <c r="L60" s="1">
        <v>42552</v>
      </c>
      <c r="M60" t="s">
        <v>29</v>
      </c>
      <c r="N60" t="s">
        <v>1026</v>
      </c>
      <c r="O60" t="s">
        <v>30</v>
      </c>
      <c r="P60" t="s">
        <v>957</v>
      </c>
      <c r="R60" t="s">
        <v>958</v>
      </c>
      <c r="V60" s="7" t="str">
        <f>IF(SUMPRODUCT((COUNTIF(Estelle,$J60))*1),"X","")</f>
        <v>X</v>
      </c>
      <c r="W60" s="7" t="str">
        <f>IF(SUMPRODUCT((COUNTIF(Fanny,$J60))*1),"X","")</f>
        <v/>
      </c>
      <c r="X60" s="7" t="str">
        <f>IF(SUMPRODUCT((COUNTIF(Joao,$J60))*1),"X","")</f>
        <v/>
      </c>
      <c r="Y60" s="7" t="str">
        <f>IF(SUMPRODUCT((COUNTIF(Stéphanie,$J60))*1),"X","")</f>
        <v/>
      </c>
      <c r="Z60" s="7" t="str">
        <f>IF(SUMPRODUCT((COUNTIF(Angélique,$J60))*1),"X","")</f>
        <v/>
      </c>
      <c r="AA60" s="7" t="str">
        <f>IF(SUMPRODUCT((COUNTIF(Jacqueline,$J60))*1),"X","")</f>
        <v/>
      </c>
      <c r="AB60" s="7" t="str">
        <f>IF(SUMPRODUCT((COUNTIF(Nico,$J60))*1),"X","")</f>
        <v/>
      </c>
      <c r="AC60" s="7" t="str">
        <f>IF(SUMPRODUCT((COUNTIF(Natasha,$J60))*1),"X","")</f>
        <v>X</v>
      </c>
      <c r="AD60" s="7" t="str">
        <f>IF(SUMPRODUCT((COUNTIF(Jérome,$J60))*1),"X","")</f>
        <v/>
      </c>
    </row>
    <row r="61" spans="1:30" x14ac:dyDescent="0.25">
      <c r="A61" t="s">
        <v>861</v>
      </c>
      <c r="B61" t="s">
        <v>675</v>
      </c>
      <c r="C61" t="s">
        <v>862</v>
      </c>
      <c r="D61" t="s">
        <v>863</v>
      </c>
      <c r="E61" t="s">
        <v>864</v>
      </c>
      <c r="F61" t="s">
        <v>865</v>
      </c>
      <c r="G61" t="s">
        <v>36</v>
      </c>
      <c r="H61" t="s">
        <v>37</v>
      </c>
      <c r="I61" t="s">
        <v>866</v>
      </c>
      <c r="J61" s="3">
        <v>1240</v>
      </c>
      <c r="K61" t="s">
        <v>867</v>
      </c>
      <c r="L61" s="1">
        <v>42552</v>
      </c>
      <c r="M61" t="s">
        <v>121</v>
      </c>
      <c r="N61" t="s">
        <v>1023</v>
      </c>
      <c r="O61" t="s">
        <v>86</v>
      </c>
      <c r="P61" t="s">
        <v>868</v>
      </c>
      <c r="R61" t="s">
        <v>869</v>
      </c>
      <c r="V61" s="7" t="str">
        <f>IF(SUMPRODUCT((COUNTIF(Estelle,$J61))*1),"X","")</f>
        <v/>
      </c>
      <c r="W61" s="7" t="str">
        <f>IF(SUMPRODUCT((COUNTIF(Fanny,$J61))*1),"X","")</f>
        <v/>
      </c>
      <c r="X61" s="7" t="str">
        <f>IF(SUMPRODUCT((COUNTIF(Joao,$J61))*1),"X","")</f>
        <v/>
      </c>
      <c r="Y61" s="7" t="str">
        <f>IF(SUMPRODUCT((COUNTIF(Stéphanie,$J61))*1),"X","")</f>
        <v>X</v>
      </c>
      <c r="Z61" s="7" t="str">
        <f>IF(SUMPRODUCT((COUNTIF(Angélique,$J61))*1),"X","")</f>
        <v/>
      </c>
      <c r="AA61" s="7" t="str">
        <f>IF(SUMPRODUCT((COUNTIF(Jacqueline,$J61))*1),"X","")</f>
        <v>X</v>
      </c>
      <c r="AB61" s="7" t="str">
        <f>IF(SUMPRODUCT((COUNTIF(Nico,$J61))*1),"X","")</f>
        <v/>
      </c>
      <c r="AC61" s="7" t="str">
        <f>IF(SUMPRODUCT((COUNTIF(Natasha,$J61))*1),"X","")</f>
        <v/>
      </c>
      <c r="AD61" s="7" t="str">
        <f>IF(SUMPRODUCT((COUNTIF(Jérome,$J61))*1),"X","")</f>
        <v/>
      </c>
    </row>
    <row r="62" spans="1:30" x14ac:dyDescent="0.25">
      <c r="A62" t="s">
        <v>139</v>
      </c>
      <c r="B62" t="s">
        <v>55</v>
      </c>
      <c r="C62" t="s">
        <v>140</v>
      </c>
      <c r="D62" t="s">
        <v>141</v>
      </c>
      <c r="F62" t="s">
        <v>142</v>
      </c>
      <c r="G62" t="s">
        <v>59</v>
      </c>
      <c r="H62" t="s">
        <v>37</v>
      </c>
      <c r="I62" t="s">
        <v>143</v>
      </c>
      <c r="J62" s="3">
        <v>1250</v>
      </c>
      <c r="K62" t="s">
        <v>144</v>
      </c>
      <c r="L62" s="1">
        <v>42556</v>
      </c>
      <c r="N62" t="s">
        <v>1021</v>
      </c>
      <c r="O62" t="s">
        <v>62</v>
      </c>
      <c r="V62" s="7" t="str">
        <f>IF(SUMPRODUCT((COUNTIF(Estelle,$J62))*1),"X","")</f>
        <v>X</v>
      </c>
      <c r="W62" s="7" t="str">
        <f>IF(SUMPRODUCT((COUNTIF(Fanny,$J62))*1),"X","")</f>
        <v>X</v>
      </c>
      <c r="X62" s="7" t="str">
        <f>IF(SUMPRODUCT((COUNTIF(Joao,$J62))*1),"X","")</f>
        <v/>
      </c>
      <c r="Y62" s="7" t="str">
        <f>IF(SUMPRODUCT((COUNTIF(Stéphanie,$J62))*1),"X","")</f>
        <v/>
      </c>
      <c r="Z62" s="7" t="str">
        <f>IF(SUMPRODUCT((COUNTIF(Angélique,$J62))*1),"X","")</f>
        <v>X</v>
      </c>
      <c r="AA62" s="7" t="str">
        <f>IF(SUMPRODUCT((COUNTIF(Jacqueline,$J62))*1),"X","")</f>
        <v/>
      </c>
      <c r="AB62" s="7" t="str">
        <f>IF(SUMPRODUCT((COUNTIF(Nico,$J62))*1),"X","")</f>
        <v/>
      </c>
      <c r="AC62" s="7" t="str">
        <f>IF(SUMPRODUCT((COUNTIF(Natasha,$J62))*1),"X","")</f>
        <v/>
      </c>
      <c r="AD62" s="7" t="str">
        <f>IF(SUMPRODUCT((COUNTIF(Jérome,$J62))*1),"X","")</f>
        <v>X</v>
      </c>
    </row>
    <row r="63" spans="1:30" x14ac:dyDescent="0.25">
      <c r="A63" t="s">
        <v>265</v>
      </c>
      <c r="B63" t="s">
        <v>107</v>
      </c>
      <c r="C63" t="s">
        <v>266</v>
      </c>
      <c r="D63" t="s">
        <v>267</v>
      </c>
      <c r="F63" t="s">
        <v>268</v>
      </c>
      <c r="G63" t="s">
        <v>74</v>
      </c>
      <c r="H63" t="s">
        <v>37</v>
      </c>
      <c r="I63" t="s">
        <v>269</v>
      </c>
      <c r="J63" s="3">
        <v>1250</v>
      </c>
      <c r="K63" t="s">
        <v>270</v>
      </c>
      <c r="L63" s="1">
        <v>42552</v>
      </c>
      <c r="M63" t="s">
        <v>29</v>
      </c>
      <c r="N63" t="s">
        <v>1024</v>
      </c>
      <c r="O63" t="s">
        <v>62</v>
      </c>
      <c r="V63" s="7" t="str">
        <f>IF(SUMPRODUCT((COUNTIF(Estelle,$J63))*1),"X","")</f>
        <v>X</v>
      </c>
      <c r="W63" s="7" t="str">
        <f>IF(SUMPRODUCT((COUNTIF(Fanny,$J63))*1),"X","")</f>
        <v>X</v>
      </c>
      <c r="X63" s="7" t="str">
        <f>IF(SUMPRODUCT((COUNTIF(Joao,$J63))*1),"X","")</f>
        <v/>
      </c>
      <c r="Y63" s="7" t="str">
        <f>IF(SUMPRODUCT((COUNTIF(Stéphanie,$J63))*1),"X","")</f>
        <v/>
      </c>
      <c r="Z63" s="7" t="str">
        <f>IF(SUMPRODUCT((COUNTIF(Angélique,$J63))*1),"X","")</f>
        <v>X</v>
      </c>
      <c r="AA63" s="7" t="str">
        <f>IF(SUMPRODUCT((COUNTIF(Jacqueline,$J63))*1),"X","")</f>
        <v/>
      </c>
      <c r="AB63" s="7" t="str">
        <f>IF(SUMPRODUCT((COUNTIF(Nico,$J63))*1),"X","")</f>
        <v/>
      </c>
      <c r="AC63" s="7" t="str">
        <f>IF(SUMPRODUCT((COUNTIF(Natasha,$J63))*1),"X","")</f>
        <v/>
      </c>
      <c r="AD63" s="7" t="str">
        <f>IF(SUMPRODUCT((COUNTIF(Jérome,$J63))*1),"X","")</f>
        <v>X</v>
      </c>
    </row>
    <row r="64" spans="1:30" x14ac:dyDescent="0.25">
      <c r="A64" t="s">
        <v>364</v>
      </c>
      <c r="B64" t="s">
        <v>365</v>
      </c>
      <c r="C64" t="s">
        <v>366</v>
      </c>
      <c r="D64" t="s">
        <v>367</v>
      </c>
      <c r="F64" t="s">
        <v>368</v>
      </c>
      <c r="G64" t="s">
        <v>74</v>
      </c>
      <c r="H64" t="s">
        <v>37</v>
      </c>
      <c r="I64" t="s">
        <v>369</v>
      </c>
      <c r="J64" s="3">
        <v>1250</v>
      </c>
      <c r="K64" t="s">
        <v>370</v>
      </c>
      <c r="L64" s="1">
        <v>42552</v>
      </c>
      <c r="M64" t="s">
        <v>29</v>
      </c>
      <c r="N64" t="s">
        <v>1026</v>
      </c>
      <c r="O64" t="s">
        <v>77</v>
      </c>
      <c r="V64" s="7" t="str">
        <f>IF(SUMPRODUCT((COUNTIF(Estelle,$J64))*1),"X","")</f>
        <v>X</v>
      </c>
      <c r="W64" s="7" t="str">
        <f>IF(SUMPRODUCT((COUNTIF(Fanny,$J64))*1),"X","")</f>
        <v>X</v>
      </c>
      <c r="X64" s="7" t="str">
        <f>IF(SUMPRODUCT((COUNTIF(Joao,$J64))*1),"X","")</f>
        <v/>
      </c>
      <c r="Y64" s="7" t="str">
        <f>IF(SUMPRODUCT((COUNTIF(Stéphanie,$J64))*1),"X","")</f>
        <v/>
      </c>
      <c r="Z64" s="7" t="str">
        <f>IF(SUMPRODUCT((COUNTIF(Angélique,$J64))*1),"X","")</f>
        <v>X</v>
      </c>
      <c r="AA64" s="7" t="str">
        <f>IF(SUMPRODUCT((COUNTIF(Jacqueline,$J64))*1),"X","")</f>
        <v/>
      </c>
      <c r="AB64" s="7" t="str">
        <f>IF(SUMPRODUCT((COUNTIF(Nico,$J64))*1),"X","")</f>
        <v/>
      </c>
      <c r="AC64" s="7" t="str">
        <f>IF(SUMPRODUCT((COUNTIF(Natasha,$J64))*1),"X","")</f>
        <v/>
      </c>
      <c r="AD64" s="7" t="str">
        <f>IF(SUMPRODUCT((COUNTIF(Jérome,$J64))*1),"X","")</f>
        <v>X</v>
      </c>
    </row>
    <row r="65" spans="1:30" x14ac:dyDescent="0.25">
      <c r="A65" t="s">
        <v>959</v>
      </c>
      <c r="B65" t="s">
        <v>960</v>
      </c>
      <c r="C65" t="s">
        <v>961</v>
      </c>
      <c r="D65" t="s">
        <v>962</v>
      </c>
      <c r="E65" t="s">
        <v>963</v>
      </c>
      <c r="F65" t="s">
        <v>964</v>
      </c>
      <c r="G65" t="s">
        <v>36</v>
      </c>
      <c r="H65" t="s">
        <v>393</v>
      </c>
      <c r="I65" t="s">
        <v>965</v>
      </c>
      <c r="J65" s="3">
        <v>1250</v>
      </c>
      <c r="K65" t="s">
        <v>966</v>
      </c>
      <c r="L65" s="1">
        <v>42552</v>
      </c>
      <c r="M65" t="s">
        <v>321</v>
      </c>
      <c r="N65" t="s">
        <v>1023</v>
      </c>
      <c r="O65" t="s">
        <v>86</v>
      </c>
      <c r="P65" t="s">
        <v>967</v>
      </c>
      <c r="Q65" t="s">
        <v>968</v>
      </c>
      <c r="R65" t="s">
        <v>969</v>
      </c>
      <c r="V65" s="7" t="str">
        <f>IF(SUMPRODUCT((COUNTIF(Estelle,$J65))*1),"X","")</f>
        <v>X</v>
      </c>
      <c r="W65" s="7" t="str">
        <f>IF(SUMPRODUCT((COUNTIF(Fanny,$J65))*1),"X","")</f>
        <v>X</v>
      </c>
      <c r="X65" s="7" t="str">
        <f>IF(SUMPRODUCT((COUNTIF(Joao,$J65))*1),"X","")</f>
        <v/>
      </c>
      <c r="Y65" s="7" t="str">
        <f>IF(SUMPRODUCT((COUNTIF(Stéphanie,$J65))*1),"X","")</f>
        <v/>
      </c>
      <c r="Z65" s="7" t="str">
        <f>IF(SUMPRODUCT((COUNTIF(Angélique,$J65))*1),"X","")</f>
        <v>X</v>
      </c>
      <c r="AA65" s="7" t="str">
        <f>IF(SUMPRODUCT((COUNTIF(Jacqueline,$J65))*1),"X","")</f>
        <v/>
      </c>
      <c r="AB65" s="7" t="str">
        <f>IF(SUMPRODUCT((COUNTIF(Nico,$J65))*1),"X","")</f>
        <v/>
      </c>
      <c r="AC65" s="7" t="str">
        <f>IF(SUMPRODUCT((COUNTIF(Natasha,$J65))*1),"X","")</f>
        <v/>
      </c>
      <c r="AD65" s="7" t="str">
        <f>IF(SUMPRODUCT((COUNTIF(Jérome,$J65))*1),"X","")</f>
        <v>X</v>
      </c>
    </row>
    <row r="66" spans="1:30" x14ac:dyDescent="0.25">
      <c r="A66" t="s">
        <v>378</v>
      </c>
      <c r="B66" t="s">
        <v>379</v>
      </c>
      <c r="C66" t="s">
        <v>380</v>
      </c>
      <c r="D66" t="s">
        <v>381</v>
      </c>
      <c r="E66" t="s">
        <v>381</v>
      </c>
      <c r="F66" t="s">
        <v>382</v>
      </c>
      <c r="G66" t="s">
        <v>25</v>
      </c>
      <c r="H66" t="s">
        <v>37</v>
      </c>
      <c r="I66" t="s">
        <v>383</v>
      </c>
      <c r="J66" s="3">
        <v>1290</v>
      </c>
      <c r="K66" t="s">
        <v>384</v>
      </c>
      <c r="L66" s="1">
        <v>42552</v>
      </c>
      <c r="M66" t="s">
        <v>29</v>
      </c>
      <c r="N66" t="s">
        <v>1020</v>
      </c>
      <c r="O66" t="s">
        <v>62</v>
      </c>
      <c r="P66" t="s">
        <v>385</v>
      </c>
      <c r="R66" t="s">
        <v>386</v>
      </c>
      <c r="V66" s="7" t="str">
        <f>IF(SUMPRODUCT((COUNTIF(Estelle,$J66))*1),"X","")</f>
        <v>X</v>
      </c>
      <c r="W66" s="7" t="str">
        <f>IF(SUMPRODUCT((COUNTIF(Fanny,$J66))*1),"X","")</f>
        <v/>
      </c>
      <c r="X66" s="7" t="str">
        <f>IF(SUMPRODUCT((COUNTIF(Joao,$J66))*1),"X","")</f>
        <v/>
      </c>
      <c r="Y66" s="7" t="str">
        <f>IF(SUMPRODUCT((COUNTIF(Stéphanie,$J66))*1),"X","")</f>
        <v/>
      </c>
      <c r="Z66" s="7" t="str">
        <f>IF(SUMPRODUCT((COUNTIF(Angélique,$J66))*1),"X","")</f>
        <v/>
      </c>
      <c r="AA66" s="7" t="str">
        <f>IF(SUMPRODUCT((COUNTIF(Jacqueline,$J66))*1),"X","")</f>
        <v/>
      </c>
      <c r="AB66" s="7" t="str">
        <f>IF(SUMPRODUCT((COUNTIF(Nico,$J66))*1),"X","")</f>
        <v/>
      </c>
      <c r="AC66" s="7" t="str">
        <f>IF(SUMPRODUCT((COUNTIF(Natasha,$J66))*1),"X","")</f>
        <v/>
      </c>
      <c r="AD66" s="7" t="str">
        <f>IF(SUMPRODUCT((COUNTIF(Jérome,$J66))*1),"X","")</f>
        <v/>
      </c>
    </row>
    <row r="67" spans="1:30" x14ac:dyDescent="0.25">
      <c r="A67" t="s">
        <v>113</v>
      </c>
      <c r="B67" t="s">
        <v>114</v>
      </c>
      <c r="C67" t="s">
        <v>115</v>
      </c>
      <c r="D67" t="s">
        <v>116</v>
      </c>
      <c r="E67" t="s">
        <v>117</v>
      </c>
      <c r="F67" t="s">
        <v>118</v>
      </c>
      <c r="G67" t="s">
        <v>36</v>
      </c>
      <c r="H67" t="s">
        <v>37</v>
      </c>
      <c r="I67" t="s">
        <v>119</v>
      </c>
      <c r="J67" s="3">
        <v>1300</v>
      </c>
      <c r="K67" t="s">
        <v>120</v>
      </c>
      <c r="L67" s="1">
        <v>42555</v>
      </c>
      <c r="M67" t="s">
        <v>121</v>
      </c>
      <c r="N67" t="s">
        <v>1023</v>
      </c>
      <c r="O67" t="s">
        <v>86</v>
      </c>
      <c r="V67" s="7" t="str">
        <f>IF(SUMPRODUCT((COUNTIF(Estelle,$J67))*1),"X","")</f>
        <v>X</v>
      </c>
      <c r="W67" s="7" t="str">
        <f>IF(SUMPRODUCT((COUNTIF(Fanny,$J67))*1),"X","")</f>
        <v/>
      </c>
      <c r="X67" s="7" t="str">
        <f>IF(SUMPRODUCT((COUNTIF(Joao,$J67))*1),"X","")</f>
        <v/>
      </c>
      <c r="Y67" s="7" t="str">
        <f>IF(SUMPRODUCT((COUNTIF(Stéphanie,$J67))*1),"X","")</f>
        <v/>
      </c>
      <c r="Z67" s="7" t="str">
        <f>IF(SUMPRODUCT((COUNTIF(Angélique,$J67))*1),"X","")</f>
        <v/>
      </c>
      <c r="AA67" s="7" t="str">
        <f>IF(SUMPRODUCT((COUNTIF(Jacqueline,$J67))*1),"X","")</f>
        <v/>
      </c>
      <c r="AB67" s="7" t="str">
        <f>IF(SUMPRODUCT((COUNTIF(Nico,$J67))*1),"X","")</f>
        <v/>
      </c>
      <c r="AC67" s="7" t="str">
        <f>IF(SUMPRODUCT((COUNTIF(Natasha,$J67))*1),"X","")</f>
        <v/>
      </c>
      <c r="AD67" s="7" t="str">
        <f>IF(SUMPRODUCT((COUNTIF(Jérome,$J67))*1),"X","")</f>
        <v/>
      </c>
    </row>
    <row r="68" spans="1:30" x14ac:dyDescent="0.25">
      <c r="A68" t="s">
        <v>557</v>
      </c>
      <c r="B68" t="s">
        <v>558</v>
      </c>
      <c r="C68" t="s">
        <v>559</v>
      </c>
      <c r="D68" t="s">
        <v>560</v>
      </c>
      <c r="F68" t="s">
        <v>561</v>
      </c>
      <c r="G68" t="s">
        <v>74</v>
      </c>
      <c r="H68" t="s">
        <v>37</v>
      </c>
      <c r="I68" t="s">
        <v>562</v>
      </c>
      <c r="J68" s="3">
        <v>1300</v>
      </c>
      <c r="K68" t="s">
        <v>563</v>
      </c>
      <c r="L68" s="1">
        <v>42557</v>
      </c>
      <c r="M68" t="s">
        <v>29</v>
      </c>
      <c r="N68" t="s">
        <v>1020</v>
      </c>
      <c r="O68" t="s">
        <v>112</v>
      </c>
      <c r="V68" s="7" t="str">
        <f>IF(SUMPRODUCT((COUNTIF(Estelle,$J68))*1),"X","")</f>
        <v>X</v>
      </c>
      <c r="W68" s="7" t="str">
        <f>IF(SUMPRODUCT((COUNTIF(Fanny,$J68))*1),"X","")</f>
        <v/>
      </c>
      <c r="X68" s="7" t="str">
        <f>IF(SUMPRODUCT((COUNTIF(Joao,$J68))*1),"X","")</f>
        <v/>
      </c>
      <c r="Y68" s="7" t="str">
        <f>IF(SUMPRODUCT((COUNTIF(Stéphanie,$J68))*1),"X","")</f>
        <v/>
      </c>
      <c r="Z68" s="7" t="str">
        <f>IF(SUMPRODUCT((COUNTIF(Angélique,$J68))*1),"X","")</f>
        <v/>
      </c>
      <c r="AA68" s="7" t="str">
        <f>IF(SUMPRODUCT((COUNTIF(Jacqueline,$J68))*1),"X","")</f>
        <v/>
      </c>
      <c r="AB68" s="7" t="str">
        <f>IF(SUMPRODUCT((COUNTIF(Nico,$J68))*1),"X","")</f>
        <v/>
      </c>
      <c r="AC68" s="7" t="str">
        <f>IF(SUMPRODUCT((COUNTIF(Natasha,$J68))*1),"X","")</f>
        <v/>
      </c>
      <c r="AD68" s="7" t="str">
        <f>IF(SUMPRODUCT((COUNTIF(Jérome,$J68))*1),"X","")</f>
        <v/>
      </c>
    </row>
    <row r="69" spans="1:30" x14ac:dyDescent="0.25">
      <c r="A69" t="s">
        <v>348</v>
      </c>
      <c r="B69" t="s">
        <v>349</v>
      </c>
      <c r="C69" t="s">
        <v>350</v>
      </c>
      <c r="D69" t="s">
        <v>351</v>
      </c>
      <c r="F69" t="s">
        <v>352</v>
      </c>
      <c r="G69" t="s">
        <v>36</v>
      </c>
      <c r="H69" t="s">
        <v>37</v>
      </c>
      <c r="I69" t="s">
        <v>353</v>
      </c>
      <c r="J69" s="3">
        <v>1310</v>
      </c>
      <c r="K69" t="s">
        <v>354</v>
      </c>
      <c r="L69" s="1">
        <v>42552</v>
      </c>
      <c r="M69" t="s">
        <v>29</v>
      </c>
      <c r="N69" t="s">
        <v>1023</v>
      </c>
      <c r="O69" t="s">
        <v>86</v>
      </c>
      <c r="P69" t="s">
        <v>355</v>
      </c>
      <c r="R69" t="s">
        <v>356</v>
      </c>
      <c r="V69" s="7" t="str">
        <f>IF(SUMPRODUCT((COUNTIF(Estelle,$J69))*1),"X","")</f>
        <v>X</v>
      </c>
      <c r="W69" s="7" t="str">
        <f>IF(SUMPRODUCT((COUNTIF(Fanny,$J69))*1),"X","")</f>
        <v/>
      </c>
      <c r="X69" s="7" t="str">
        <f>IF(SUMPRODUCT((COUNTIF(Joao,$J69))*1),"X","")</f>
        <v/>
      </c>
      <c r="Y69" s="7" t="str">
        <f>IF(SUMPRODUCT((COUNTIF(Stéphanie,$J69))*1),"X","")</f>
        <v/>
      </c>
      <c r="Z69" s="7" t="str">
        <f>IF(SUMPRODUCT((COUNTIF(Angélique,$J69))*1),"X","")</f>
        <v/>
      </c>
      <c r="AA69" s="7" t="str">
        <f>IF(SUMPRODUCT((COUNTIF(Jacqueline,$J69))*1),"X","")</f>
        <v/>
      </c>
      <c r="AB69" s="7" t="str">
        <f>IF(SUMPRODUCT((COUNTIF(Nico,$J69))*1),"X","")</f>
        <v/>
      </c>
      <c r="AC69" s="7" t="str">
        <f>IF(SUMPRODUCT((COUNTIF(Natasha,$J69))*1),"X","")</f>
        <v/>
      </c>
      <c r="AD69" s="7" t="str">
        <f>IF(SUMPRODUCT((COUNTIF(Jérome,$J69))*1),"X","")</f>
        <v/>
      </c>
    </row>
    <row r="70" spans="1:30" x14ac:dyDescent="0.25">
      <c r="A70" t="s">
        <v>709</v>
      </c>
      <c r="B70" t="s">
        <v>710</v>
      </c>
      <c r="C70" t="s">
        <v>711</v>
      </c>
      <c r="D70" t="s">
        <v>712</v>
      </c>
      <c r="F70" t="s">
        <v>713</v>
      </c>
      <c r="G70" t="s">
        <v>25</v>
      </c>
      <c r="H70" t="s">
        <v>37</v>
      </c>
      <c r="I70" t="s">
        <v>714</v>
      </c>
      <c r="J70" s="3">
        <v>1310</v>
      </c>
      <c r="K70" t="s">
        <v>715</v>
      </c>
      <c r="L70" s="1">
        <v>42552</v>
      </c>
      <c r="M70" t="s">
        <v>29</v>
      </c>
      <c r="N70" t="s">
        <v>1023</v>
      </c>
      <c r="O70" t="s">
        <v>62</v>
      </c>
      <c r="S70" t="s">
        <v>716</v>
      </c>
      <c r="V70" s="7" t="str">
        <f>IF(SUMPRODUCT((COUNTIF(Estelle,$J70))*1),"X","")</f>
        <v>X</v>
      </c>
      <c r="W70" s="7" t="str">
        <f>IF(SUMPRODUCT((COUNTIF(Fanny,$J70))*1),"X","")</f>
        <v/>
      </c>
      <c r="X70" s="7" t="str">
        <f>IF(SUMPRODUCT((COUNTIF(Joao,$J70))*1),"X","")</f>
        <v/>
      </c>
      <c r="Y70" s="7" t="str">
        <f>IF(SUMPRODUCT((COUNTIF(Stéphanie,$J70))*1),"X","")</f>
        <v/>
      </c>
      <c r="Z70" s="7" t="str">
        <f>IF(SUMPRODUCT((COUNTIF(Angélique,$J70))*1),"X","")</f>
        <v/>
      </c>
      <c r="AA70" s="7" t="str">
        <f>IF(SUMPRODUCT((COUNTIF(Jacqueline,$J70))*1),"X","")</f>
        <v/>
      </c>
      <c r="AB70" s="7" t="str">
        <f>IF(SUMPRODUCT((COUNTIF(Nico,$J70))*1),"X","")</f>
        <v/>
      </c>
      <c r="AC70" s="7" t="str">
        <f>IF(SUMPRODUCT((COUNTIF(Natasha,$J70))*1),"X","")</f>
        <v/>
      </c>
      <c r="AD70" s="7" t="str">
        <f>IF(SUMPRODUCT((COUNTIF(Jérome,$J70))*1),"X","")</f>
        <v/>
      </c>
    </row>
    <row r="71" spans="1:30" x14ac:dyDescent="0.25">
      <c r="A71" t="s">
        <v>717</v>
      </c>
      <c r="B71" t="s">
        <v>55</v>
      </c>
      <c r="C71" t="s">
        <v>718</v>
      </c>
      <c r="D71" t="s">
        <v>719</v>
      </c>
      <c r="F71" t="s">
        <v>720</v>
      </c>
      <c r="G71" t="s">
        <v>59</v>
      </c>
      <c r="H71" t="s">
        <v>37</v>
      </c>
      <c r="I71" t="s">
        <v>714</v>
      </c>
      <c r="J71" s="3">
        <v>1310</v>
      </c>
      <c r="K71" t="s">
        <v>721</v>
      </c>
      <c r="L71" s="1">
        <v>42559</v>
      </c>
      <c r="N71" t="s">
        <v>1021</v>
      </c>
      <c r="O71" t="s">
        <v>112</v>
      </c>
      <c r="V71" s="7" t="str">
        <f>IF(SUMPRODUCT((COUNTIF(Estelle,$J71))*1),"X","")</f>
        <v>X</v>
      </c>
      <c r="W71" s="7" t="str">
        <f>IF(SUMPRODUCT((COUNTIF(Fanny,$J71))*1),"X","")</f>
        <v/>
      </c>
      <c r="X71" s="7" t="str">
        <f>IF(SUMPRODUCT((COUNTIF(Joao,$J71))*1),"X","")</f>
        <v/>
      </c>
      <c r="Y71" s="7" t="str">
        <f>IF(SUMPRODUCT((COUNTIF(Stéphanie,$J71))*1),"X","")</f>
        <v/>
      </c>
      <c r="Z71" s="7" t="str">
        <f>IF(SUMPRODUCT((COUNTIF(Angélique,$J71))*1),"X","")</f>
        <v/>
      </c>
      <c r="AA71" s="7" t="str">
        <f>IF(SUMPRODUCT((COUNTIF(Jacqueline,$J71))*1),"X","")</f>
        <v/>
      </c>
      <c r="AB71" s="7" t="str">
        <f>IF(SUMPRODUCT((COUNTIF(Nico,$J71))*1),"X","")</f>
        <v/>
      </c>
      <c r="AC71" s="7" t="str">
        <f>IF(SUMPRODUCT((COUNTIF(Natasha,$J71))*1),"X","")</f>
        <v/>
      </c>
      <c r="AD71" s="7" t="str">
        <f>IF(SUMPRODUCT((COUNTIF(Jérome,$J71))*1),"X","")</f>
        <v/>
      </c>
    </row>
    <row r="72" spans="1:30" x14ac:dyDescent="0.25">
      <c r="A72" t="s">
        <v>132</v>
      </c>
      <c r="B72" t="s">
        <v>133</v>
      </c>
      <c r="C72" t="s">
        <v>134</v>
      </c>
      <c r="D72" t="s">
        <v>135</v>
      </c>
      <c r="F72" t="s">
        <v>136</v>
      </c>
      <c r="G72" t="s">
        <v>74</v>
      </c>
      <c r="H72" t="s">
        <v>37</v>
      </c>
      <c r="I72" t="s">
        <v>137</v>
      </c>
      <c r="J72" s="3">
        <v>1330</v>
      </c>
      <c r="K72" t="s">
        <v>138</v>
      </c>
      <c r="L72" s="1">
        <v>42555</v>
      </c>
      <c r="M72" t="s">
        <v>29</v>
      </c>
      <c r="N72" t="s">
        <v>1025</v>
      </c>
      <c r="O72" t="s">
        <v>62</v>
      </c>
      <c r="V72" s="7" t="str">
        <f>IF(SUMPRODUCT((COUNTIF(Estelle,$J72))*1),"X","")</f>
        <v/>
      </c>
      <c r="W72" s="7" t="str">
        <f>IF(SUMPRODUCT((COUNTIF(Fanny,$J72))*1),"X","")</f>
        <v/>
      </c>
      <c r="X72" s="7" t="str">
        <f>IF(SUMPRODUCT((COUNTIF(Joao,$J72))*1),"X","")</f>
        <v/>
      </c>
      <c r="Y72" s="7" t="str">
        <f>IF(SUMPRODUCT((COUNTIF(Stéphanie,$J72))*1),"X","")</f>
        <v/>
      </c>
      <c r="Z72" s="7" t="str">
        <f>IF(SUMPRODUCT((COUNTIF(Angélique,$J72))*1),"X","")</f>
        <v/>
      </c>
      <c r="AA72" s="7" t="str">
        <f>IF(SUMPRODUCT((COUNTIF(Jacqueline,$J72))*1),"X","")</f>
        <v>X</v>
      </c>
      <c r="AB72" s="7" t="str">
        <f>IF(SUMPRODUCT((COUNTIF(Nico,$J72))*1),"X","")</f>
        <v/>
      </c>
      <c r="AC72" s="7" t="str">
        <f>IF(SUMPRODUCT((COUNTIF(Natasha,$J72))*1),"X","")</f>
        <v/>
      </c>
      <c r="AD72" s="7" t="str">
        <f>IF(SUMPRODUCT((COUNTIF(Jérome,$J72))*1),"X","")</f>
        <v/>
      </c>
    </row>
    <row r="73" spans="1:30" x14ac:dyDescent="0.25">
      <c r="A73" t="s">
        <v>520</v>
      </c>
      <c r="B73" t="s">
        <v>521</v>
      </c>
      <c r="C73" t="s">
        <v>522</v>
      </c>
      <c r="D73" t="s">
        <v>523</v>
      </c>
      <c r="F73" t="s">
        <v>524</v>
      </c>
      <c r="G73" t="s">
        <v>74</v>
      </c>
      <c r="H73" t="s">
        <v>37</v>
      </c>
      <c r="I73" t="s">
        <v>525</v>
      </c>
      <c r="J73" s="3">
        <v>1330</v>
      </c>
      <c r="K73" t="s">
        <v>526</v>
      </c>
      <c r="L73" s="1">
        <v>42552</v>
      </c>
      <c r="M73" t="s">
        <v>29</v>
      </c>
      <c r="N73" t="s">
        <v>1020</v>
      </c>
      <c r="O73" t="s">
        <v>62</v>
      </c>
      <c r="R73" t="s">
        <v>527</v>
      </c>
      <c r="V73" s="7" t="str">
        <f>IF(SUMPRODUCT((COUNTIF(Estelle,$J73))*1),"X","")</f>
        <v/>
      </c>
      <c r="W73" s="7" t="str">
        <f>IF(SUMPRODUCT((COUNTIF(Fanny,$J73))*1),"X","")</f>
        <v/>
      </c>
      <c r="X73" s="7" t="str">
        <f>IF(SUMPRODUCT((COUNTIF(Joao,$J73))*1),"X","")</f>
        <v/>
      </c>
      <c r="Y73" s="7" t="str">
        <f>IF(SUMPRODUCT((COUNTIF(Stéphanie,$J73))*1),"X","")</f>
        <v/>
      </c>
      <c r="Z73" s="7" t="str">
        <f>IF(SUMPRODUCT((COUNTIF(Angélique,$J73))*1),"X","")</f>
        <v/>
      </c>
      <c r="AA73" s="7" t="str">
        <f>IF(SUMPRODUCT((COUNTIF(Jacqueline,$J73))*1),"X","")</f>
        <v>X</v>
      </c>
      <c r="AB73" s="7" t="str">
        <f>IF(SUMPRODUCT((COUNTIF(Nico,$J73))*1),"X","")</f>
        <v/>
      </c>
      <c r="AC73" s="7" t="str">
        <f>IF(SUMPRODUCT((COUNTIF(Natasha,$J73))*1),"X","")</f>
        <v/>
      </c>
      <c r="AD73" s="7" t="str">
        <f>IF(SUMPRODUCT((COUNTIF(Jérome,$J73))*1),"X","")</f>
        <v/>
      </c>
    </row>
    <row r="74" spans="1:30" x14ac:dyDescent="0.25">
      <c r="A74" t="s">
        <v>528</v>
      </c>
      <c r="B74" t="s">
        <v>529</v>
      </c>
      <c r="C74" t="s">
        <v>530</v>
      </c>
      <c r="D74" t="s">
        <v>531</v>
      </c>
      <c r="F74" t="s">
        <v>532</v>
      </c>
      <c r="G74" t="s">
        <v>74</v>
      </c>
      <c r="H74" t="s">
        <v>37</v>
      </c>
      <c r="I74" t="s">
        <v>533</v>
      </c>
      <c r="J74" s="3">
        <v>1330</v>
      </c>
      <c r="K74" t="s">
        <v>534</v>
      </c>
      <c r="L74" s="1">
        <v>42552</v>
      </c>
      <c r="M74" t="s">
        <v>29</v>
      </c>
      <c r="N74" t="s">
        <v>1020</v>
      </c>
      <c r="O74" t="s">
        <v>77</v>
      </c>
      <c r="P74" t="s">
        <v>535</v>
      </c>
      <c r="R74" t="s">
        <v>536</v>
      </c>
      <c r="V74" s="7" t="str">
        <f>IF(SUMPRODUCT((COUNTIF(Estelle,$J74))*1),"X","")</f>
        <v/>
      </c>
      <c r="W74" s="7" t="str">
        <f>IF(SUMPRODUCT((COUNTIF(Fanny,$J74))*1),"X","")</f>
        <v/>
      </c>
      <c r="X74" s="7" t="str">
        <f>IF(SUMPRODUCT((COUNTIF(Joao,$J74))*1),"X","")</f>
        <v/>
      </c>
      <c r="Y74" s="7" t="str">
        <f>IF(SUMPRODUCT((COUNTIF(Stéphanie,$J74))*1),"X","")</f>
        <v/>
      </c>
      <c r="Z74" s="7" t="str">
        <f>IF(SUMPRODUCT((COUNTIF(Angélique,$J74))*1),"X","")</f>
        <v/>
      </c>
      <c r="AA74" s="7" t="str">
        <f>IF(SUMPRODUCT((COUNTIF(Jacqueline,$J74))*1),"X","")</f>
        <v>X</v>
      </c>
      <c r="AB74" s="7" t="str">
        <f>IF(SUMPRODUCT((COUNTIF(Nico,$J74))*1),"X","")</f>
        <v/>
      </c>
      <c r="AC74" s="7" t="str">
        <f>IF(SUMPRODUCT((COUNTIF(Natasha,$J74))*1),"X","")</f>
        <v/>
      </c>
      <c r="AD74" s="7" t="str">
        <f>IF(SUMPRODUCT((COUNTIF(Jérome,$J74))*1),"X","")</f>
        <v/>
      </c>
    </row>
    <row r="75" spans="1:30" x14ac:dyDescent="0.25">
      <c r="A75" t="s">
        <v>54</v>
      </c>
      <c r="B75" t="s">
        <v>55</v>
      </c>
      <c r="C75" t="s">
        <v>56</v>
      </c>
      <c r="D75" t="s">
        <v>57</v>
      </c>
      <c r="F75" t="s">
        <v>58</v>
      </c>
      <c r="G75" t="s">
        <v>59</v>
      </c>
      <c r="H75" t="s">
        <v>37</v>
      </c>
      <c r="I75" t="s">
        <v>60</v>
      </c>
      <c r="J75" s="3">
        <v>1340</v>
      </c>
      <c r="K75" t="s">
        <v>61</v>
      </c>
      <c r="L75" s="1">
        <v>42578</v>
      </c>
      <c r="N75" t="s">
        <v>1021</v>
      </c>
      <c r="O75" t="s">
        <v>62</v>
      </c>
      <c r="V75" s="7" t="str">
        <f>IF(SUMPRODUCT((COUNTIF(Estelle,$J75))*1),"X","")</f>
        <v/>
      </c>
      <c r="W75" s="7" t="str">
        <f>IF(SUMPRODUCT((COUNTIF(Fanny,$J75))*1),"X","")</f>
        <v/>
      </c>
      <c r="X75" s="7" t="str">
        <f>IF(SUMPRODUCT((COUNTIF(Joao,$J75))*1),"X","")</f>
        <v/>
      </c>
      <c r="Y75" s="7" t="str">
        <f>IF(SUMPRODUCT((COUNTIF(Stéphanie,$J75))*1),"X","")</f>
        <v/>
      </c>
      <c r="Z75" s="7" t="str">
        <f>IF(SUMPRODUCT((COUNTIF(Angélique,$J75))*1),"X","")</f>
        <v/>
      </c>
      <c r="AA75" s="7" t="str">
        <f>IF(SUMPRODUCT((COUNTIF(Jacqueline,$J75))*1),"X","")</f>
        <v/>
      </c>
      <c r="AB75" s="7" t="str">
        <f>IF(SUMPRODUCT((COUNTIF(Nico,$J75))*1),"X","")</f>
        <v/>
      </c>
      <c r="AC75" s="7" t="str">
        <f>IF(SUMPRODUCT((COUNTIF(Natasha,$J75))*1),"X","")</f>
        <v/>
      </c>
      <c r="AD75" s="7" t="str">
        <f>IF(SUMPRODUCT((COUNTIF(Jérome,$J75))*1),"X","")</f>
        <v>X</v>
      </c>
    </row>
    <row r="76" spans="1:30" x14ac:dyDescent="0.25">
      <c r="A76" t="s">
        <v>640</v>
      </c>
      <c r="B76" t="s">
        <v>20</v>
      </c>
      <c r="C76" t="s">
        <v>641</v>
      </c>
      <c r="D76" t="s">
        <v>642</v>
      </c>
      <c r="E76" t="s">
        <v>643</v>
      </c>
      <c r="F76" t="s">
        <v>644</v>
      </c>
      <c r="G76" t="s">
        <v>36</v>
      </c>
      <c r="I76" t="s">
        <v>645</v>
      </c>
      <c r="J76" s="3">
        <v>1340</v>
      </c>
      <c r="K76" t="s">
        <v>646</v>
      </c>
      <c r="L76" s="1">
        <v>42552</v>
      </c>
      <c r="N76" t="s">
        <v>1020</v>
      </c>
      <c r="O76" t="s">
        <v>30</v>
      </c>
      <c r="R76" t="s">
        <v>647</v>
      </c>
      <c r="V76" s="7" t="str">
        <f>IF(SUMPRODUCT((COUNTIF(Estelle,$J76))*1),"X","")</f>
        <v/>
      </c>
      <c r="W76" s="7" t="str">
        <f>IF(SUMPRODUCT((COUNTIF(Fanny,$J76))*1),"X","")</f>
        <v/>
      </c>
      <c r="X76" s="7" t="str">
        <f>IF(SUMPRODUCT((COUNTIF(Joao,$J76))*1),"X","")</f>
        <v/>
      </c>
      <c r="Y76" s="7" t="str">
        <f>IF(SUMPRODUCT((COUNTIF(Stéphanie,$J76))*1),"X","")</f>
        <v/>
      </c>
      <c r="Z76" s="7" t="str">
        <f>IF(SUMPRODUCT((COUNTIF(Angélique,$J76))*1),"X","")</f>
        <v/>
      </c>
      <c r="AA76" s="7" t="str">
        <f>IF(SUMPRODUCT((COUNTIF(Jacqueline,$J76))*1),"X","")</f>
        <v/>
      </c>
      <c r="AB76" s="7" t="str">
        <f>IF(SUMPRODUCT((COUNTIF(Nico,$J76))*1),"X","")</f>
        <v/>
      </c>
      <c r="AC76" s="7" t="str">
        <f>IF(SUMPRODUCT((COUNTIF(Natasha,$J76))*1),"X","")</f>
        <v/>
      </c>
      <c r="AD76" s="7" t="str">
        <f>IF(SUMPRODUCT((COUNTIF(Jérome,$J76))*1),"X","")</f>
        <v>X</v>
      </c>
    </row>
    <row r="77" spans="1:30" x14ac:dyDescent="0.25">
      <c r="A77" t="s">
        <v>69</v>
      </c>
      <c r="B77" t="s">
        <v>70</v>
      </c>
      <c r="C77" t="s">
        <v>71</v>
      </c>
      <c r="D77" t="s">
        <v>72</v>
      </c>
      <c r="F77" t="s">
        <v>73</v>
      </c>
      <c r="G77" t="s">
        <v>74</v>
      </c>
      <c r="H77" t="s">
        <v>37</v>
      </c>
      <c r="I77" t="s">
        <v>75</v>
      </c>
      <c r="J77" s="3">
        <v>1360</v>
      </c>
      <c r="K77" t="s">
        <v>76</v>
      </c>
      <c r="L77" s="1">
        <v>42562</v>
      </c>
      <c r="M77" t="s">
        <v>29</v>
      </c>
      <c r="N77" t="s">
        <v>1020</v>
      </c>
      <c r="O77" t="s">
        <v>77</v>
      </c>
      <c r="V77" s="7" t="str">
        <f>IF(SUMPRODUCT((COUNTIF(Estelle,$J77))*1),"X","")</f>
        <v/>
      </c>
      <c r="W77" s="7" t="str">
        <f>IF(SUMPRODUCT((COUNTIF(Fanny,$J77))*1),"X","")</f>
        <v/>
      </c>
      <c r="X77" s="7" t="str">
        <f>IF(SUMPRODUCT((COUNTIF(Joao,$J77))*1),"X","")</f>
        <v/>
      </c>
      <c r="Y77" s="7" t="str">
        <f>IF(SUMPRODUCT((COUNTIF(Stéphanie,$J77))*1),"X","")</f>
        <v/>
      </c>
      <c r="Z77" s="7" t="str">
        <f>IF(SUMPRODUCT((COUNTIF(Angélique,$J77))*1),"X","")</f>
        <v/>
      </c>
      <c r="AA77" s="7" t="str">
        <f>IF(SUMPRODUCT((COUNTIF(Jacqueline,$J77))*1),"X","")</f>
        <v/>
      </c>
      <c r="AB77" s="7" t="str">
        <f>IF(SUMPRODUCT((COUNTIF(Nico,$J77))*1),"X","")</f>
        <v>X</v>
      </c>
      <c r="AC77" s="7" t="str">
        <f>IF(SUMPRODUCT((COUNTIF(Natasha,$J77))*1),"X","")</f>
        <v>X</v>
      </c>
      <c r="AD77" s="7" t="str">
        <f>IF(SUMPRODUCT((COUNTIF(Jérome,$J77))*1),"X","")</f>
        <v/>
      </c>
    </row>
    <row r="78" spans="1:30" x14ac:dyDescent="0.25">
      <c r="A78" t="s">
        <v>543</v>
      </c>
      <c r="B78" t="s">
        <v>278</v>
      </c>
      <c r="C78" t="s">
        <v>544</v>
      </c>
      <c r="D78" t="s">
        <v>545</v>
      </c>
      <c r="F78" t="s">
        <v>546</v>
      </c>
      <c r="G78" t="s">
        <v>36</v>
      </c>
      <c r="H78" t="s">
        <v>37</v>
      </c>
      <c r="I78" t="s">
        <v>547</v>
      </c>
      <c r="J78" s="3">
        <v>1360</v>
      </c>
      <c r="K78" t="s">
        <v>548</v>
      </c>
      <c r="L78" s="1">
        <v>42569</v>
      </c>
      <c r="M78" t="s">
        <v>29</v>
      </c>
      <c r="N78" t="s">
        <v>1023</v>
      </c>
      <c r="O78" t="s">
        <v>86</v>
      </c>
      <c r="P78" t="s">
        <v>549</v>
      </c>
      <c r="R78" t="s">
        <v>550</v>
      </c>
      <c r="V78" s="7" t="str">
        <f>IF(SUMPRODUCT((COUNTIF(Estelle,$J78))*1),"X","")</f>
        <v/>
      </c>
      <c r="W78" s="7" t="str">
        <f>IF(SUMPRODUCT((COUNTIF(Fanny,$J78))*1),"X","")</f>
        <v/>
      </c>
      <c r="X78" s="7" t="str">
        <f>IF(SUMPRODUCT((COUNTIF(Joao,$J78))*1),"X","")</f>
        <v/>
      </c>
      <c r="Y78" s="7" t="str">
        <f>IF(SUMPRODUCT((COUNTIF(Stéphanie,$J78))*1),"X","")</f>
        <v/>
      </c>
      <c r="Z78" s="7" t="str">
        <f>IF(SUMPRODUCT((COUNTIF(Angélique,$J78))*1),"X","")</f>
        <v/>
      </c>
      <c r="AA78" s="7" t="str">
        <f>IF(SUMPRODUCT((COUNTIF(Jacqueline,$J78))*1),"X","")</f>
        <v/>
      </c>
      <c r="AB78" s="7" t="str">
        <f>IF(SUMPRODUCT((COUNTIF(Nico,$J78))*1),"X","")</f>
        <v>X</v>
      </c>
      <c r="AC78" s="7" t="str">
        <f>IF(SUMPRODUCT((COUNTIF(Natasha,$J78))*1),"X","")</f>
        <v>X</v>
      </c>
      <c r="AD78" s="7" t="str">
        <f>IF(SUMPRODUCT((COUNTIF(Jérome,$J78))*1),"X","")</f>
        <v/>
      </c>
    </row>
    <row r="79" spans="1:30" x14ac:dyDescent="0.25">
      <c r="A79" t="s">
        <v>371</v>
      </c>
      <c r="B79" t="s">
        <v>372</v>
      </c>
      <c r="C79" t="s">
        <v>373</v>
      </c>
      <c r="D79" t="s">
        <v>374</v>
      </c>
      <c r="F79" t="s">
        <v>375</v>
      </c>
      <c r="G79" t="s">
        <v>74</v>
      </c>
      <c r="H79" t="s">
        <v>37</v>
      </c>
      <c r="I79" t="s">
        <v>376</v>
      </c>
      <c r="J79" s="3">
        <v>1370</v>
      </c>
      <c r="K79" t="s">
        <v>377</v>
      </c>
      <c r="L79" s="1">
        <v>42552</v>
      </c>
      <c r="M79" t="s">
        <v>29</v>
      </c>
      <c r="N79" t="s">
        <v>1024</v>
      </c>
      <c r="O79" t="s">
        <v>62</v>
      </c>
      <c r="V79" s="7" t="str">
        <f>IF(SUMPRODUCT((COUNTIF(Estelle,$J79))*1),"X","")</f>
        <v>X</v>
      </c>
      <c r="W79" s="7" t="str">
        <f>IF(SUMPRODUCT((COUNTIF(Fanny,$J79))*1),"X","")</f>
        <v>X</v>
      </c>
      <c r="X79" s="7" t="str">
        <f>IF(SUMPRODUCT((COUNTIF(Joao,$J79))*1),"X","")</f>
        <v/>
      </c>
      <c r="Y79" s="7" t="str">
        <f>IF(SUMPRODUCT((COUNTIF(Stéphanie,$J79))*1),"X","")</f>
        <v/>
      </c>
      <c r="Z79" s="7" t="str">
        <f>IF(SUMPRODUCT((COUNTIF(Angélique,$J79))*1),"X","")</f>
        <v/>
      </c>
      <c r="AA79" s="7" t="str">
        <f>IF(SUMPRODUCT((COUNTIF(Jacqueline,$J79))*1),"X","")</f>
        <v/>
      </c>
      <c r="AB79" s="7" t="str">
        <f>IF(SUMPRODUCT((COUNTIF(Nico,$J79))*1),"X","")</f>
        <v/>
      </c>
      <c r="AC79" s="7" t="str">
        <f>IF(SUMPRODUCT((COUNTIF(Natasha,$J79))*1),"X","")</f>
        <v/>
      </c>
      <c r="AD79" s="7" t="str">
        <f>IF(SUMPRODUCT((COUNTIF(Jérome,$J79))*1),"X","")</f>
        <v>X</v>
      </c>
    </row>
    <row r="80" spans="1:30" x14ac:dyDescent="0.25">
      <c r="A80" t="s">
        <v>564</v>
      </c>
      <c r="B80" t="s">
        <v>55</v>
      </c>
      <c r="C80" t="s">
        <v>565</v>
      </c>
      <c r="D80" t="s">
        <v>566</v>
      </c>
      <c r="F80" t="s">
        <v>567</v>
      </c>
      <c r="G80" t="s">
        <v>59</v>
      </c>
      <c r="H80" t="s">
        <v>37</v>
      </c>
      <c r="I80" t="s">
        <v>568</v>
      </c>
      <c r="J80" s="3">
        <v>1370</v>
      </c>
      <c r="K80" t="s">
        <v>569</v>
      </c>
      <c r="L80" s="1">
        <v>42576</v>
      </c>
      <c r="N80" t="s">
        <v>1021</v>
      </c>
      <c r="O80" t="s">
        <v>264</v>
      </c>
      <c r="V80" s="7" t="str">
        <f>IF(SUMPRODUCT((COUNTIF(Estelle,$J80))*1),"X","")</f>
        <v>X</v>
      </c>
      <c r="W80" s="7" t="str">
        <f>IF(SUMPRODUCT((COUNTIF(Fanny,$J80))*1),"X","")</f>
        <v>X</v>
      </c>
      <c r="X80" s="7" t="str">
        <f>IF(SUMPRODUCT((COUNTIF(Joao,$J80))*1),"X","")</f>
        <v/>
      </c>
      <c r="Y80" s="7" t="str">
        <f>IF(SUMPRODUCT((COUNTIF(Stéphanie,$J80))*1),"X","")</f>
        <v/>
      </c>
      <c r="Z80" s="7" t="str">
        <f>IF(SUMPRODUCT((COUNTIF(Angélique,$J80))*1),"X","")</f>
        <v/>
      </c>
      <c r="AA80" s="7" t="str">
        <f>IF(SUMPRODUCT((COUNTIF(Jacqueline,$J80))*1),"X","")</f>
        <v/>
      </c>
      <c r="AB80" s="7" t="str">
        <f>IF(SUMPRODUCT((COUNTIF(Nico,$J80))*1),"X","")</f>
        <v/>
      </c>
      <c r="AC80" s="7" t="str">
        <f>IF(SUMPRODUCT((COUNTIF(Natasha,$J80))*1),"X","")</f>
        <v/>
      </c>
      <c r="AD80" s="7" t="str">
        <f>IF(SUMPRODUCT((COUNTIF(Jérome,$J80))*1),"X","")</f>
        <v>X</v>
      </c>
    </row>
    <row r="81" spans="1:30" x14ac:dyDescent="0.25">
      <c r="A81" t="s">
        <v>820</v>
      </c>
      <c r="B81" t="s">
        <v>821</v>
      </c>
      <c r="C81" t="s">
        <v>822</v>
      </c>
      <c r="D81" t="s">
        <v>823</v>
      </c>
      <c r="F81" t="s">
        <v>824</v>
      </c>
      <c r="G81" t="s">
        <v>74</v>
      </c>
      <c r="H81" t="s">
        <v>37</v>
      </c>
      <c r="I81" t="s">
        <v>825</v>
      </c>
      <c r="J81" s="3">
        <v>1370</v>
      </c>
      <c r="K81" t="s">
        <v>826</v>
      </c>
      <c r="L81" s="1">
        <v>42570</v>
      </c>
      <c r="M81" t="s">
        <v>29</v>
      </c>
      <c r="N81" t="s">
        <v>1022</v>
      </c>
      <c r="O81" t="s">
        <v>112</v>
      </c>
      <c r="V81" s="7" t="str">
        <f>IF(SUMPRODUCT((COUNTIF(Estelle,$J81))*1),"X","")</f>
        <v>X</v>
      </c>
      <c r="W81" s="7" t="str">
        <f>IF(SUMPRODUCT((COUNTIF(Fanny,$J81))*1),"X","")</f>
        <v>X</v>
      </c>
      <c r="X81" s="7" t="str">
        <f>IF(SUMPRODUCT((COUNTIF(Joao,$J81))*1),"X","")</f>
        <v/>
      </c>
      <c r="Y81" s="7" t="str">
        <f>IF(SUMPRODUCT((COUNTIF(Stéphanie,$J81))*1),"X","")</f>
        <v/>
      </c>
      <c r="Z81" s="7" t="str">
        <f>IF(SUMPRODUCT((COUNTIF(Angélique,$J81))*1),"X","")</f>
        <v/>
      </c>
      <c r="AA81" s="7" t="str">
        <f>IF(SUMPRODUCT((COUNTIF(Jacqueline,$J81))*1),"X","")</f>
        <v/>
      </c>
      <c r="AB81" s="7" t="str">
        <f>IF(SUMPRODUCT((COUNTIF(Nico,$J81))*1),"X","")</f>
        <v/>
      </c>
      <c r="AC81" s="7" t="str">
        <f>IF(SUMPRODUCT((COUNTIF(Natasha,$J81))*1),"X","")</f>
        <v/>
      </c>
      <c r="AD81" s="7" t="str">
        <f>IF(SUMPRODUCT((COUNTIF(Jérome,$J81))*1),"X","")</f>
        <v>X</v>
      </c>
    </row>
    <row r="82" spans="1:30" x14ac:dyDescent="0.25">
      <c r="A82" t="s">
        <v>989</v>
      </c>
      <c r="B82" t="s">
        <v>246</v>
      </c>
      <c r="C82" t="s">
        <v>990</v>
      </c>
      <c r="D82" t="s">
        <v>991</v>
      </c>
      <c r="F82" t="s">
        <v>992</v>
      </c>
      <c r="G82" t="s">
        <v>74</v>
      </c>
      <c r="H82" t="s">
        <v>37</v>
      </c>
      <c r="I82" t="s">
        <v>993</v>
      </c>
      <c r="J82" s="3">
        <v>1370</v>
      </c>
      <c r="K82" t="s">
        <v>994</v>
      </c>
      <c r="L82" s="1">
        <v>42555</v>
      </c>
      <c r="M82" t="s">
        <v>29</v>
      </c>
      <c r="N82" t="s">
        <v>1020</v>
      </c>
      <c r="O82" t="s">
        <v>77</v>
      </c>
      <c r="V82" s="7" t="str">
        <f>IF(SUMPRODUCT((COUNTIF(Estelle,$J82))*1),"X","")</f>
        <v>X</v>
      </c>
      <c r="W82" s="7" t="str">
        <f>IF(SUMPRODUCT((COUNTIF(Fanny,$J82))*1),"X","")</f>
        <v>X</v>
      </c>
      <c r="X82" s="7" t="str">
        <f>IF(SUMPRODUCT((COUNTIF(Joao,$J82))*1),"X","")</f>
        <v/>
      </c>
      <c r="Y82" s="7" t="str">
        <f>IF(SUMPRODUCT((COUNTIF(Stéphanie,$J82))*1),"X","")</f>
        <v/>
      </c>
      <c r="Z82" s="7" t="str">
        <f>IF(SUMPRODUCT((COUNTIF(Angélique,$J82))*1),"X","")</f>
        <v/>
      </c>
      <c r="AA82" s="7" t="str">
        <f>IF(SUMPRODUCT((COUNTIF(Jacqueline,$J82))*1),"X","")</f>
        <v/>
      </c>
      <c r="AB82" s="7" t="str">
        <f>IF(SUMPRODUCT((COUNTIF(Nico,$J82))*1),"X","")</f>
        <v/>
      </c>
      <c r="AC82" s="7" t="str">
        <f>IF(SUMPRODUCT((COUNTIF(Natasha,$J82))*1),"X","")</f>
        <v/>
      </c>
      <c r="AD82" s="7" t="str">
        <f>IF(SUMPRODUCT((COUNTIF(Jérome,$J82))*1),"X","")</f>
        <v>X</v>
      </c>
    </row>
    <row r="83" spans="1:30" x14ac:dyDescent="0.25">
      <c r="A83" t="s">
        <v>63</v>
      </c>
      <c r="B83" t="s">
        <v>55</v>
      </c>
      <c r="C83" t="s">
        <v>64</v>
      </c>
      <c r="D83" t="s">
        <v>65</v>
      </c>
      <c r="F83" t="s">
        <v>66</v>
      </c>
      <c r="G83" t="s">
        <v>59</v>
      </c>
      <c r="H83" t="s">
        <v>37</v>
      </c>
      <c r="I83" t="s">
        <v>67</v>
      </c>
      <c r="J83" s="3">
        <v>1380</v>
      </c>
      <c r="K83" t="s">
        <v>68</v>
      </c>
      <c r="L83" s="1">
        <v>42580</v>
      </c>
      <c r="N83" t="s">
        <v>1021</v>
      </c>
      <c r="O83" t="s">
        <v>62</v>
      </c>
      <c r="V83" s="7" t="str">
        <f>IF(SUMPRODUCT((COUNTIF(Estelle,$J83))*1),"X","")</f>
        <v>X</v>
      </c>
      <c r="W83" s="7" t="str">
        <f>IF(SUMPRODUCT((COUNTIF(Fanny,$J83))*1),"X","")</f>
        <v/>
      </c>
      <c r="X83" s="7" t="str">
        <f>IF(SUMPRODUCT((COUNTIF(Joao,$J83))*1),"X","")</f>
        <v/>
      </c>
      <c r="Y83" s="7" t="str">
        <f>IF(SUMPRODUCT((COUNTIF(Stéphanie,$J83))*1),"X","")</f>
        <v/>
      </c>
      <c r="Z83" s="7" t="str">
        <f>IF(SUMPRODUCT((COUNTIF(Angélique,$J83))*1),"X","")</f>
        <v/>
      </c>
      <c r="AA83" s="7" t="str">
        <f>IF(SUMPRODUCT((COUNTIF(Jacqueline,$J83))*1),"X","")</f>
        <v/>
      </c>
      <c r="AB83" s="7" t="str">
        <f>IF(SUMPRODUCT((COUNTIF(Nico,$J83))*1),"X","")</f>
        <v/>
      </c>
      <c r="AC83" s="7" t="str">
        <f>IF(SUMPRODUCT((COUNTIF(Natasha,$J83))*1),"X","")</f>
        <v/>
      </c>
      <c r="AD83" s="7" t="str">
        <f>IF(SUMPRODUCT((COUNTIF(Jérome,$J83))*1),"X","")</f>
        <v/>
      </c>
    </row>
    <row r="84" spans="1:30" x14ac:dyDescent="0.25">
      <c r="A84" t="s">
        <v>785</v>
      </c>
      <c r="B84" t="s">
        <v>55</v>
      </c>
      <c r="C84" t="s">
        <v>786</v>
      </c>
      <c r="D84" t="s">
        <v>787</v>
      </c>
      <c r="F84" t="s">
        <v>788</v>
      </c>
      <c r="G84" t="s">
        <v>59</v>
      </c>
      <c r="H84" t="s">
        <v>37</v>
      </c>
      <c r="I84" t="s">
        <v>789</v>
      </c>
      <c r="J84" s="3">
        <v>1380</v>
      </c>
      <c r="K84" t="s">
        <v>790</v>
      </c>
      <c r="L84" s="1">
        <v>42564</v>
      </c>
      <c r="N84" t="s">
        <v>1021</v>
      </c>
      <c r="O84" t="s">
        <v>112</v>
      </c>
      <c r="P84" t="s">
        <v>791</v>
      </c>
      <c r="V84" s="7" t="str">
        <f>IF(SUMPRODUCT((COUNTIF(Estelle,$J84))*1),"X","")</f>
        <v>X</v>
      </c>
      <c r="W84" s="7" t="str">
        <f>IF(SUMPRODUCT((COUNTIF(Fanny,$J84))*1),"X","")</f>
        <v/>
      </c>
      <c r="X84" s="7" t="str">
        <f>IF(SUMPRODUCT((COUNTIF(Joao,$J84))*1),"X","")</f>
        <v/>
      </c>
      <c r="Y84" s="7" t="str">
        <f>IF(SUMPRODUCT((COUNTIF(Stéphanie,$J84))*1),"X","")</f>
        <v/>
      </c>
      <c r="Z84" s="7" t="str">
        <f>IF(SUMPRODUCT((COUNTIF(Angélique,$J84))*1),"X","")</f>
        <v/>
      </c>
      <c r="AA84" s="7" t="str">
        <f>IF(SUMPRODUCT((COUNTIF(Jacqueline,$J84))*1),"X","")</f>
        <v/>
      </c>
      <c r="AB84" s="7" t="str">
        <f>IF(SUMPRODUCT((COUNTIF(Nico,$J84))*1),"X","")</f>
        <v/>
      </c>
      <c r="AC84" s="7" t="str">
        <f>IF(SUMPRODUCT((COUNTIF(Natasha,$J84))*1),"X","")</f>
        <v/>
      </c>
      <c r="AD84" s="7" t="str">
        <f>IF(SUMPRODUCT((COUNTIF(Jérome,$J84))*1),"X","")</f>
        <v/>
      </c>
    </row>
    <row r="85" spans="1:30" x14ac:dyDescent="0.25">
      <c r="A85" t="s">
        <v>779</v>
      </c>
      <c r="B85" t="s">
        <v>20</v>
      </c>
      <c r="C85" t="s">
        <v>780</v>
      </c>
      <c r="D85" t="s">
        <v>781</v>
      </c>
      <c r="F85" t="s">
        <v>782</v>
      </c>
      <c r="G85" t="s">
        <v>74</v>
      </c>
      <c r="H85" t="s">
        <v>37</v>
      </c>
      <c r="I85" t="s">
        <v>783</v>
      </c>
      <c r="J85" s="3">
        <v>1390</v>
      </c>
      <c r="K85" t="s">
        <v>784</v>
      </c>
      <c r="L85" s="1">
        <v>42556</v>
      </c>
      <c r="M85" t="s">
        <v>29</v>
      </c>
      <c r="N85" t="s">
        <v>1020</v>
      </c>
      <c r="O85" t="s">
        <v>62</v>
      </c>
      <c r="V85" s="7" t="str">
        <f>IF(SUMPRODUCT((COUNTIF(Estelle,$J85))*1),"X","")</f>
        <v>X</v>
      </c>
      <c r="W85" s="7" t="str">
        <f>IF(SUMPRODUCT((COUNTIF(Fanny,$J85))*1),"X","")</f>
        <v>X</v>
      </c>
      <c r="X85" s="7" t="str">
        <f>IF(SUMPRODUCT((COUNTIF(Joao,$J85))*1),"X","")</f>
        <v/>
      </c>
      <c r="Y85" s="7" t="str">
        <f>IF(SUMPRODUCT((COUNTIF(Stéphanie,$J85))*1),"X","")</f>
        <v/>
      </c>
      <c r="Z85" s="7" t="str">
        <f>IF(SUMPRODUCT((COUNTIF(Angélique,$J85))*1),"X","")</f>
        <v>X</v>
      </c>
      <c r="AA85" s="7" t="str">
        <f>IF(SUMPRODUCT((COUNTIF(Jacqueline,$J85))*1),"X","")</f>
        <v>X</v>
      </c>
      <c r="AB85" s="7" t="str">
        <f>IF(SUMPRODUCT((COUNTIF(Nico,$J85))*1),"X","")</f>
        <v/>
      </c>
      <c r="AC85" s="7" t="str">
        <f>IF(SUMPRODUCT((COUNTIF(Natasha,$J85))*1),"X","")</f>
        <v/>
      </c>
      <c r="AD85" s="7" t="str">
        <f>IF(SUMPRODUCT((COUNTIF(Jérome,$J85))*1),"X","")</f>
        <v/>
      </c>
    </row>
    <row r="86" spans="1:30" x14ac:dyDescent="0.25">
      <c r="A86" t="s">
        <v>294</v>
      </c>
      <c r="B86" t="s">
        <v>70</v>
      </c>
      <c r="C86" t="s">
        <v>295</v>
      </c>
      <c r="D86" t="s">
        <v>296</v>
      </c>
      <c r="F86" t="s">
        <v>297</v>
      </c>
      <c r="G86" t="s">
        <v>74</v>
      </c>
      <c r="H86" t="s">
        <v>37</v>
      </c>
      <c r="I86" t="s">
        <v>298</v>
      </c>
      <c r="J86" s="3">
        <v>1400</v>
      </c>
      <c r="K86" t="s">
        <v>299</v>
      </c>
      <c r="L86" s="1">
        <v>42552</v>
      </c>
      <c r="M86" t="s">
        <v>29</v>
      </c>
      <c r="N86" t="s">
        <v>1020</v>
      </c>
      <c r="O86" t="s">
        <v>77</v>
      </c>
      <c r="V86" s="7" t="str">
        <f>IF(SUMPRODUCT((COUNTIF(Estelle,$J86))*1),"X","")</f>
        <v/>
      </c>
      <c r="W86" s="7" t="str">
        <f>IF(SUMPRODUCT((COUNTIF(Fanny,$J86))*1),"X","")</f>
        <v/>
      </c>
      <c r="X86" s="7" t="str">
        <f>IF(SUMPRODUCT((COUNTIF(Joao,$J86))*1),"X","")</f>
        <v/>
      </c>
      <c r="Y86" s="7" t="str">
        <f>IF(SUMPRODUCT((COUNTIF(Stéphanie,$J86))*1),"X","")</f>
        <v>X</v>
      </c>
      <c r="Z86" s="7" t="str">
        <f>IF(SUMPRODUCT((COUNTIF(Angélique,$J86))*1),"X","")</f>
        <v>X</v>
      </c>
      <c r="AA86" s="7" t="str">
        <f>IF(SUMPRODUCT((COUNTIF(Jacqueline,$J86))*1),"X","")</f>
        <v>X</v>
      </c>
      <c r="AB86" s="7" t="str">
        <f>IF(SUMPRODUCT((COUNTIF(Nico,$J86))*1),"X","")</f>
        <v/>
      </c>
      <c r="AC86" s="7" t="str">
        <f>IF(SUMPRODUCT((COUNTIF(Natasha,$J86))*1),"X","")</f>
        <v/>
      </c>
      <c r="AD86" s="7" t="str">
        <f>IF(SUMPRODUCT((COUNTIF(Jérome,$J86))*1),"X","")</f>
        <v/>
      </c>
    </row>
    <row r="87" spans="1:30" x14ac:dyDescent="0.25">
      <c r="A87" t="s">
        <v>313</v>
      </c>
      <c r="B87" t="s">
        <v>314</v>
      </c>
      <c r="C87" t="s">
        <v>315</v>
      </c>
      <c r="D87" t="s">
        <v>316</v>
      </c>
      <c r="E87" t="s">
        <v>317</v>
      </c>
      <c r="F87" t="s">
        <v>318</v>
      </c>
      <c r="G87" t="s">
        <v>36</v>
      </c>
      <c r="H87" t="s">
        <v>37</v>
      </c>
      <c r="I87" t="s">
        <v>319</v>
      </c>
      <c r="J87" s="3">
        <v>1400</v>
      </c>
      <c r="K87" t="s">
        <v>320</v>
      </c>
      <c r="L87" s="1">
        <v>42552</v>
      </c>
      <c r="M87" t="s">
        <v>321</v>
      </c>
      <c r="N87" t="s">
        <v>1023</v>
      </c>
      <c r="O87" t="s">
        <v>86</v>
      </c>
      <c r="P87" t="s">
        <v>322</v>
      </c>
      <c r="R87" t="s">
        <v>323</v>
      </c>
      <c r="V87" s="7" t="str">
        <f>IF(SUMPRODUCT((COUNTIF(Estelle,$J87))*1),"X","")</f>
        <v/>
      </c>
      <c r="W87" s="7" t="str">
        <f>IF(SUMPRODUCT((COUNTIF(Fanny,$J87))*1),"X","")</f>
        <v/>
      </c>
      <c r="X87" s="7" t="str">
        <f>IF(SUMPRODUCT((COUNTIF(Joao,$J87))*1),"X","")</f>
        <v/>
      </c>
      <c r="Y87" s="7" t="str">
        <f>IF(SUMPRODUCT((COUNTIF(Stéphanie,$J87))*1),"X","")</f>
        <v>X</v>
      </c>
      <c r="Z87" s="7" t="str">
        <f>IF(SUMPRODUCT((COUNTIF(Angélique,$J87))*1),"X","")</f>
        <v>X</v>
      </c>
      <c r="AA87" s="7" t="str">
        <f>IF(SUMPRODUCT((COUNTIF(Jacqueline,$J87))*1),"X","")</f>
        <v>X</v>
      </c>
      <c r="AB87" s="7" t="str">
        <f>IF(SUMPRODUCT((COUNTIF(Nico,$J87))*1),"X","")</f>
        <v/>
      </c>
      <c r="AC87" s="7" t="str">
        <f>IF(SUMPRODUCT((COUNTIF(Natasha,$J87))*1),"X","")</f>
        <v/>
      </c>
      <c r="AD87" s="7" t="str">
        <f>IF(SUMPRODUCT((COUNTIF(Jérome,$J87))*1),"X","")</f>
        <v/>
      </c>
    </row>
    <row r="88" spans="1:30" x14ac:dyDescent="0.25">
      <c r="A88" t="s">
        <v>324</v>
      </c>
      <c r="B88" t="s">
        <v>20</v>
      </c>
      <c r="C88" t="s">
        <v>325</v>
      </c>
      <c r="D88" t="s">
        <v>326</v>
      </c>
      <c r="F88" t="s">
        <v>327</v>
      </c>
      <c r="G88" t="s">
        <v>36</v>
      </c>
      <c r="H88" t="s">
        <v>37</v>
      </c>
      <c r="I88" t="s">
        <v>319</v>
      </c>
      <c r="J88" s="3">
        <v>1400</v>
      </c>
      <c r="K88" t="s">
        <v>328</v>
      </c>
      <c r="L88" s="1">
        <v>42557</v>
      </c>
      <c r="M88" t="s">
        <v>29</v>
      </c>
      <c r="N88" t="s">
        <v>1020</v>
      </c>
      <c r="O88" t="s">
        <v>30</v>
      </c>
      <c r="V88" s="7" t="str">
        <f>IF(SUMPRODUCT((COUNTIF(Estelle,$J88))*1),"X","")</f>
        <v/>
      </c>
      <c r="W88" s="7" t="str">
        <f>IF(SUMPRODUCT((COUNTIF(Fanny,$J88))*1),"X","")</f>
        <v/>
      </c>
      <c r="X88" s="7" t="str">
        <f>IF(SUMPRODUCT((COUNTIF(Joao,$J88))*1),"X","")</f>
        <v/>
      </c>
      <c r="Y88" s="7" t="str">
        <f>IF(SUMPRODUCT((COUNTIF(Stéphanie,$J88))*1),"X","")</f>
        <v>X</v>
      </c>
      <c r="Z88" s="7" t="str">
        <f>IF(SUMPRODUCT((COUNTIF(Angélique,$J88))*1),"X","")</f>
        <v>X</v>
      </c>
      <c r="AA88" s="7" t="str">
        <f>IF(SUMPRODUCT((COUNTIF(Jacqueline,$J88))*1),"X","")</f>
        <v>X</v>
      </c>
      <c r="AB88" s="7" t="str">
        <f>IF(SUMPRODUCT((COUNTIF(Nico,$J88))*1),"X","")</f>
        <v/>
      </c>
      <c r="AC88" s="7" t="str">
        <f>IF(SUMPRODUCT((COUNTIF(Natasha,$J88))*1),"X","")</f>
        <v/>
      </c>
      <c r="AD88" s="7" t="str">
        <f>IF(SUMPRODUCT((COUNTIF(Jérome,$J88))*1),"X","")</f>
        <v/>
      </c>
    </row>
    <row r="89" spans="1:30" x14ac:dyDescent="0.25">
      <c r="A89" t="s">
        <v>329</v>
      </c>
      <c r="B89" t="s">
        <v>55</v>
      </c>
      <c r="C89" t="s">
        <v>330</v>
      </c>
      <c r="D89" t="s">
        <v>331</v>
      </c>
      <c r="F89" t="s">
        <v>332</v>
      </c>
      <c r="G89" t="s">
        <v>59</v>
      </c>
      <c r="H89" t="s">
        <v>37</v>
      </c>
      <c r="I89" t="s">
        <v>319</v>
      </c>
      <c r="J89" s="3">
        <v>1400</v>
      </c>
      <c r="K89" t="s">
        <v>333</v>
      </c>
      <c r="L89" s="1">
        <v>42569</v>
      </c>
      <c r="N89" t="s">
        <v>1021</v>
      </c>
      <c r="O89" t="s">
        <v>62</v>
      </c>
      <c r="V89" s="7" t="str">
        <f>IF(SUMPRODUCT((COUNTIF(Estelle,$J89))*1),"X","")</f>
        <v/>
      </c>
      <c r="W89" s="7" t="str">
        <f>IF(SUMPRODUCT((COUNTIF(Fanny,$J89))*1),"X","")</f>
        <v/>
      </c>
      <c r="X89" s="7" t="str">
        <f>IF(SUMPRODUCT((COUNTIF(Joao,$J89))*1),"X","")</f>
        <v/>
      </c>
      <c r="Y89" s="7" t="str">
        <f>IF(SUMPRODUCT((COUNTIF(Stéphanie,$J89))*1),"X","")</f>
        <v>X</v>
      </c>
      <c r="Z89" s="7" t="str">
        <f>IF(SUMPRODUCT((COUNTIF(Angélique,$J89))*1),"X","")</f>
        <v>X</v>
      </c>
      <c r="AA89" s="7" t="str">
        <f>IF(SUMPRODUCT((COUNTIF(Jacqueline,$J89))*1),"X","")</f>
        <v>X</v>
      </c>
      <c r="AB89" s="7" t="str">
        <f>IF(SUMPRODUCT((COUNTIF(Nico,$J89))*1),"X","")</f>
        <v/>
      </c>
      <c r="AC89" s="7" t="str">
        <f>IF(SUMPRODUCT((COUNTIF(Natasha,$J89))*1),"X","")</f>
        <v/>
      </c>
      <c r="AD89" s="7" t="str">
        <f>IF(SUMPRODUCT((COUNTIF(Jérome,$J89))*1),"X","")</f>
        <v/>
      </c>
    </row>
    <row r="90" spans="1:30" x14ac:dyDescent="0.25">
      <c r="A90" t="s">
        <v>284</v>
      </c>
      <c r="B90" t="s">
        <v>285</v>
      </c>
      <c r="C90" t="s">
        <v>286</v>
      </c>
      <c r="D90" t="s">
        <v>287</v>
      </c>
      <c r="E90" t="s">
        <v>288</v>
      </c>
      <c r="F90" t="s">
        <v>289</v>
      </c>
      <c r="G90" t="s">
        <v>36</v>
      </c>
      <c r="H90" t="s">
        <v>37</v>
      </c>
      <c r="I90" t="s">
        <v>290</v>
      </c>
      <c r="J90" s="3">
        <v>1410</v>
      </c>
      <c r="K90" t="s">
        <v>291</v>
      </c>
      <c r="L90" s="1">
        <v>42552</v>
      </c>
      <c r="M90" t="s">
        <v>29</v>
      </c>
      <c r="N90" t="s">
        <v>1020</v>
      </c>
      <c r="O90" t="s">
        <v>86</v>
      </c>
      <c r="P90" t="s">
        <v>292</v>
      </c>
      <c r="R90" t="s">
        <v>293</v>
      </c>
      <c r="V90" s="7" t="str">
        <f>IF(SUMPRODUCT((COUNTIF(Estelle,$J90))*1),"X","")</f>
        <v/>
      </c>
      <c r="W90" s="7" t="str">
        <f>IF(SUMPRODUCT((COUNTIF(Fanny,$J90))*1),"X","")</f>
        <v/>
      </c>
      <c r="X90" s="7" t="str">
        <f>IF(SUMPRODUCT((COUNTIF(Joao,$J90))*1),"X","")</f>
        <v>X</v>
      </c>
      <c r="Y90" s="7" t="str">
        <f>IF(SUMPRODUCT((COUNTIF(Stéphanie,$J90))*1),"X","")</f>
        <v/>
      </c>
      <c r="Z90" s="7" t="str">
        <f>IF(SUMPRODUCT((COUNTIF(Angélique,$J90))*1),"X","")</f>
        <v/>
      </c>
      <c r="AA90" s="7" t="str">
        <f>IF(SUMPRODUCT((COUNTIF(Jacqueline,$J90))*1),"X","")</f>
        <v/>
      </c>
      <c r="AB90" s="7" t="str">
        <f>IF(SUMPRODUCT((COUNTIF(Nico,$J90))*1),"X","")</f>
        <v/>
      </c>
      <c r="AC90" s="7" t="str">
        <f>IF(SUMPRODUCT((COUNTIF(Natasha,$J90))*1),"X","")</f>
        <v/>
      </c>
      <c r="AD90" s="7" t="str">
        <f>IF(SUMPRODUCT((COUNTIF(Jérome,$J90))*1),"X","")</f>
        <v/>
      </c>
    </row>
    <row r="91" spans="1:30" x14ac:dyDescent="0.25">
      <c r="A91" t="s">
        <v>576</v>
      </c>
      <c r="B91" t="s">
        <v>481</v>
      </c>
      <c r="C91" t="s">
        <v>577</v>
      </c>
      <c r="D91" t="s">
        <v>578</v>
      </c>
      <c r="F91" t="s">
        <v>579</v>
      </c>
      <c r="G91" t="s">
        <v>36</v>
      </c>
      <c r="H91" t="s">
        <v>37</v>
      </c>
      <c r="I91" t="s">
        <v>580</v>
      </c>
      <c r="J91" s="3">
        <v>1410</v>
      </c>
      <c r="K91" t="s">
        <v>581</v>
      </c>
      <c r="L91" s="1">
        <v>42566</v>
      </c>
      <c r="M91" t="s">
        <v>29</v>
      </c>
      <c r="N91" t="s">
        <v>1023</v>
      </c>
      <c r="O91" t="s">
        <v>30</v>
      </c>
      <c r="P91" t="s">
        <v>582</v>
      </c>
      <c r="R91" t="s">
        <v>583</v>
      </c>
      <c r="V91" s="7" t="str">
        <f>IF(SUMPRODUCT((COUNTIF(Estelle,$J91))*1),"X","")</f>
        <v/>
      </c>
      <c r="W91" s="7" t="str">
        <f>IF(SUMPRODUCT((COUNTIF(Fanny,$J91))*1),"X","")</f>
        <v/>
      </c>
      <c r="X91" s="7" t="str">
        <f>IF(SUMPRODUCT((COUNTIF(Joao,$J91))*1),"X","")</f>
        <v>X</v>
      </c>
      <c r="Y91" s="7" t="str">
        <f>IF(SUMPRODUCT((COUNTIF(Stéphanie,$J91))*1),"X","")</f>
        <v/>
      </c>
      <c r="Z91" s="7" t="str">
        <f>IF(SUMPRODUCT((COUNTIF(Angélique,$J91))*1),"X","")</f>
        <v/>
      </c>
      <c r="AA91" s="7" t="str">
        <f>IF(SUMPRODUCT((COUNTIF(Jacqueline,$J91))*1),"X","")</f>
        <v/>
      </c>
      <c r="AB91" s="7" t="str">
        <f>IF(SUMPRODUCT((COUNTIF(Nico,$J91))*1),"X","")</f>
        <v/>
      </c>
      <c r="AC91" s="7" t="str">
        <f>IF(SUMPRODUCT((COUNTIF(Natasha,$J91))*1),"X","")</f>
        <v/>
      </c>
      <c r="AD91" s="7" t="str">
        <f>IF(SUMPRODUCT((COUNTIF(Jérome,$J91))*1),"X","")</f>
        <v/>
      </c>
    </row>
    <row r="92" spans="1:30" x14ac:dyDescent="0.25">
      <c r="A92" t="s">
        <v>357</v>
      </c>
      <c r="B92" t="s">
        <v>153</v>
      </c>
      <c r="C92" t="s">
        <v>358</v>
      </c>
      <c r="D92" t="s">
        <v>359</v>
      </c>
      <c r="F92" t="s">
        <v>360</v>
      </c>
      <c r="G92" t="s">
        <v>36</v>
      </c>
      <c r="H92" t="s">
        <v>37</v>
      </c>
      <c r="I92" t="s">
        <v>361</v>
      </c>
      <c r="J92" s="3">
        <v>1420</v>
      </c>
      <c r="K92" t="s">
        <v>362</v>
      </c>
      <c r="L92" s="1">
        <v>42552</v>
      </c>
      <c r="M92" t="s">
        <v>29</v>
      </c>
      <c r="N92" t="s">
        <v>1023</v>
      </c>
      <c r="O92" t="s">
        <v>86</v>
      </c>
      <c r="R92" t="s">
        <v>363</v>
      </c>
      <c r="V92" s="7" t="str">
        <f>IF(SUMPRODUCT((COUNTIF(Estelle,$J92))*1),"X","")</f>
        <v/>
      </c>
      <c r="W92" s="7" t="str">
        <f>IF(SUMPRODUCT((COUNTIF(Fanny,$J92))*1),"X","")</f>
        <v>X</v>
      </c>
      <c r="X92" s="7" t="str">
        <f>IF(SUMPRODUCT((COUNTIF(Joao,$J92))*1),"X","")</f>
        <v/>
      </c>
      <c r="Y92" s="7" t="str">
        <f>IF(SUMPRODUCT((COUNTIF(Stéphanie,$J92))*1),"X","")</f>
        <v/>
      </c>
      <c r="Z92" s="7" t="str">
        <f>IF(SUMPRODUCT((COUNTIF(Angélique,$J92))*1),"X","")</f>
        <v/>
      </c>
      <c r="AA92" s="7" t="str">
        <f>IF(SUMPRODUCT((COUNTIF(Jacqueline,$J92))*1),"X","")</f>
        <v/>
      </c>
      <c r="AB92" s="7" t="str">
        <f>IF(SUMPRODUCT((COUNTIF(Nico,$J92))*1),"X","")</f>
        <v/>
      </c>
      <c r="AC92" s="7" t="str">
        <f>IF(SUMPRODUCT((COUNTIF(Natasha,$J92))*1),"X","")</f>
        <v/>
      </c>
      <c r="AD92" s="7" t="str">
        <f>IF(SUMPRODUCT((COUNTIF(Jérome,$J92))*1),"X","")</f>
        <v/>
      </c>
    </row>
    <row r="93" spans="1:30" x14ac:dyDescent="0.25">
      <c r="A93" t="s">
        <v>909</v>
      </c>
      <c r="B93" t="s">
        <v>55</v>
      </c>
      <c r="C93" t="s">
        <v>910</v>
      </c>
      <c r="D93" t="s">
        <v>911</v>
      </c>
      <c r="F93" t="s">
        <v>912</v>
      </c>
      <c r="G93" t="s">
        <v>59</v>
      </c>
      <c r="H93" t="s">
        <v>37</v>
      </c>
      <c r="I93" t="s">
        <v>913</v>
      </c>
      <c r="J93" s="3">
        <v>1420</v>
      </c>
      <c r="K93" t="s">
        <v>914</v>
      </c>
      <c r="L93" s="1">
        <v>42557</v>
      </c>
      <c r="N93" t="s">
        <v>1021</v>
      </c>
      <c r="O93" t="s">
        <v>77</v>
      </c>
      <c r="V93" s="7" t="str">
        <f>IF(SUMPRODUCT((COUNTIF(Estelle,$J93))*1),"X","")</f>
        <v/>
      </c>
      <c r="W93" s="7" t="str">
        <f>IF(SUMPRODUCT((COUNTIF(Fanny,$J93))*1),"X","")</f>
        <v>X</v>
      </c>
      <c r="X93" s="7" t="str">
        <f>IF(SUMPRODUCT((COUNTIF(Joao,$J93))*1),"X","")</f>
        <v/>
      </c>
      <c r="Y93" s="7" t="str">
        <f>IF(SUMPRODUCT((COUNTIF(Stéphanie,$J93))*1),"X","")</f>
        <v/>
      </c>
      <c r="Z93" s="7" t="str">
        <f>IF(SUMPRODUCT((COUNTIF(Angélique,$J93))*1),"X","")</f>
        <v/>
      </c>
      <c r="AA93" s="7" t="str">
        <f>IF(SUMPRODUCT((COUNTIF(Jacqueline,$J93))*1),"X","")</f>
        <v/>
      </c>
      <c r="AB93" s="7" t="str">
        <f>IF(SUMPRODUCT((COUNTIF(Nico,$J93))*1),"X","")</f>
        <v/>
      </c>
      <c r="AC93" s="7" t="str">
        <f>IF(SUMPRODUCT((COUNTIF(Natasha,$J93))*1),"X","")</f>
        <v/>
      </c>
      <c r="AD93" s="7" t="str">
        <f>IF(SUMPRODUCT((COUNTIF(Jérome,$J93))*1),"X","")</f>
        <v/>
      </c>
    </row>
    <row r="94" spans="1:30" x14ac:dyDescent="0.25">
      <c r="A94" t="s">
        <v>514</v>
      </c>
      <c r="B94" t="s">
        <v>246</v>
      </c>
      <c r="C94" t="s">
        <v>515</v>
      </c>
      <c r="D94" t="s">
        <v>516</v>
      </c>
      <c r="F94" t="s">
        <v>517</v>
      </c>
      <c r="G94" t="s">
        <v>74</v>
      </c>
      <c r="H94" t="s">
        <v>37</v>
      </c>
      <c r="I94" t="s">
        <v>518</v>
      </c>
      <c r="J94" s="3">
        <v>1430</v>
      </c>
      <c r="K94" t="s">
        <v>519</v>
      </c>
      <c r="L94" s="1">
        <v>42571</v>
      </c>
      <c r="M94" t="s">
        <v>29</v>
      </c>
      <c r="N94" t="s">
        <v>1020</v>
      </c>
      <c r="O94" t="s">
        <v>77</v>
      </c>
      <c r="V94" s="7" t="str">
        <f>IF(SUMPRODUCT((COUNTIF(Estelle,$J94))*1),"X","")</f>
        <v/>
      </c>
      <c r="W94" s="7" t="str">
        <f>IF(SUMPRODUCT((COUNTIF(Fanny,$J94))*1),"X","")</f>
        <v/>
      </c>
      <c r="X94" s="7" t="str">
        <f>IF(SUMPRODUCT((COUNTIF(Joao,$J94))*1),"X","")</f>
        <v>X</v>
      </c>
      <c r="Y94" s="7" t="str">
        <f>IF(SUMPRODUCT((COUNTIF(Stéphanie,$J94))*1),"X","")</f>
        <v/>
      </c>
      <c r="Z94" s="7" t="str">
        <f>IF(SUMPRODUCT((COUNTIF(Angélique,$J94))*1),"X","")</f>
        <v/>
      </c>
      <c r="AA94" s="7" t="str">
        <f>IF(SUMPRODUCT((COUNTIF(Jacqueline,$J94))*1),"X","")</f>
        <v/>
      </c>
      <c r="AB94" s="7" t="str">
        <f>IF(SUMPRODUCT((COUNTIF(Nico,$J94))*1),"X","")</f>
        <v/>
      </c>
      <c r="AC94" s="7" t="str">
        <f>IF(SUMPRODUCT((COUNTIF(Natasha,$J94))*1),"X","")</f>
        <v/>
      </c>
      <c r="AD94" s="7" t="str">
        <f>IF(SUMPRODUCT((COUNTIF(Jérome,$J94))*1),"X","")</f>
        <v/>
      </c>
    </row>
    <row r="95" spans="1:30" x14ac:dyDescent="0.25">
      <c r="A95" t="s">
        <v>1002</v>
      </c>
      <c r="B95" t="s">
        <v>1003</v>
      </c>
      <c r="C95" t="s">
        <v>91</v>
      </c>
      <c r="D95" t="s">
        <v>1004</v>
      </c>
      <c r="F95" t="s">
        <v>1005</v>
      </c>
      <c r="G95" t="s">
        <v>127</v>
      </c>
      <c r="H95" t="s">
        <v>37</v>
      </c>
      <c r="I95" t="s">
        <v>1006</v>
      </c>
      <c r="J95" s="3">
        <v>1440</v>
      </c>
      <c r="K95" t="s">
        <v>1007</v>
      </c>
      <c r="L95" s="1">
        <v>42552</v>
      </c>
      <c r="M95" t="s">
        <v>29</v>
      </c>
      <c r="N95" t="s">
        <v>1020</v>
      </c>
      <c r="O95" t="s">
        <v>77</v>
      </c>
      <c r="V95" s="7" t="str">
        <f>IF(SUMPRODUCT((COUNTIF(Estelle,$J95))*1),"X","")</f>
        <v>X</v>
      </c>
      <c r="W95" s="7" t="str">
        <f>IF(SUMPRODUCT((COUNTIF(Fanny,$J95))*1),"X","")</f>
        <v>X</v>
      </c>
      <c r="X95" s="7" t="str">
        <f>IF(SUMPRODUCT((COUNTIF(Joao,$J95))*1),"X","")</f>
        <v/>
      </c>
      <c r="Y95" s="7" t="str">
        <f>IF(SUMPRODUCT((COUNTIF(Stéphanie,$J95))*1),"X","")</f>
        <v/>
      </c>
      <c r="Z95" s="7" t="str">
        <f>IF(SUMPRODUCT((COUNTIF(Angélique,$J95))*1),"X","")</f>
        <v>X</v>
      </c>
      <c r="AA95" s="7" t="str">
        <f>IF(SUMPRODUCT((COUNTIF(Jacqueline,$J95))*1),"X","")</f>
        <v/>
      </c>
      <c r="AB95" s="7" t="str">
        <f>IF(SUMPRODUCT((COUNTIF(Nico,$J95))*1),"X","")</f>
        <v/>
      </c>
      <c r="AC95" s="7" t="str">
        <f>IF(SUMPRODUCT((COUNTIF(Natasha,$J95))*1),"X","")</f>
        <v/>
      </c>
      <c r="AD95" s="7" t="str">
        <f>IF(SUMPRODUCT((COUNTIF(Jérome,$J95))*1),"X","")</f>
        <v>X</v>
      </c>
    </row>
    <row r="96" spans="1:30" x14ac:dyDescent="0.25">
      <c r="A96" t="s">
        <v>1008</v>
      </c>
      <c r="B96" t="s">
        <v>1003</v>
      </c>
      <c r="C96" t="s">
        <v>91</v>
      </c>
      <c r="D96" t="s">
        <v>1009</v>
      </c>
      <c r="F96" t="s">
        <v>1010</v>
      </c>
      <c r="G96" t="s">
        <v>127</v>
      </c>
      <c r="H96" t="s">
        <v>37</v>
      </c>
      <c r="I96" t="s">
        <v>1006</v>
      </c>
      <c r="J96" s="3">
        <v>1440</v>
      </c>
      <c r="K96" t="s">
        <v>1007</v>
      </c>
      <c r="L96" s="1">
        <v>42552</v>
      </c>
      <c r="M96" t="s">
        <v>29</v>
      </c>
      <c r="N96" t="s">
        <v>1020</v>
      </c>
      <c r="O96" t="s">
        <v>77</v>
      </c>
      <c r="V96" s="7" t="str">
        <f>IF(SUMPRODUCT((COUNTIF(Estelle,$J96))*1),"X","")</f>
        <v>X</v>
      </c>
      <c r="W96" s="7" t="str">
        <f>IF(SUMPRODUCT((COUNTIF(Fanny,$J96))*1),"X","")</f>
        <v>X</v>
      </c>
      <c r="X96" s="7" t="str">
        <f>IF(SUMPRODUCT((COUNTIF(Joao,$J96))*1),"X","")</f>
        <v/>
      </c>
      <c r="Y96" s="7" t="str">
        <f>IF(SUMPRODUCT((COUNTIF(Stéphanie,$J96))*1),"X","")</f>
        <v/>
      </c>
      <c r="Z96" s="7" t="str">
        <f>IF(SUMPRODUCT((COUNTIF(Angélique,$J96))*1),"X","")</f>
        <v>X</v>
      </c>
      <c r="AA96" s="7" t="str">
        <f>IF(SUMPRODUCT((COUNTIF(Jacqueline,$J96))*1),"X","")</f>
        <v/>
      </c>
      <c r="AB96" s="7" t="str">
        <f>IF(SUMPRODUCT((COUNTIF(Nico,$J96))*1),"X","")</f>
        <v/>
      </c>
      <c r="AC96" s="7" t="str">
        <f>IF(SUMPRODUCT((COUNTIF(Natasha,$J96))*1),"X","")</f>
        <v/>
      </c>
      <c r="AD96" s="7" t="str">
        <f>IF(SUMPRODUCT((COUNTIF(Jérome,$J96))*1),"X","")</f>
        <v>X</v>
      </c>
    </row>
    <row r="97" spans="1:30" x14ac:dyDescent="0.25">
      <c r="A97" t="s">
        <v>252</v>
      </c>
      <c r="B97" t="s">
        <v>20</v>
      </c>
      <c r="C97" t="s">
        <v>253</v>
      </c>
      <c r="D97" t="s">
        <v>254</v>
      </c>
      <c r="F97" t="s">
        <v>255</v>
      </c>
      <c r="G97" t="s">
        <v>36</v>
      </c>
      <c r="H97" t="s">
        <v>37</v>
      </c>
      <c r="I97" t="s">
        <v>256</v>
      </c>
      <c r="J97" s="3">
        <v>1450</v>
      </c>
      <c r="K97" t="s">
        <v>257</v>
      </c>
      <c r="L97" s="1">
        <v>42566</v>
      </c>
      <c r="M97" t="s">
        <v>29</v>
      </c>
      <c r="N97" t="s">
        <v>1020</v>
      </c>
      <c r="O97" t="s">
        <v>30</v>
      </c>
      <c r="V97" s="7" t="str">
        <f>IF(SUMPRODUCT((COUNTIF(Estelle,$J97))*1),"X","")</f>
        <v/>
      </c>
      <c r="W97" s="7" t="str">
        <f>IF(SUMPRODUCT((COUNTIF(Fanny,$J97))*1),"X","")</f>
        <v/>
      </c>
      <c r="X97" s="7" t="str">
        <f>IF(SUMPRODUCT((COUNTIF(Joao,$J97))*1),"X","")</f>
        <v/>
      </c>
      <c r="Y97" s="7" t="str">
        <f>IF(SUMPRODUCT((COUNTIF(Stéphanie,$J97))*1),"X","")</f>
        <v>X</v>
      </c>
      <c r="Z97" s="7" t="str">
        <f>IF(SUMPRODUCT((COUNTIF(Angélique,$J97))*1),"X","")</f>
        <v/>
      </c>
      <c r="AA97" s="7" t="str">
        <f>IF(SUMPRODUCT((COUNTIF(Jacqueline,$J97))*1),"X","")</f>
        <v/>
      </c>
      <c r="AB97" s="7" t="str">
        <f>IF(SUMPRODUCT((COUNTIF(Nico,$J97))*1),"X","")</f>
        <v>X</v>
      </c>
      <c r="AC97" s="7" t="str">
        <f>IF(SUMPRODUCT((COUNTIF(Natasha,$J97))*1),"X","")</f>
        <v/>
      </c>
      <c r="AD97" s="7" t="str">
        <f>IF(SUMPRODUCT((COUNTIF(Jérome,$J97))*1),"X","")</f>
        <v/>
      </c>
    </row>
    <row r="98" spans="1:30" x14ac:dyDescent="0.25">
      <c r="A98" t="s">
        <v>722</v>
      </c>
      <c r="B98" t="s">
        <v>308</v>
      </c>
      <c r="C98" t="s">
        <v>723</v>
      </c>
      <c r="D98" t="s">
        <v>724</v>
      </c>
      <c r="F98" t="s">
        <v>725</v>
      </c>
      <c r="G98" t="s">
        <v>74</v>
      </c>
      <c r="H98" t="s">
        <v>37</v>
      </c>
      <c r="I98" t="s">
        <v>726</v>
      </c>
      <c r="J98" s="3">
        <v>1450</v>
      </c>
      <c r="K98" t="s">
        <v>727</v>
      </c>
      <c r="L98" s="1">
        <v>42570</v>
      </c>
      <c r="M98" t="s">
        <v>29</v>
      </c>
      <c r="N98" t="s">
        <v>1020</v>
      </c>
      <c r="O98" t="s">
        <v>62</v>
      </c>
      <c r="V98" s="7" t="str">
        <f>IF(SUMPRODUCT((COUNTIF(Estelle,$J98))*1),"X","")</f>
        <v/>
      </c>
      <c r="W98" s="7" t="str">
        <f>IF(SUMPRODUCT((COUNTIF(Fanny,$J98))*1),"X","")</f>
        <v/>
      </c>
      <c r="X98" s="7" t="str">
        <f>IF(SUMPRODUCT((COUNTIF(Joao,$J98))*1),"X","")</f>
        <v/>
      </c>
      <c r="Y98" s="7" t="str">
        <f>IF(SUMPRODUCT((COUNTIF(Stéphanie,$J98))*1),"X","")</f>
        <v>X</v>
      </c>
      <c r="Z98" s="7" t="str">
        <f>IF(SUMPRODUCT((COUNTIF(Angélique,$J98))*1),"X","")</f>
        <v/>
      </c>
      <c r="AA98" s="7" t="str">
        <f>IF(SUMPRODUCT((COUNTIF(Jacqueline,$J98))*1),"X","")</f>
        <v/>
      </c>
      <c r="AB98" s="7" t="str">
        <f>IF(SUMPRODUCT((COUNTIF(Nico,$J98))*1),"X","")</f>
        <v>X</v>
      </c>
      <c r="AC98" s="7" t="str">
        <f>IF(SUMPRODUCT((COUNTIF(Natasha,$J98))*1),"X","")</f>
        <v/>
      </c>
      <c r="AD98" s="7" t="str">
        <f>IF(SUMPRODUCT((COUNTIF(Jérome,$J98))*1),"X","")</f>
        <v/>
      </c>
    </row>
    <row r="99" spans="1:30" x14ac:dyDescent="0.25">
      <c r="A99" t="s">
        <v>773</v>
      </c>
      <c r="B99" t="s">
        <v>55</v>
      </c>
      <c r="C99" t="s">
        <v>774</v>
      </c>
      <c r="D99" t="s">
        <v>775</v>
      </c>
      <c r="F99" t="s">
        <v>776</v>
      </c>
      <c r="G99" t="s">
        <v>59</v>
      </c>
      <c r="H99" t="s">
        <v>37</v>
      </c>
      <c r="I99" t="s">
        <v>777</v>
      </c>
      <c r="J99" s="3">
        <v>1450</v>
      </c>
      <c r="K99" t="s">
        <v>778</v>
      </c>
      <c r="L99" s="1">
        <v>42558</v>
      </c>
      <c r="N99" t="s">
        <v>1021</v>
      </c>
      <c r="O99" t="s">
        <v>62</v>
      </c>
      <c r="V99" s="7" t="str">
        <f>IF(SUMPRODUCT((COUNTIF(Estelle,$J99))*1),"X","")</f>
        <v/>
      </c>
      <c r="W99" s="7" t="str">
        <f>IF(SUMPRODUCT((COUNTIF(Fanny,$J99))*1),"X","")</f>
        <v/>
      </c>
      <c r="X99" s="7" t="str">
        <f>IF(SUMPRODUCT((COUNTIF(Joao,$J99))*1),"X","")</f>
        <v/>
      </c>
      <c r="Y99" s="7" t="str">
        <f>IF(SUMPRODUCT((COUNTIF(Stéphanie,$J99))*1),"X","")</f>
        <v>X</v>
      </c>
      <c r="Z99" s="7" t="str">
        <f>IF(SUMPRODUCT((COUNTIF(Angélique,$J99))*1),"X","")</f>
        <v/>
      </c>
      <c r="AA99" s="7" t="str">
        <f>IF(SUMPRODUCT((COUNTIF(Jacqueline,$J99))*1),"X","")</f>
        <v/>
      </c>
      <c r="AB99" s="7" t="str">
        <f>IF(SUMPRODUCT((COUNTIF(Nico,$J99))*1),"X","")</f>
        <v>X</v>
      </c>
      <c r="AC99" s="7" t="str">
        <f>IF(SUMPRODUCT((COUNTIF(Natasha,$J99))*1),"X","")</f>
        <v/>
      </c>
      <c r="AD99" s="7" t="str">
        <f>IF(SUMPRODUCT((COUNTIF(Jérome,$J99))*1),"X","")</f>
        <v/>
      </c>
    </row>
    <row r="100" spans="1:30" x14ac:dyDescent="0.25">
      <c r="A100" t="s">
        <v>901</v>
      </c>
      <c r="B100" t="s">
        <v>675</v>
      </c>
      <c r="C100" t="s">
        <v>902</v>
      </c>
      <c r="D100" t="s">
        <v>903</v>
      </c>
      <c r="F100" t="s">
        <v>904</v>
      </c>
      <c r="G100" t="s">
        <v>36</v>
      </c>
      <c r="H100" t="s">
        <v>37</v>
      </c>
      <c r="I100" t="s">
        <v>905</v>
      </c>
      <c r="J100" s="3">
        <v>1450</v>
      </c>
      <c r="K100" t="s">
        <v>906</v>
      </c>
      <c r="L100" s="1">
        <v>42555</v>
      </c>
      <c r="M100" t="s">
        <v>29</v>
      </c>
      <c r="N100" t="s">
        <v>1023</v>
      </c>
      <c r="O100" t="s">
        <v>86</v>
      </c>
      <c r="P100" t="s">
        <v>907</v>
      </c>
      <c r="R100" t="s">
        <v>908</v>
      </c>
      <c r="V100" s="7" t="str">
        <f>IF(SUMPRODUCT((COUNTIF(Estelle,$J100))*1),"X","")</f>
        <v/>
      </c>
      <c r="W100" s="7" t="str">
        <f>IF(SUMPRODUCT((COUNTIF(Fanny,$J100))*1),"X","")</f>
        <v/>
      </c>
      <c r="X100" s="7" t="str">
        <f>IF(SUMPRODUCT((COUNTIF(Joao,$J100))*1),"X","")</f>
        <v/>
      </c>
      <c r="Y100" s="7" t="str">
        <f>IF(SUMPRODUCT((COUNTIF(Stéphanie,$J100))*1),"X","")</f>
        <v>X</v>
      </c>
      <c r="Z100" s="7" t="str">
        <f>IF(SUMPRODUCT((COUNTIF(Angélique,$J100))*1),"X","")</f>
        <v/>
      </c>
      <c r="AA100" s="7" t="str">
        <f>IF(SUMPRODUCT((COUNTIF(Jacqueline,$J100))*1),"X","")</f>
        <v/>
      </c>
      <c r="AB100" s="7" t="str">
        <f>IF(SUMPRODUCT((COUNTIF(Nico,$J100))*1),"X","")</f>
        <v>X</v>
      </c>
      <c r="AC100" s="7" t="str">
        <f>IF(SUMPRODUCT((COUNTIF(Natasha,$J100))*1),"X","")</f>
        <v/>
      </c>
      <c r="AD100" s="7" t="str">
        <f>IF(SUMPRODUCT((COUNTIF(Jérome,$J100))*1),"X","")</f>
        <v/>
      </c>
    </row>
    <row r="101" spans="1:30" x14ac:dyDescent="0.25">
      <c r="A101" t="s">
        <v>245</v>
      </c>
      <c r="B101" t="s">
        <v>246</v>
      </c>
      <c r="C101" t="s">
        <v>247</v>
      </c>
      <c r="D101" t="s">
        <v>248</v>
      </c>
      <c r="F101" t="s">
        <v>249</v>
      </c>
      <c r="G101" t="s">
        <v>74</v>
      </c>
      <c r="H101" t="s">
        <v>37</v>
      </c>
      <c r="I101" t="s">
        <v>250</v>
      </c>
      <c r="J101" s="3">
        <v>1460</v>
      </c>
      <c r="K101" t="s">
        <v>251</v>
      </c>
      <c r="L101" s="1">
        <v>42562</v>
      </c>
      <c r="M101" t="s">
        <v>29</v>
      </c>
      <c r="N101" t="s">
        <v>1020</v>
      </c>
      <c r="O101" t="s">
        <v>77</v>
      </c>
      <c r="V101" s="7" t="str">
        <f>IF(SUMPRODUCT((COUNTIF(Estelle,$J101))*1),"X","")</f>
        <v/>
      </c>
      <c r="W101" s="7" t="str">
        <f>IF(SUMPRODUCT((COUNTIF(Fanny,$J101))*1),"X","")</f>
        <v/>
      </c>
      <c r="X101" s="7" t="str">
        <f>IF(SUMPRODUCT((COUNTIF(Joao,$J101))*1),"X","")</f>
        <v>X</v>
      </c>
      <c r="Y101" s="7" t="str">
        <f>IF(SUMPRODUCT((COUNTIF(Stéphanie,$J101))*1),"X","")</f>
        <v/>
      </c>
      <c r="Z101" s="7" t="str">
        <f>IF(SUMPRODUCT((COUNTIF(Angélique,$J101))*1),"X","")</f>
        <v/>
      </c>
      <c r="AA101" s="7" t="str">
        <f>IF(SUMPRODUCT((COUNTIF(Jacqueline,$J101))*1),"X","")</f>
        <v/>
      </c>
      <c r="AB101" s="7" t="str">
        <f>IF(SUMPRODUCT((COUNTIF(Nico,$J101))*1),"X","")</f>
        <v/>
      </c>
      <c r="AC101" s="7" t="str">
        <f>IF(SUMPRODUCT((COUNTIF(Natasha,$J101))*1),"X","")</f>
        <v/>
      </c>
      <c r="AD101" s="7" t="str">
        <f>IF(SUMPRODUCT((COUNTIF(Jérome,$J101))*1),"X","")</f>
        <v/>
      </c>
    </row>
    <row r="102" spans="1:30" x14ac:dyDescent="0.25">
      <c r="A102" t="s">
        <v>632</v>
      </c>
      <c r="B102" t="s">
        <v>633</v>
      </c>
      <c r="C102" t="s">
        <v>634</v>
      </c>
      <c r="D102" t="s">
        <v>635</v>
      </c>
      <c r="F102" t="s">
        <v>636</v>
      </c>
      <c r="G102" t="s">
        <v>25</v>
      </c>
      <c r="H102" t="s">
        <v>26</v>
      </c>
      <c r="I102" t="s">
        <v>637</v>
      </c>
      <c r="J102" s="3">
        <v>1460</v>
      </c>
      <c r="K102" t="s">
        <v>638</v>
      </c>
      <c r="L102" s="1">
        <v>42582</v>
      </c>
      <c r="M102" t="s">
        <v>29</v>
      </c>
      <c r="N102" t="s">
        <v>1024</v>
      </c>
      <c r="O102" t="s">
        <v>62</v>
      </c>
      <c r="P102" t="s">
        <v>639</v>
      </c>
      <c r="V102" s="7" t="str">
        <f>IF(SUMPRODUCT((COUNTIF(Estelle,$J102))*1),"X","")</f>
        <v/>
      </c>
      <c r="W102" s="7" t="str">
        <f>IF(SUMPRODUCT((COUNTIF(Fanny,$J102))*1),"X","")</f>
        <v/>
      </c>
      <c r="X102" s="7" t="str">
        <f>IF(SUMPRODUCT((COUNTIF(Joao,$J102))*1),"X","")</f>
        <v>X</v>
      </c>
      <c r="Y102" s="7" t="str">
        <f>IF(SUMPRODUCT((COUNTIF(Stéphanie,$J102))*1),"X","")</f>
        <v/>
      </c>
      <c r="Z102" s="7" t="str">
        <f>IF(SUMPRODUCT((COUNTIF(Angélique,$J102))*1),"X","")</f>
        <v/>
      </c>
      <c r="AA102" s="7" t="str">
        <f>IF(SUMPRODUCT((COUNTIF(Jacqueline,$J102))*1),"X","")</f>
        <v/>
      </c>
      <c r="AB102" s="7" t="str">
        <f>IF(SUMPRODUCT((COUNTIF(Nico,$J102))*1),"X","")</f>
        <v/>
      </c>
      <c r="AC102" s="7" t="str">
        <f>IF(SUMPRODUCT((COUNTIF(Natasha,$J102))*1),"X","")</f>
        <v/>
      </c>
      <c r="AD102" s="7" t="str">
        <f>IF(SUMPRODUCT((COUNTIF(Jérome,$J102))*1),"X","")</f>
        <v/>
      </c>
    </row>
    <row r="103" spans="1:30" x14ac:dyDescent="0.25">
      <c r="A103" t="s">
        <v>605</v>
      </c>
      <c r="B103" t="s">
        <v>606</v>
      </c>
      <c r="C103" t="s">
        <v>607</v>
      </c>
      <c r="D103" t="s">
        <v>608</v>
      </c>
      <c r="F103" t="s">
        <v>609</v>
      </c>
      <c r="G103" t="s">
        <v>36</v>
      </c>
      <c r="H103" t="s">
        <v>37</v>
      </c>
      <c r="I103" t="s">
        <v>610</v>
      </c>
      <c r="J103" s="3">
        <v>1470</v>
      </c>
      <c r="K103" t="s">
        <v>611</v>
      </c>
      <c r="L103" s="1">
        <v>42552</v>
      </c>
      <c r="M103" t="s">
        <v>29</v>
      </c>
      <c r="N103" t="s">
        <v>1020</v>
      </c>
      <c r="O103" t="s">
        <v>30</v>
      </c>
      <c r="P103" t="s">
        <v>612</v>
      </c>
      <c r="R103" t="s">
        <v>613</v>
      </c>
      <c r="V103" s="7" t="str">
        <f>IF(SUMPRODUCT((COUNTIF(Estelle,$J103))*1),"X","")</f>
        <v/>
      </c>
      <c r="W103" s="7" t="str">
        <f>IF(SUMPRODUCT((COUNTIF(Fanny,$J103))*1),"X","")</f>
        <v/>
      </c>
      <c r="X103" s="7" t="str">
        <f>IF(SUMPRODUCT((COUNTIF(Joao,$J103))*1),"X","")</f>
        <v/>
      </c>
      <c r="Y103" s="7" t="str">
        <f>IF(SUMPRODUCT((COUNTIF(Stéphanie,$J103))*1),"X","")</f>
        <v/>
      </c>
      <c r="Z103" s="7" t="str">
        <f>IF(SUMPRODUCT((COUNTIF(Angélique,$J103))*1),"X","")</f>
        <v/>
      </c>
      <c r="AA103" s="7" t="str">
        <f>IF(SUMPRODUCT((COUNTIF(Jacqueline,$J103))*1),"X","")</f>
        <v>X</v>
      </c>
      <c r="AB103" s="7" t="str">
        <f>IF(SUMPRODUCT((COUNTIF(Nico,$J103))*1),"X","")</f>
        <v/>
      </c>
      <c r="AC103" s="7" t="str">
        <f>IF(SUMPRODUCT((COUNTIF(Natasha,$J103))*1),"X","")</f>
        <v/>
      </c>
      <c r="AD103" s="7" t="str">
        <f>IF(SUMPRODUCT((COUNTIF(Jérome,$J103))*1),"X","")</f>
        <v/>
      </c>
    </row>
    <row r="104" spans="1:30" x14ac:dyDescent="0.25">
      <c r="A104" t="s">
        <v>271</v>
      </c>
      <c r="B104" t="s">
        <v>55</v>
      </c>
      <c r="C104" t="s">
        <v>272</v>
      </c>
      <c r="D104" t="s">
        <v>273</v>
      </c>
      <c r="F104" t="s">
        <v>274</v>
      </c>
      <c r="G104" t="s">
        <v>59</v>
      </c>
      <c r="H104" t="s">
        <v>37</v>
      </c>
      <c r="I104" t="s">
        <v>275</v>
      </c>
      <c r="J104" s="3">
        <v>1480</v>
      </c>
      <c r="K104" t="s">
        <v>276</v>
      </c>
      <c r="L104" s="1">
        <v>42571</v>
      </c>
      <c r="N104" t="s">
        <v>1021</v>
      </c>
      <c r="O104" t="s">
        <v>62</v>
      </c>
      <c r="V104" s="7" t="str">
        <f>IF(SUMPRODUCT((COUNTIF(Estelle,$J104))*1),"X","")</f>
        <v/>
      </c>
      <c r="W104" s="7" t="str">
        <f>IF(SUMPRODUCT((COUNTIF(Fanny,$J104))*1),"X","")</f>
        <v/>
      </c>
      <c r="X104" s="7" t="str">
        <f>IF(SUMPRODUCT((COUNTIF(Joao,$J104))*1),"X","")</f>
        <v/>
      </c>
      <c r="Y104" s="7" t="str">
        <f>IF(SUMPRODUCT((COUNTIF(Stéphanie,$J104))*1),"X","")</f>
        <v>X</v>
      </c>
      <c r="Z104" s="7" t="str">
        <f>IF(SUMPRODUCT((COUNTIF(Angélique,$J104))*1),"X","")</f>
        <v>X</v>
      </c>
      <c r="AA104" s="7" t="str">
        <f>IF(SUMPRODUCT((COUNTIF(Jacqueline,$J104))*1),"X","")</f>
        <v>X</v>
      </c>
      <c r="AB104" s="7" t="str">
        <f>IF(SUMPRODUCT((COUNTIF(Nico,$J104))*1),"X","")</f>
        <v/>
      </c>
      <c r="AC104" s="7" t="str">
        <f>IF(SUMPRODUCT((COUNTIF(Natasha,$J104))*1),"X","")</f>
        <v/>
      </c>
      <c r="AD104" s="7" t="str">
        <f>IF(SUMPRODUCT((COUNTIF(Jérome,$J104))*1),"X","")</f>
        <v/>
      </c>
    </row>
    <row r="105" spans="1:30" x14ac:dyDescent="0.25">
      <c r="A105" t="s">
        <v>277</v>
      </c>
      <c r="B105" t="s">
        <v>278</v>
      </c>
      <c r="C105" t="s">
        <v>279</v>
      </c>
      <c r="D105" t="s">
        <v>280</v>
      </c>
      <c r="F105" t="s">
        <v>281</v>
      </c>
      <c r="G105" t="s">
        <v>74</v>
      </c>
      <c r="H105" t="s">
        <v>37</v>
      </c>
      <c r="I105" t="s">
        <v>275</v>
      </c>
      <c r="J105" s="3">
        <v>1480</v>
      </c>
      <c r="K105" t="s">
        <v>282</v>
      </c>
      <c r="L105" s="1">
        <v>42552</v>
      </c>
      <c r="M105" t="s">
        <v>29</v>
      </c>
      <c r="N105" t="s">
        <v>1023</v>
      </c>
      <c r="O105" t="s">
        <v>62</v>
      </c>
      <c r="R105" t="s">
        <v>283</v>
      </c>
      <c r="V105" s="7" t="str">
        <f>IF(SUMPRODUCT((COUNTIF(Estelle,$J105))*1),"X","")</f>
        <v/>
      </c>
      <c r="W105" s="7" t="str">
        <f>IF(SUMPRODUCT((COUNTIF(Fanny,$J105))*1),"X","")</f>
        <v/>
      </c>
      <c r="X105" s="7" t="str">
        <f>IF(SUMPRODUCT((COUNTIF(Joao,$J105))*1),"X","")</f>
        <v/>
      </c>
      <c r="Y105" s="7" t="str">
        <f>IF(SUMPRODUCT((COUNTIF(Stéphanie,$J105))*1),"X","")</f>
        <v>X</v>
      </c>
      <c r="Z105" s="7" t="str">
        <f>IF(SUMPRODUCT((COUNTIF(Angélique,$J105))*1),"X","")</f>
        <v>X</v>
      </c>
      <c r="AA105" s="7" t="str">
        <f>IF(SUMPRODUCT((COUNTIF(Jacqueline,$J105))*1),"X","")</f>
        <v>X</v>
      </c>
      <c r="AB105" s="7" t="str">
        <f>IF(SUMPRODUCT((COUNTIF(Nico,$J105))*1),"X","")</f>
        <v/>
      </c>
      <c r="AC105" s="7" t="str">
        <f>IF(SUMPRODUCT((COUNTIF(Natasha,$J105))*1),"X","")</f>
        <v/>
      </c>
      <c r="AD105" s="7" t="str">
        <f>IF(SUMPRODUCT((COUNTIF(Jérome,$J105))*1),"X","")</f>
        <v/>
      </c>
    </row>
    <row r="106" spans="1:30" x14ac:dyDescent="0.25">
      <c r="A106" t="s">
        <v>489</v>
      </c>
      <c r="B106" t="s">
        <v>490</v>
      </c>
      <c r="C106" t="s">
        <v>491</v>
      </c>
      <c r="D106" t="s">
        <v>492</v>
      </c>
      <c r="F106" t="s">
        <v>493</v>
      </c>
      <c r="G106" t="s">
        <v>36</v>
      </c>
      <c r="H106" t="s">
        <v>37</v>
      </c>
      <c r="I106" t="s">
        <v>494</v>
      </c>
      <c r="J106" s="3">
        <v>1480</v>
      </c>
      <c r="K106" t="s">
        <v>495</v>
      </c>
      <c r="L106" s="1">
        <v>42556</v>
      </c>
      <c r="M106" t="s">
        <v>29</v>
      </c>
      <c r="N106" t="s">
        <v>1020</v>
      </c>
      <c r="O106" t="s">
        <v>86</v>
      </c>
      <c r="P106" t="s">
        <v>496</v>
      </c>
      <c r="R106" t="s">
        <v>497</v>
      </c>
      <c r="V106" s="7" t="str">
        <f>IF(SUMPRODUCT((COUNTIF(Estelle,$J106))*1),"X","")</f>
        <v/>
      </c>
      <c r="W106" s="7" t="str">
        <f>IF(SUMPRODUCT((COUNTIF(Fanny,$J106))*1),"X","")</f>
        <v/>
      </c>
      <c r="X106" s="7" t="str">
        <f>IF(SUMPRODUCT((COUNTIF(Joao,$J106))*1),"X","")</f>
        <v/>
      </c>
      <c r="Y106" s="7" t="str">
        <f>IF(SUMPRODUCT((COUNTIF(Stéphanie,$J106))*1),"X","")</f>
        <v>X</v>
      </c>
      <c r="Z106" s="7" t="str">
        <f>IF(SUMPRODUCT((COUNTIF(Angélique,$J106))*1),"X","")</f>
        <v>X</v>
      </c>
      <c r="AA106" s="7" t="str">
        <f>IF(SUMPRODUCT((COUNTIF(Jacqueline,$J106))*1),"X","")</f>
        <v>X</v>
      </c>
      <c r="AB106" s="7" t="str">
        <f>IF(SUMPRODUCT((COUNTIF(Nico,$J106))*1),"X","")</f>
        <v/>
      </c>
      <c r="AC106" s="7" t="str">
        <f>IF(SUMPRODUCT((COUNTIF(Natasha,$J106))*1),"X","")</f>
        <v/>
      </c>
      <c r="AD106" s="7" t="str">
        <f>IF(SUMPRODUCT((COUNTIF(Jérome,$J106))*1),"X","")</f>
        <v/>
      </c>
    </row>
    <row r="107" spans="1:30" x14ac:dyDescent="0.25">
      <c r="A107" t="s">
        <v>876</v>
      </c>
      <c r="B107" t="s">
        <v>877</v>
      </c>
      <c r="C107" t="s">
        <v>878</v>
      </c>
      <c r="D107" t="s">
        <v>879</v>
      </c>
      <c r="E107" t="s">
        <v>880</v>
      </c>
      <c r="F107" t="s">
        <v>881</v>
      </c>
      <c r="G107" t="s">
        <v>36</v>
      </c>
      <c r="H107" t="s">
        <v>37</v>
      </c>
      <c r="I107" t="s">
        <v>882</v>
      </c>
      <c r="J107" s="3">
        <v>1480</v>
      </c>
      <c r="K107" t="s">
        <v>883</v>
      </c>
      <c r="L107" s="1">
        <v>42552</v>
      </c>
      <c r="M107" t="s">
        <v>121</v>
      </c>
      <c r="N107" t="s">
        <v>1023</v>
      </c>
      <c r="O107" t="s">
        <v>86</v>
      </c>
      <c r="V107" s="7" t="str">
        <f>IF(SUMPRODUCT((COUNTIF(Estelle,$J107))*1),"X","")</f>
        <v/>
      </c>
      <c r="W107" s="7" t="str">
        <f>IF(SUMPRODUCT((COUNTIF(Fanny,$J107))*1),"X","")</f>
        <v/>
      </c>
      <c r="X107" s="7" t="str">
        <f>IF(SUMPRODUCT((COUNTIF(Joao,$J107))*1),"X","")</f>
        <v/>
      </c>
      <c r="Y107" s="7" t="str">
        <f>IF(SUMPRODUCT((COUNTIF(Stéphanie,$J107))*1),"X","")</f>
        <v>X</v>
      </c>
      <c r="Z107" s="7" t="str">
        <f>IF(SUMPRODUCT((COUNTIF(Angélique,$J107))*1),"X","")</f>
        <v>X</v>
      </c>
      <c r="AA107" s="7" t="str">
        <f>IF(SUMPRODUCT((COUNTIF(Jacqueline,$J107))*1),"X","")</f>
        <v>X</v>
      </c>
      <c r="AB107" s="7" t="str">
        <f>IF(SUMPRODUCT((COUNTIF(Nico,$J107))*1),"X","")</f>
        <v/>
      </c>
      <c r="AC107" s="7" t="str">
        <f>IF(SUMPRODUCT((COUNTIF(Natasha,$J107))*1),"X","")</f>
        <v/>
      </c>
      <c r="AD107" s="7" t="str">
        <f>IF(SUMPRODUCT((COUNTIF(Jérome,$J107))*1),"X","")</f>
        <v/>
      </c>
    </row>
    <row r="108" spans="1:30" x14ac:dyDescent="0.25">
      <c r="A108" t="s">
        <v>19</v>
      </c>
      <c r="B108" t="s">
        <v>20</v>
      </c>
      <c r="C108" t="s">
        <v>21</v>
      </c>
      <c r="D108" t="s">
        <v>22</v>
      </c>
      <c r="E108" t="s">
        <v>23</v>
      </c>
      <c r="F108" t="s">
        <v>24</v>
      </c>
      <c r="G108" t="s">
        <v>25</v>
      </c>
      <c r="H108" t="s">
        <v>26</v>
      </c>
      <c r="I108" t="s">
        <v>27</v>
      </c>
      <c r="J108" s="3">
        <v>1500</v>
      </c>
      <c r="K108" t="s">
        <v>28</v>
      </c>
      <c r="L108" s="1">
        <v>42572</v>
      </c>
      <c r="M108" t="s">
        <v>29</v>
      </c>
      <c r="N108" t="s">
        <v>1020</v>
      </c>
      <c r="O108" t="s">
        <v>30</v>
      </c>
      <c r="P108" t="s">
        <v>31</v>
      </c>
      <c r="V108" s="7" t="str">
        <f>IF(SUMPRODUCT((COUNTIF(Estelle,$J108))*1),"X","")</f>
        <v/>
      </c>
      <c r="W108" s="7" t="str">
        <f>IF(SUMPRODUCT((COUNTIF(Fanny,$J108))*1),"X","")</f>
        <v/>
      </c>
      <c r="X108" s="7" t="str">
        <f>IF(SUMPRODUCT((COUNTIF(Joao,$J108))*1),"X","")</f>
        <v/>
      </c>
      <c r="Y108" s="7" t="str">
        <f>IF(SUMPRODUCT((COUNTIF(Stéphanie,$J108))*1),"X","")</f>
        <v/>
      </c>
      <c r="Z108" s="7" t="str">
        <f>IF(SUMPRODUCT((COUNTIF(Angélique,$J108))*1),"X","")</f>
        <v/>
      </c>
      <c r="AA108" s="7" t="str">
        <f>IF(SUMPRODUCT((COUNTIF(Jacqueline,$J108))*1),"X","")</f>
        <v>X</v>
      </c>
      <c r="AB108" s="7" t="str">
        <f>IF(SUMPRODUCT((COUNTIF(Nico,$J108))*1),"X","")</f>
        <v>X</v>
      </c>
      <c r="AC108" s="7" t="str">
        <f>IF(SUMPRODUCT((COUNTIF(Natasha,$J108))*1),"X","")</f>
        <v>X</v>
      </c>
      <c r="AD108" s="7" t="str">
        <f>IF(SUMPRODUCT((COUNTIF(Jérome,$J108))*1),"X","")</f>
        <v/>
      </c>
    </row>
    <row r="109" spans="1:30" x14ac:dyDescent="0.25">
      <c r="A109" t="s">
        <v>32</v>
      </c>
      <c r="B109" t="s">
        <v>20</v>
      </c>
      <c r="C109" t="s">
        <v>33</v>
      </c>
      <c r="D109" t="s">
        <v>34</v>
      </c>
      <c r="F109" t="s">
        <v>35</v>
      </c>
      <c r="G109" t="s">
        <v>36</v>
      </c>
      <c r="H109" t="s">
        <v>37</v>
      </c>
      <c r="I109" t="s">
        <v>38</v>
      </c>
      <c r="J109" s="3">
        <v>1500</v>
      </c>
      <c r="K109" t="s">
        <v>39</v>
      </c>
      <c r="L109" s="1">
        <v>42552</v>
      </c>
      <c r="M109" t="s">
        <v>40</v>
      </c>
      <c r="N109" t="s">
        <v>1020</v>
      </c>
      <c r="O109" t="s">
        <v>30</v>
      </c>
      <c r="V109" s="7" t="str">
        <f>IF(SUMPRODUCT((COUNTIF(Estelle,$J109))*1),"X","")</f>
        <v/>
      </c>
      <c r="W109" s="7" t="str">
        <f>IF(SUMPRODUCT((COUNTIF(Fanny,$J109))*1),"X","")</f>
        <v/>
      </c>
      <c r="X109" s="7" t="str">
        <f>IF(SUMPRODUCT((COUNTIF(Joao,$J109))*1),"X","")</f>
        <v/>
      </c>
      <c r="Y109" s="7" t="str">
        <f>IF(SUMPRODUCT((COUNTIF(Stéphanie,$J109))*1),"X","")</f>
        <v/>
      </c>
      <c r="Z109" s="7" t="str">
        <f>IF(SUMPRODUCT((COUNTIF(Angélique,$J109))*1),"X","")</f>
        <v/>
      </c>
      <c r="AA109" s="7" t="str">
        <f>IF(SUMPRODUCT((COUNTIF(Jacqueline,$J109))*1),"X","")</f>
        <v>X</v>
      </c>
      <c r="AB109" s="7" t="str">
        <f>IF(SUMPRODUCT((COUNTIF(Nico,$J109))*1),"X","")</f>
        <v>X</v>
      </c>
      <c r="AC109" s="7" t="str">
        <f>IF(SUMPRODUCT((COUNTIF(Natasha,$J109))*1),"X","")</f>
        <v>X</v>
      </c>
      <c r="AD109" s="7" t="str">
        <f>IF(SUMPRODUCT((COUNTIF(Jérome,$J109))*1),"X","")</f>
        <v/>
      </c>
    </row>
    <row r="110" spans="1:30" x14ac:dyDescent="0.25">
      <c r="A110" t="s">
        <v>792</v>
      </c>
      <c r="B110" t="s">
        <v>192</v>
      </c>
      <c r="C110" t="s">
        <v>793</v>
      </c>
      <c r="D110" t="s">
        <v>794</v>
      </c>
      <c r="F110" t="s">
        <v>795</v>
      </c>
      <c r="G110" t="s">
        <v>74</v>
      </c>
      <c r="H110" t="s">
        <v>37</v>
      </c>
      <c r="I110" t="s">
        <v>796</v>
      </c>
      <c r="J110" s="3">
        <v>1500</v>
      </c>
      <c r="K110" t="s">
        <v>797</v>
      </c>
      <c r="L110" s="1">
        <v>42572</v>
      </c>
      <c r="M110" t="s">
        <v>29</v>
      </c>
      <c r="N110" t="s">
        <v>1020</v>
      </c>
      <c r="O110" t="s">
        <v>62</v>
      </c>
      <c r="V110" s="7" t="str">
        <f>IF(SUMPRODUCT((COUNTIF(Estelle,$J110))*1),"X","")</f>
        <v/>
      </c>
      <c r="W110" s="7" t="str">
        <f>IF(SUMPRODUCT((COUNTIF(Fanny,$J110))*1),"X","")</f>
        <v/>
      </c>
      <c r="X110" s="7" t="str">
        <f>IF(SUMPRODUCT((COUNTIF(Joao,$J110))*1),"X","")</f>
        <v/>
      </c>
      <c r="Y110" s="7" t="str">
        <f>IF(SUMPRODUCT((COUNTIF(Stéphanie,$J110))*1),"X","")</f>
        <v/>
      </c>
      <c r="Z110" s="7" t="str">
        <f>IF(SUMPRODUCT((COUNTIF(Angélique,$J110))*1),"X","")</f>
        <v/>
      </c>
      <c r="AA110" s="7" t="str">
        <f>IF(SUMPRODUCT((COUNTIF(Jacqueline,$J110))*1),"X","")</f>
        <v>X</v>
      </c>
      <c r="AB110" s="7" t="str">
        <f>IF(SUMPRODUCT((COUNTIF(Nico,$J110))*1),"X","")</f>
        <v>X</v>
      </c>
      <c r="AC110" s="7" t="str">
        <f>IF(SUMPRODUCT((COUNTIF(Natasha,$J110))*1),"X","")</f>
        <v>X</v>
      </c>
      <c r="AD110" s="7" t="str">
        <f>IF(SUMPRODUCT((COUNTIF(Jérome,$J110))*1),"X","")</f>
        <v/>
      </c>
    </row>
    <row r="111" spans="1:30" x14ac:dyDescent="0.25">
      <c r="A111" t="s">
        <v>1011</v>
      </c>
      <c r="B111" t="s">
        <v>107</v>
      </c>
      <c r="C111" t="s">
        <v>1012</v>
      </c>
      <c r="D111" t="s">
        <v>1013</v>
      </c>
      <c r="E111" t="s">
        <v>1014</v>
      </c>
      <c r="F111" t="s">
        <v>1015</v>
      </c>
      <c r="G111" t="s">
        <v>25</v>
      </c>
      <c r="H111" t="s">
        <v>37</v>
      </c>
      <c r="I111" t="s">
        <v>1016</v>
      </c>
      <c r="J111" s="3">
        <v>1540</v>
      </c>
      <c r="K111" t="s">
        <v>1017</v>
      </c>
      <c r="L111" s="1">
        <v>42552</v>
      </c>
      <c r="M111" t="s">
        <v>121</v>
      </c>
      <c r="N111" t="s">
        <v>1024</v>
      </c>
      <c r="O111" t="s">
        <v>77</v>
      </c>
      <c r="P111" t="s">
        <v>1018</v>
      </c>
      <c r="S111" t="s">
        <v>1019</v>
      </c>
      <c r="V111" s="7" t="str">
        <f>IF(SUMPRODUCT((COUNTIF(Estelle,$J111))*1),"X","")</f>
        <v>X</v>
      </c>
      <c r="W111" s="7" t="str">
        <f>IF(SUMPRODUCT((COUNTIF(Fanny,$J111))*1),"X","")</f>
        <v>X</v>
      </c>
      <c r="X111" s="7" t="str">
        <f>IF(SUMPRODUCT((COUNTIF(Joao,$J111))*1),"X","")</f>
        <v/>
      </c>
      <c r="Y111" s="7" t="str">
        <f>IF(SUMPRODUCT((COUNTIF(Stéphanie,$J111))*1),"X","")</f>
        <v/>
      </c>
      <c r="Z111" s="7" t="str">
        <f>IF(SUMPRODUCT((COUNTIF(Angélique,$J111))*1),"X","")</f>
        <v>X</v>
      </c>
      <c r="AA111" s="7" t="str">
        <f>IF(SUMPRODUCT((COUNTIF(Jacqueline,$J111))*1),"X","")</f>
        <v>X</v>
      </c>
      <c r="AB111" s="7" t="str">
        <f>IF(SUMPRODUCT((COUNTIF(Nico,$J111))*1),"X","")</f>
        <v/>
      </c>
      <c r="AC111" s="7" t="str">
        <f>IF(SUMPRODUCT((COUNTIF(Natasha,$J111))*1),"X","")</f>
        <v/>
      </c>
      <c r="AD111" s="7" t="str">
        <f>IF(SUMPRODUCT((COUNTIF(Jérome,$J111))*1),"X","")</f>
        <v/>
      </c>
    </row>
    <row r="112" spans="1:30" x14ac:dyDescent="0.25">
      <c r="A112" t="s">
        <v>341</v>
      </c>
      <c r="B112" t="s">
        <v>342</v>
      </c>
      <c r="C112" t="s">
        <v>343</v>
      </c>
      <c r="D112" t="s">
        <v>344</v>
      </c>
      <c r="F112" t="s">
        <v>345</v>
      </c>
      <c r="G112" t="s">
        <v>74</v>
      </c>
      <c r="H112" t="s">
        <v>37</v>
      </c>
      <c r="I112" t="s">
        <v>346</v>
      </c>
      <c r="J112" s="3">
        <v>1550</v>
      </c>
      <c r="K112" t="s">
        <v>347</v>
      </c>
      <c r="L112" s="1">
        <v>42552</v>
      </c>
      <c r="M112" t="s">
        <v>29</v>
      </c>
      <c r="N112" t="s">
        <v>1020</v>
      </c>
      <c r="O112" t="s">
        <v>62</v>
      </c>
      <c r="V112" s="7" t="str">
        <f>IF(SUMPRODUCT((COUNTIF(Estelle,$J112))*1),"X","")</f>
        <v/>
      </c>
      <c r="W112" s="7" t="str">
        <f>IF(SUMPRODUCT((COUNTIF(Fanny,$J112))*1),"X","")</f>
        <v>X</v>
      </c>
      <c r="X112" s="7" t="str">
        <f>IF(SUMPRODUCT((COUNTIF(Joao,$J112))*1),"X","")</f>
        <v/>
      </c>
      <c r="Y112" s="7" t="str">
        <f>IF(SUMPRODUCT((COUNTIF(Stéphanie,$J112))*1),"X","")</f>
        <v/>
      </c>
      <c r="Z112" s="7" t="str">
        <f>IF(SUMPRODUCT((COUNTIF(Angélique,$J112))*1),"X","")</f>
        <v/>
      </c>
      <c r="AA112" s="7" t="str">
        <f>IF(SUMPRODUCT((COUNTIF(Jacqueline,$J112))*1),"X","")</f>
        <v/>
      </c>
      <c r="AB112" s="7" t="str">
        <f>IF(SUMPRODUCT((COUNTIF(Nico,$J112))*1),"X","")</f>
        <v/>
      </c>
      <c r="AC112" s="7" t="str">
        <f>IF(SUMPRODUCT((COUNTIF(Natasha,$J112))*1),"X","")</f>
        <v/>
      </c>
      <c r="AD112" s="7" t="str">
        <f>IF(SUMPRODUCT((COUNTIF(Jérome,$J112))*1),"X","")</f>
        <v/>
      </c>
    </row>
    <row r="113" spans="1:30" x14ac:dyDescent="0.25">
      <c r="A113" t="s">
        <v>846</v>
      </c>
      <c r="B113" t="s">
        <v>107</v>
      </c>
      <c r="C113" t="s">
        <v>847</v>
      </c>
      <c r="D113" t="s">
        <v>848</v>
      </c>
      <c r="F113" t="s">
        <v>849</v>
      </c>
      <c r="G113" t="s">
        <v>74</v>
      </c>
      <c r="H113" t="s">
        <v>37</v>
      </c>
      <c r="I113" t="s">
        <v>850</v>
      </c>
      <c r="J113" s="3">
        <v>1560</v>
      </c>
      <c r="K113" t="s">
        <v>851</v>
      </c>
      <c r="L113" s="1">
        <v>42552</v>
      </c>
      <c r="M113" t="s">
        <v>852</v>
      </c>
      <c r="N113" t="s">
        <v>1024</v>
      </c>
      <c r="O113" t="s">
        <v>62</v>
      </c>
      <c r="P113" t="s">
        <v>853</v>
      </c>
      <c r="V113" s="7" t="str">
        <f>IF(SUMPRODUCT((COUNTIF(Estelle,$J113))*1),"X","")</f>
        <v>X</v>
      </c>
      <c r="W113" s="7" t="str">
        <f>IF(SUMPRODUCT((COUNTIF(Fanny,$J113))*1),"X","")</f>
        <v>X</v>
      </c>
      <c r="X113" s="7" t="str">
        <f>IF(SUMPRODUCT((COUNTIF(Joao,$J113))*1),"X","")</f>
        <v/>
      </c>
      <c r="Y113" s="7" t="str">
        <f>IF(SUMPRODUCT((COUNTIF(Stéphanie,$J113))*1),"X","")</f>
        <v/>
      </c>
      <c r="Z113" s="7" t="str">
        <f>IF(SUMPRODUCT((COUNTIF(Angélique,$J113))*1),"X","")</f>
        <v/>
      </c>
      <c r="AA113" s="7" t="str">
        <f>IF(SUMPRODUCT((COUNTIF(Jacqueline,$J113))*1),"X","")</f>
        <v/>
      </c>
      <c r="AB113" s="7" t="str">
        <f>IF(SUMPRODUCT((COUNTIF(Nico,$J113))*1),"X","")</f>
        <v/>
      </c>
      <c r="AC113" s="7" t="str">
        <f>IF(SUMPRODUCT((COUNTIF(Natasha,$J113))*1),"X","")</f>
        <v/>
      </c>
      <c r="AD113" s="7" t="str">
        <f>IF(SUMPRODUCT((COUNTIF(Jérome,$J113))*1),"X","")</f>
        <v>X</v>
      </c>
    </row>
    <row r="114" spans="1:30" x14ac:dyDescent="0.25">
      <c r="A114" t="s">
        <v>854</v>
      </c>
      <c r="B114" t="s">
        <v>100</v>
      </c>
      <c r="C114" t="s">
        <v>855</v>
      </c>
      <c r="D114" t="s">
        <v>856</v>
      </c>
      <c r="F114" t="s">
        <v>857</v>
      </c>
      <c r="G114" t="s">
        <v>74</v>
      </c>
      <c r="H114" t="s">
        <v>37</v>
      </c>
      <c r="I114" t="s">
        <v>858</v>
      </c>
      <c r="J114" s="3">
        <v>1560</v>
      </c>
      <c r="K114" t="s">
        <v>859</v>
      </c>
      <c r="L114" s="1">
        <v>42559</v>
      </c>
      <c r="M114" t="s">
        <v>121</v>
      </c>
      <c r="N114" t="s">
        <v>1023</v>
      </c>
      <c r="O114" t="s">
        <v>62</v>
      </c>
      <c r="P114" t="s">
        <v>860</v>
      </c>
      <c r="V114" s="7" t="str">
        <f>IF(SUMPRODUCT((COUNTIF(Estelle,$J114))*1),"X","")</f>
        <v>X</v>
      </c>
      <c r="W114" s="7" t="str">
        <f>IF(SUMPRODUCT((COUNTIF(Fanny,$J114))*1),"X","")</f>
        <v>X</v>
      </c>
      <c r="X114" s="7" t="str">
        <f>IF(SUMPRODUCT((COUNTIF(Joao,$J114))*1),"X","")</f>
        <v/>
      </c>
      <c r="Y114" s="7" t="str">
        <f>IF(SUMPRODUCT((COUNTIF(Stéphanie,$J114))*1),"X","")</f>
        <v/>
      </c>
      <c r="Z114" s="7" t="str">
        <f>IF(SUMPRODUCT((COUNTIF(Angélique,$J114))*1),"X","")</f>
        <v/>
      </c>
      <c r="AA114" s="7" t="str">
        <f>IF(SUMPRODUCT((COUNTIF(Jacqueline,$J114))*1),"X","")</f>
        <v/>
      </c>
      <c r="AB114" s="7" t="str">
        <f>IF(SUMPRODUCT((COUNTIF(Nico,$J114))*1),"X","")</f>
        <v/>
      </c>
      <c r="AC114" s="7" t="str">
        <f>IF(SUMPRODUCT((COUNTIF(Natasha,$J114))*1),"X","")</f>
        <v/>
      </c>
      <c r="AD114" s="7" t="str">
        <f>IF(SUMPRODUCT((COUNTIF(Jérome,$J114))*1),"X","")</f>
        <v>X</v>
      </c>
    </row>
    <row r="115" spans="1:30" x14ac:dyDescent="0.25">
      <c r="A115" t="s">
        <v>430</v>
      </c>
      <c r="B115" t="s">
        <v>431</v>
      </c>
      <c r="C115" t="s">
        <v>432</v>
      </c>
      <c r="D115" t="s">
        <v>433</v>
      </c>
      <c r="F115" t="s">
        <v>434</v>
      </c>
      <c r="G115" t="s">
        <v>74</v>
      </c>
      <c r="H115" t="s">
        <v>37</v>
      </c>
      <c r="I115" t="s">
        <v>435</v>
      </c>
      <c r="J115" s="3">
        <v>1570</v>
      </c>
      <c r="K115" t="s">
        <v>436</v>
      </c>
      <c r="L115" s="1">
        <v>42556</v>
      </c>
      <c r="M115" t="s">
        <v>29</v>
      </c>
      <c r="N115" t="s">
        <v>1020</v>
      </c>
      <c r="O115" t="s">
        <v>77</v>
      </c>
      <c r="R115" t="s">
        <v>437</v>
      </c>
      <c r="V115" s="7" t="str">
        <f>IF(SUMPRODUCT((COUNTIF(Estelle,$J115))*1),"X","")</f>
        <v>X</v>
      </c>
      <c r="W115" s="7" t="str">
        <f>IF(SUMPRODUCT((COUNTIF(Fanny,$J115))*1),"X","")</f>
        <v>X</v>
      </c>
      <c r="X115" s="7" t="str">
        <f>IF(SUMPRODUCT((COUNTIF(Joao,$J115))*1),"X","")</f>
        <v/>
      </c>
      <c r="Y115" s="7" t="str">
        <f>IF(SUMPRODUCT((COUNTIF(Stéphanie,$J115))*1),"X","")</f>
        <v/>
      </c>
      <c r="Z115" s="7" t="str">
        <f>IF(SUMPRODUCT((COUNTIF(Angélique,$J115))*1),"X","")</f>
        <v/>
      </c>
      <c r="AA115" s="7" t="str">
        <f>IF(SUMPRODUCT((COUNTIF(Jacqueline,$J115))*1),"X","")</f>
        <v/>
      </c>
      <c r="AB115" s="7" t="str">
        <f>IF(SUMPRODUCT((COUNTIF(Nico,$J115))*1),"X","")</f>
        <v/>
      </c>
      <c r="AC115" s="7" t="str">
        <f>IF(SUMPRODUCT((COUNTIF(Natasha,$J115))*1),"X","")</f>
        <v/>
      </c>
      <c r="AD115" s="7" t="str">
        <f>IF(SUMPRODUCT((COUNTIF(Jérome,$J115))*1),"X","")</f>
        <v/>
      </c>
    </row>
    <row r="116" spans="1:30" x14ac:dyDescent="0.25">
      <c r="A116" t="s">
        <v>412</v>
      </c>
      <c r="B116" t="s">
        <v>153</v>
      </c>
      <c r="C116" t="s">
        <v>413</v>
      </c>
      <c r="D116" t="s">
        <v>414</v>
      </c>
      <c r="E116" t="s">
        <v>415</v>
      </c>
      <c r="F116" t="s">
        <v>416</v>
      </c>
      <c r="G116" t="s">
        <v>36</v>
      </c>
      <c r="H116" t="s">
        <v>37</v>
      </c>
      <c r="I116" t="s">
        <v>417</v>
      </c>
      <c r="J116" s="3">
        <v>1590</v>
      </c>
      <c r="K116" t="s">
        <v>418</v>
      </c>
      <c r="L116" s="1">
        <v>42562</v>
      </c>
      <c r="M116" t="s">
        <v>29</v>
      </c>
      <c r="N116" t="s">
        <v>1023</v>
      </c>
      <c r="O116" t="s">
        <v>86</v>
      </c>
      <c r="P116" t="s">
        <v>419</v>
      </c>
      <c r="R116" t="s">
        <v>420</v>
      </c>
      <c r="V116" s="7" t="str">
        <f>IF(SUMPRODUCT((COUNTIF(Estelle,$J116))*1),"X","")</f>
        <v/>
      </c>
      <c r="W116" s="7" t="str">
        <f>IF(SUMPRODUCT((COUNTIF(Fanny,$J116))*1),"X","")</f>
        <v/>
      </c>
      <c r="X116" s="7" t="str">
        <f>IF(SUMPRODUCT((COUNTIF(Joao,$J116))*1),"X","")</f>
        <v>X</v>
      </c>
      <c r="Y116" s="7" t="str">
        <f>IF(SUMPRODUCT((COUNTIF(Stéphanie,$J116))*1),"X","")</f>
        <v/>
      </c>
      <c r="Z116" s="7" t="str">
        <f>IF(SUMPRODUCT((COUNTIF(Angélique,$J116))*1),"X","")</f>
        <v/>
      </c>
      <c r="AA116" s="7" t="str">
        <f>IF(SUMPRODUCT((COUNTIF(Jacqueline,$J116))*1),"X","")</f>
        <v/>
      </c>
      <c r="AB116" s="7" t="str">
        <f>IF(SUMPRODUCT((COUNTIF(Nico,$J116))*1),"X","")</f>
        <v/>
      </c>
      <c r="AC116" s="7" t="str">
        <f>IF(SUMPRODUCT((COUNTIF(Natasha,$J116))*1),"X","")</f>
        <v/>
      </c>
      <c r="AD116" s="7" t="str">
        <f>IF(SUMPRODUCT((COUNTIF(Jérome,$J116))*1),"X","")</f>
        <v/>
      </c>
    </row>
    <row r="117" spans="1:30" x14ac:dyDescent="0.25">
      <c r="A117" t="s">
        <v>693</v>
      </c>
      <c r="B117" t="s">
        <v>694</v>
      </c>
      <c r="C117" t="s">
        <v>695</v>
      </c>
      <c r="D117" t="s">
        <v>696</v>
      </c>
      <c r="F117" t="s">
        <v>697</v>
      </c>
      <c r="G117" t="s">
        <v>74</v>
      </c>
      <c r="H117" t="s">
        <v>37</v>
      </c>
      <c r="I117" t="s">
        <v>698</v>
      </c>
      <c r="J117" s="3">
        <v>1600</v>
      </c>
      <c r="K117" t="s">
        <v>699</v>
      </c>
      <c r="L117" s="1">
        <v>42552</v>
      </c>
      <c r="M117" t="s">
        <v>29</v>
      </c>
      <c r="N117" t="s">
        <v>1020</v>
      </c>
      <c r="O117" t="s">
        <v>62</v>
      </c>
      <c r="P117" t="s">
        <v>700</v>
      </c>
      <c r="R117" t="s">
        <v>701</v>
      </c>
      <c r="V117" s="7" t="str">
        <f>IF(SUMPRODUCT((COUNTIF(Estelle,$J117))*1),"X","")</f>
        <v/>
      </c>
      <c r="W117" s="7" t="str">
        <f>IF(SUMPRODUCT((COUNTIF(Fanny,$J117))*1),"X","")</f>
        <v/>
      </c>
      <c r="X117" s="7" t="str">
        <f>IF(SUMPRODUCT((COUNTIF(Joao,$J117))*1),"X","")</f>
        <v/>
      </c>
      <c r="Y117" s="7" t="str">
        <f>IF(SUMPRODUCT((COUNTIF(Stéphanie,$J117))*1),"X","")</f>
        <v>X</v>
      </c>
      <c r="Z117" s="7" t="str">
        <f>IF(SUMPRODUCT((COUNTIF(Angélique,$J117))*1),"X","")</f>
        <v>X</v>
      </c>
      <c r="AA117" s="7" t="str">
        <f>IF(SUMPRODUCT((COUNTIF(Jacqueline,$J117))*1),"X","")</f>
        <v>X</v>
      </c>
      <c r="AB117" s="7" t="str">
        <f>IF(SUMPRODUCT((COUNTIF(Nico,$J117))*1),"X","")</f>
        <v/>
      </c>
      <c r="AC117" s="7" t="str">
        <f>IF(SUMPRODUCT((COUNTIF(Natasha,$J117))*1),"X","")</f>
        <v/>
      </c>
      <c r="AD117" s="7" t="str">
        <f>IF(SUMPRODUCT((COUNTIF(Jérome,$J117))*1),"X","")</f>
        <v/>
      </c>
    </row>
    <row r="118" spans="1:30" x14ac:dyDescent="0.25">
      <c r="A118" t="s">
        <v>757</v>
      </c>
      <c r="B118" t="s">
        <v>335</v>
      </c>
      <c r="C118" t="s">
        <v>758</v>
      </c>
      <c r="D118" t="s">
        <v>759</v>
      </c>
      <c r="F118" t="s">
        <v>760</v>
      </c>
      <c r="G118" t="s">
        <v>74</v>
      </c>
      <c r="H118" t="s">
        <v>37</v>
      </c>
      <c r="I118" t="s">
        <v>761</v>
      </c>
      <c r="J118" s="3">
        <v>1600</v>
      </c>
      <c r="K118" t="s">
        <v>762</v>
      </c>
      <c r="L118" s="1">
        <v>42552</v>
      </c>
      <c r="M118" t="s">
        <v>40</v>
      </c>
      <c r="N118" t="s">
        <v>1020</v>
      </c>
      <c r="O118" t="s">
        <v>62</v>
      </c>
      <c r="P118" t="s">
        <v>763</v>
      </c>
      <c r="R118" t="s">
        <v>764</v>
      </c>
      <c r="V118" s="7" t="str">
        <f>IF(SUMPRODUCT((COUNTIF(Estelle,$J118))*1),"X","")</f>
        <v/>
      </c>
      <c r="W118" s="7" t="str">
        <f>IF(SUMPRODUCT((COUNTIF(Fanny,$J118))*1),"X","")</f>
        <v/>
      </c>
      <c r="X118" s="7" t="str">
        <f>IF(SUMPRODUCT((COUNTIF(Joao,$J118))*1),"X","")</f>
        <v/>
      </c>
      <c r="Y118" s="7" t="str">
        <f>IF(SUMPRODUCT((COUNTIF(Stéphanie,$J118))*1),"X","")</f>
        <v>X</v>
      </c>
      <c r="Z118" s="7" t="str">
        <f>IF(SUMPRODUCT((COUNTIF(Angélique,$J118))*1),"X","")</f>
        <v>X</v>
      </c>
      <c r="AA118" s="7" t="str">
        <f>IF(SUMPRODUCT((COUNTIF(Jacqueline,$J118))*1),"X","")</f>
        <v>X</v>
      </c>
      <c r="AB118" s="7" t="str">
        <f>IF(SUMPRODUCT((COUNTIF(Nico,$J118))*1),"X","")</f>
        <v/>
      </c>
      <c r="AC118" s="7" t="str">
        <f>IF(SUMPRODUCT((COUNTIF(Natasha,$J118))*1),"X","")</f>
        <v/>
      </c>
      <c r="AD118" s="7" t="str">
        <f>IF(SUMPRODUCT((COUNTIF(Jérome,$J118))*1),"X","")</f>
        <v/>
      </c>
    </row>
    <row r="119" spans="1:30" x14ac:dyDescent="0.25">
      <c r="A119" t="s">
        <v>812</v>
      </c>
      <c r="B119" t="s">
        <v>813</v>
      </c>
      <c r="C119" t="s">
        <v>814</v>
      </c>
      <c r="D119" t="s">
        <v>815</v>
      </c>
      <c r="F119" t="s">
        <v>816</v>
      </c>
      <c r="G119" t="s">
        <v>36</v>
      </c>
      <c r="H119" t="s">
        <v>37</v>
      </c>
      <c r="I119" t="s">
        <v>817</v>
      </c>
      <c r="J119" s="3">
        <v>1600</v>
      </c>
      <c r="K119" t="s">
        <v>818</v>
      </c>
      <c r="L119" s="1">
        <v>42552</v>
      </c>
      <c r="M119" t="s">
        <v>29</v>
      </c>
      <c r="N119" t="s">
        <v>1020</v>
      </c>
      <c r="O119" t="s">
        <v>30</v>
      </c>
      <c r="R119" t="s">
        <v>819</v>
      </c>
      <c r="V119" s="7" t="str">
        <f>IF(SUMPRODUCT((COUNTIF(Estelle,$J119))*1),"X","")</f>
        <v/>
      </c>
      <c r="W119" s="7" t="str">
        <f>IF(SUMPRODUCT((COUNTIF(Fanny,$J119))*1),"X","")</f>
        <v/>
      </c>
      <c r="X119" s="7" t="str">
        <f>IF(SUMPRODUCT((COUNTIF(Joao,$J119))*1),"X","")</f>
        <v/>
      </c>
      <c r="Y119" s="7" t="str">
        <f>IF(SUMPRODUCT((COUNTIF(Stéphanie,$J119))*1),"X","")</f>
        <v>X</v>
      </c>
      <c r="Z119" s="7" t="str">
        <f>IF(SUMPRODUCT((COUNTIF(Angélique,$J119))*1),"X","")</f>
        <v>X</v>
      </c>
      <c r="AA119" s="7" t="str">
        <f>IF(SUMPRODUCT((COUNTIF(Jacqueline,$J119))*1),"X","")</f>
        <v>X</v>
      </c>
      <c r="AB119" s="7" t="str">
        <f>IF(SUMPRODUCT((COUNTIF(Nico,$J119))*1),"X","")</f>
        <v/>
      </c>
      <c r="AC119" s="7" t="str">
        <f>IF(SUMPRODUCT((COUNTIF(Natasha,$J119))*1),"X","")</f>
        <v/>
      </c>
      <c r="AD119" s="7" t="str">
        <f>IF(SUMPRODUCT((COUNTIF(Jérome,$J119))*1),"X","")</f>
        <v/>
      </c>
    </row>
    <row r="120" spans="1:30" x14ac:dyDescent="0.25">
      <c r="A120" t="s">
        <v>970</v>
      </c>
      <c r="B120" t="s">
        <v>971</v>
      </c>
      <c r="C120" t="s">
        <v>972</v>
      </c>
      <c r="D120" t="s">
        <v>973</v>
      </c>
      <c r="F120" t="s">
        <v>974</v>
      </c>
      <c r="G120" t="s">
        <v>74</v>
      </c>
      <c r="H120" t="s">
        <v>26</v>
      </c>
      <c r="I120" t="s">
        <v>975</v>
      </c>
      <c r="J120" s="3">
        <v>1600</v>
      </c>
      <c r="K120" t="s">
        <v>976</v>
      </c>
      <c r="L120" s="1">
        <v>42552</v>
      </c>
      <c r="M120" t="s">
        <v>29</v>
      </c>
      <c r="N120" t="s">
        <v>1024</v>
      </c>
      <c r="O120" t="s">
        <v>62</v>
      </c>
      <c r="V120" s="7" t="str">
        <f>IF(SUMPRODUCT((COUNTIF(Estelle,$J120))*1),"X","")</f>
        <v/>
      </c>
      <c r="W120" s="7" t="str">
        <f>IF(SUMPRODUCT((COUNTIF(Fanny,$J120))*1),"X","")</f>
        <v/>
      </c>
      <c r="X120" s="7" t="str">
        <f>IF(SUMPRODUCT((COUNTIF(Joao,$J120))*1),"X","")</f>
        <v/>
      </c>
      <c r="Y120" s="7" t="str">
        <f>IF(SUMPRODUCT((COUNTIF(Stéphanie,$J120))*1),"X","")</f>
        <v>X</v>
      </c>
      <c r="Z120" s="7" t="str">
        <f>IF(SUMPRODUCT((COUNTIF(Angélique,$J120))*1),"X","")</f>
        <v>X</v>
      </c>
      <c r="AA120" s="7" t="str">
        <f>IF(SUMPRODUCT((COUNTIF(Jacqueline,$J120))*1),"X","")</f>
        <v>X</v>
      </c>
      <c r="AB120" s="7" t="str">
        <f>IF(SUMPRODUCT((COUNTIF(Nico,$J120))*1),"X","")</f>
        <v/>
      </c>
      <c r="AC120" s="7" t="str">
        <f>IF(SUMPRODUCT((COUNTIF(Natasha,$J120))*1),"X","")</f>
        <v/>
      </c>
      <c r="AD120" s="7" t="str">
        <f>IF(SUMPRODUCT((COUNTIF(Jérome,$J120))*1),"X","")</f>
        <v/>
      </c>
    </row>
    <row r="121" spans="1:30" x14ac:dyDescent="0.25">
      <c r="A121" t="s">
        <v>977</v>
      </c>
      <c r="B121" t="s">
        <v>55</v>
      </c>
      <c r="C121" t="s">
        <v>978</v>
      </c>
      <c r="D121" t="s">
        <v>979</v>
      </c>
      <c r="F121" t="s">
        <v>980</v>
      </c>
      <c r="G121" t="s">
        <v>59</v>
      </c>
      <c r="H121" t="s">
        <v>37</v>
      </c>
      <c r="I121" t="s">
        <v>975</v>
      </c>
      <c r="J121" s="3">
        <v>1600</v>
      </c>
      <c r="K121" t="s">
        <v>981</v>
      </c>
      <c r="L121" s="1">
        <v>42562</v>
      </c>
      <c r="N121" t="s">
        <v>1021</v>
      </c>
      <c r="O121" t="s">
        <v>112</v>
      </c>
      <c r="R121" t="s">
        <v>982</v>
      </c>
      <c r="V121" s="7" t="str">
        <f>IF(SUMPRODUCT((COUNTIF(Estelle,$J121))*1),"X","")</f>
        <v/>
      </c>
      <c r="W121" s="7" t="str">
        <f>IF(SUMPRODUCT((COUNTIF(Fanny,$J121))*1),"X","")</f>
        <v/>
      </c>
      <c r="X121" s="7" t="str">
        <f>IF(SUMPRODUCT((COUNTIF(Joao,$J121))*1),"X","")</f>
        <v/>
      </c>
      <c r="Y121" s="7" t="str">
        <f>IF(SUMPRODUCT((COUNTIF(Stéphanie,$J121))*1),"X","")</f>
        <v>X</v>
      </c>
      <c r="Z121" s="7" t="str">
        <f>IF(SUMPRODUCT((COUNTIF(Angélique,$J121))*1),"X","")</f>
        <v>X</v>
      </c>
      <c r="AA121" s="7" t="str">
        <f>IF(SUMPRODUCT((COUNTIF(Jacqueline,$J121))*1),"X","")</f>
        <v>X</v>
      </c>
      <c r="AB121" s="7" t="str">
        <f>IF(SUMPRODUCT((COUNTIF(Nico,$J121))*1),"X","")</f>
        <v/>
      </c>
      <c r="AC121" s="7" t="str">
        <f>IF(SUMPRODUCT((COUNTIF(Natasha,$J121))*1),"X","")</f>
        <v/>
      </c>
      <c r="AD121" s="7" t="str">
        <f>IF(SUMPRODUCT((COUNTIF(Jérome,$J121))*1),"X","")</f>
        <v/>
      </c>
    </row>
    <row r="122" spans="1:30" x14ac:dyDescent="0.25">
      <c r="A122" t="s">
        <v>983</v>
      </c>
      <c r="B122" t="s">
        <v>633</v>
      </c>
      <c r="C122" t="s">
        <v>984</v>
      </c>
      <c r="D122" t="s">
        <v>985</v>
      </c>
      <c r="F122" t="s">
        <v>986</v>
      </c>
      <c r="G122" t="s">
        <v>74</v>
      </c>
      <c r="H122" t="s">
        <v>37</v>
      </c>
      <c r="I122" t="s">
        <v>975</v>
      </c>
      <c r="J122" s="3">
        <v>1600</v>
      </c>
      <c r="K122" t="s">
        <v>987</v>
      </c>
      <c r="L122" s="1">
        <v>42552</v>
      </c>
      <c r="M122" t="s">
        <v>852</v>
      </c>
      <c r="N122" t="s">
        <v>1024</v>
      </c>
      <c r="O122" t="s">
        <v>77</v>
      </c>
      <c r="P122" t="s">
        <v>988</v>
      </c>
      <c r="V122" s="7" t="str">
        <f>IF(SUMPRODUCT((COUNTIF(Estelle,$J122))*1),"X","")</f>
        <v/>
      </c>
      <c r="W122" s="7" t="str">
        <f>IF(SUMPRODUCT((COUNTIF(Fanny,$J122))*1),"X","")</f>
        <v/>
      </c>
      <c r="X122" s="7" t="str">
        <f>IF(SUMPRODUCT((COUNTIF(Joao,$J122))*1),"X","")</f>
        <v/>
      </c>
      <c r="Y122" s="7" t="str">
        <f>IF(SUMPRODUCT((COUNTIF(Stéphanie,$J122))*1),"X","")</f>
        <v>X</v>
      </c>
      <c r="Z122" s="7" t="str">
        <f>IF(SUMPRODUCT((COUNTIF(Angélique,$J122))*1),"X","")</f>
        <v>X</v>
      </c>
      <c r="AA122" s="7" t="str">
        <f>IF(SUMPRODUCT((COUNTIF(Jacqueline,$J122))*1),"X","")</f>
        <v>X</v>
      </c>
      <c r="AB122" s="7" t="str">
        <f>IF(SUMPRODUCT((COUNTIF(Nico,$J122))*1),"X","")</f>
        <v/>
      </c>
      <c r="AC122" s="7" t="str">
        <f>IF(SUMPRODUCT((COUNTIF(Natasha,$J122))*1),"X","")</f>
        <v/>
      </c>
      <c r="AD122" s="7" t="str">
        <f>IF(SUMPRODUCT((COUNTIF(Jérome,$J122))*1),"X","")</f>
        <v/>
      </c>
    </row>
    <row r="123" spans="1:30" x14ac:dyDescent="0.25">
      <c r="A123" t="s">
        <v>827</v>
      </c>
      <c r="B123" t="s">
        <v>146</v>
      </c>
      <c r="C123" t="s">
        <v>828</v>
      </c>
      <c r="D123" t="s">
        <v>829</v>
      </c>
      <c r="F123" t="s">
        <v>830</v>
      </c>
      <c r="G123" t="s">
        <v>36</v>
      </c>
      <c r="H123" t="s">
        <v>37</v>
      </c>
      <c r="I123" t="s">
        <v>831</v>
      </c>
      <c r="J123" s="3">
        <v>1630</v>
      </c>
      <c r="K123" t="s">
        <v>832</v>
      </c>
      <c r="L123" s="1">
        <v>42570</v>
      </c>
      <c r="M123" t="s">
        <v>29</v>
      </c>
      <c r="N123" t="s">
        <v>1024</v>
      </c>
      <c r="O123" t="s">
        <v>30</v>
      </c>
      <c r="R123" t="s">
        <v>833</v>
      </c>
      <c r="V123" s="7" t="str">
        <f>IF(SUMPRODUCT((COUNTIF(Estelle,$J123))*1),"X","")</f>
        <v/>
      </c>
      <c r="W123" s="7" t="str">
        <f>IF(SUMPRODUCT((COUNTIF(Fanny,$J123))*1),"X","")</f>
        <v/>
      </c>
      <c r="X123" s="7" t="str">
        <f>IF(SUMPRODUCT((COUNTIF(Joao,$J123))*1),"X","")</f>
        <v>X</v>
      </c>
      <c r="Y123" s="7" t="str">
        <f>IF(SUMPRODUCT((COUNTIF(Stéphanie,$J123))*1),"X","")</f>
        <v/>
      </c>
      <c r="Z123" s="7" t="str">
        <f>IF(SUMPRODUCT((COUNTIF(Angélique,$J123))*1),"X","")</f>
        <v/>
      </c>
      <c r="AA123" s="7" t="str">
        <f>IF(SUMPRODUCT((COUNTIF(Jacqueline,$J123))*1),"X","")</f>
        <v/>
      </c>
      <c r="AB123" s="7" t="str">
        <f>IF(SUMPRODUCT((COUNTIF(Nico,$J123))*1),"X","")</f>
        <v/>
      </c>
      <c r="AC123" s="7" t="str">
        <f>IF(SUMPRODUCT((COUNTIF(Natasha,$J123))*1),"X","")</f>
        <v/>
      </c>
      <c r="AD123" s="7" t="str">
        <f>IF(SUMPRODUCT((COUNTIF(Jérome,$J123))*1),"X","")</f>
        <v/>
      </c>
    </row>
    <row r="124" spans="1:30" x14ac:dyDescent="0.25">
      <c r="A124" t="s">
        <v>834</v>
      </c>
      <c r="B124" t="s">
        <v>55</v>
      </c>
      <c r="C124" t="s">
        <v>835</v>
      </c>
      <c r="D124" t="s">
        <v>836</v>
      </c>
      <c r="F124" t="s">
        <v>837</v>
      </c>
      <c r="G124" t="s">
        <v>59</v>
      </c>
      <c r="H124" t="s">
        <v>37</v>
      </c>
      <c r="I124" t="s">
        <v>831</v>
      </c>
      <c r="J124" s="3">
        <v>1630</v>
      </c>
      <c r="K124" t="s">
        <v>838</v>
      </c>
      <c r="L124" s="1">
        <v>42558</v>
      </c>
      <c r="N124" t="s">
        <v>1021</v>
      </c>
      <c r="O124" t="s">
        <v>62</v>
      </c>
      <c r="V124" s="7" t="str">
        <f>IF(SUMPRODUCT((COUNTIF(Estelle,$J124))*1),"X","")</f>
        <v/>
      </c>
      <c r="W124" s="7" t="str">
        <f>IF(SUMPRODUCT((COUNTIF(Fanny,$J124))*1),"X","")</f>
        <v/>
      </c>
      <c r="X124" s="7" t="str">
        <f>IF(SUMPRODUCT((COUNTIF(Joao,$J124))*1),"X","")</f>
        <v>X</v>
      </c>
      <c r="Y124" s="7" t="str">
        <f>IF(SUMPRODUCT((COUNTIF(Stéphanie,$J124))*1),"X","")</f>
        <v/>
      </c>
      <c r="Z124" s="7" t="str">
        <f>IF(SUMPRODUCT((COUNTIF(Angélique,$J124))*1),"X","")</f>
        <v/>
      </c>
      <c r="AA124" s="7" t="str">
        <f>IF(SUMPRODUCT((COUNTIF(Jacqueline,$J124))*1),"X","")</f>
        <v/>
      </c>
      <c r="AB124" s="7" t="str">
        <f>IF(SUMPRODUCT((COUNTIF(Nico,$J124))*1),"X","")</f>
        <v/>
      </c>
      <c r="AC124" s="7" t="str">
        <f>IF(SUMPRODUCT((COUNTIF(Natasha,$J124))*1),"X","")</f>
        <v/>
      </c>
      <c r="AD124" s="7" t="str">
        <f>IF(SUMPRODUCT((COUNTIF(Jérome,$J124))*1),"X","")</f>
        <v/>
      </c>
    </row>
    <row r="125" spans="1:30" x14ac:dyDescent="0.25">
      <c r="A125" t="s">
        <v>839</v>
      </c>
      <c r="B125" t="s">
        <v>70</v>
      </c>
      <c r="C125" t="s">
        <v>840</v>
      </c>
      <c r="D125" t="s">
        <v>841</v>
      </c>
      <c r="E125" t="s">
        <v>841</v>
      </c>
      <c r="F125" t="s">
        <v>842</v>
      </c>
      <c r="G125" t="s">
        <v>74</v>
      </c>
      <c r="H125" t="s">
        <v>37</v>
      </c>
      <c r="I125" t="s">
        <v>831</v>
      </c>
      <c r="J125" s="3">
        <v>1630</v>
      </c>
      <c r="K125" t="s">
        <v>843</v>
      </c>
      <c r="L125" s="1">
        <v>42565</v>
      </c>
      <c r="M125" t="s">
        <v>29</v>
      </c>
      <c r="N125" t="s">
        <v>1020</v>
      </c>
      <c r="O125" t="s">
        <v>112</v>
      </c>
      <c r="P125" t="s">
        <v>844</v>
      </c>
      <c r="R125" t="s">
        <v>845</v>
      </c>
      <c r="V125" s="7" t="str">
        <f>IF(SUMPRODUCT((COUNTIF(Estelle,$J125))*1),"X","")</f>
        <v/>
      </c>
      <c r="W125" s="7" t="str">
        <f>IF(SUMPRODUCT((COUNTIF(Fanny,$J125))*1),"X","")</f>
        <v/>
      </c>
      <c r="X125" s="7" t="str">
        <f>IF(SUMPRODUCT((COUNTIF(Joao,$J125))*1),"X","")</f>
        <v>X</v>
      </c>
      <c r="Y125" s="7" t="str">
        <f>IF(SUMPRODUCT((COUNTIF(Stéphanie,$J125))*1),"X","")</f>
        <v/>
      </c>
      <c r="Z125" s="7" t="str">
        <f>IF(SUMPRODUCT((COUNTIF(Angélique,$J125))*1),"X","")</f>
        <v/>
      </c>
      <c r="AA125" s="7" t="str">
        <f>IF(SUMPRODUCT((COUNTIF(Jacqueline,$J125))*1),"X","")</f>
        <v/>
      </c>
      <c r="AB125" s="7" t="str">
        <f>IF(SUMPRODUCT((COUNTIF(Nico,$J125))*1),"X","")</f>
        <v/>
      </c>
      <c r="AC125" s="7" t="str">
        <f>IF(SUMPRODUCT((COUNTIF(Natasha,$J125))*1),"X","")</f>
        <v/>
      </c>
      <c r="AD125" s="7" t="str">
        <f>IF(SUMPRODUCT((COUNTIF(Jérome,$J125))*1),"X","")</f>
        <v/>
      </c>
    </row>
    <row r="126" spans="1:30" x14ac:dyDescent="0.25">
      <c r="A126" t="s">
        <v>884</v>
      </c>
      <c r="B126" t="s">
        <v>405</v>
      </c>
      <c r="C126" t="s">
        <v>885</v>
      </c>
      <c r="D126" t="s">
        <v>886</v>
      </c>
      <c r="E126" t="s">
        <v>887</v>
      </c>
      <c r="F126" t="s">
        <v>888</v>
      </c>
      <c r="G126" t="s">
        <v>36</v>
      </c>
      <c r="H126" t="s">
        <v>37</v>
      </c>
      <c r="I126" t="s">
        <v>889</v>
      </c>
      <c r="J126" s="3">
        <v>1630</v>
      </c>
      <c r="K126" t="s">
        <v>890</v>
      </c>
      <c r="L126" s="1">
        <v>42557</v>
      </c>
      <c r="M126" t="s">
        <v>29</v>
      </c>
      <c r="N126" t="s">
        <v>1020</v>
      </c>
      <c r="O126" t="s">
        <v>86</v>
      </c>
      <c r="P126" t="s">
        <v>891</v>
      </c>
      <c r="R126" t="s">
        <v>892</v>
      </c>
      <c r="V126" s="7" t="str">
        <f>IF(SUMPRODUCT((COUNTIF(Estelle,$J126))*1),"X","")</f>
        <v/>
      </c>
      <c r="W126" s="7" t="str">
        <f>IF(SUMPRODUCT((COUNTIF(Fanny,$J126))*1),"X","")</f>
        <v/>
      </c>
      <c r="X126" s="7" t="str">
        <f>IF(SUMPRODUCT((COUNTIF(Joao,$J126))*1),"X","")</f>
        <v>X</v>
      </c>
      <c r="Y126" s="7" t="str">
        <f>IF(SUMPRODUCT((COUNTIF(Stéphanie,$J126))*1),"X","")</f>
        <v/>
      </c>
      <c r="Z126" s="7" t="str">
        <f>IF(SUMPRODUCT((COUNTIF(Angélique,$J126))*1),"X","")</f>
        <v/>
      </c>
      <c r="AA126" s="7" t="str">
        <f>IF(SUMPRODUCT((COUNTIF(Jacqueline,$J126))*1),"X","")</f>
        <v/>
      </c>
      <c r="AB126" s="7" t="str">
        <f>IF(SUMPRODUCT((COUNTIF(Nico,$J126))*1),"X","")</f>
        <v/>
      </c>
      <c r="AC126" s="7" t="str">
        <f>IF(SUMPRODUCT((COUNTIF(Natasha,$J126))*1),"X","")</f>
        <v/>
      </c>
      <c r="AD126" s="7" t="str">
        <f>IF(SUMPRODUCT((COUNTIF(Jérome,$J126))*1),"X","")</f>
        <v/>
      </c>
    </row>
    <row r="127" spans="1:30" x14ac:dyDescent="0.25">
      <c r="A127" t="s">
        <v>122</v>
      </c>
      <c r="B127" t="s">
        <v>123</v>
      </c>
      <c r="C127" t="s">
        <v>91</v>
      </c>
      <c r="D127" t="s">
        <v>124</v>
      </c>
      <c r="E127" t="s">
        <v>125</v>
      </c>
      <c r="F127" t="s">
        <v>126</v>
      </c>
      <c r="G127" t="s">
        <v>127</v>
      </c>
      <c r="H127" t="s">
        <v>128</v>
      </c>
      <c r="I127" t="s">
        <v>129</v>
      </c>
      <c r="J127" s="3">
        <v>1700</v>
      </c>
      <c r="K127" t="s">
        <v>130</v>
      </c>
      <c r="L127" s="1">
        <v>42552</v>
      </c>
      <c r="M127" t="s">
        <v>121</v>
      </c>
      <c r="N127" t="s">
        <v>1022</v>
      </c>
      <c r="O127" t="s">
        <v>77</v>
      </c>
      <c r="P127" t="s">
        <v>131</v>
      </c>
      <c r="V127" s="7" t="str">
        <f>IF(SUMPRODUCT((COUNTIF(Estelle,$J127))*1),"X","")</f>
        <v/>
      </c>
      <c r="W127" s="7" t="str">
        <f>IF(SUMPRODUCT((COUNTIF(Fanny,$J127))*1),"X","")</f>
        <v/>
      </c>
      <c r="X127" s="7" t="str">
        <f>IF(SUMPRODUCT((COUNTIF(Joao,$J127))*1),"X","")</f>
        <v/>
      </c>
      <c r="Y127" s="7" t="str">
        <f>IF(SUMPRODUCT((COUNTIF(Stéphanie,$J127))*1),"X","")</f>
        <v/>
      </c>
      <c r="Z127" s="7" t="str">
        <f>IF(SUMPRODUCT((COUNTIF(Angélique,$J127))*1),"X","")</f>
        <v/>
      </c>
      <c r="AA127" s="7" t="str">
        <f>IF(SUMPRODUCT((COUNTIF(Jacqueline,$J127))*1),"X","")</f>
        <v>X</v>
      </c>
      <c r="AB127" s="7" t="str">
        <f>IF(SUMPRODUCT((COUNTIF(Nico,$J127))*1),"X","")</f>
        <v>X</v>
      </c>
      <c r="AC127" s="7" t="str">
        <f>IF(SUMPRODUCT((COUNTIF(Natasha,$J127))*1),"X","")</f>
        <v>X</v>
      </c>
      <c r="AD127" s="7" t="str">
        <f>IF(SUMPRODUCT((COUNTIF(Jérome,$J127))*1),"X","")</f>
        <v/>
      </c>
    </row>
    <row r="128" spans="1:30" x14ac:dyDescent="0.25">
      <c r="A128" t="s">
        <v>584</v>
      </c>
      <c r="B128" t="s">
        <v>79</v>
      </c>
      <c r="C128" t="s">
        <v>585</v>
      </c>
      <c r="D128" t="s">
        <v>586</v>
      </c>
      <c r="F128" t="s">
        <v>587</v>
      </c>
      <c r="G128" t="s">
        <v>36</v>
      </c>
      <c r="H128" t="s">
        <v>37</v>
      </c>
      <c r="I128" t="s">
        <v>588</v>
      </c>
      <c r="J128" s="3">
        <v>1700</v>
      </c>
      <c r="K128" t="s">
        <v>589</v>
      </c>
      <c r="L128" s="1">
        <v>42556</v>
      </c>
      <c r="M128" t="s">
        <v>29</v>
      </c>
      <c r="N128" t="s">
        <v>1020</v>
      </c>
      <c r="O128" t="s">
        <v>86</v>
      </c>
      <c r="P128" t="s">
        <v>590</v>
      </c>
      <c r="R128" t="s">
        <v>591</v>
      </c>
      <c r="V128" s="7" t="str">
        <f>IF(SUMPRODUCT((COUNTIF(Estelle,$J128))*1),"X","")</f>
        <v/>
      </c>
      <c r="W128" s="7" t="str">
        <f>IF(SUMPRODUCT((COUNTIF(Fanny,$J128))*1),"X","")</f>
        <v/>
      </c>
      <c r="X128" s="7" t="str">
        <f>IF(SUMPRODUCT((COUNTIF(Joao,$J128))*1),"X","")</f>
        <v/>
      </c>
      <c r="Y128" s="7" t="str">
        <f>IF(SUMPRODUCT((COUNTIF(Stéphanie,$J128))*1),"X","")</f>
        <v/>
      </c>
      <c r="Z128" s="7" t="str">
        <f>IF(SUMPRODUCT((COUNTIF(Angélique,$J128))*1),"X","")</f>
        <v/>
      </c>
      <c r="AA128" s="7" t="str">
        <f>IF(SUMPRODUCT((COUNTIF(Jacqueline,$J128))*1),"X","")</f>
        <v>X</v>
      </c>
      <c r="AB128" s="7" t="str">
        <f>IF(SUMPRODUCT((COUNTIF(Nico,$J128))*1),"X","")</f>
        <v>X</v>
      </c>
      <c r="AC128" s="7" t="str">
        <f>IF(SUMPRODUCT((COUNTIF(Natasha,$J128))*1),"X","")</f>
        <v>X</v>
      </c>
      <c r="AD128" s="7" t="str">
        <f>IF(SUMPRODUCT((COUNTIF(Jérome,$J128))*1),"X","")</f>
        <v/>
      </c>
    </row>
    <row r="129" spans="1:30" x14ac:dyDescent="0.25">
      <c r="A129" t="s">
        <v>592</v>
      </c>
      <c r="B129" t="s">
        <v>593</v>
      </c>
      <c r="C129" t="s">
        <v>594</v>
      </c>
      <c r="D129" t="s">
        <v>595</v>
      </c>
      <c r="E129" t="s">
        <v>596</v>
      </c>
      <c r="F129" t="s">
        <v>597</v>
      </c>
      <c r="G129" t="s">
        <v>36</v>
      </c>
      <c r="H129" t="s">
        <v>37</v>
      </c>
      <c r="I129" t="s">
        <v>588</v>
      </c>
      <c r="J129" s="3">
        <v>1700</v>
      </c>
      <c r="K129" t="s">
        <v>598</v>
      </c>
      <c r="L129" s="1">
        <v>42576</v>
      </c>
      <c r="M129" t="s">
        <v>29</v>
      </c>
      <c r="N129" t="s">
        <v>1026</v>
      </c>
      <c r="O129" t="s">
        <v>30</v>
      </c>
      <c r="R129" t="s">
        <v>599</v>
      </c>
      <c r="V129" s="7" t="str">
        <f>IF(SUMPRODUCT((COUNTIF(Estelle,$J129))*1),"X","")</f>
        <v/>
      </c>
      <c r="W129" s="7" t="str">
        <f>IF(SUMPRODUCT((COUNTIF(Fanny,$J129))*1),"X","")</f>
        <v/>
      </c>
      <c r="X129" s="7" t="str">
        <f>IF(SUMPRODUCT((COUNTIF(Joao,$J129))*1),"X","")</f>
        <v/>
      </c>
      <c r="Y129" s="7" t="str">
        <f>IF(SUMPRODUCT((COUNTIF(Stéphanie,$J129))*1),"X","")</f>
        <v/>
      </c>
      <c r="Z129" s="7" t="str">
        <f>IF(SUMPRODUCT((COUNTIF(Angélique,$J129))*1),"X","")</f>
        <v/>
      </c>
      <c r="AA129" s="7" t="str">
        <f>IF(SUMPRODUCT((COUNTIF(Jacqueline,$J129))*1),"X","")</f>
        <v>X</v>
      </c>
      <c r="AB129" s="7" t="str">
        <f>IF(SUMPRODUCT((COUNTIF(Nico,$J129))*1),"X","")</f>
        <v>X</v>
      </c>
      <c r="AC129" s="7" t="str">
        <f>IF(SUMPRODUCT((COUNTIF(Natasha,$J129))*1),"X","")</f>
        <v>X</v>
      </c>
      <c r="AD129" s="7" t="str">
        <f>IF(SUMPRODUCT((COUNTIF(Jérome,$J129))*1),"X","")</f>
        <v/>
      </c>
    </row>
    <row r="130" spans="1:30" x14ac:dyDescent="0.25">
      <c r="A130" t="s">
        <v>600</v>
      </c>
      <c r="B130" t="s">
        <v>55</v>
      </c>
      <c r="C130" t="s">
        <v>601</v>
      </c>
      <c r="D130" t="s">
        <v>602</v>
      </c>
      <c r="F130" t="s">
        <v>603</v>
      </c>
      <c r="G130" t="s">
        <v>59</v>
      </c>
      <c r="H130" t="s">
        <v>37</v>
      </c>
      <c r="I130" t="s">
        <v>588</v>
      </c>
      <c r="J130" s="3">
        <v>1700</v>
      </c>
      <c r="K130" t="s">
        <v>604</v>
      </c>
      <c r="L130" s="1">
        <v>42576</v>
      </c>
      <c r="N130" t="s">
        <v>1021</v>
      </c>
      <c r="O130" t="s">
        <v>77</v>
      </c>
      <c r="V130" s="7" t="str">
        <f>IF(SUMPRODUCT((COUNTIF(Estelle,$J130))*1),"X","")</f>
        <v/>
      </c>
      <c r="W130" s="7" t="str">
        <f>IF(SUMPRODUCT((COUNTIF(Fanny,$J130))*1),"X","")</f>
        <v/>
      </c>
      <c r="X130" s="7" t="str">
        <f>IF(SUMPRODUCT((COUNTIF(Joao,$J130))*1),"X","")</f>
        <v/>
      </c>
      <c r="Y130" s="7" t="str">
        <f>IF(SUMPRODUCT((COUNTIF(Stéphanie,$J130))*1),"X","")</f>
        <v/>
      </c>
      <c r="Z130" s="7" t="str">
        <f>IF(SUMPRODUCT((COUNTIF(Angélique,$J130))*1),"X","")</f>
        <v/>
      </c>
      <c r="AA130" s="7" t="str">
        <f>IF(SUMPRODUCT((COUNTIF(Jacqueline,$J130))*1),"X","")</f>
        <v>X</v>
      </c>
      <c r="AB130" s="7" t="str">
        <f>IF(SUMPRODUCT((COUNTIF(Nico,$J130))*1),"X","")</f>
        <v>X</v>
      </c>
      <c r="AC130" s="7" t="str">
        <f>IF(SUMPRODUCT((COUNTIF(Natasha,$J130))*1),"X","")</f>
        <v>X</v>
      </c>
      <c r="AD130" s="7" t="str">
        <f>IF(SUMPRODUCT((COUNTIF(Jérome,$J130))*1),"X","")</f>
        <v/>
      </c>
    </row>
    <row r="131" spans="1:30" x14ac:dyDescent="0.25">
      <c r="A131" t="s">
        <v>932</v>
      </c>
      <c r="B131" t="s">
        <v>278</v>
      </c>
      <c r="C131" t="s">
        <v>933</v>
      </c>
      <c r="D131" t="s">
        <v>934</v>
      </c>
      <c r="E131" t="s">
        <v>935</v>
      </c>
      <c r="F131" t="s">
        <v>936</v>
      </c>
      <c r="G131" t="s">
        <v>36</v>
      </c>
      <c r="H131" t="s">
        <v>37</v>
      </c>
      <c r="I131" t="s">
        <v>937</v>
      </c>
      <c r="J131" s="3">
        <v>1710</v>
      </c>
      <c r="K131" t="s">
        <v>938</v>
      </c>
      <c r="L131" s="1">
        <v>42552</v>
      </c>
      <c r="M131" t="s">
        <v>29</v>
      </c>
      <c r="N131" t="s">
        <v>1023</v>
      </c>
      <c r="O131" t="s">
        <v>86</v>
      </c>
      <c r="R131" t="s">
        <v>939</v>
      </c>
      <c r="V131" s="7" t="str">
        <f>IF(SUMPRODUCT((COUNTIF(Estelle,$J131))*1),"X","")</f>
        <v/>
      </c>
      <c r="W131" s="7" t="str">
        <f>IF(SUMPRODUCT((COUNTIF(Fanny,$J131))*1),"X","")</f>
        <v>X</v>
      </c>
      <c r="X131" s="7" t="str">
        <f>IF(SUMPRODUCT((COUNTIF(Joao,$J131))*1),"X","")</f>
        <v/>
      </c>
      <c r="Y131" s="7" t="str">
        <f>IF(SUMPRODUCT((COUNTIF(Stéphanie,$J131))*1),"X","")</f>
        <v/>
      </c>
      <c r="Z131" s="7" t="str">
        <f>IF(SUMPRODUCT((COUNTIF(Angélique,$J131))*1),"X","")</f>
        <v/>
      </c>
      <c r="AA131" s="7" t="str">
        <f>IF(SUMPRODUCT((COUNTIF(Jacqueline,$J131))*1),"X","")</f>
        <v/>
      </c>
      <c r="AB131" s="7" t="str">
        <f>IF(SUMPRODUCT((COUNTIF(Nico,$J131))*1),"X","")</f>
        <v/>
      </c>
      <c r="AC131" s="7" t="str">
        <f>IF(SUMPRODUCT((COUNTIF(Natasha,$J131))*1),"X","")</f>
        <v/>
      </c>
      <c r="AD131" s="7" t="str">
        <f>IF(SUMPRODUCT((COUNTIF(Jérome,$J131))*1),"X","")</f>
        <v/>
      </c>
    </row>
    <row r="132" spans="1:30" x14ac:dyDescent="0.25">
      <c r="A132" t="s">
        <v>940</v>
      </c>
      <c r="B132" t="s">
        <v>558</v>
      </c>
      <c r="C132" t="s">
        <v>941</v>
      </c>
      <c r="D132" t="s">
        <v>942</v>
      </c>
      <c r="F132" t="s">
        <v>943</v>
      </c>
      <c r="G132" t="s">
        <v>74</v>
      </c>
      <c r="H132" t="s">
        <v>37</v>
      </c>
      <c r="I132" t="s">
        <v>937</v>
      </c>
      <c r="J132" s="3">
        <v>1710</v>
      </c>
      <c r="K132" t="s">
        <v>944</v>
      </c>
      <c r="L132" s="1">
        <v>42552</v>
      </c>
      <c r="M132" t="s">
        <v>29</v>
      </c>
      <c r="N132" t="s">
        <v>1020</v>
      </c>
      <c r="O132" t="s">
        <v>62</v>
      </c>
      <c r="V132" s="7" t="str">
        <f>IF(SUMPRODUCT((COUNTIF(Estelle,$J132))*1),"X","")</f>
        <v/>
      </c>
      <c r="W132" s="7" t="str">
        <f>IF(SUMPRODUCT((COUNTIF(Fanny,$J132))*1),"X","")</f>
        <v>X</v>
      </c>
      <c r="X132" s="7" t="str">
        <f>IF(SUMPRODUCT((COUNTIF(Joao,$J132))*1),"X","")</f>
        <v/>
      </c>
      <c r="Y132" s="7" t="str">
        <f>IF(SUMPRODUCT((COUNTIF(Stéphanie,$J132))*1),"X","")</f>
        <v/>
      </c>
      <c r="Z132" s="7" t="str">
        <f>IF(SUMPRODUCT((COUNTIF(Angélique,$J132))*1),"X","")</f>
        <v/>
      </c>
      <c r="AA132" s="7" t="str">
        <f>IF(SUMPRODUCT((COUNTIF(Jacqueline,$J132))*1),"X","")</f>
        <v/>
      </c>
      <c r="AB132" s="7" t="str">
        <f>IF(SUMPRODUCT((COUNTIF(Nico,$J132))*1),"X","")</f>
        <v/>
      </c>
      <c r="AC132" s="7" t="str">
        <f>IF(SUMPRODUCT((COUNTIF(Natasha,$J132))*1),"X","")</f>
        <v/>
      </c>
      <c r="AD132" s="7" t="str">
        <f>IF(SUMPRODUCT((COUNTIF(Jérome,$J132))*1),"X","")</f>
        <v/>
      </c>
    </row>
    <row r="133" spans="1:30" x14ac:dyDescent="0.25">
      <c r="A133" t="s">
        <v>945</v>
      </c>
      <c r="B133" t="s">
        <v>224</v>
      </c>
      <c r="C133" t="s">
        <v>946</v>
      </c>
      <c r="D133" t="s">
        <v>947</v>
      </c>
      <c r="F133" t="s">
        <v>948</v>
      </c>
      <c r="G133" t="s">
        <v>74</v>
      </c>
      <c r="H133" t="s">
        <v>37</v>
      </c>
      <c r="I133" t="s">
        <v>937</v>
      </c>
      <c r="J133" s="3">
        <v>1710</v>
      </c>
      <c r="K133" t="s">
        <v>949</v>
      </c>
      <c r="L133" s="1">
        <v>42569</v>
      </c>
      <c r="M133" t="s">
        <v>29</v>
      </c>
      <c r="N133" t="s">
        <v>1020</v>
      </c>
      <c r="O133" t="s">
        <v>112</v>
      </c>
      <c r="V133" s="7" t="str">
        <f>IF(SUMPRODUCT((COUNTIF(Estelle,$J133))*1),"X","")</f>
        <v/>
      </c>
      <c r="W133" s="7" t="str">
        <f>IF(SUMPRODUCT((COUNTIF(Fanny,$J133))*1),"X","")</f>
        <v>X</v>
      </c>
      <c r="X133" s="7" t="str">
        <f>IF(SUMPRODUCT((COUNTIF(Joao,$J133))*1),"X","")</f>
        <v/>
      </c>
      <c r="Y133" s="7" t="str">
        <f>IF(SUMPRODUCT((COUNTIF(Stéphanie,$J133))*1),"X","")</f>
        <v/>
      </c>
      <c r="Z133" s="7" t="str">
        <f>IF(SUMPRODUCT((COUNTIF(Angélique,$J133))*1),"X","")</f>
        <v/>
      </c>
      <c r="AA133" s="7" t="str">
        <f>IF(SUMPRODUCT((COUNTIF(Jacqueline,$J133))*1),"X","")</f>
        <v/>
      </c>
      <c r="AB133" s="7" t="str">
        <f>IF(SUMPRODUCT((COUNTIF(Nico,$J133))*1),"X","")</f>
        <v/>
      </c>
      <c r="AC133" s="7" t="str">
        <f>IF(SUMPRODUCT((COUNTIF(Natasha,$J133))*1),"X","")</f>
        <v/>
      </c>
      <c r="AD133" s="7" t="str">
        <f>IF(SUMPRODUCT((COUNTIF(Jérome,$J133))*1),"X","")</f>
        <v/>
      </c>
    </row>
    <row r="134" spans="1:30" x14ac:dyDescent="0.25">
      <c r="A134" t="s">
        <v>570</v>
      </c>
      <c r="B134" t="s">
        <v>431</v>
      </c>
      <c r="C134" t="s">
        <v>571</v>
      </c>
      <c r="D134" t="s">
        <v>572</v>
      </c>
      <c r="F134" t="s">
        <v>573</v>
      </c>
      <c r="G134" t="s">
        <v>74</v>
      </c>
      <c r="H134" t="s">
        <v>37</v>
      </c>
      <c r="I134" t="s">
        <v>574</v>
      </c>
      <c r="J134" s="3">
        <v>1800</v>
      </c>
      <c r="K134" t="s">
        <v>575</v>
      </c>
      <c r="L134" s="1">
        <v>42556</v>
      </c>
      <c r="M134" t="s">
        <v>29</v>
      </c>
      <c r="N134" t="s">
        <v>1020</v>
      </c>
      <c r="O134" t="s">
        <v>77</v>
      </c>
      <c r="V134" s="7" t="str">
        <f>IF(SUMPRODUCT((COUNTIF(Estelle,$J134))*1),"X","")</f>
        <v/>
      </c>
      <c r="W134" s="7" t="str">
        <f>IF(SUMPRODUCT((COUNTIF(Fanny,$J134))*1),"X","")</f>
        <v/>
      </c>
      <c r="X134" s="7" t="str">
        <f>IF(SUMPRODUCT((COUNTIF(Joao,$J134))*1),"X","")</f>
        <v/>
      </c>
      <c r="Y134" s="7" t="str">
        <f>IF(SUMPRODUCT((COUNTIF(Stéphanie,$J134))*1),"X","")</f>
        <v/>
      </c>
      <c r="Z134" s="7" t="str">
        <f>IF(SUMPRODUCT((COUNTIF(Angélique,$J134))*1),"X","")</f>
        <v/>
      </c>
      <c r="AA134" s="7" t="str">
        <f>IF(SUMPRODUCT((COUNTIF(Jacqueline,$J134))*1),"X","")</f>
        <v>X</v>
      </c>
      <c r="AB134" s="7" t="str">
        <f>IF(SUMPRODUCT((COUNTIF(Nico,$J134))*1),"X","")</f>
        <v>X</v>
      </c>
      <c r="AC134" s="7" t="str">
        <f>IF(SUMPRODUCT((COUNTIF(Natasha,$J134))*1),"X","")</f>
        <v>X</v>
      </c>
      <c r="AD134" s="7" t="str">
        <f>IF(SUMPRODUCT((COUNTIF(Jérome,$J134))*1),"X","")</f>
        <v/>
      </c>
    </row>
    <row r="135" spans="1:30" x14ac:dyDescent="0.25">
      <c r="A135" t="s">
        <v>924</v>
      </c>
      <c r="B135" t="s">
        <v>558</v>
      </c>
      <c r="C135" t="s">
        <v>925</v>
      </c>
      <c r="D135" t="s">
        <v>926</v>
      </c>
      <c r="F135" t="s">
        <v>927</v>
      </c>
      <c r="G135" t="s">
        <v>74</v>
      </c>
      <c r="H135" t="s">
        <v>37</v>
      </c>
      <c r="I135" t="s">
        <v>928</v>
      </c>
      <c r="J135" s="3">
        <v>1800</v>
      </c>
      <c r="K135" t="s">
        <v>929</v>
      </c>
      <c r="L135" s="1">
        <v>42557</v>
      </c>
      <c r="M135" t="s">
        <v>29</v>
      </c>
      <c r="N135" t="s">
        <v>1020</v>
      </c>
      <c r="O135" t="s">
        <v>77</v>
      </c>
      <c r="P135" t="s">
        <v>930</v>
      </c>
      <c r="R135" t="s">
        <v>931</v>
      </c>
      <c r="V135" s="7" t="str">
        <f>IF(SUMPRODUCT((COUNTIF(Estelle,$J135))*1),"X","")</f>
        <v/>
      </c>
      <c r="W135" s="7" t="str">
        <f>IF(SUMPRODUCT((COUNTIF(Fanny,$J135))*1),"X","")</f>
        <v/>
      </c>
      <c r="X135" s="7" t="str">
        <f>IF(SUMPRODUCT((COUNTIF(Joao,$J135))*1),"X","")</f>
        <v/>
      </c>
      <c r="Y135" s="7" t="str">
        <f>IF(SUMPRODUCT((COUNTIF(Stéphanie,$J135))*1),"X","")</f>
        <v/>
      </c>
      <c r="Z135" s="7" t="str">
        <f>IF(SUMPRODUCT((COUNTIF(Angélique,$J135))*1),"X","")</f>
        <v/>
      </c>
      <c r="AA135" s="7" t="str">
        <f>IF(SUMPRODUCT((COUNTIF(Jacqueline,$J135))*1),"X","")</f>
        <v>X</v>
      </c>
      <c r="AB135" s="7" t="str">
        <f>IF(SUMPRODUCT((COUNTIF(Nico,$J135))*1),"X","")</f>
        <v>X</v>
      </c>
      <c r="AC135" s="7" t="str">
        <f>IF(SUMPRODUCT((COUNTIF(Natasha,$J135))*1),"X","")</f>
        <v>X</v>
      </c>
      <c r="AD135" s="7" t="str">
        <f>IF(SUMPRODUCT((COUNTIF(Jérome,$J135))*1),"X","")</f>
        <v/>
      </c>
    </row>
    <row r="136" spans="1:30" x14ac:dyDescent="0.25">
      <c r="A136" t="s">
        <v>995</v>
      </c>
      <c r="B136" t="s">
        <v>20</v>
      </c>
      <c r="C136" t="s">
        <v>996</v>
      </c>
      <c r="D136" t="s">
        <v>997</v>
      </c>
      <c r="F136" t="s">
        <v>998</v>
      </c>
      <c r="G136" t="s">
        <v>36</v>
      </c>
      <c r="H136" t="s">
        <v>37</v>
      </c>
      <c r="I136" t="s">
        <v>999</v>
      </c>
      <c r="J136" s="3">
        <v>1800</v>
      </c>
      <c r="K136" t="s">
        <v>1000</v>
      </c>
      <c r="L136" s="1">
        <v>42555</v>
      </c>
      <c r="M136" t="s">
        <v>29</v>
      </c>
      <c r="N136" t="s">
        <v>1020</v>
      </c>
      <c r="O136" t="s">
        <v>30</v>
      </c>
      <c r="R136" t="s">
        <v>1001</v>
      </c>
      <c r="V136" s="7" t="str">
        <f>IF(SUMPRODUCT((COUNTIF(Estelle,$J136))*1),"X","")</f>
        <v/>
      </c>
      <c r="W136" s="7" t="str">
        <f>IF(SUMPRODUCT((COUNTIF(Fanny,$J136))*1),"X","")</f>
        <v/>
      </c>
      <c r="X136" s="7" t="str">
        <f>IF(SUMPRODUCT((COUNTIF(Joao,$J136))*1),"X","")</f>
        <v/>
      </c>
      <c r="Y136" s="7" t="str">
        <f>IF(SUMPRODUCT((COUNTIF(Stéphanie,$J136))*1),"X","")</f>
        <v/>
      </c>
      <c r="Z136" s="7" t="str">
        <f>IF(SUMPRODUCT((COUNTIF(Angélique,$J136))*1),"X","")</f>
        <v/>
      </c>
      <c r="AA136" s="7" t="str">
        <f>IF(SUMPRODUCT((COUNTIF(Jacqueline,$J136))*1),"X","")</f>
        <v>X</v>
      </c>
      <c r="AB136" s="7" t="str">
        <f>IF(SUMPRODUCT((COUNTIF(Nico,$J136))*1),"X","")</f>
        <v>X</v>
      </c>
      <c r="AC136" s="7" t="str">
        <f>IF(SUMPRODUCT((COUNTIF(Natasha,$J136))*1),"X","")</f>
        <v>X</v>
      </c>
      <c r="AD136" s="7" t="str">
        <f>IF(SUMPRODUCT((COUNTIF(Jérome,$J136))*1),"X","")</f>
        <v/>
      </c>
    </row>
    <row r="137" spans="1:30" x14ac:dyDescent="0.25">
      <c r="A137" t="s">
        <v>750</v>
      </c>
      <c r="B137" t="s">
        <v>153</v>
      </c>
      <c r="C137" t="s">
        <v>751</v>
      </c>
      <c r="D137" t="s">
        <v>752</v>
      </c>
      <c r="F137" t="s">
        <v>753</v>
      </c>
      <c r="G137" t="s">
        <v>36</v>
      </c>
      <c r="H137" t="s">
        <v>37</v>
      </c>
      <c r="I137" t="s">
        <v>754</v>
      </c>
      <c r="J137" s="3">
        <v>1990</v>
      </c>
      <c r="K137" t="s">
        <v>755</v>
      </c>
      <c r="L137" s="1">
        <v>42552</v>
      </c>
      <c r="M137" t="s">
        <v>321</v>
      </c>
      <c r="N137" t="s">
        <v>1023</v>
      </c>
      <c r="O137" t="s">
        <v>86</v>
      </c>
      <c r="P137" t="s">
        <v>756</v>
      </c>
      <c r="V137" s="7" t="str">
        <f>IF(SUMPRODUCT((COUNTIF(Estelle,$J137))*1),"X","")</f>
        <v/>
      </c>
      <c r="W137" s="7" t="str">
        <f>IF(SUMPRODUCT((COUNTIF(Fanny,$J137))*1),"X","")</f>
        <v/>
      </c>
      <c r="X137" s="7" t="str">
        <f>IF(SUMPRODUCT((COUNTIF(Joao,$J137))*1),"X","")</f>
        <v/>
      </c>
      <c r="Y137" s="7" t="str">
        <f>IF(SUMPRODUCT((COUNTIF(Stéphanie,$J137))*1),"X","")</f>
        <v>X</v>
      </c>
      <c r="Z137" s="7" t="str">
        <f>IF(SUMPRODUCT((COUNTIF(Angélique,$J137))*1),"X","")</f>
        <v>X</v>
      </c>
      <c r="AA137" s="7" t="str">
        <f>IF(SUMPRODUCT((COUNTIF(Jacqueline,$J137))*1),"X","")</f>
        <v/>
      </c>
      <c r="AB137" s="7" t="str">
        <f>IF(SUMPRODUCT((COUNTIF(Nico,$J137))*1),"X","")</f>
        <v/>
      </c>
      <c r="AC137" s="7" t="str">
        <f>IF(SUMPRODUCT((COUNTIF(Natasha,$J137))*1),"X","")</f>
        <v/>
      </c>
      <c r="AD137" s="7" t="str">
        <f>IF(SUMPRODUCT((COUNTIF(Jérome,$J137))*1),"X","")</f>
        <v/>
      </c>
    </row>
    <row r="138" spans="1:30" x14ac:dyDescent="0.25">
      <c r="A138" t="s">
        <v>870</v>
      </c>
      <c r="B138" t="s">
        <v>481</v>
      </c>
      <c r="C138" t="s">
        <v>871</v>
      </c>
      <c r="D138" t="s">
        <v>872</v>
      </c>
      <c r="F138" t="s">
        <v>873</v>
      </c>
      <c r="G138" t="s">
        <v>74</v>
      </c>
      <c r="H138" t="s">
        <v>37</v>
      </c>
      <c r="I138" t="s">
        <v>874</v>
      </c>
      <c r="J138" s="3">
        <v>1990</v>
      </c>
      <c r="K138" t="s">
        <v>875</v>
      </c>
      <c r="L138" s="1">
        <v>42558</v>
      </c>
      <c r="M138" t="s">
        <v>29</v>
      </c>
      <c r="N138" t="s">
        <v>1023</v>
      </c>
      <c r="O138" t="s">
        <v>62</v>
      </c>
      <c r="V138" s="7" t="str">
        <f>IF(SUMPRODUCT((COUNTIF(Estelle,$J138))*1),"X","")</f>
        <v/>
      </c>
      <c r="W138" s="7" t="str">
        <f>IF(SUMPRODUCT((COUNTIF(Fanny,$J138))*1),"X","")</f>
        <v/>
      </c>
      <c r="X138" s="7" t="str">
        <f>IF(SUMPRODUCT((COUNTIF(Joao,$J138))*1),"X","")</f>
        <v/>
      </c>
      <c r="Y138" s="7" t="str">
        <f>IF(SUMPRODUCT((COUNTIF(Stéphanie,$J138))*1),"X","")</f>
        <v>X</v>
      </c>
      <c r="Z138" s="7" t="str">
        <f>IF(SUMPRODUCT((COUNTIF(Angélique,$J138))*1),"X","")</f>
        <v>X</v>
      </c>
      <c r="AA138" s="7" t="str">
        <f>IF(SUMPRODUCT((COUNTIF(Jacqueline,$J138))*1),"X","")</f>
        <v/>
      </c>
      <c r="AB138" s="7" t="str">
        <f>IF(SUMPRODUCT((COUNTIF(Nico,$J138))*1),"X","")</f>
        <v/>
      </c>
      <c r="AC138" s="7" t="str">
        <f>IF(SUMPRODUCT((COUNTIF(Natasha,$J138))*1),"X","")</f>
        <v/>
      </c>
      <c r="AD138" s="7" t="str">
        <f>IF(SUMPRODUCT((COUNTIF(Jérome,$J138))*1),"X","")</f>
        <v/>
      </c>
    </row>
    <row r="139" spans="1:30" x14ac:dyDescent="0.25">
      <c r="A139">
        <v>137</v>
      </c>
    </row>
  </sheetData>
  <sortState ref="A2:S139">
    <sortCondition ref="J2:J139"/>
  </sortState>
  <conditionalFormatting sqref="V2:AD138">
    <cfRule type="expression" dxfId="2" priority="1">
      <formula>V2="X"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sqref="A1:I1"/>
    </sheetView>
  </sheetViews>
  <sheetFormatPr baseColWidth="10" defaultRowHeight="15" x14ac:dyDescent="0.25"/>
  <cols>
    <col min="1" max="10" width="11.375" style="2"/>
  </cols>
  <sheetData>
    <row r="1" spans="1:9" x14ac:dyDescent="0.25">
      <c r="A1" s="5" t="s">
        <v>1027</v>
      </c>
      <c r="B1" s="5" t="s">
        <v>1028</v>
      </c>
      <c r="C1" s="5" t="s">
        <v>1029</v>
      </c>
      <c r="D1" s="5" t="s">
        <v>1030</v>
      </c>
      <c r="E1" s="5" t="s">
        <v>1031</v>
      </c>
      <c r="F1" s="5" t="s">
        <v>1032</v>
      </c>
      <c r="G1" s="5" t="s">
        <v>1033</v>
      </c>
      <c r="H1" s="5" t="s">
        <v>1034</v>
      </c>
      <c r="I1" s="5" t="s">
        <v>1035</v>
      </c>
    </row>
    <row r="2" spans="1:9" x14ac:dyDescent="0.25">
      <c r="A2" s="4">
        <v>1570</v>
      </c>
      <c r="B2" s="2">
        <v>1570</v>
      </c>
      <c r="C2" s="2">
        <v>1580</v>
      </c>
      <c r="D2" s="2">
        <v>1600</v>
      </c>
      <c r="E2" s="2">
        <v>1600</v>
      </c>
      <c r="F2" s="2">
        <v>1600</v>
      </c>
      <c r="G2" s="2">
        <v>1640</v>
      </c>
      <c r="H2" s="2">
        <v>1700</v>
      </c>
      <c r="I2" s="2">
        <v>1851</v>
      </c>
    </row>
    <row r="3" spans="1:9" x14ac:dyDescent="0.25">
      <c r="A3" s="2">
        <v>1660</v>
      </c>
      <c r="B3" s="2">
        <v>1680</v>
      </c>
      <c r="C3" s="2">
        <v>1590</v>
      </c>
      <c r="D3" s="2">
        <v>1640</v>
      </c>
      <c r="E3" s="2">
        <v>1990</v>
      </c>
      <c r="F3" s="2">
        <v>1700</v>
      </c>
      <c r="G3" s="2">
        <v>1700</v>
      </c>
      <c r="H3" s="2">
        <v>1800</v>
      </c>
      <c r="I3" s="2">
        <v>1960</v>
      </c>
    </row>
    <row r="4" spans="1:9" x14ac:dyDescent="0.25">
      <c r="A4" s="2">
        <v>1680</v>
      </c>
      <c r="B4" s="2">
        <v>1710</v>
      </c>
      <c r="C4" s="2">
        <v>1630</v>
      </c>
      <c r="D4" s="2">
        <v>1960</v>
      </c>
      <c r="E4" s="2">
        <v>1000</v>
      </c>
      <c r="F4" s="2">
        <v>1800</v>
      </c>
      <c r="G4" s="2">
        <v>1800</v>
      </c>
      <c r="H4" s="2">
        <v>1150</v>
      </c>
      <c r="I4" s="2">
        <v>1000</v>
      </c>
    </row>
    <row r="5" spans="1:9" x14ac:dyDescent="0.25">
      <c r="A5" s="2">
        <v>1370</v>
      </c>
      <c r="B5" s="2">
        <v>1750</v>
      </c>
      <c r="C5" s="2">
        <v>1100</v>
      </c>
      <c r="D5" s="2">
        <v>1990</v>
      </c>
      <c r="E5" s="2">
        <v>1090</v>
      </c>
      <c r="F5" s="2">
        <v>1960</v>
      </c>
      <c r="G5" s="2">
        <v>1000</v>
      </c>
      <c r="H5" s="2">
        <v>1230</v>
      </c>
      <c r="I5" s="2">
        <v>1250</v>
      </c>
    </row>
    <row r="6" spans="1:9" x14ac:dyDescent="0.25">
      <c r="A6" s="2">
        <v>1380</v>
      </c>
      <c r="B6" s="2">
        <v>1190</v>
      </c>
      <c r="C6" s="2">
        <v>1110</v>
      </c>
      <c r="D6" s="2">
        <v>1000</v>
      </c>
      <c r="E6" s="2">
        <v>1140</v>
      </c>
      <c r="F6" s="2">
        <v>1090</v>
      </c>
      <c r="G6" s="2">
        <v>1120</v>
      </c>
      <c r="H6" s="2">
        <v>1320</v>
      </c>
      <c r="I6" s="2">
        <v>1340</v>
      </c>
    </row>
    <row r="7" spans="1:9" x14ac:dyDescent="0.25">
      <c r="A7" s="2">
        <v>1390</v>
      </c>
      <c r="B7" s="2">
        <v>1250</v>
      </c>
      <c r="C7" s="2">
        <v>1130</v>
      </c>
      <c r="D7" s="2">
        <v>1090</v>
      </c>
      <c r="E7" s="2">
        <v>1250</v>
      </c>
      <c r="F7" s="2">
        <v>1120</v>
      </c>
      <c r="G7" s="2">
        <v>1150</v>
      </c>
      <c r="H7" s="2">
        <v>1360</v>
      </c>
      <c r="I7" s="2">
        <v>1370</v>
      </c>
    </row>
    <row r="8" spans="1:9" x14ac:dyDescent="0.25">
      <c r="A8" s="2">
        <v>1440</v>
      </c>
      <c r="B8" s="2">
        <v>1260</v>
      </c>
      <c r="C8" s="2">
        <v>1170</v>
      </c>
      <c r="D8" s="2">
        <v>1160</v>
      </c>
      <c r="E8" s="2">
        <v>1390</v>
      </c>
      <c r="F8" s="2">
        <v>1150</v>
      </c>
      <c r="G8" s="2">
        <v>1160</v>
      </c>
      <c r="H8" s="2">
        <v>1500</v>
      </c>
      <c r="I8" s="2">
        <v>1440</v>
      </c>
    </row>
    <row r="9" spans="1:9" x14ac:dyDescent="0.25">
      <c r="A9" s="2">
        <v>1510</v>
      </c>
      <c r="B9" s="2">
        <v>1280</v>
      </c>
      <c r="C9" s="2">
        <v>1200</v>
      </c>
      <c r="D9" s="2">
        <v>1240</v>
      </c>
      <c r="E9" s="2">
        <v>1400</v>
      </c>
      <c r="F9" s="2">
        <v>1240</v>
      </c>
      <c r="G9" s="2">
        <v>1360</v>
      </c>
      <c r="I9" s="2">
        <v>1560</v>
      </c>
    </row>
    <row r="10" spans="1:9" x14ac:dyDescent="0.25">
      <c r="A10" s="2">
        <v>1540</v>
      </c>
      <c r="B10" s="2">
        <v>1370</v>
      </c>
      <c r="C10" s="2">
        <v>1210</v>
      </c>
      <c r="D10" s="2">
        <v>1400</v>
      </c>
      <c r="E10" s="2">
        <v>1440</v>
      </c>
      <c r="F10" s="2">
        <v>1320</v>
      </c>
      <c r="G10" s="2">
        <v>1450</v>
      </c>
    </row>
    <row r="11" spans="1:9" x14ac:dyDescent="0.25">
      <c r="A11" s="2">
        <v>1560</v>
      </c>
      <c r="B11" s="2">
        <v>1390</v>
      </c>
      <c r="C11" s="2">
        <v>1220</v>
      </c>
      <c r="D11" s="2">
        <v>1450</v>
      </c>
      <c r="E11" s="2">
        <v>1480</v>
      </c>
      <c r="F11" s="2">
        <v>1330</v>
      </c>
      <c r="G11" s="2">
        <v>1500</v>
      </c>
    </row>
    <row r="12" spans="1:9" x14ac:dyDescent="0.25">
      <c r="A12" s="2">
        <v>1230</v>
      </c>
      <c r="B12" s="2">
        <v>1420</v>
      </c>
      <c r="C12" s="2">
        <v>1350</v>
      </c>
      <c r="D12" s="2">
        <v>1480</v>
      </c>
      <c r="E12" s="2">
        <v>1540</v>
      </c>
      <c r="F12" s="2">
        <v>1400</v>
      </c>
    </row>
    <row r="13" spans="1:9" x14ac:dyDescent="0.25">
      <c r="A13" s="2">
        <v>1250</v>
      </c>
      <c r="B13" s="2">
        <v>1440</v>
      </c>
      <c r="C13" s="2">
        <v>1410</v>
      </c>
      <c r="F13" s="2">
        <v>1470</v>
      </c>
    </row>
    <row r="14" spans="1:9" x14ac:dyDescent="0.25">
      <c r="A14" s="2">
        <v>1270</v>
      </c>
      <c r="B14" s="2">
        <v>1510</v>
      </c>
      <c r="C14" s="2">
        <v>1430</v>
      </c>
      <c r="F14" s="2">
        <v>1480</v>
      </c>
    </row>
    <row r="15" spans="1:9" x14ac:dyDescent="0.25">
      <c r="A15" s="2">
        <v>1260</v>
      </c>
      <c r="B15" s="2">
        <v>1540</v>
      </c>
      <c r="C15" s="2">
        <v>1460</v>
      </c>
      <c r="F15" s="2">
        <v>1500</v>
      </c>
    </row>
    <row r="16" spans="1:9" x14ac:dyDescent="0.25">
      <c r="A16" s="2">
        <v>1290</v>
      </c>
      <c r="B16" s="2">
        <v>1550</v>
      </c>
      <c r="F16" s="2">
        <v>1540</v>
      </c>
    </row>
    <row r="17" spans="1:6" x14ac:dyDescent="0.25">
      <c r="A17" s="2">
        <v>1300</v>
      </c>
      <c r="B17" s="2">
        <v>1560</v>
      </c>
      <c r="F17" s="2">
        <v>1390</v>
      </c>
    </row>
    <row r="18" spans="1:6" x14ac:dyDescent="0.25">
      <c r="A18" s="2">
        <v>1310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9</vt:i4>
      </vt:variant>
    </vt:vector>
  </HeadingPairs>
  <TitlesOfParts>
    <vt:vector size="12" baseType="lpstr">
      <vt:lpstr>Feuil1</vt:lpstr>
      <vt:lpstr>Feuil2</vt:lpstr>
      <vt:lpstr>Feuil3</vt:lpstr>
      <vt:lpstr>Angélique</vt:lpstr>
      <vt:lpstr>Estelle</vt:lpstr>
      <vt:lpstr>Fanny</vt:lpstr>
      <vt:lpstr>Jacqueline</vt:lpstr>
      <vt:lpstr>Jérome</vt:lpstr>
      <vt:lpstr>Joao</vt:lpstr>
      <vt:lpstr>Natasha</vt:lpstr>
      <vt:lpstr>Nico</vt:lpstr>
      <vt:lpstr>Stéphanie</vt:lpstr>
    </vt:vector>
  </TitlesOfParts>
  <Company>Lenovo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 MAZENOT</dc:creator>
  <cp:lastModifiedBy> </cp:lastModifiedBy>
  <dcterms:created xsi:type="dcterms:W3CDTF">2016-08-16T11:58:33Z</dcterms:created>
  <dcterms:modified xsi:type="dcterms:W3CDTF">2016-12-15T19:59:52Z</dcterms:modified>
</cp:coreProperties>
</file>