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35" activeTab="3"/>
  </bookViews>
  <sheets>
    <sheet name="Indemnités Kilométriques" sheetId="2" r:id="rId1"/>
    <sheet name="Note de frais" sheetId="1" r:id="rId2"/>
    <sheet name="Décembre 2015" sheetId="3" r:id="rId3"/>
    <sheet name="Janvier" sheetId="4" r:id="rId4"/>
    <sheet name="Février" sheetId="5" r:id="rId5"/>
    <sheet name="mars" sheetId="6" r:id="rId6"/>
    <sheet name="avril" sheetId="7" r:id="rId7"/>
    <sheet name="mai" sheetId="8" r:id="rId8"/>
    <sheet name="juin" sheetId="9" r:id="rId9"/>
    <sheet name="juillet" sheetId="10" r:id="rId10"/>
    <sheet name="aout" sheetId="11" r:id="rId11"/>
    <sheet name="septembre" sheetId="12" r:id="rId12"/>
    <sheet name="octobre" sheetId="13" r:id="rId13"/>
    <sheet name="novembre " sheetId="14" r:id="rId14"/>
    <sheet name="Décembre" sheetId="15" r:id="rId15"/>
  </sheets>
  <definedNames>
    <definedName name="_xlnm.Print_Area" localSheetId="1">'Note de frais'!$A$1:$O$42</definedName>
  </definedNames>
  <calcPr calcId="152511"/>
</workbook>
</file>

<file path=xl/calcChain.xml><?xml version="1.0" encoding="utf-8"?>
<calcChain xmlns="http://schemas.openxmlformats.org/spreadsheetml/2006/main">
  <c r="F55" i="14" l="1"/>
  <c r="F55" i="13"/>
  <c r="F58" i="5"/>
  <c r="F55" i="4"/>
  <c r="F28" i="8" l="1"/>
  <c r="F41" i="7" l="1"/>
  <c r="F40" i="7"/>
  <c r="F39" i="7"/>
  <c r="F38" i="7"/>
  <c r="F37" i="7"/>
  <c r="F36" i="7"/>
  <c r="F35" i="7"/>
  <c r="F33" i="7"/>
  <c r="F34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2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56" i="5" l="1"/>
  <c r="F55" i="5"/>
  <c r="F54" i="5"/>
  <c r="E19" i="3" l="1"/>
  <c r="F15" i="3"/>
  <c r="F14" i="3"/>
  <c r="F13" i="3"/>
  <c r="F12" i="3"/>
  <c r="E55" i="15"/>
  <c r="F53" i="15"/>
  <c r="F55" i="15" s="1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E55" i="14"/>
  <c r="E55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E23" i="12"/>
  <c r="F21" i="12"/>
  <c r="F20" i="12"/>
  <c r="F19" i="12"/>
  <c r="F18" i="12"/>
  <c r="F17" i="12"/>
  <c r="F16" i="12"/>
  <c r="F15" i="12"/>
  <c r="F14" i="12"/>
  <c r="F13" i="12"/>
  <c r="F12" i="12"/>
  <c r="E27" i="11"/>
  <c r="E43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E46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E48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E43" i="7"/>
  <c r="E54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E58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E55" i="4"/>
  <c r="E61" i="4" s="1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54" i="6" l="1"/>
  <c r="F46" i="9"/>
  <c r="E63" i="4"/>
  <c r="F19" i="3"/>
  <c r="F48" i="8"/>
  <c r="F43" i="10"/>
  <c r="F27" i="11"/>
  <c r="F23" i="12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M33" i="1" l="1"/>
  <c r="F36" i="1"/>
  <c r="K36" i="1"/>
  <c r="J36" i="1"/>
  <c r="G36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3" i="1" l="1"/>
  <c r="M14" i="1"/>
  <c r="M35" i="1"/>
  <c r="I12" i="1"/>
  <c r="M12" i="1" s="1"/>
  <c r="M38" i="1" l="1"/>
  <c r="H36" i="1" l="1"/>
  <c r="M37" i="1" l="1"/>
  <c r="M39" i="1" s="1"/>
  <c r="M42" i="1" l="1"/>
  <c r="F43" i="7"/>
</calcChain>
</file>

<file path=xl/sharedStrings.xml><?xml version="1.0" encoding="utf-8"?>
<sst xmlns="http://schemas.openxmlformats.org/spreadsheetml/2006/main" count="1426" uniqueCount="443">
  <si>
    <t>Note de frais</t>
  </si>
  <si>
    <t>PÉRIODE :</t>
  </si>
  <si>
    <t>Du</t>
  </si>
  <si>
    <t>INFORMATIONS SUR L'EMPLOYÉ :</t>
  </si>
  <si>
    <t>Nom</t>
  </si>
  <si>
    <t>Fonction</t>
  </si>
  <si>
    <t>Date</t>
  </si>
  <si>
    <t>Description</t>
  </si>
  <si>
    <t>Hôtel</t>
  </si>
  <si>
    <t>Transport</t>
  </si>
  <si>
    <t>Repas</t>
  </si>
  <si>
    <t>Divers</t>
  </si>
  <si>
    <t>Total</t>
  </si>
  <si>
    <t>APPROUVÉ :</t>
  </si>
  <si>
    <t>REMARQUES : </t>
  </si>
  <si>
    <t>Avances</t>
  </si>
  <si>
    <t>N° NDF :</t>
  </si>
  <si>
    <t>TVA</t>
  </si>
  <si>
    <t>Sous-total TTC</t>
  </si>
  <si>
    <t>Sous-total HT</t>
  </si>
  <si>
    <t>Total à rembourser</t>
  </si>
  <si>
    <t>Frais kilométriques</t>
  </si>
  <si>
    <t>Km</t>
  </si>
  <si>
    <t>Montant</t>
  </si>
  <si>
    <t>Dont TVA</t>
  </si>
  <si>
    <t>Idemnité kilométrique</t>
  </si>
  <si>
    <t>Puissance véhicule</t>
  </si>
  <si>
    <t>/km</t>
  </si>
  <si>
    <t>Au</t>
  </si>
  <si>
    <t>Indemnités Kilométriques</t>
  </si>
  <si>
    <t>Puissance</t>
  </si>
  <si>
    <t>3 CV et moins</t>
  </si>
  <si>
    <t>4 CV</t>
  </si>
  <si>
    <t>5 CV</t>
  </si>
  <si>
    <t>6 CV</t>
  </si>
  <si>
    <t>7 CV et plus</t>
  </si>
  <si>
    <t>Jusqu'à 5000 kms</t>
  </si>
  <si>
    <t>De 5001 kms à 20 000 kms</t>
  </si>
  <si>
    <t>Au-delà de 20 000 kms</t>
  </si>
  <si>
    <t>d x 0,405</t>
  </si>
  <si>
    <t>d x 0,487</t>
  </si>
  <si>
    <t>d x 0,536</t>
  </si>
  <si>
    <t>d x 0,561</t>
  </si>
  <si>
    <t>d x 0,587</t>
  </si>
  <si>
    <t>(d x 0,3) + 1180</t>
  </si>
  <si>
    <t>(d x 0,242) + 818</t>
  </si>
  <si>
    <t>(d x 0,274) + 1063</t>
  </si>
  <si>
    <t>(d x 0,316) + 1223</t>
  </si>
  <si>
    <t>(d x 0,332) + 1278</t>
  </si>
  <si>
    <t>d x 0,283</t>
  </si>
  <si>
    <t>d x 0,327</t>
  </si>
  <si>
    <t>d x 0,359</t>
  </si>
  <si>
    <t>d x 0,377</t>
  </si>
  <si>
    <t>d x 0,396</t>
  </si>
  <si>
    <t>Gérant</t>
  </si>
  <si>
    <t>BLAIS Eric</t>
  </si>
  <si>
    <t>NORMANDIE FINANCEMENT, 13 Bd Jean Moulin, 14000 CAEN</t>
  </si>
  <si>
    <t>1</t>
  </si>
  <si>
    <t>13 bd Jean moulin, CAEN</t>
  </si>
  <si>
    <t>ACOMAT</t>
  </si>
  <si>
    <t>CAEN</t>
  </si>
  <si>
    <t>Caisse d'Epargne</t>
  </si>
  <si>
    <t>SCHNEIDER V</t>
  </si>
  <si>
    <t>Mondeville</t>
  </si>
  <si>
    <t>VALDENAIRE</t>
  </si>
  <si>
    <t>develop immo</t>
  </si>
  <si>
    <t>mondeville</t>
  </si>
  <si>
    <t>CE</t>
  </si>
  <si>
    <t>C Mutuel</t>
  </si>
  <si>
    <t>Granville</t>
  </si>
  <si>
    <t>Nouvelles demeures</t>
  </si>
  <si>
    <t>BERTIN immo</t>
  </si>
  <si>
    <t>Argentan</t>
  </si>
  <si>
    <t>Hexagone/lecornu/eudeline</t>
  </si>
  <si>
    <t>ABI</t>
  </si>
  <si>
    <t>Ecouché</t>
  </si>
  <si>
    <t>ORPI</t>
  </si>
  <si>
    <t>ECOUCHE</t>
  </si>
  <si>
    <t>DESVAGES</t>
  </si>
  <si>
    <t>BRIOUZE</t>
  </si>
  <si>
    <t>la Ferté Macé</t>
  </si>
  <si>
    <t>GEVERNOU/leveque</t>
  </si>
  <si>
    <t>MORRIGIA</t>
  </si>
  <si>
    <t>la ferté Macé</t>
  </si>
  <si>
    <t>FLERS</t>
  </si>
  <si>
    <t>PORCON / In extenso</t>
  </si>
  <si>
    <t>century 21</t>
  </si>
  <si>
    <t>bagnole de l'orne</t>
  </si>
  <si>
    <t>debayeux</t>
  </si>
  <si>
    <t>domfront</t>
  </si>
  <si>
    <t>descarie</t>
  </si>
  <si>
    <t>allart / poisson</t>
  </si>
  <si>
    <t>desclos</t>
  </si>
  <si>
    <t>caen</t>
  </si>
  <si>
    <t>CA</t>
  </si>
  <si>
    <t>morbardi</t>
  </si>
  <si>
    <t>aci</t>
  </si>
  <si>
    <t>PENITOT</t>
  </si>
  <si>
    <t>HALLEY</t>
  </si>
  <si>
    <t>Bretteville sur odon</t>
  </si>
  <si>
    <t>D'HONT</t>
  </si>
  <si>
    <t>CAGNY</t>
  </si>
  <si>
    <t>BARTHEL</t>
  </si>
  <si>
    <t>CLEMENCEAU</t>
  </si>
  <si>
    <t>Hérouville</t>
  </si>
  <si>
    <t>ALBATROS</t>
  </si>
  <si>
    <t>Ouistrehan</t>
  </si>
  <si>
    <t>agence du neuf</t>
  </si>
  <si>
    <t>Agence aujourd'hui</t>
  </si>
  <si>
    <t>merville franceville</t>
  </si>
  <si>
    <t>cartimmo</t>
  </si>
  <si>
    <t>houlgate</t>
  </si>
  <si>
    <t>ozenne</t>
  </si>
  <si>
    <t>benerville</t>
  </si>
  <si>
    <t>SEDELKA</t>
  </si>
  <si>
    <t>laforet</t>
  </si>
  <si>
    <t>lisieux</t>
  </si>
  <si>
    <t>S BAGOT</t>
  </si>
  <si>
    <t>pt leveque</t>
  </si>
  <si>
    <t>lechatellier</t>
  </si>
  <si>
    <t>aunay sur odon</t>
  </si>
  <si>
    <t>rouvelin</t>
  </si>
  <si>
    <t>villers bocage</t>
  </si>
  <si>
    <t>bagot</t>
  </si>
  <si>
    <t>picot</t>
  </si>
  <si>
    <t xml:space="preserve">courseulle </t>
  </si>
  <si>
    <t>mimoun</t>
  </si>
  <si>
    <t>alencon</t>
  </si>
  <si>
    <t>leveque</t>
  </si>
  <si>
    <t>sees</t>
  </si>
  <si>
    <t>lerouvillois</t>
  </si>
  <si>
    <t xml:space="preserve">Période : </t>
  </si>
  <si>
    <t>31/01/206</t>
  </si>
  <si>
    <t xml:space="preserve">Fonction : </t>
  </si>
  <si>
    <t>TOTAL KMS</t>
  </si>
  <si>
    <t>TOTAL IK</t>
  </si>
  <si>
    <t>Espace immo</t>
  </si>
  <si>
    <t>BERTHAULT</t>
  </si>
  <si>
    <t>luc sur mer</t>
  </si>
  <si>
    <t>Agence St plat</t>
  </si>
  <si>
    <t>cabourg</t>
  </si>
  <si>
    <t>Houlgate</t>
  </si>
  <si>
    <t>boutros</t>
  </si>
  <si>
    <t>la croix malo</t>
  </si>
  <si>
    <t>flers</t>
  </si>
  <si>
    <t>condé sur noireau</t>
  </si>
  <si>
    <t>beez nest</t>
  </si>
  <si>
    <t>fiducial</t>
  </si>
  <si>
    <t>argentan</t>
  </si>
  <si>
    <t>cazin</t>
  </si>
  <si>
    <t>vimoutier</t>
  </si>
  <si>
    <t>declic immo</t>
  </si>
  <si>
    <t>trun</t>
  </si>
  <si>
    <t>macé</t>
  </si>
  <si>
    <t xml:space="preserve">trun </t>
  </si>
  <si>
    <t>gosselin</t>
  </si>
  <si>
    <t>six</t>
  </si>
  <si>
    <t>donfront</t>
  </si>
  <si>
    <t>lemasson</t>
  </si>
  <si>
    <t>violet</t>
  </si>
  <si>
    <t>61 immobiler</t>
  </si>
  <si>
    <t>carrouges</t>
  </si>
  <si>
    <t>maillard</t>
  </si>
  <si>
    <t>gestelia</t>
  </si>
  <si>
    <t>actuel immo</t>
  </si>
  <si>
    <t>falaise</t>
  </si>
  <si>
    <t>leleu</t>
  </si>
  <si>
    <t>nicolle</t>
  </si>
  <si>
    <t>mathieu</t>
  </si>
  <si>
    <t>copanor</t>
  </si>
  <si>
    <t>TEICEE</t>
  </si>
  <si>
    <t>bretteville sur odon</t>
  </si>
  <si>
    <t>CTN</t>
  </si>
  <si>
    <t>carpiquet</t>
  </si>
  <si>
    <t>kerbea</t>
  </si>
  <si>
    <t>st lo</t>
  </si>
  <si>
    <t>lcv developpement</t>
  </si>
  <si>
    <t>monnier</t>
  </si>
  <si>
    <t>agence bagnole de l'orne</t>
  </si>
  <si>
    <t>LA PLAINE immo  + mr levesque descarie</t>
  </si>
  <si>
    <t>le mesle sur sarthe</t>
  </si>
  <si>
    <t>la ferté macé</t>
  </si>
  <si>
    <t>baudry</t>
  </si>
  <si>
    <t>conde sur noireau</t>
  </si>
  <si>
    <t>fave</t>
  </si>
  <si>
    <t>morin</t>
  </si>
  <si>
    <t>maison bebium</t>
  </si>
  <si>
    <t>david</t>
  </si>
  <si>
    <t>exmes</t>
  </si>
  <si>
    <t>gouoil</t>
  </si>
  <si>
    <t>developpimmo</t>
  </si>
  <si>
    <t>cabinet jacqueline</t>
  </si>
  <si>
    <t>bayeux</t>
  </si>
  <si>
    <t>loft and house</t>
  </si>
  <si>
    <t>GUIDECOQ</t>
  </si>
  <si>
    <t>ronco</t>
  </si>
  <si>
    <t>courseulles sur mer</t>
  </si>
  <si>
    <t>3a immobilier</t>
  </si>
  <si>
    <t>normandie transaction</t>
  </si>
  <si>
    <t>giberville</t>
  </si>
  <si>
    <t>coquelin</t>
  </si>
  <si>
    <t>evrecy</t>
  </si>
  <si>
    <t>Mme HAINE</t>
  </si>
  <si>
    <t>BIARD / FILEUX</t>
  </si>
  <si>
    <t>BRION KEVIN</t>
  </si>
  <si>
    <t>St Pierre du regard</t>
  </si>
  <si>
    <t>palette</t>
  </si>
  <si>
    <t>St pierre sur dives</t>
  </si>
  <si>
    <t>coulanfge</t>
  </si>
  <si>
    <t>condé sur  Noireau</t>
  </si>
  <si>
    <t>blaise</t>
  </si>
  <si>
    <t>vassy</t>
  </si>
  <si>
    <t>retour vassy</t>
  </si>
  <si>
    <t>13 bd jean moulin</t>
  </si>
  <si>
    <t>marie/foubert</t>
  </si>
  <si>
    <t>verson</t>
  </si>
  <si>
    <t>lecoeur</t>
  </si>
  <si>
    <t>beaulandais</t>
  </si>
  <si>
    <t>diret</t>
  </si>
  <si>
    <t>rosel</t>
  </si>
  <si>
    <t>travert</t>
  </si>
  <si>
    <t>mortree</t>
  </si>
  <si>
    <t>bardebienne</t>
  </si>
  <si>
    <t>graignes</t>
  </si>
  <si>
    <t>moncy</t>
  </si>
  <si>
    <t>aubry</t>
  </si>
  <si>
    <t xml:space="preserve">retour </t>
  </si>
  <si>
    <t>credit maritime</t>
  </si>
  <si>
    <t>gerald</t>
  </si>
  <si>
    <t>roquancourt</t>
  </si>
  <si>
    <t>boucher</t>
  </si>
  <si>
    <t>martigny</t>
  </si>
  <si>
    <t>soliers</t>
  </si>
  <si>
    <t>travers</t>
  </si>
  <si>
    <t>baron sur odon</t>
  </si>
  <si>
    <t>BRION</t>
  </si>
  <si>
    <t>FRENES</t>
  </si>
  <si>
    <t>MAUDUIT</t>
  </si>
  <si>
    <t>MONTMERREI</t>
  </si>
  <si>
    <t>RETOUR</t>
  </si>
  <si>
    <t>LEFORT</t>
  </si>
  <si>
    <t>GRAINVILLE SUR ODON</t>
  </si>
  <si>
    <t>Houlliere</t>
  </si>
  <si>
    <t>vang</t>
  </si>
  <si>
    <t>caumont l'éventé</t>
  </si>
  <si>
    <t>la mie caline</t>
  </si>
  <si>
    <t>dil</t>
  </si>
  <si>
    <t>garcelles sequeville</t>
  </si>
  <si>
    <t>plantin</t>
  </si>
  <si>
    <t>eterville</t>
  </si>
  <si>
    <t>lejeune</t>
  </si>
  <si>
    <t>okac</t>
  </si>
  <si>
    <t>yssembourg</t>
  </si>
  <si>
    <t>thury harcourt</t>
  </si>
  <si>
    <t>malherbe</t>
  </si>
  <si>
    <t>le havre</t>
  </si>
  <si>
    <t>olzak</t>
  </si>
  <si>
    <t>lougé sur maire</t>
  </si>
  <si>
    <t>louge sur maire</t>
  </si>
  <si>
    <t>retour</t>
  </si>
  <si>
    <t>mabille</t>
  </si>
  <si>
    <t>st germain le vasson</t>
  </si>
  <si>
    <t>hamelin</t>
  </si>
  <si>
    <t>ifs</t>
  </si>
  <si>
    <t>robveille</t>
  </si>
  <si>
    <t>bayrak</t>
  </si>
  <si>
    <t>vernet</t>
  </si>
  <si>
    <t>dupuis</t>
  </si>
  <si>
    <t>le tiek</t>
  </si>
  <si>
    <t>mme noel</t>
  </si>
  <si>
    <t>richard</t>
  </si>
  <si>
    <t>conteville</t>
  </si>
  <si>
    <t>beclin</t>
  </si>
  <si>
    <t>campeaux</t>
  </si>
  <si>
    <t>roze</t>
  </si>
  <si>
    <t>valintyn</t>
  </si>
  <si>
    <t>hodin</t>
  </si>
  <si>
    <t>st pierre sur dives</t>
  </si>
  <si>
    <t>bocquillon</t>
  </si>
  <si>
    <t>duval</t>
  </si>
  <si>
    <t>la haute chapelle</t>
  </si>
  <si>
    <t>brion</t>
  </si>
  <si>
    <t>fresnes</t>
  </si>
  <si>
    <t>SPITZA</t>
  </si>
  <si>
    <t>comptable</t>
  </si>
  <si>
    <t>abossolo</t>
  </si>
  <si>
    <t>le relais de l'orne</t>
  </si>
  <si>
    <t>dorriere</t>
  </si>
  <si>
    <t>avranches</t>
  </si>
  <si>
    <t>tdc vire</t>
  </si>
  <si>
    <t>vire</t>
  </si>
  <si>
    <t>lefort</t>
  </si>
  <si>
    <t>voisin</t>
  </si>
  <si>
    <t>grainville sur odon</t>
  </si>
  <si>
    <t>brion kevin</t>
  </si>
  <si>
    <t>pont eranbourg</t>
  </si>
  <si>
    <t>lenorais</t>
  </si>
  <si>
    <t>dho</t>
  </si>
  <si>
    <t>fontenay le marmion</t>
  </si>
  <si>
    <t>chauvin</t>
  </si>
  <si>
    <t>cogedis</t>
  </si>
  <si>
    <t>cormelles le royal</t>
  </si>
  <si>
    <t>maleuvre</t>
  </si>
  <si>
    <t>mezidon canon</t>
  </si>
  <si>
    <t>deneu</t>
  </si>
  <si>
    <t>angot</t>
  </si>
  <si>
    <t>fleury sur orne</t>
  </si>
  <si>
    <t>fricault</t>
  </si>
  <si>
    <t>cuverville</t>
  </si>
  <si>
    <t>bouillaut</t>
  </si>
  <si>
    <t>colombelles</t>
  </si>
  <si>
    <t>pichard</t>
  </si>
  <si>
    <t>gieville</t>
  </si>
  <si>
    <t>bily</t>
  </si>
  <si>
    <t>copifac</t>
  </si>
  <si>
    <t>letellier</t>
  </si>
  <si>
    <t>matter</t>
  </si>
  <si>
    <t>houilliere</t>
  </si>
  <si>
    <t>lachaud</t>
  </si>
  <si>
    <t>st loup hors</t>
  </si>
  <si>
    <t>emery</t>
  </si>
  <si>
    <t>anodeau</t>
  </si>
  <si>
    <t>st gregoire</t>
  </si>
  <si>
    <t>tdc</t>
  </si>
  <si>
    <t>sosson</t>
  </si>
  <si>
    <t>bretteville sur laize</t>
  </si>
  <si>
    <t>geo2</t>
  </si>
  <si>
    <t>wess</t>
  </si>
  <si>
    <t>darmigny</t>
  </si>
  <si>
    <t>vimoutiers</t>
  </si>
  <si>
    <t>stankic</t>
  </si>
  <si>
    <t>masson</t>
  </si>
  <si>
    <t>philipperon</t>
  </si>
  <si>
    <t>blonville sur mer</t>
  </si>
  <si>
    <t>honfleur</t>
  </si>
  <si>
    <t>le sauvage</t>
  </si>
  <si>
    <t>pont leveque</t>
  </si>
  <si>
    <t>lebas</t>
  </si>
  <si>
    <t>pont l'eveque</t>
  </si>
  <si>
    <t>gonzalez</t>
  </si>
  <si>
    <t>coutance</t>
  </si>
  <si>
    <t>lasseraye</t>
  </si>
  <si>
    <t>villerville</t>
  </si>
  <si>
    <t>jezequel</t>
  </si>
  <si>
    <t>le fresne camilly</t>
  </si>
  <si>
    <t>bonval</t>
  </si>
  <si>
    <t>geoxia</t>
  </si>
  <si>
    <t>leprieur</t>
  </si>
  <si>
    <t>st andre sur orne</t>
  </si>
  <si>
    <t>ctn</t>
  </si>
  <si>
    <t>gesquin</t>
  </si>
  <si>
    <t>domingo</t>
  </si>
  <si>
    <t>cean</t>
  </si>
  <si>
    <t>moisson</t>
  </si>
  <si>
    <t>charlot</t>
  </si>
  <si>
    <t>mercier</t>
  </si>
  <si>
    <t>berjou</t>
  </si>
  <si>
    <t>lehaut</t>
  </si>
  <si>
    <t>villedieu les poeles</t>
  </si>
  <si>
    <t>maison printanes</t>
  </si>
  <si>
    <t>mouchel</t>
  </si>
  <si>
    <t>le haut boq</t>
  </si>
  <si>
    <t>kubrijanow</t>
  </si>
  <si>
    <t>estry</t>
  </si>
  <si>
    <t>sionneau</t>
  </si>
  <si>
    <t>tessel</t>
  </si>
  <si>
    <t>pacary</t>
  </si>
  <si>
    <t>arganchy</t>
  </si>
  <si>
    <t>jehenne</t>
  </si>
  <si>
    <t>st germain de livet</t>
  </si>
  <si>
    <t>macias</t>
  </si>
  <si>
    <t>orbec</t>
  </si>
  <si>
    <t>st pierre d'entremont</t>
  </si>
  <si>
    <t>libois</t>
  </si>
  <si>
    <t>lassy</t>
  </si>
  <si>
    <t>bonnaire</t>
  </si>
  <si>
    <t>cer construction</t>
  </si>
  <si>
    <t>pignet</t>
  </si>
  <si>
    <t>ecouché</t>
  </si>
  <si>
    <t>schneider</t>
  </si>
  <si>
    <t>cabinet launay</t>
  </si>
  <si>
    <t>letondeur</t>
  </si>
  <si>
    <t>teco</t>
  </si>
  <si>
    <t>goupil</t>
  </si>
  <si>
    <t>berlou</t>
  </si>
  <si>
    <t>toutain</t>
  </si>
  <si>
    <t>proussy</t>
  </si>
  <si>
    <t>gutton</t>
  </si>
  <si>
    <t>michel</t>
  </si>
  <si>
    <t>ecoconstruction</t>
  </si>
  <si>
    <t>kazaz</t>
  </si>
  <si>
    <t>poisson</t>
  </si>
  <si>
    <t>gonzales</t>
  </si>
  <si>
    <t>lefevre</t>
  </si>
  <si>
    <t>launay</t>
  </si>
  <si>
    <t>coulvain</t>
  </si>
  <si>
    <t>moucel</t>
  </si>
  <si>
    <t>vivier</t>
  </si>
  <si>
    <t>niel</t>
  </si>
  <si>
    <t>la cour boitron</t>
  </si>
  <si>
    <t>monteil</t>
  </si>
  <si>
    <t>bilois</t>
  </si>
  <si>
    <t>lottarel</t>
  </si>
  <si>
    <t>fortin</t>
  </si>
  <si>
    <t>gulmez</t>
  </si>
  <si>
    <t>comes</t>
  </si>
  <si>
    <t>sallent</t>
  </si>
  <si>
    <t>fouquet</t>
  </si>
  <si>
    <t>oustreham</t>
  </si>
  <si>
    <t>ruel</t>
  </si>
  <si>
    <t>perreirra</t>
  </si>
  <si>
    <t>gni</t>
  </si>
  <si>
    <t>deverre</t>
  </si>
  <si>
    <t>la lande patry</t>
  </si>
  <si>
    <t>lecluse</t>
  </si>
  <si>
    <t>ledard</t>
  </si>
  <si>
    <t>cheux</t>
  </si>
  <si>
    <t>guyet</t>
  </si>
  <si>
    <t>heuze</t>
  </si>
  <si>
    <t>bellengreville</t>
  </si>
  <si>
    <t>barre</t>
  </si>
  <si>
    <t>Jacquelin</t>
  </si>
  <si>
    <t>do</t>
  </si>
  <si>
    <t>khazaz</t>
  </si>
  <si>
    <t>naze</t>
  </si>
  <si>
    <t>augustine</t>
  </si>
  <si>
    <t>onde fontaine</t>
  </si>
  <si>
    <t>ouistreham</t>
  </si>
  <si>
    <t>duduit</t>
  </si>
  <si>
    <t>priou</t>
  </si>
  <si>
    <t>tilly sur seulles</t>
  </si>
  <si>
    <t>peudru</t>
  </si>
  <si>
    <t>240/05</t>
  </si>
  <si>
    <t>deleville</t>
  </si>
  <si>
    <t>le mont d'urou</t>
  </si>
  <si>
    <t>manzano</t>
  </si>
  <si>
    <t>renou</t>
  </si>
  <si>
    <t>billy</t>
  </si>
  <si>
    <t>TOTAL CUMULE KMS</t>
  </si>
  <si>
    <t>TOTAL CUMULE IK</t>
  </si>
  <si>
    <t>kms</t>
  </si>
  <si>
    <t>TOTAL CUMULE KMS :</t>
  </si>
  <si>
    <t>TOTAL CUMULE IK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</si>
</sst>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(* #,##0.00_)&quot;€&quot;;_(* \(#,##0.00&quot;€&quot;\);_(* &quot;-&quot;??_)&quot;€&quot;;_(@_)"/>
    <numFmt numFmtId="166" formatCode="_-* #,##0.00\ [$€-40C]_-;\-* #,##0.00\ [$€-40C]_-;_-* &quot;-&quot;??\ [$€-40C]_-;_-@_-"/>
    <numFmt numFmtId="167" formatCode="_-* #,##0_-;\-* #,##0_-;_-* &quot;-&quot;??_-;_-@_-"/>
    <numFmt numFmtId="168" formatCode="dd/mm/yy;@"/>
  </numFmts>
  <fonts count="2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b/>
      <sz val="9"/>
      <color indexed="9"/>
      <name val="Tahoma"/>
      <family val="2"/>
    </font>
    <font>
      <sz val="10"/>
      <color indexed="55"/>
      <name val="Tahoma"/>
      <family val="2"/>
    </font>
    <font>
      <b/>
      <sz val="10"/>
      <color indexed="63"/>
      <name val="Tahoma"/>
      <family val="2"/>
    </font>
    <font>
      <b/>
      <sz val="6"/>
      <color indexed="9"/>
      <name val="Tahoma"/>
      <family val="2"/>
    </font>
    <font>
      <b/>
      <sz val="10"/>
      <color indexed="23"/>
      <name val="Tahoma"/>
      <family val="2"/>
    </font>
    <font>
      <b/>
      <sz val="10"/>
      <color indexed="9"/>
      <name val="Tahoma"/>
      <family val="2"/>
    </font>
    <font>
      <sz val="6"/>
      <color indexed="60"/>
      <name val="Tahoma"/>
      <family val="2"/>
    </font>
    <font>
      <b/>
      <sz val="6"/>
      <color indexed="23"/>
      <name val="Tahoma"/>
      <family val="2"/>
    </font>
    <font>
      <sz val="6"/>
      <name val="Arial"/>
      <family val="2"/>
    </font>
    <font>
      <sz val="6"/>
      <color indexed="63"/>
      <name val="Tahoma"/>
      <family val="2"/>
    </font>
    <font>
      <sz val="6"/>
      <name val="Tahoma"/>
      <family val="2"/>
    </font>
    <font>
      <b/>
      <sz val="10"/>
      <color rgb="FFFF0000"/>
      <name val="Tahoma"/>
      <family val="2"/>
    </font>
    <font>
      <sz val="12"/>
      <name val="Arial"/>
      <family val="2"/>
    </font>
    <font>
      <sz val="12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3"/>
      </right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14" fontId="2" fillId="0" borderId="0" xfId="0" applyNumberFormat="1" applyFont="1"/>
    <xf numFmtId="0" fontId="0" fillId="0" borderId="0" xfId="0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165" fontId="8" fillId="6" borderId="11" xfId="0" applyNumberFormat="1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3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166" fontId="2" fillId="5" borderId="4" xfId="0" applyNumberFormat="1" applyFont="1" applyFill="1" applyBorder="1" applyAlignment="1">
      <alignment horizontal="center"/>
    </xf>
    <xf numFmtId="166" fontId="2" fillId="5" borderId="6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0" fontId="1" fillId="0" borderId="0" xfId="0" applyFont="1"/>
    <xf numFmtId="11" fontId="2" fillId="5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49" fontId="1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2" fillId="3" borderId="7" xfId="1" applyNumberFormat="1" applyFont="1" applyFill="1" applyBorder="1" applyAlignment="1">
      <alignment horizontal="center"/>
    </xf>
    <xf numFmtId="168" fontId="5" fillId="3" borderId="1" xfId="0" applyNumberFormat="1" applyFont="1" applyFill="1" applyBorder="1" applyAlignment="1">
      <alignment horizontal="left"/>
    </xf>
    <xf numFmtId="168" fontId="2" fillId="2" borderId="5" xfId="0" applyNumberFormat="1" applyFont="1" applyFill="1" applyBorder="1" applyAlignment="1">
      <alignment horizontal="center"/>
    </xf>
    <xf numFmtId="168" fontId="2" fillId="5" borderId="5" xfId="0" applyNumberFormat="1" applyFont="1" applyFill="1" applyBorder="1" applyAlignment="1">
      <alignment horizontal="center"/>
    </xf>
    <xf numFmtId="2" fontId="2" fillId="2" borderId="6" xfId="1" applyNumberFormat="1" applyFont="1" applyFill="1" applyBorder="1" applyAlignment="1"/>
    <xf numFmtId="2" fontId="2" fillId="5" borderId="6" xfId="1" applyNumberFormat="1" applyFont="1" applyFill="1" applyBorder="1" applyAlignment="1"/>
    <xf numFmtId="2" fontId="2" fillId="5" borderId="4" xfId="1" applyNumberFormat="1" applyFont="1" applyFill="1" applyBorder="1" applyAlignment="1"/>
    <xf numFmtId="2" fontId="2" fillId="2" borderId="6" xfId="0" applyNumberFormat="1" applyFont="1" applyFill="1" applyBorder="1" applyAlignment="1">
      <alignment horizontal="center"/>
    </xf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5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3" fillId="0" borderId="0" xfId="0" applyFont="1" applyAlignment="1">
      <alignment horizontal="left" vertical="top"/>
    </xf>
    <xf numFmtId="0" fontId="7" fillId="4" borderId="3" xfId="0" applyFont="1" applyFill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49" fontId="1" fillId="0" borderId="0" xfId="1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49" fontId="15" fillId="0" borderId="1" xfId="1" applyNumberFormat="1" applyFont="1" applyBorder="1" applyAlignment="1">
      <alignment horizontal="center"/>
    </xf>
    <xf numFmtId="49" fontId="15" fillId="0" borderId="0" xfId="1" applyNumberFormat="1" applyFont="1" applyBorder="1" applyAlignment="1">
      <alignment horizontal="center"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2" fontId="14" fillId="0" borderId="0" xfId="0" applyNumberFormat="1" applyFont="1" applyAlignment="1">
      <alignment horizontal="center"/>
    </xf>
    <xf numFmtId="168" fontId="2" fillId="2" borderId="27" xfId="0" applyNumberFormat="1" applyFont="1" applyFill="1" applyBorder="1" applyAlignment="1">
      <alignment horizontal="center"/>
    </xf>
    <xf numFmtId="168" fontId="2" fillId="5" borderId="27" xfId="0" applyNumberFormat="1" applyFont="1" applyFill="1" applyBorder="1" applyAlignment="1">
      <alignment horizontal="center"/>
    </xf>
    <xf numFmtId="168" fontId="2" fillId="8" borderId="27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166" fontId="2" fillId="2" borderId="27" xfId="0" applyNumberFormat="1" applyFont="1" applyFill="1" applyBorder="1" applyAlignment="1">
      <alignment horizontal="center"/>
    </xf>
    <xf numFmtId="11" fontId="2" fillId="8" borderId="27" xfId="0" applyNumberFormat="1" applyFont="1" applyFill="1" applyBorder="1" applyAlignment="1">
      <alignment horizontal="center" wrapText="1"/>
    </xf>
    <xf numFmtId="166" fontId="2" fillId="8" borderId="27" xfId="0" applyNumberFormat="1" applyFont="1" applyFill="1" applyBorder="1" applyAlignment="1">
      <alignment horizontal="center"/>
    </xf>
    <xf numFmtId="11" fontId="2" fillId="5" borderId="27" xfId="0" applyNumberFormat="1" applyFont="1" applyFill="1" applyBorder="1" applyAlignment="1">
      <alignment horizontal="center" wrapText="1"/>
    </xf>
    <xf numFmtId="0" fontId="2" fillId="8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2" fontId="18" fillId="2" borderId="27" xfId="0" applyNumberFormat="1" applyFont="1" applyFill="1" applyBorder="1" applyAlignment="1">
      <alignment horizontal="center"/>
    </xf>
    <xf numFmtId="166" fontId="18" fillId="2" borderId="27" xfId="0" applyNumberFormat="1" applyFont="1" applyFill="1" applyBorder="1" applyAlignment="1">
      <alignment horizontal="center"/>
    </xf>
    <xf numFmtId="165" fontId="2" fillId="3" borderId="27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3" fillId="0" borderId="0" xfId="0" applyNumberFormat="1" applyFont="1" applyAlignment="1">
      <alignment horizontal="center" vertical="top"/>
    </xf>
    <xf numFmtId="2" fontId="17" fillId="0" borderId="0" xfId="0" applyNumberFormat="1" applyFont="1" applyAlignment="1">
      <alignment horizontal="center"/>
    </xf>
    <xf numFmtId="2" fontId="2" fillId="2" borderId="27" xfId="1" applyNumberFormat="1" applyFont="1" applyFill="1" applyBorder="1" applyAlignment="1">
      <alignment horizontal="center"/>
    </xf>
    <xf numFmtId="2" fontId="2" fillId="8" borderId="27" xfId="1" applyNumberFormat="1" applyFont="1" applyFill="1" applyBorder="1" applyAlignment="1">
      <alignment horizontal="center"/>
    </xf>
    <xf numFmtId="2" fontId="2" fillId="5" borderId="27" xfId="1" applyNumberFormat="1" applyFont="1" applyFill="1" applyBorder="1" applyAlignment="1">
      <alignment horizontal="center"/>
    </xf>
    <xf numFmtId="2" fontId="2" fillId="8" borderId="27" xfId="0" applyNumberFormat="1" applyFont="1" applyFill="1" applyBorder="1" applyAlignment="1">
      <alignment horizontal="center"/>
    </xf>
    <xf numFmtId="2" fontId="2" fillId="2" borderId="27" xfId="0" applyNumberFormat="1" applyFont="1" applyFill="1" applyBorder="1" applyAlignment="1">
      <alignment horizontal="center"/>
    </xf>
    <xf numFmtId="2" fontId="2" fillId="3" borderId="27" xfId="1" applyNumberFormat="1" applyFont="1" applyFill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0" fontId="12" fillId="9" borderId="27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/>
    </xf>
    <xf numFmtId="2" fontId="12" fillId="9" borderId="27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/>
    </xf>
    <xf numFmtId="14" fontId="11" fillId="7" borderId="29" xfId="0" applyNumberFormat="1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2" fillId="8" borderId="28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14" fontId="1" fillId="7" borderId="29" xfId="0" applyNumberFormat="1" applyFont="1" applyFill="1" applyBorder="1" applyAlignment="1">
      <alignment horizontal="center"/>
    </xf>
    <xf numFmtId="16" fontId="1" fillId="7" borderId="29" xfId="0" applyNumberFormat="1" applyFont="1" applyFill="1" applyBorder="1" applyAlignment="1">
      <alignment horizontal="center"/>
    </xf>
    <xf numFmtId="16" fontId="2" fillId="8" borderId="27" xfId="0" applyNumberFormat="1" applyFont="1" applyFill="1" applyBorder="1" applyAlignment="1">
      <alignment horizontal="center" wrapText="1"/>
    </xf>
    <xf numFmtId="16" fontId="2" fillId="2" borderId="27" xfId="0" applyNumberFormat="1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wrapText="1"/>
    </xf>
    <xf numFmtId="2" fontId="19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10" sqref="A10"/>
    </sheetView>
  </sheetViews>
  <sheetFormatPr baseColWidth="10" defaultRowHeight="12.75" x14ac:dyDescent="0.2"/>
  <cols>
    <col min="1" max="1" width="22.140625" bestFit="1" customWidth="1"/>
    <col min="2" max="2" width="15.85546875" bestFit="1" customWidth="1"/>
    <col min="3" max="3" width="24.140625" bestFit="1" customWidth="1"/>
    <col min="4" max="4" width="20.28515625" bestFit="1" customWidth="1"/>
  </cols>
  <sheetData>
    <row r="1" spans="1:4" x14ac:dyDescent="0.2">
      <c r="A1" s="27" t="s">
        <v>29</v>
      </c>
    </row>
    <row r="2" spans="1:4" ht="13.5" thickBot="1" x14ac:dyDescent="0.25"/>
    <row r="3" spans="1:4" ht="13.5" thickBot="1" x14ac:dyDescent="0.25">
      <c r="A3" s="53" t="s">
        <v>30</v>
      </c>
      <c r="B3" s="56" t="s">
        <v>36</v>
      </c>
      <c r="C3" s="57" t="s">
        <v>37</v>
      </c>
      <c r="D3" s="58" t="s">
        <v>38</v>
      </c>
    </row>
    <row r="4" spans="1:4" x14ac:dyDescent="0.2">
      <c r="A4" s="59" t="s">
        <v>31</v>
      </c>
      <c r="B4" s="51" t="s">
        <v>39</v>
      </c>
      <c r="C4" s="47" t="s">
        <v>45</v>
      </c>
      <c r="D4" s="48" t="s">
        <v>49</v>
      </c>
    </row>
    <row r="5" spans="1:4" x14ac:dyDescent="0.2">
      <c r="A5" s="54" t="s">
        <v>32</v>
      </c>
      <c r="B5" s="51" t="s">
        <v>40</v>
      </c>
      <c r="C5" s="47" t="s">
        <v>46</v>
      </c>
      <c r="D5" s="48" t="s">
        <v>50</v>
      </c>
    </row>
    <row r="6" spans="1:4" x14ac:dyDescent="0.2">
      <c r="A6" s="54" t="s">
        <v>33</v>
      </c>
      <c r="B6" s="51" t="s">
        <v>41</v>
      </c>
      <c r="C6" s="47" t="s">
        <v>44</v>
      </c>
      <c r="D6" s="48" t="s">
        <v>51</v>
      </c>
    </row>
    <row r="7" spans="1:4" x14ac:dyDescent="0.2">
      <c r="A7" s="54" t="s">
        <v>34</v>
      </c>
      <c r="B7" s="51" t="s">
        <v>42</v>
      </c>
      <c r="C7" s="47" t="s">
        <v>47</v>
      </c>
      <c r="D7" s="48" t="s">
        <v>52</v>
      </c>
    </row>
    <row r="8" spans="1:4" ht="13.5" thickBot="1" x14ac:dyDescent="0.25">
      <c r="A8" s="55" t="s">
        <v>35</v>
      </c>
      <c r="B8" s="52" t="s">
        <v>43</v>
      </c>
      <c r="C8" s="49" t="s">
        <v>48</v>
      </c>
      <c r="D8" s="50" t="s">
        <v>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37" workbookViewId="0">
      <selection activeCell="F43" sqref="F43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42552</v>
      </c>
      <c r="F5" s="134">
        <v>42582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>
        <v>42552</v>
      </c>
      <c r="B12" s="92" t="s">
        <v>202</v>
      </c>
      <c r="C12" s="119" t="s">
        <v>58</v>
      </c>
      <c r="D12" s="92" t="s">
        <v>116</v>
      </c>
      <c r="E12" s="108">
        <v>140</v>
      </c>
      <c r="F12" s="93">
        <f>E12*E46</f>
        <v>56.14</v>
      </c>
    </row>
    <row r="13" spans="1:8" ht="25.5" x14ac:dyDescent="0.2">
      <c r="A13" s="91">
        <v>42552</v>
      </c>
      <c r="B13" s="94" t="s">
        <v>203</v>
      </c>
      <c r="C13" s="119" t="s">
        <v>58</v>
      </c>
      <c r="D13" s="94" t="s">
        <v>60</v>
      </c>
      <c r="E13" s="109">
        <v>5</v>
      </c>
      <c r="F13" s="95">
        <f>E13*E46</f>
        <v>2.0049999999999999</v>
      </c>
    </row>
    <row r="14" spans="1:8" ht="25.5" x14ac:dyDescent="0.2">
      <c r="A14" s="89">
        <v>42552</v>
      </c>
      <c r="B14" s="92" t="s">
        <v>204</v>
      </c>
      <c r="C14" s="119" t="s">
        <v>58</v>
      </c>
      <c r="D14" s="92" t="s">
        <v>205</v>
      </c>
      <c r="E14" s="108">
        <v>120</v>
      </c>
      <c r="F14" s="93">
        <f>E14*E46</f>
        <v>48.120000000000005</v>
      </c>
    </row>
    <row r="15" spans="1:8" ht="25.5" x14ac:dyDescent="0.2">
      <c r="A15" s="91">
        <v>42553</v>
      </c>
      <c r="B15" s="94" t="s">
        <v>206</v>
      </c>
      <c r="C15" s="119" t="s">
        <v>58</v>
      </c>
      <c r="D15" s="94" t="s">
        <v>207</v>
      </c>
      <c r="E15" s="109">
        <v>80</v>
      </c>
      <c r="F15" s="95">
        <f>E15*E46</f>
        <v>32.08</v>
      </c>
    </row>
    <row r="16" spans="1:8" ht="25.5" x14ac:dyDescent="0.2">
      <c r="A16" s="89">
        <v>42555</v>
      </c>
      <c r="B16" s="92" t="s">
        <v>208</v>
      </c>
      <c r="C16" s="119" t="s">
        <v>58</v>
      </c>
      <c r="D16" s="92" t="s">
        <v>209</v>
      </c>
      <c r="E16" s="108">
        <v>60</v>
      </c>
      <c r="F16" s="93">
        <f>E16*E46</f>
        <v>24.060000000000002</v>
      </c>
    </row>
    <row r="17" spans="1:6" x14ac:dyDescent="0.2">
      <c r="A17" s="91">
        <v>42555</v>
      </c>
      <c r="B17" s="94" t="s">
        <v>210</v>
      </c>
      <c r="C17" s="119" t="s">
        <v>145</v>
      </c>
      <c r="D17" s="94" t="s">
        <v>211</v>
      </c>
      <c r="E17" s="109">
        <v>20</v>
      </c>
      <c r="F17" s="95">
        <f>E17*E46</f>
        <v>8.02</v>
      </c>
    </row>
    <row r="18" spans="1:6" ht="25.5" x14ac:dyDescent="0.2">
      <c r="A18" s="89">
        <v>42555</v>
      </c>
      <c r="B18" s="92" t="s">
        <v>212</v>
      </c>
      <c r="C18" s="119" t="s">
        <v>211</v>
      </c>
      <c r="D18" s="92" t="s">
        <v>213</v>
      </c>
      <c r="E18" s="108">
        <v>60</v>
      </c>
      <c r="F18" s="93">
        <f>E18*E46</f>
        <v>24.060000000000002</v>
      </c>
    </row>
    <row r="19" spans="1:6" ht="25.5" x14ac:dyDescent="0.2">
      <c r="A19" s="91">
        <v>42556</v>
      </c>
      <c r="B19" s="94" t="s">
        <v>214</v>
      </c>
      <c r="C19" s="119" t="s">
        <v>58</v>
      </c>
      <c r="D19" s="94" t="s">
        <v>215</v>
      </c>
      <c r="E19" s="109">
        <v>20</v>
      </c>
      <c r="F19" s="95">
        <f>E19*E46</f>
        <v>8.02</v>
      </c>
    </row>
    <row r="20" spans="1:6" ht="25.5" x14ac:dyDescent="0.2">
      <c r="A20" s="89">
        <v>42558</v>
      </c>
      <c r="B20" s="92" t="s">
        <v>216</v>
      </c>
      <c r="C20" s="119" t="s">
        <v>58</v>
      </c>
      <c r="D20" s="92" t="s">
        <v>217</v>
      </c>
      <c r="E20" s="108">
        <v>206</v>
      </c>
      <c r="F20" s="93">
        <f>E20*E46</f>
        <v>82.606000000000009</v>
      </c>
    </row>
    <row r="21" spans="1:6" ht="25.5" x14ac:dyDescent="0.2">
      <c r="A21" s="91">
        <v>42559</v>
      </c>
      <c r="B21" s="94" t="s">
        <v>218</v>
      </c>
      <c r="C21" s="119" t="s">
        <v>58</v>
      </c>
      <c r="D21" s="94" t="s">
        <v>219</v>
      </c>
      <c r="E21" s="109">
        <v>50</v>
      </c>
      <c r="F21" s="95">
        <f>E21*E46</f>
        <v>20.05</v>
      </c>
    </row>
    <row r="22" spans="1:6" ht="25.5" x14ac:dyDescent="0.2">
      <c r="A22" s="89">
        <v>42560</v>
      </c>
      <c r="B22" s="92" t="s">
        <v>220</v>
      </c>
      <c r="C22" s="119" t="s">
        <v>58</v>
      </c>
      <c r="D22" s="92" t="s">
        <v>221</v>
      </c>
      <c r="E22" s="108">
        <v>160</v>
      </c>
      <c r="F22" s="93">
        <f>E22*E46</f>
        <v>64.16</v>
      </c>
    </row>
    <row r="23" spans="1:6" ht="25.5" x14ac:dyDescent="0.2">
      <c r="A23" s="91">
        <v>42562</v>
      </c>
      <c r="B23" s="94" t="s">
        <v>222</v>
      </c>
      <c r="C23" s="119" t="s">
        <v>58</v>
      </c>
      <c r="D23" s="94" t="s">
        <v>223</v>
      </c>
      <c r="E23" s="109">
        <v>160</v>
      </c>
      <c r="F23" s="95">
        <f>E23*E46</f>
        <v>64.16</v>
      </c>
    </row>
    <row r="24" spans="1:6" x14ac:dyDescent="0.2">
      <c r="A24" s="89">
        <v>42562</v>
      </c>
      <c r="B24" s="92" t="s">
        <v>225</v>
      </c>
      <c r="C24" s="119" t="s">
        <v>223</v>
      </c>
      <c r="D24" s="92" t="s">
        <v>224</v>
      </c>
      <c r="E24" s="108">
        <v>77</v>
      </c>
      <c r="F24" s="93">
        <f>E24*E46</f>
        <v>30.877000000000002</v>
      </c>
    </row>
    <row r="25" spans="1:6" ht="25.5" x14ac:dyDescent="0.2">
      <c r="A25" s="91">
        <v>42562</v>
      </c>
      <c r="B25" s="94" t="s">
        <v>226</v>
      </c>
      <c r="C25" s="119" t="s">
        <v>224</v>
      </c>
      <c r="D25" s="94" t="s">
        <v>213</v>
      </c>
      <c r="E25" s="109">
        <v>120</v>
      </c>
      <c r="F25" s="95">
        <f>E25*E46</f>
        <v>48.120000000000005</v>
      </c>
    </row>
    <row r="26" spans="1:6" ht="25.5" x14ac:dyDescent="0.2">
      <c r="A26" s="89">
        <v>42563</v>
      </c>
      <c r="B26" s="92" t="s">
        <v>227</v>
      </c>
      <c r="C26" s="119" t="s">
        <v>58</v>
      </c>
      <c r="D26" s="92" t="s">
        <v>93</v>
      </c>
      <c r="E26" s="108">
        <v>5</v>
      </c>
      <c r="F26" s="93">
        <f>E26*E46</f>
        <v>2.0049999999999999</v>
      </c>
    </row>
    <row r="27" spans="1:6" ht="25.5" x14ac:dyDescent="0.2">
      <c r="A27" s="91">
        <v>42564</v>
      </c>
      <c r="B27" s="94" t="s">
        <v>228</v>
      </c>
      <c r="C27" s="119" t="s">
        <v>58</v>
      </c>
      <c r="D27" s="94" t="s">
        <v>229</v>
      </c>
      <c r="E27" s="109">
        <v>42</v>
      </c>
      <c r="F27" s="95">
        <f>E27*E46</f>
        <v>16.842000000000002</v>
      </c>
    </row>
    <row r="28" spans="1:6" ht="25.5" x14ac:dyDescent="0.2">
      <c r="A28" s="90">
        <v>42566</v>
      </c>
      <c r="B28" s="96" t="s">
        <v>230</v>
      </c>
      <c r="C28" s="119" t="s">
        <v>58</v>
      </c>
      <c r="D28" s="96" t="s">
        <v>93</v>
      </c>
      <c r="E28" s="110">
        <v>6</v>
      </c>
      <c r="F28" s="93">
        <f>E28*E46</f>
        <v>2.4060000000000001</v>
      </c>
    </row>
    <row r="29" spans="1:6" ht="25.5" x14ac:dyDescent="0.2">
      <c r="A29" s="91">
        <v>42566</v>
      </c>
      <c r="B29" s="97" t="s">
        <v>231</v>
      </c>
      <c r="C29" s="119" t="s">
        <v>58</v>
      </c>
      <c r="D29" s="97" t="s">
        <v>232</v>
      </c>
      <c r="E29" s="111">
        <v>27</v>
      </c>
      <c r="F29" s="95">
        <f>E29*E46</f>
        <v>10.827</v>
      </c>
    </row>
    <row r="30" spans="1:6" ht="25.5" x14ac:dyDescent="0.2">
      <c r="A30" s="89">
        <v>42569</v>
      </c>
      <c r="B30" s="92" t="s">
        <v>233</v>
      </c>
      <c r="C30" s="119" t="s">
        <v>58</v>
      </c>
      <c r="D30" s="92" t="s">
        <v>234</v>
      </c>
      <c r="E30" s="112">
        <v>27</v>
      </c>
      <c r="F30" s="93">
        <f>E30*E46</f>
        <v>10.827</v>
      </c>
    </row>
    <row r="31" spans="1:6" ht="25.5" x14ac:dyDescent="0.2">
      <c r="A31" s="91">
        <v>42571</v>
      </c>
      <c r="B31" s="97" t="s">
        <v>235</v>
      </c>
      <c r="C31" s="119" t="s">
        <v>58</v>
      </c>
      <c r="D31" s="97" t="s">
        <v>236</v>
      </c>
      <c r="E31" s="111">
        <v>80</v>
      </c>
      <c r="F31" s="95">
        <f>E31*E46</f>
        <v>32.08</v>
      </c>
    </row>
    <row r="32" spans="1:6" ht="25.5" x14ac:dyDescent="0.2">
      <c r="A32" s="89">
        <v>42571</v>
      </c>
      <c r="B32" s="92" t="s">
        <v>237</v>
      </c>
      <c r="C32" s="119" t="s">
        <v>236</v>
      </c>
      <c r="D32" s="92" t="s">
        <v>238</v>
      </c>
      <c r="E32" s="112">
        <v>70</v>
      </c>
      <c r="F32" s="93">
        <f>E32*E46</f>
        <v>28.07</v>
      </c>
    </row>
    <row r="33" spans="1:8" ht="25.5" x14ac:dyDescent="0.2">
      <c r="A33" s="91">
        <v>42571</v>
      </c>
      <c r="B33" s="97" t="s">
        <v>239</v>
      </c>
      <c r="C33" s="119" t="s">
        <v>238</v>
      </c>
      <c r="D33" s="97" t="s">
        <v>213</v>
      </c>
      <c r="E33" s="111">
        <v>86</v>
      </c>
      <c r="F33" s="95">
        <f>E33*E46</f>
        <v>34.486000000000004</v>
      </c>
    </row>
    <row r="34" spans="1:8" ht="25.5" x14ac:dyDescent="0.2">
      <c r="A34" s="89">
        <v>42572</v>
      </c>
      <c r="B34" s="92" t="s">
        <v>240</v>
      </c>
      <c r="C34" s="119" t="s">
        <v>58</v>
      </c>
      <c r="D34" s="92" t="s">
        <v>241</v>
      </c>
      <c r="E34" s="112">
        <v>32</v>
      </c>
      <c r="F34" s="93">
        <f>E34*E46</f>
        <v>12.832000000000001</v>
      </c>
    </row>
    <row r="35" spans="1:8" ht="25.5" x14ac:dyDescent="0.2">
      <c r="A35" s="91">
        <v>42573</v>
      </c>
      <c r="B35" s="97" t="s">
        <v>242</v>
      </c>
      <c r="C35" s="119" t="s">
        <v>58</v>
      </c>
      <c r="D35" s="97" t="s">
        <v>93</v>
      </c>
      <c r="E35" s="111">
        <v>6</v>
      </c>
      <c r="F35" s="95">
        <f>E35*E46</f>
        <v>2.4060000000000001</v>
      </c>
    </row>
    <row r="36" spans="1:8" ht="25.5" x14ac:dyDescent="0.2">
      <c r="A36" s="89">
        <v>42573</v>
      </c>
      <c r="B36" s="92" t="s">
        <v>243</v>
      </c>
      <c r="C36" s="119" t="s">
        <v>58</v>
      </c>
      <c r="D36" s="92" t="s">
        <v>244</v>
      </c>
      <c r="E36" s="112">
        <v>84</v>
      </c>
      <c r="F36" s="93">
        <f>E36*E46</f>
        <v>33.684000000000005</v>
      </c>
    </row>
    <row r="37" spans="1:8" ht="25.5" x14ac:dyDescent="0.2">
      <c r="A37" s="91">
        <v>42577</v>
      </c>
      <c r="B37" s="97" t="s">
        <v>245</v>
      </c>
      <c r="C37" s="119" t="s">
        <v>58</v>
      </c>
      <c r="D37" s="97" t="s">
        <v>93</v>
      </c>
      <c r="E37" s="111">
        <v>12</v>
      </c>
      <c r="F37" s="95">
        <f>E37*E46</f>
        <v>4.8120000000000003</v>
      </c>
    </row>
    <row r="38" spans="1:8" ht="25.5" x14ac:dyDescent="0.2">
      <c r="A38" s="89">
        <v>42577</v>
      </c>
      <c r="B38" s="92" t="s">
        <v>246</v>
      </c>
      <c r="C38" s="119" t="s">
        <v>58</v>
      </c>
      <c r="D38" s="92" t="s">
        <v>247</v>
      </c>
      <c r="E38" s="112">
        <v>42</v>
      </c>
      <c r="F38" s="93">
        <f>E38*E46</f>
        <v>16.842000000000002</v>
      </c>
    </row>
    <row r="39" spans="1:8" ht="25.5" x14ac:dyDescent="0.2">
      <c r="A39" s="91">
        <v>42578</v>
      </c>
      <c r="B39" s="97" t="s">
        <v>248</v>
      </c>
      <c r="C39" s="119" t="s">
        <v>58</v>
      </c>
      <c r="D39" s="97" t="s">
        <v>249</v>
      </c>
      <c r="E39" s="111">
        <v>12</v>
      </c>
      <c r="F39" s="95">
        <f>E39*E46</f>
        <v>4.8120000000000003</v>
      </c>
    </row>
    <row r="40" spans="1:8" ht="25.5" x14ac:dyDescent="0.2">
      <c r="A40" s="89">
        <v>42579</v>
      </c>
      <c r="B40" s="92" t="s">
        <v>163</v>
      </c>
      <c r="C40" s="119" t="s">
        <v>58</v>
      </c>
      <c r="D40" s="92" t="s">
        <v>93</v>
      </c>
      <c r="E40" s="112">
        <v>6</v>
      </c>
      <c r="F40" s="93">
        <f>E40*E46</f>
        <v>2.4060000000000001</v>
      </c>
    </row>
    <row r="41" spans="1:8" ht="25.5" x14ac:dyDescent="0.2">
      <c r="A41" s="91">
        <v>42581</v>
      </c>
      <c r="B41" s="97" t="s">
        <v>250</v>
      </c>
      <c r="C41" s="119" t="s">
        <v>58</v>
      </c>
      <c r="D41" s="97" t="s">
        <v>93</v>
      </c>
      <c r="E41" s="111">
        <v>12</v>
      </c>
      <c r="F41" s="95">
        <f>E41*E46</f>
        <v>4.8120000000000003</v>
      </c>
    </row>
    <row r="42" spans="1:8" x14ac:dyDescent="0.2">
      <c r="A42" s="89"/>
      <c r="B42" s="92"/>
      <c r="C42" s="119"/>
      <c r="D42" s="98"/>
      <c r="E42" s="99" t="s">
        <v>134</v>
      </c>
      <c r="F42" s="100" t="s">
        <v>135</v>
      </c>
    </row>
    <row r="43" spans="1:8" x14ac:dyDescent="0.2">
      <c r="A43" s="27"/>
      <c r="B43" s="11"/>
      <c r="C43" s="67"/>
      <c r="D43" s="11"/>
      <c r="E43" s="113">
        <f>SUM(E12:E41)</f>
        <v>1827</v>
      </c>
      <c r="F43" s="101">
        <f>SUM(F11:F41)</f>
        <v>732.62699999999995</v>
      </c>
    </row>
    <row r="44" spans="1:8" x14ac:dyDescent="0.2">
      <c r="A44" s="27"/>
      <c r="B44" s="11"/>
      <c r="C44" s="67"/>
      <c r="D44" s="11"/>
      <c r="E44" s="118"/>
      <c r="F44" s="102"/>
      <c r="H44" s="1"/>
    </row>
    <row r="45" spans="1:8" x14ac:dyDescent="0.2">
      <c r="A45" s="27"/>
      <c r="B45" s="103" t="s">
        <v>26</v>
      </c>
      <c r="C45" s="11" t="s">
        <v>35</v>
      </c>
      <c r="D45" s="103"/>
      <c r="E45" s="11" t="s">
        <v>35</v>
      </c>
      <c r="F45" s="74"/>
      <c r="H45" s="1"/>
    </row>
    <row r="46" spans="1:8" x14ac:dyDescent="0.2">
      <c r="A46" s="27"/>
      <c r="B46" s="103" t="s">
        <v>25</v>
      </c>
      <c r="C46" s="72"/>
      <c r="D46" s="11"/>
      <c r="E46" s="11">
        <v>0.40100000000000002</v>
      </c>
      <c r="F46" s="74"/>
      <c r="H46" s="1"/>
    </row>
    <row r="47" spans="1:8" x14ac:dyDescent="0.2">
      <c r="A47" s="27"/>
      <c r="B47" s="11"/>
      <c r="C47" s="67"/>
      <c r="D47" s="11"/>
      <c r="E47" s="105"/>
      <c r="F47" s="74"/>
      <c r="H47" s="1"/>
    </row>
    <row r="48" spans="1:8" x14ac:dyDescent="0.2">
      <c r="A48" s="104" t="s">
        <v>13</v>
      </c>
      <c r="B48" s="13"/>
      <c r="C48" s="70"/>
      <c r="D48" s="15"/>
      <c r="E48" s="105"/>
      <c r="F48" s="114"/>
      <c r="H48" s="1"/>
    </row>
    <row r="49" spans="1:8" x14ac:dyDescent="0.2">
      <c r="A49" s="27"/>
      <c r="B49" s="105"/>
      <c r="C49" s="73"/>
      <c r="D49" s="105"/>
      <c r="E49" s="15"/>
      <c r="F49" s="115"/>
      <c r="H49" s="1"/>
    </row>
    <row r="50" spans="1:8" ht="18" customHeight="1" x14ac:dyDescent="0.2">
      <c r="A50" s="27"/>
      <c r="B50" s="105"/>
      <c r="C50" s="140" t="s">
        <v>438</v>
      </c>
      <c r="D50" s="140"/>
      <c r="E50" s="15"/>
      <c r="F50" s="115"/>
    </row>
    <row r="51" spans="1:8" ht="15" x14ac:dyDescent="0.2">
      <c r="B51" s="86"/>
      <c r="C51" s="140"/>
      <c r="D51" s="140"/>
      <c r="E51" s="142"/>
    </row>
    <row r="52" spans="1:8" ht="15" x14ac:dyDescent="0.2">
      <c r="B52" s="86"/>
      <c r="C52" s="140" t="s">
        <v>439</v>
      </c>
      <c r="D52" s="140"/>
      <c r="E52" s="142"/>
    </row>
    <row r="53" spans="1:8" x14ac:dyDescent="0.2">
      <c r="B53" s="86"/>
      <c r="C53" s="87"/>
      <c r="D53" s="86"/>
    </row>
  </sheetData>
  <mergeCells count="7">
    <mergeCell ref="C51:D51"/>
    <mergeCell ref="C52:D52"/>
    <mergeCell ref="A1:H2"/>
    <mergeCell ref="D4:D5"/>
    <mergeCell ref="B8:E8"/>
    <mergeCell ref="E10:F10"/>
    <mergeCell ref="C50:D50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E45 C45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22" workbookViewId="0">
      <selection activeCell="F27" sqref="F27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42373</v>
      </c>
      <c r="F5" s="124" t="s">
        <v>132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>
        <v>42583</v>
      </c>
      <c r="B12" s="92" t="s">
        <v>251</v>
      </c>
      <c r="C12" s="119" t="s">
        <v>58</v>
      </c>
      <c r="D12" s="92" t="s">
        <v>232</v>
      </c>
      <c r="E12" s="112">
        <v>30</v>
      </c>
      <c r="F12" s="93">
        <f>E12*E30</f>
        <v>12.030000000000001</v>
      </c>
    </row>
    <row r="13" spans="1:8" ht="25.5" x14ac:dyDescent="0.2">
      <c r="A13" s="91">
        <v>42583</v>
      </c>
      <c r="B13" s="97" t="s">
        <v>252</v>
      </c>
      <c r="C13" s="119" t="s">
        <v>58</v>
      </c>
      <c r="D13" s="97" t="s">
        <v>253</v>
      </c>
      <c r="E13" s="111">
        <v>15</v>
      </c>
      <c r="F13" s="95">
        <f>E13*E30</f>
        <v>6.0150000000000006</v>
      </c>
    </row>
    <row r="14" spans="1:8" ht="25.5" x14ac:dyDescent="0.2">
      <c r="A14" s="89">
        <v>42585</v>
      </c>
      <c r="B14" s="92" t="s">
        <v>254</v>
      </c>
      <c r="C14" s="119" t="s">
        <v>58</v>
      </c>
      <c r="D14" s="92" t="s">
        <v>255</v>
      </c>
      <c r="E14" s="108">
        <v>102</v>
      </c>
      <c r="F14" s="95">
        <f>E14*E30</f>
        <v>40.902000000000001</v>
      </c>
    </row>
    <row r="15" spans="1:8" ht="25.5" x14ac:dyDescent="0.2">
      <c r="A15" s="91">
        <v>42585</v>
      </c>
      <c r="B15" s="94" t="s">
        <v>256</v>
      </c>
      <c r="C15" s="119" t="s">
        <v>58</v>
      </c>
      <c r="D15" s="94" t="s">
        <v>257</v>
      </c>
      <c r="E15" s="109">
        <v>180</v>
      </c>
      <c r="F15" s="95">
        <f>E15*E30</f>
        <v>72.180000000000007</v>
      </c>
    </row>
    <row r="16" spans="1:8" x14ac:dyDescent="0.2">
      <c r="A16" s="89">
        <v>42585</v>
      </c>
      <c r="B16" s="92" t="s">
        <v>210</v>
      </c>
      <c r="C16" s="119" t="s">
        <v>258</v>
      </c>
      <c r="D16" s="92" t="s">
        <v>211</v>
      </c>
      <c r="E16" s="108">
        <v>50</v>
      </c>
      <c r="F16" s="95">
        <f>E16*E30</f>
        <v>20.05</v>
      </c>
    </row>
    <row r="17" spans="1:8" ht="25.5" x14ac:dyDescent="0.2">
      <c r="A17" s="91">
        <v>42585</v>
      </c>
      <c r="B17" s="94" t="s">
        <v>259</v>
      </c>
      <c r="C17" s="119" t="s">
        <v>211</v>
      </c>
      <c r="D17" s="94" t="s">
        <v>213</v>
      </c>
      <c r="E17" s="109">
        <v>60</v>
      </c>
      <c r="F17" s="95">
        <f>E17*E30</f>
        <v>24.060000000000002</v>
      </c>
    </row>
    <row r="18" spans="1:8" ht="25.5" x14ac:dyDescent="0.2">
      <c r="A18" s="89">
        <v>42590</v>
      </c>
      <c r="B18" s="92" t="s">
        <v>260</v>
      </c>
      <c r="C18" s="119" t="s">
        <v>58</v>
      </c>
      <c r="D18" s="92" t="s">
        <v>261</v>
      </c>
      <c r="E18" s="108">
        <v>66</v>
      </c>
      <c r="F18" s="95">
        <f>E18*E30</f>
        <v>26.466000000000001</v>
      </c>
    </row>
    <row r="19" spans="1:8" ht="25.5" x14ac:dyDescent="0.2">
      <c r="A19" s="91">
        <v>42590</v>
      </c>
      <c r="B19" s="94" t="s">
        <v>262</v>
      </c>
      <c r="C19" s="119" t="s">
        <v>261</v>
      </c>
      <c r="D19" s="94" t="s">
        <v>263</v>
      </c>
      <c r="E19" s="109">
        <v>22</v>
      </c>
      <c r="F19" s="95">
        <f>E19*E30</f>
        <v>8.822000000000001</v>
      </c>
    </row>
    <row r="20" spans="1:8" ht="25.5" x14ac:dyDescent="0.2">
      <c r="A20" s="89">
        <v>42590</v>
      </c>
      <c r="B20" s="92" t="s">
        <v>259</v>
      </c>
      <c r="C20" s="119" t="s">
        <v>263</v>
      </c>
      <c r="D20" s="92" t="s">
        <v>213</v>
      </c>
      <c r="E20" s="108">
        <v>15</v>
      </c>
      <c r="F20" s="95">
        <f>E20*E30</f>
        <v>6.0150000000000006</v>
      </c>
    </row>
    <row r="21" spans="1:8" ht="25.5" x14ac:dyDescent="0.2">
      <c r="A21" s="91">
        <v>42594</v>
      </c>
      <c r="B21" s="94" t="s">
        <v>264</v>
      </c>
      <c r="C21" s="119" t="s">
        <v>58</v>
      </c>
      <c r="D21" s="94" t="s">
        <v>249</v>
      </c>
      <c r="E21" s="109">
        <v>16</v>
      </c>
      <c r="F21" s="95">
        <f>E21*E30</f>
        <v>6.4160000000000004</v>
      </c>
    </row>
    <row r="22" spans="1:8" ht="25.5" x14ac:dyDescent="0.2">
      <c r="A22" s="89">
        <v>42604</v>
      </c>
      <c r="B22" s="92" t="s">
        <v>265</v>
      </c>
      <c r="C22" s="119" t="s">
        <v>58</v>
      </c>
      <c r="D22" s="92" t="s">
        <v>144</v>
      </c>
      <c r="E22" s="108">
        <v>145</v>
      </c>
      <c r="F22" s="95">
        <f>E22*E30</f>
        <v>58.145000000000003</v>
      </c>
    </row>
    <row r="23" spans="1:8" ht="25.5" x14ac:dyDescent="0.2">
      <c r="A23" s="91">
        <v>42605</v>
      </c>
      <c r="B23" s="94" t="s">
        <v>220</v>
      </c>
      <c r="C23" s="119" t="s">
        <v>58</v>
      </c>
      <c r="D23" s="94" t="s">
        <v>234</v>
      </c>
      <c r="E23" s="109">
        <v>32</v>
      </c>
      <c r="F23" s="95">
        <f>E23*E30</f>
        <v>12.832000000000001</v>
      </c>
    </row>
    <row r="24" spans="1:8" ht="25.5" x14ac:dyDescent="0.2">
      <c r="A24" s="89">
        <v>42606</v>
      </c>
      <c r="B24" s="92" t="s">
        <v>266</v>
      </c>
      <c r="C24" s="119" t="s">
        <v>58</v>
      </c>
      <c r="D24" s="92" t="s">
        <v>150</v>
      </c>
      <c r="E24" s="108">
        <v>126</v>
      </c>
      <c r="F24" s="95">
        <f>E24*E30</f>
        <v>50.526000000000003</v>
      </c>
    </row>
    <row r="25" spans="1:8" ht="25.5" x14ac:dyDescent="0.2">
      <c r="A25" s="91">
        <v>42611</v>
      </c>
      <c r="B25" s="94" t="s">
        <v>267</v>
      </c>
      <c r="C25" s="119" t="s">
        <v>58</v>
      </c>
      <c r="D25" s="94" t="s">
        <v>111</v>
      </c>
      <c r="E25" s="109">
        <v>42</v>
      </c>
      <c r="F25" s="95">
        <f>E25*E30</f>
        <v>16.842000000000002</v>
      </c>
    </row>
    <row r="26" spans="1:8" x14ac:dyDescent="0.2">
      <c r="A26" s="89"/>
      <c r="B26" s="92"/>
      <c r="C26" s="119"/>
      <c r="D26" s="98"/>
      <c r="E26" s="99" t="s">
        <v>134</v>
      </c>
      <c r="F26" s="100" t="s">
        <v>135</v>
      </c>
    </row>
    <row r="27" spans="1:8" x14ac:dyDescent="0.2">
      <c r="A27" s="27"/>
      <c r="B27" s="11"/>
      <c r="C27" s="67"/>
      <c r="D27" s="11"/>
      <c r="E27" s="113">
        <f>SUM(E12:E25)</f>
        <v>901</v>
      </c>
      <c r="F27" s="101">
        <f>SUM(F11:F25)</f>
        <v>361.30099999999999</v>
      </c>
    </row>
    <row r="28" spans="1:8" x14ac:dyDescent="0.2">
      <c r="A28" s="27"/>
      <c r="B28" s="11"/>
      <c r="C28" s="67"/>
      <c r="D28" s="11"/>
      <c r="E28" s="118"/>
      <c r="F28" s="102"/>
      <c r="H28" s="1"/>
    </row>
    <row r="29" spans="1:8" x14ac:dyDescent="0.2">
      <c r="A29" s="27"/>
      <c r="B29" s="103" t="s">
        <v>26</v>
      </c>
      <c r="C29" s="11" t="s">
        <v>35</v>
      </c>
      <c r="D29" s="103"/>
      <c r="E29" s="11" t="s">
        <v>35</v>
      </c>
      <c r="F29" s="74"/>
      <c r="H29" s="1"/>
    </row>
    <row r="30" spans="1:8" x14ac:dyDescent="0.2">
      <c r="A30" s="27"/>
      <c r="B30" s="103" t="s">
        <v>25</v>
      </c>
      <c r="C30" s="72"/>
      <c r="D30" s="11"/>
      <c r="E30" s="11">
        <v>0.40100000000000002</v>
      </c>
      <c r="F30" s="74"/>
      <c r="H30" s="1"/>
    </row>
    <row r="31" spans="1:8" x14ac:dyDescent="0.2">
      <c r="A31" s="27"/>
      <c r="B31" s="11"/>
      <c r="C31" s="67"/>
      <c r="D31" s="11"/>
      <c r="E31" s="105"/>
      <c r="F31" s="74"/>
      <c r="H31" s="1"/>
    </row>
    <row r="32" spans="1:8" x14ac:dyDescent="0.2">
      <c r="A32" s="104" t="s">
        <v>13</v>
      </c>
      <c r="B32" s="13"/>
      <c r="C32" s="70"/>
      <c r="D32" s="15"/>
      <c r="E32" s="105"/>
      <c r="F32" s="114"/>
      <c r="H32" s="1"/>
    </row>
    <row r="33" spans="1:8" x14ac:dyDescent="0.2">
      <c r="A33" s="27"/>
      <c r="B33" s="105"/>
      <c r="C33" s="73"/>
      <c r="D33" s="105"/>
      <c r="E33" s="15"/>
      <c r="F33" s="115"/>
      <c r="H33" s="1"/>
    </row>
    <row r="34" spans="1:8" s="138" customFormat="1" ht="15" x14ac:dyDescent="0.2">
      <c r="B34" s="139"/>
      <c r="C34" s="140" t="s">
        <v>438</v>
      </c>
      <c r="D34" s="140"/>
      <c r="E34" s="144"/>
      <c r="F34" s="141"/>
    </row>
    <row r="35" spans="1:8" s="138" customFormat="1" ht="15" x14ac:dyDescent="0.2">
      <c r="B35" s="139"/>
      <c r="C35" s="140"/>
      <c r="D35" s="140"/>
      <c r="E35" s="145"/>
      <c r="F35" s="141"/>
    </row>
    <row r="36" spans="1:8" s="138" customFormat="1" ht="15" x14ac:dyDescent="0.2">
      <c r="B36" s="139"/>
      <c r="C36" s="140" t="s">
        <v>439</v>
      </c>
      <c r="D36" s="140"/>
      <c r="E36" s="139"/>
      <c r="F36" s="141"/>
    </row>
    <row r="37" spans="1:8" x14ac:dyDescent="0.2">
      <c r="B37" s="86"/>
      <c r="C37" s="87"/>
      <c r="D37" s="86"/>
    </row>
  </sheetData>
  <mergeCells count="7">
    <mergeCell ref="C35:D35"/>
    <mergeCell ref="C36:D36"/>
    <mergeCell ref="A1:H2"/>
    <mergeCell ref="D4:D5"/>
    <mergeCell ref="B8:E8"/>
    <mergeCell ref="E10:F10"/>
    <mergeCell ref="C34:D3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E29 C29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4" workbookViewId="0">
      <selection activeCell="F23" sqref="F23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42614</v>
      </c>
      <c r="F5" s="135">
        <v>42643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>
        <v>42619</v>
      </c>
      <c r="B12" s="92" t="s">
        <v>268</v>
      </c>
      <c r="C12" s="119" t="s">
        <v>58</v>
      </c>
      <c r="D12" s="92" t="s">
        <v>93</v>
      </c>
      <c r="E12" s="108">
        <v>6</v>
      </c>
      <c r="F12" s="93">
        <f>E12*E26</f>
        <v>2.4060000000000001</v>
      </c>
    </row>
    <row r="13" spans="1:8" ht="25.5" x14ac:dyDescent="0.2">
      <c r="A13" s="91">
        <v>42620</v>
      </c>
      <c r="B13" s="94" t="s">
        <v>269</v>
      </c>
      <c r="C13" s="119" t="s">
        <v>58</v>
      </c>
      <c r="D13" s="94" t="s">
        <v>263</v>
      </c>
      <c r="E13" s="109">
        <v>32</v>
      </c>
      <c r="F13" s="95">
        <f>E13*E26</f>
        <v>12.832000000000001</v>
      </c>
    </row>
    <row r="14" spans="1:8" ht="25.5" x14ac:dyDescent="0.2">
      <c r="A14" s="89">
        <v>42622</v>
      </c>
      <c r="B14" s="92" t="s">
        <v>270</v>
      </c>
      <c r="C14" s="119" t="s">
        <v>58</v>
      </c>
      <c r="D14" s="92" t="s">
        <v>271</v>
      </c>
      <c r="E14" s="108">
        <v>54</v>
      </c>
      <c r="F14" s="93">
        <f>E14*E26</f>
        <v>21.654</v>
      </c>
    </row>
    <row r="15" spans="1:8" ht="25.5" x14ac:dyDescent="0.2">
      <c r="A15" s="91">
        <v>42625</v>
      </c>
      <c r="B15" s="94" t="s">
        <v>272</v>
      </c>
      <c r="C15" s="119" t="s">
        <v>58</v>
      </c>
      <c r="D15" s="94" t="s">
        <v>273</v>
      </c>
      <c r="E15" s="109">
        <v>62</v>
      </c>
      <c r="F15" s="95">
        <f>E15*E26</f>
        <v>24.862000000000002</v>
      </c>
    </row>
    <row r="16" spans="1:8" ht="25.5" x14ac:dyDescent="0.2">
      <c r="A16" s="89">
        <v>42626</v>
      </c>
      <c r="B16" s="92" t="s">
        <v>274</v>
      </c>
      <c r="C16" s="119" t="s">
        <v>58</v>
      </c>
      <c r="D16" s="92" t="s">
        <v>192</v>
      </c>
      <c r="E16" s="108">
        <v>64</v>
      </c>
      <c r="F16" s="93">
        <f>E16*E26</f>
        <v>25.664000000000001</v>
      </c>
    </row>
    <row r="17" spans="1:8" ht="25.5" x14ac:dyDescent="0.2">
      <c r="A17" s="91">
        <v>42628</v>
      </c>
      <c r="B17" s="94" t="s">
        <v>275</v>
      </c>
      <c r="C17" s="119" t="s">
        <v>58</v>
      </c>
      <c r="D17" s="94" t="s">
        <v>127</v>
      </c>
      <c r="E17" s="109">
        <v>230</v>
      </c>
      <c r="F17" s="95">
        <f>E17*E26</f>
        <v>92.23</v>
      </c>
    </row>
    <row r="18" spans="1:8" ht="25.5" x14ac:dyDescent="0.2">
      <c r="A18" s="89">
        <v>42629</v>
      </c>
      <c r="B18" s="92" t="s">
        <v>276</v>
      </c>
      <c r="C18" s="119" t="s">
        <v>58</v>
      </c>
      <c r="D18" s="92" t="s">
        <v>277</v>
      </c>
      <c r="E18" s="108">
        <v>42</v>
      </c>
      <c r="F18" s="93">
        <f>E18*E26</f>
        <v>16.842000000000002</v>
      </c>
    </row>
    <row r="19" spans="1:8" ht="25.5" x14ac:dyDescent="0.2">
      <c r="A19" s="91">
        <v>42632</v>
      </c>
      <c r="B19" s="94" t="s">
        <v>278</v>
      </c>
      <c r="C19" s="119" t="s">
        <v>58</v>
      </c>
      <c r="D19" s="94" t="s">
        <v>144</v>
      </c>
      <c r="E19" s="109">
        <v>140</v>
      </c>
      <c r="F19" s="95">
        <f>E19*E26</f>
        <v>56.14</v>
      </c>
    </row>
    <row r="20" spans="1:8" ht="25.5" x14ac:dyDescent="0.2">
      <c r="A20" s="89">
        <v>42635</v>
      </c>
      <c r="B20" s="92" t="s">
        <v>279</v>
      </c>
      <c r="C20" s="119" t="s">
        <v>58</v>
      </c>
      <c r="D20" s="92" t="s">
        <v>280</v>
      </c>
      <c r="E20" s="108">
        <v>186</v>
      </c>
      <c r="F20" s="93">
        <f>E20*E26</f>
        <v>74.585999999999999</v>
      </c>
    </row>
    <row r="21" spans="1:8" ht="25.5" x14ac:dyDescent="0.2">
      <c r="A21" s="91">
        <v>42643</v>
      </c>
      <c r="B21" s="94" t="s">
        <v>274</v>
      </c>
      <c r="C21" s="119" t="s">
        <v>58</v>
      </c>
      <c r="D21" s="94" t="s">
        <v>192</v>
      </c>
      <c r="E21" s="109">
        <v>64</v>
      </c>
      <c r="F21" s="95">
        <f>E21*E26</f>
        <v>25.664000000000001</v>
      </c>
    </row>
    <row r="22" spans="1:8" x14ac:dyDescent="0.2">
      <c r="A22" s="89"/>
      <c r="B22" s="92"/>
      <c r="C22" s="119"/>
      <c r="D22" s="98"/>
      <c r="E22" s="99" t="s">
        <v>134</v>
      </c>
      <c r="F22" s="100" t="s">
        <v>135</v>
      </c>
    </row>
    <row r="23" spans="1:8" x14ac:dyDescent="0.2">
      <c r="A23" s="27"/>
      <c r="B23" s="11"/>
      <c r="C23" s="67"/>
      <c r="D23" s="11"/>
      <c r="E23" s="113">
        <f>SUM(E12:E21)</f>
        <v>880</v>
      </c>
      <c r="F23" s="101">
        <f>SUM(F11:F21)</f>
        <v>352.88000000000005</v>
      </c>
    </row>
    <row r="24" spans="1:8" x14ac:dyDescent="0.2">
      <c r="A24" s="27"/>
      <c r="B24" s="11"/>
      <c r="C24" s="67"/>
      <c r="D24" s="11"/>
      <c r="E24" s="118"/>
      <c r="F24" s="102"/>
      <c r="H24" s="1"/>
    </row>
    <row r="25" spans="1:8" x14ac:dyDescent="0.2">
      <c r="A25" s="27"/>
      <c r="B25" s="103" t="s">
        <v>26</v>
      </c>
      <c r="C25" s="11" t="s">
        <v>35</v>
      </c>
      <c r="D25" s="103"/>
      <c r="E25" s="11" t="s">
        <v>35</v>
      </c>
      <c r="F25" s="74"/>
      <c r="H25" s="1"/>
    </row>
    <row r="26" spans="1:8" x14ac:dyDescent="0.2">
      <c r="A26" s="27"/>
      <c r="B26" s="103" t="s">
        <v>25</v>
      </c>
      <c r="C26" s="72"/>
      <c r="D26" s="11"/>
      <c r="E26" s="11">
        <v>0.40100000000000002</v>
      </c>
      <c r="F26" s="74"/>
      <c r="H26" s="1"/>
    </row>
    <row r="27" spans="1:8" x14ac:dyDescent="0.2">
      <c r="A27" s="27"/>
      <c r="B27" s="11"/>
      <c r="C27" s="67"/>
      <c r="D27" s="11"/>
      <c r="E27" s="105"/>
      <c r="F27" s="74"/>
      <c r="H27" s="1"/>
    </row>
    <row r="28" spans="1:8" x14ac:dyDescent="0.2">
      <c r="A28" s="104" t="s">
        <v>13</v>
      </c>
      <c r="B28" s="13"/>
      <c r="C28" s="70"/>
      <c r="D28" s="15"/>
      <c r="E28" s="105"/>
      <c r="F28" s="114"/>
      <c r="H28" s="1"/>
    </row>
    <row r="29" spans="1:8" x14ac:dyDescent="0.2">
      <c r="A29" s="27"/>
      <c r="B29" s="105"/>
      <c r="C29" s="73"/>
      <c r="D29" s="105"/>
      <c r="E29" s="11"/>
      <c r="F29" s="115"/>
      <c r="H29" s="1"/>
    </row>
    <row r="30" spans="1:8" ht="15" x14ac:dyDescent="0.2">
      <c r="A30" s="27"/>
      <c r="B30" s="105"/>
      <c r="C30" s="140" t="s">
        <v>438</v>
      </c>
      <c r="D30" s="140"/>
      <c r="E30" s="15"/>
      <c r="F30" s="115"/>
    </row>
    <row r="31" spans="1:8" ht="15" x14ac:dyDescent="0.2">
      <c r="B31" s="86"/>
      <c r="C31" s="140"/>
      <c r="D31" s="140"/>
      <c r="E31" s="142"/>
    </row>
    <row r="32" spans="1:8" ht="15" x14ac:dyDescent="0.2">
      <c r="B32" s="86"/>
      <c r="C32" s="140" t="s">
        <v>439</v>
      </c>
      <c r="D32" s="140"/>
      <c r="E32" s="142"/>
    </row>
    <row r="33" spans="2:5" x14ac:dyDescent="0.2">
      <c r="B33" s="86"/>
      <c r="C33" s="87"/>
      <c r="D33" s="86"/>
      <c r="E33" s="142"/>
    </row>
  </sheetData>
  <mergeCells count="7">
    <mergeCell ref="C31:D31"/>
    <mergeCell ref="C32:D32"/>
    <mergeCell ref="A1:H2"/>
    <mergeCell ref="D4:D5"/>
    <mergeCell ref="B8:E8"/>
    <mergeCell ref="E10:F10"/>
    <mergeCell ref="C30:D3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E25 C25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9" workbookViewId="0">
      <selection activeCell="F55" sqref="F55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42373</v>
      </c>
      <c r="F5" s="124" t="s">
        <v>132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/>
      <c r="B12" s="92"/>
      <c r="C12" s="119" t="s">
        <v>58</v>
      </c>
      <c r="D12" s="92"/>
      <c r="E12" s="108"/>
      <c r="F12" s="93">
        <f>E12*E58</f>
        <v>0</v>
      </c>
    </row>
    <row r="13" spans="1:8" ht="25.5" x14ac:dyDescent="0.2">
      <c r="A13" s="91"/>
      <c r="B13" s="94"/>
      <c r="C13" s="119" t="s">
        <v>58</v>
      </c>
      <c r="D13" s="94"/>
      <c r="E13" s="109"/>
      <c r="F13" s="95">
        <f>E13*E58</f>
        <v>0</v>
      </c>
    </row>
    <row r="14" spans="1:8" ht="25.5" x14ac:dyDescent="0.2">
      <c r="A14" s="89"/>
      <c r="B14" s="92"/>
      <c r="C14" s="119" t="s">
        <v>58</v>
      </c>
      <c r="D14" s="92"/>
      <c r="E14" s="108"/>
      <c r="F14" s="93">
        <f>E14*E58</f>
        <v>0</v>
      </c>
    </row>
    <row r="15" spans="1:8" ht="25.5" x14ac:dyDescent="0.2">
      <c r="A15" s="91"/>
      <c r="B15" s="94"/>
      <c r="C15" s="119" t="s">
        <v>58</v>
      </c>
      <c r="D15" s="94"/>
      <c r="E15" s="109"/>
      <c r="F15" s="95">
        <f>E15*E58</f>
        <v>0</v>
      </c>
    </row>
    <row r="16" spans="1:8" ht="25.5" x14ac:dyDescent="0.2">
      <c r="A16" s="89"/>
      <c r="B16" s="92"/>
      <c r="C16" s="119" t="s">
        <v>58</v>
      </c>
      <c r="D16" s="92"/>
      <c r="E16" s="108"/>
      <c r="F16" s="93">
        <f>E16*E58</f>
        <v>0</v>
      </c>
    </row>
    <row r="17" spans="1:6" ht="25.5" x14ac:dyDescent="0.2">
      <c r="A17" s="91"/>
      <c r="B17" s="94"/>
      <c r="C17" s="119" t="s">
        <v>58</v>
      </c>
      <c r="D17" s="94"/>
      <c r="E17" s="109"/>
      <c r="F17" s="95">
        <f>E17*E58</f>
        <v>0</v>
      </c>
    </row>
    <row r="18" spans="1:6" ht="25.5" x14ac:dyDescent="0.2">
      <c r="A18" s="89"/>
      <c r="B18" s="92"/>
      <c r="C18" s="119" t="s">
        <v>58</v>
      </c>
      <c r="D18" s="92"/>
      <c r="E18" s="108"/>
      <c r="F18" s="93">
        <f>E18*E58</f>
        <v>0</v>
      </c>
    </row>
    <row r="19" spans="1:6" ht="25.5" x14ac:dyDescent="0.2">
      <c r="A19" s="91"/>
      <c r="B19" s="94"/>
      <c r="C19" s="119" t="s">
        <v>58</v>
      </c>
      <c r="D19" s="94"/>
      <c r="E19" s="109"/>
      <c r="F19" s="95">
        <f>E19*E58</f>
        <v>0</v>
      </c>
    </row>
    <row r="20" spans="1:6" ht="25.5" x14ac:dyDescent="0.2">
      <c r="A20" s="89"/>
      <c r="B20" s="92"/>
      <c r="C20" s="119" t="s">
        <v>58</v>
      </c>
      <c r="D20" s="92"/>
      <c r="E20" s="108"/>
      <c r="F20" s="93">
        <f>E20*E58</f>
        <v>0</v>
      </c>
    </row>
    <row r="21" spans="1:6" ht="25.5" x14ac:dyDescent="0.2">
      <c r="A21" s="91"/>
      <c r="B21" s="94"/>
      <c r="C21" s="119" t="s">
        <v>58</v>
      </c>
      <c r="D21" s="94"/>
      <c r="E21" s="109"/>
      <c r="F21" s="95">
        <f>E21*E58</f>
        <v>0</v>
      </c>
    </row>
    <row r="22" spans="1:6" ht="25.5" x14ac:dyDescent="0.2">
      <c r="A22" s="89"/>
      <c r="B22" s="92"/>
      <c r="C22" s="119" t="s">
        <v>58</v>
      </c>
      <c r="D22" s="92"/>
      <c r="E22" s="108"/>
      <c r="F22" s="93">
        <f>E22*E58</f>
        <v>0</v>
      </c>
    </row>
    <row r="23" spans="1:6" ht="25.5" x14ac:dyDescent="0.2">
      <c r="A23" s="91"/>
      <c r="B23" s="94"/>
      <c r="C23" s="119" t="s">
        <v>58</v>
      </c>
      <c r="D23" s="94"/>
      <c r="E23" s="109"/>
      <c r="F23" s="95">
        <f>E23*E58</f>
        <v>0</v>
      </c>
    </row>
    <row r="24" spans="1:6" ht="25.5" x14ac:dyDescent="0.2">
      <c r="A24" s="89"/>
      <c r="B24" s="92"/>
      <c r="C24" s="119" t="s">
        <v>58</v>
      </c>
      <c r="D24" s="92"/>
      <c r="E24" s="108"/>
      <c r="F24" s="93">
        <f>E24*E58</f>
        <v>0</v>
      </c>
    </row>
    <row r="25" spans="1:6" ht="25.5" x14ac:dyDescent="0.2">
      <c r="A25" s="91"/>
      <c r="B25" s="94"/>
      <c r="C25" s="119" t="s">
        <v>58</v>
      </c>
      <c r="D25" s="94"/>
      <c r="E25" s="109"/>
      <c r="F25" s="95">
        <f>E25*E58</f>
        <v>0</v>
      </c>
    </row>
    <row r="26" spans="1:6" ht="25.5" x14ac:dyDescent="0.2">
      <c r="A26" s="89"/>
      <c r="B26" s="92"/>
      <c r="C26" s="119" t="s">
        <v>58</v>
      </c>
      <c r="D26" s="92"/>
      <c r="E26" s="108"/>
      <c r="F26" s="93">
        <f>E26*E58</f>
        <v>0</v>
      </c>
    </row>
    <row r="27" spans="1:6" ht="25.5" x14ac:dyDescent="0.2">
      <c r="A27" s="91"/>
      <c r="B27" s="94"/>
      <c r="C27" s="119" t="s">
        <v>58</v>
      </c>
      <c r="D27" s="94"/>
      <c r="E27" s="109"/>
      <c r="F27" s="95">
        <f>E27*E58</f>
        <v>0</v>
      </c>
    </row>
    <row r="28" spans="1:6" ht="25.5" x14ac:dyDescent="0.2">
      <c r="A28" s="90"/>
      <c r="B28" s="96"/>
      <c r="C28" s="119" t="s">
        <v>58</v>
      </c>
      <c r="D28" s="96"/>
      <c r="E28" s="110"/>
      <c r="F28" s="93">
        <f>E28*E58</f>
        <v>0</v>
      </c>
    </row>
    <row r="29" spans="1:6" ht="25.5" x14ac:dyDescent="0.2">
      <c r="A29" s="91"/>
      <c r="B29" s="97"/>
      <c r="C29" s="119" t="s">
        <v>58</v>
      </c>
      <c r="D29" s="97"/>
      <c r="E29" s="111"/>
      <c r="F29" s="95">
        <f>E29*E58</f>
        <v>0</v>
      </c>
    </row>
    <row r="30" spans="1:6" ht="25.5" x14ac:dyDescent="0.2">
      <c r="A30" s="89"/>
      <c r="B30" s="92"/>
      <c r="C30" s="119" t="s">
        <v>58</v>
      </c>
      <c r="D30" s="92"/>
      <c r="E30" s="112"/>
      <c r="F30" s="93">
        <f>E30*E58</f>
        <v>0</v>
      </c>
    </row>
    <row r="31" spans="1:6" ht="25.5" x14ac:dyDescent="0.2">
      <c r="A31" s="91"/>
      <c r="B31" s="97"/>
      <c r="C31" s="119" t="s">
        <v>58</v>
      </c>
      <c r="D31" s="97"/>
      <c r="E31" s="111"/>
      <c r="F31" s="95">
        <f>E31*E58</f>
        <v>0</v>
      </c>
    </row>
    <row r="32" spans="1:6" ht="25.5" x14ac:dyDescent="0.2">
      <c r="A32" s="89"/>
      <c r="B32" s="92"/>
      <c r="C32" s="119" t="s">
        <v>58</v>
      </c>
      <c r="D32" s="92"/>
      <c r="E32" s="112"/>
      <c r="F32" s="93">
        <f>E32*E58</f>
        <v>0</v>
      </c>
    </row>
    <row r="33" spans="1:6" ht="25.5" x14ac:dyDescent="0.2">
      <c r="A33" s="91"/>
      <c r="B33" s="97"/>
      <c r="C33" s="119" t="s">
        <v>58</v>
      </c>
      <c r="D33" s="97"/>
      <c r="E33" s="111"/>
      <c r="F33" s="95">
        <f>E33*E58</f>
        <v>0</v>
      </c>
    </row>
    <row r="34" spans="1:6" ht="25.5" x14ac:dyDescent="0.2">
      <c r="A34" s="89"/>
      <c r="B34" s="92"/>
      <c r="C34" s="119" t="s">
        <v>58</v>
      </c>
      <c r="D34" s="92"/>
      <c r="E34" s="112"/>
      <c r="F34" s="93">
        <f>E34*E58</f>
        <v>0</v>
      </c>
    </row>
    <row r="35" spans="1:6" ht="25.5" x14ac:dyDescent="0.2">
      <c r="A35" s="91"/>
      <c r="B35" s="97"/>
      <c r="C35" s="119" t="s">
        <v>58</v>
      </c>
      <c r="D35" s="97"/>
      <c r="E35" s="111"/>
      <c r="F35" s="95">
        <f>E35*E58</f>
        <v>0</v>
      </c>
    </row>
    <row r="36" spans="1:6" ht="25.5" x14ac:dyDescent="0.2">
      <c r="A36" s="89"/>
      <c r="B36" s="92"/>
      <c r="C36" s="119" t="s">
        <v>58</v>
      </c>
      <c r="D36" s="92"/>
      <c r="E36" s="112"/>
      <c r="F36" s="93">
        <f>E36*E58</f>
        <v>0</v>
      </c>
    </row>
    <row r="37" spans="1:6" ht="25.5" x14ac:dyDescent="0.2">
      <c r="A37" s="91"/>
      <c r="B37" s="97"/>
      <c r="C37" s="119" t="s">
        <v>58</v>
      </c>
      <c r="D37" s="97"/>
      <c r="E37" s="111"/>
      <c r="F37" s="95">
        <f>E37*E58</f>
        <v>0</v>
      </c>
    </row>
    <row r="38" spans="1:6" ht="25.5" x14ac:dyDescent="0.2">
      <c r="A38" s="89"/>
      <c r="B38" s="92"/>
      <c r="C38" s="119" t="s">
        <v>58</v>
      </c>
      <c r="D38" s="92"/>
      <c r="E38" s="112"/>
      <c r="F38" s="93">
        <f>E38*E58</f>
        <v>0</v>
      </c>
    </row>
    <row r="39" spans="1:6" ht="25.5" x14ac:dyDescent="0.2">
      <c r="A39" s="91"/>
      <c r="B39" s="97"/>
      <c r="C39" s="119" t="s">
        <v>58</v>
      </c>
      <c r="D39" s="97"/>
      <c r="E39" s="111"/>
      <c r="F39" s="95">
        <f>E39*E58</f>
        <v>0</v>
      </c>
    </row>
    <row r="40" spans="1:6" ht="25.5" x14ac:dyDescent="0.2">
      <c r="A40" s="89"/>
      <c r="B40" s="92"/>
      <c r="C40" s="119" t="s">
        <v>58</v>
      </c>
      <c r="D40" s="92"/>
      <c r="E40" s="112"/>
      <c r="F40" s="93">
        <f>E40*E58</f>
        <v>0</v>
      </c>
    </row>
    <row r="41" spans="1:6" ht="25.5" x14ac:dyDescent="0.2">
      <c r="A41" s="91"/>
      <c r="B41" s="97"/>
      <c r="C41" s="119" t="s">
        <v>58</v>
      </c>
      <c r="D41" s="97"/>
      <c r="E41" s="111"/>
      <c r="F41" s="95">
        <f>E41*E58</f>
        <v>0</v>
      </c>
    </row>
    <row r="42" spans="1:6" ht="25.5" x14ac:dyDescent="0.2">
      <c r="A42" s="89"/>
      <c r="B42" s="92"/>
      <c r="C42" s="119" t="s">
        <v>58</v>
      </c>
      <c r="D42" s="92"/>
      <c r="E42" s="112"/>
      <c r="F42" s="93">
        <f>E42*E58</f>
        <v>0</v>
      </c>
    </row>
    <row r="43" spans="1:6" ht="25.5" x14ac:dyDescent="0.2">
      <c r="A43" s="91"/>
      <c r="B43" s="97"/>
      <c r="C43" s="119" t="s">
        <v>58</v>
      </c>
      <c r="D43" s="97"/>
      <c r="E43" s="111"/>
      <c r="F43" s="95">
        <f>E43*E58</f>
        <v>0</v>
      </c>
    </row>
    <row r="44" spans="1:6" ht="25.5" x14ac:dyDescent="0.2">
      <c r="A44" s="89"/>
      <c r="B44" s="92"/>
      <c r="C44" s="119" t="s">
        <v>58</v>
      </c>
      <c r="D44" s="92"/>
      <c r="E44" s="112"/>
      <c r="F44" s="93">
        <f>E44*E58</f>
        <v>0</v>
      </c>
    </row>
    <row r="45" spans="1:6" ht="25.5" x14ac:dyDescent="0.2">
      <c r="A45" s="91"/>
      <c r="B45" s="97"/>
      <c r="C45" s="119" t="s">
        <v>58</v>
      </c>
      <c r="D45" s="97"/>
      <c r="E45" s="111"/>
      <c r="F45" s="95">
        <f>E45*E58</f>
        <v>0</v>
      </c>
    </row>
    <row r="46" spans="1:6" ht="25.5" x14ac:dyDescent="0.2">
      <c r="A46" s="89"/>
      <c r="B46" s="92"/>
      <c r="C46" s="119" t="s">
        <v>58</v>
      </c>
      <c r="D46" s="92"/>
      <c r="E46" s="112"/>
      <c r="F46" s="93">
        <f>E46*E58</f>
        <v>0</v>
      </c>
    </row>
    <row r="47" spans="1:6" ht="25.5" x14ac:dyDescent="0.2">
      <c r="A47" s="91"/>
      <c r="B47" s="97"/>
      <c r="C47" s="119" t="s">
        <v>58</v>
      </c>
      <c r="D47" s="97"/>
      <c r="E47" s="111"/>
      <c r="F47" s="95">
        <f>E47*E58</f>
        <v>0</v>
      </c>
    </row>
    <row r="48" spans="1:6" ht="25.5" x14ac:dyDescent="0.2">
      <c r="A48" s="89"/>
      <c r="B48" s="92"/>
      <c r="C48" s="119" t="s">
        <v>58</v>
      </c>
      <c r="D48" s="92"/>
      <c r="E48" s="112"/>
      <c r="F48" s="93">
        <f>E48*E58</f>
        <v>0</v>
      </c>
    </row>
    <row r="49" spans="1:8" ht="25.5" x14ac:dyDescent="0.2">
      <c r="A49" s="91"/>
      <c r="B49" s="97"/>
      <c r="C49" s="119" t="s">
        <v>58</v>
      </c>
      <c r="D49" s="97"/>
      <c r="E49" s="111"/>
      <c r="F49" s="95">
        <f>E49*E58</f>
        <v>0</v>
      </c>
    </row>
    <row r="50" spans="1:8" ht="25.5" x14ac:dyDescent="0.2">
      <c r="A50" s="89"/>
      <c r="B50" s="92"/>
      <c r="C50" s="119" t="s">
        <v>58</v>
      </c>
      <c r="D50" s="92"/>
      <c r="E50" s="112"/>
      <c r="F50" s="93">
        <f>E50*E58</f>
        <v>0</v>
      </c>
    </row>
    <row r="51" spans="1:8" ht="25.5" x14ac:dyDescent="0.2">
      <c r="A51" s="91"/>
      <c r="B51" s="97"/>
      <c r="C51" s="119" t="s">
        <v>58</v>
      </c>
      <c r="D51" s="97"/>
      <c r="E51" s="111"/>
      <c r="F51" s="95">
        <f>E51*E58</f>
        <v>0</v>
      </c>
    </row>
    <row r="52" spans="1:8" ht="25.5" x14ac:dyDescent="0.2">
      <c r="A52" s="89"/>
      <c r="B52" s="92"/>
      <c r="C52" s="119" t="s">
        <v>58</v>
      </c>
      <c r="D52" s="92"/>
      <c r="E52" s="112"/>
      <c r="F52" s="93">
        <f>E52*E58</f>
        <v>0</v>
      </c>
    </row>
    <row r="53" spans="1:8" ht="25.5" x14ac:dyDescent="0.2">
      <c r="A53" s="91"/>
      <c r="B53" s="97"/>
      <c r="C53" s="119" t="s">
        <v>58</v>
      </c>
      <c r="D53" s="97"/>
      <c r="E53" s="111"/>
      <c r="F53" s="95">
        <f>E53*E58</f>
        <v>0</v>
      </c>
    </row>
    <row r="54" spans="1:8" x14ac:dyDescent="0.2">
      <c r="A54" s="89"/>
      <c r="B54" s="92"/>
      <c r="C54" s="119"/>
      <c r="D54" s="98"/>
      <c r="E54" s="99" t="s">
        <v>134</v>
      </c>
      <c r="F54" s="100" t="s">
        <v>135</v>
      </c>
    </row>
    <row r="55" spans="1:8" x14ac:dyDescent="0.2">
      <c r="A55" s="27"/>
      <c r="B55" s="11"/>
      <c r="C55" s="67"/>
      <c r="D55" s="11"/>
      <c r="E55" s="113">
        <f>SUM(E12:E53)</f>
        <v>0</v>
      </c>
      <c r="F55" s="101">
        <f>SUM(F11:F53)</f>
        <v>0</v>
      </c>
    </row>
    <row r="56" spans="1:8" x14ac:dyDescent="0.2">
      <c r="A56" s="27"/>
      <c r="B56" s="11"/>
      <c r="C56" s="67"/>
      <c r="D56" s="11"/>
      <c r="E56" s="118"/>
      <c r="F56" s="102"/>
      <c r="H56" s="1"/>
    </row>
    <row r="57" spans="1:8" x14ac:dyDescent="0.2">
      <c r="A57" s="27"/>
      <c r="B57" s="103" t="s">
        <v>26</v>
      </c>
      <c r="C57" s="11" t="s">
        <v>35</v>
      </c>
      <c r="D57" s="103"/>
      <c r="E57" s="11" t="s">
        <v>35</v>
      </c>
      <c r="F57" s="74"/>
      <c r="H57" s="1"/>
    </row>
    <row r="58" spans="1:8" x14ac:dyDescent="0.2">
      <c r="A58" s="27"/>
      <c r="B58" s="103" t="s">
        <v>25</v>
      </c>
      <c r="C58" s="72"/>
      <c r="D58" s="11"/>
      <c r="E58" s="11">
        <v>0.40100000000000002</v>
      </c>
      <c r="F58" s="74"/>
      <c r="H58" s="1"/>
    </row>
    <row r="59" spans="1:8" x14ac:dyDescent="0.2">
      <c r="A59" s="27"/>
      <c r="B59" s="11"/>
      <c r="C59" s="67"/>
      <c r="D59" s="11"/>
      <c r="E59" s="105"/>
      <c r="F59" s="74"/>
      <c r="H59" s="1"/>
    </row>
    <row r="60" spans="1:8" x14ac:dyDescent="0.2">
      <c r="A60" s="104" t="s">
        <v>13</v>
      </c>
      <c r="B60" s="13"/>
      <c r="C60" s="70"/>
      <c r="D60" s="15"/>
      <c r="E60" s="105"/>
      <c r="F60" s="114"/>
      <c r="H60" s="1"/>
    </row>
    <row r="61" spans="1:8" x14ac:dyDescent="0.2">
      <c r="A61" s="27"/>
      <c r="B61" s="105"/>
      <c r="C61" s="73"/>
      <c r="D61" s="105"/>
      <c r="E61" s="11"/>
      <c r="F61" s="115"/>
      <c r="H61" s="1"/>
    </row>
    <row r="62" spans="1:8" ht="15" x14ac:dyDescent="0.2">
      <c r="A62" s="27"/>
      <c r="B62" s="105"/>
      <c r="C62" s="140" t="s">
        <v>438</v>
      </c>
      <c r="D62" s="140"/>
      <c r="E62" s="15"/>
      <c r="F62" s="115"/>
    </row>
    <row r="63" spans="1:8" ht="15" x14ac:dyDescent="0.2">
      <c r="B63" s="86"/>
      <c r="C63" s="140"/>
      <c r="D63" s="140"/>
      <c r="E63" s="142"/>
    </row>
    <row r="64" spans="1:8" ht="15" x14ac:dyDescent="0.2">
      <c r="B64" s="86"/>
      <c r="C64" s="140" t="s">
        <v>439</v>
      </c>
      <c r="D64" s="140"/>
      <c r="E64" s="142"/>
    </row>
    <row r="65" spans="2:4" x14ac:dyDescent="0.2">
      <c r="B65" s="86"/>
      <c r="C65" s="87"/>
      <c r="D65" s="86"/>
    </row>
  </sheetData>
  <mergeCells count="7">
    <mergeCell ref="C63:D63"/>
    <mergeCell ref="C64:D64"/>
    <mergeCell ref="A1:H2"/>
    <mergeCell ref="D4:D5"/>
    <mergeCell ref="B8:E8"/>
    <mergeCell ref="E10:F10"/>
    <mergeCell ref="C62:D6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E57 C57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3" workbookViewId="0">
      <selection activeCell="F56" sqref="F56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42373</v>
      </c>
      <c r="F5" s="124" t="s">
        <v>132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/>
      <c r="B12" s="92"/>
      <c r="C12" s="119" t="s">
        <v>58</v>
      </c>
      <c r="D12" s="92"/>
      <c r="E12" s="108"/>
      <c r="F12" s="93"/>
    </row>
    <row r="13" spans="1:8" ht="25.5" x14ac:dyDescent="0.2">
      <c r="A13" s="91"/>
      <c r="B13" s="94"/>
      <c r="C13" s="119" t="s">
        <v>58</v>
      </c>
      <c r="D13" s="94"/>
      <c r="E13" s="109"/>
      <c r="F13" s="95"/>
    </row>
    <row r="14" spans="1:8" ht="25.5" x14ac:dyDescent="0.2">
      <c r="A14" s="89"/>
      <c r="B14" s="92"/>
      <c r="C14" s="119" t="s">
        <v>58</v>
      </c>
      <c r="D14" s="92"/>
      <c r="E14" s="108"/>
      <c r="F14" s="93"/>
    </row>
    <row r="15" spans="1:8" ht="25.5" x14ac:dyDescent="0.2">
      <c r="A15" s="91"/>
      <c r="B15" s="94"/>
      <c r="C15" s="119" t="s">
        <v>58</v>
      </c>
      <c r="D15" s="94"/>
      <c r="E15" s="109"/>
      <c r="F15" s="95"/>
    </row>
    <row r="16" spans="1:8" ht="25.5" x14ac:dyDescent="0.2">
      <c r="A16" s="89"/>
      <c r="B16" s="92"/>
      <c r="C16" s="119" t="s">
        <v>58</v>
      </c>
      <c r="D16" s="92"/>
      <c r="E16" s="108"/>
      <c r="F16" s="93"/>
    </row>
    <row r="17" spans="1:6" ht="25.5" x14ac:dyDescent="0.2">
      <c r="A17" s="91"/>
      <c r="B17" s="94"/>
      <c r="C17" s="119" t="s">
        <v>58</v>
      </c>
      <c r="D17" s="94"/>
      <c r="E17" s="109"/>
      <c r="F17" s="95"/>
    </row>
    <row r="18" spans="1:6" ht="25.5" x14ac:dyDescent="0.2">
      <c r="A18" s="89"/>
      <c r="B18" s="92"/>
      <c r="C18" s="119" t="s">
        <v>58</v>
      </c>
      <c r="D18" s="92"/>
      <c r="E18" s="108"/>
      <c r="F18" s="93"/>
    </row>
    <row r="19" spans="1:6" ht="25.5" x14ac:dyDescent="0.2">
      <c r="A19" s="91"/>
      <c r="B19" s="94"/>
      <c r="C19" s="119" t="s">
        <v>58</v>
      </c>
      <c r="D19" s="94"/>
      <c r="E19" s="109"/>
      <c r="F19" s="95"/>
    </row>
    <row r="20" spans="1:6" ht="25.5" x14ac:dyDescent="0.2">
      <c r="A20" s="89"/>
      <c r="B20" s="92"/>
      <c r="C20" s="119" t="s">
        <v>58</v>
      </c>
      <c r="D20" s="92"/>
      <c r="E20" s="108"/>
      <c r="F20" s="93"/>
    </row>
    <row r="21" spans="1:6" ht="25.5" x14ac:dyDescent="0.2">
      <c r="A21" s="91"/>
      <c r="B21" s="94"/>
      <c r="C21" s="119" t="s">
        <v>58</v>
      </c>
      <c r="D21" s="94"/>
      <c r="E21" s="109"/>
      <c r="F21" s="95"/>
    </row>
    <row r="22" spans="1:6" ht="25.5" x14ac:dyDescent="0.2">
      <c r="A22" s="89"/>
      <c r="B22" s="92"/>
      <c r="C22" s="119" t="s">
        <v>58</v>
      </c>
      <c r="D22" s="92"/>
      <c r="E22" s="108"/>
      <c r="F22" s="93"/>
    </row>
    <row r="23" spans="1:6" ht="25.5" x14ac:dyDescent="0.2">
      <c r="A23" s="91"/>
      <c r="B23" s="94"/>
      <c r="C23" s="119" t="s">
        <v>58</v>
      </c>
      <c r="D23" s="94"/>
      <c r="E23" s="109"/>
      <c r="F23" s="95"/>
    </row>
    <row r="24" spans="1:6" ht="25.5" x14ac:dyDescent="0.2">
      <c r="A24" s="89"/>
      <c r="B24" s="92"/>
      <c r="C24" s="119" t="s">
        <v>58</v>
      </c>
      <c r="D24" s="92"/>
      <c r="E24" s="108"/>
      <c r="F24" s="93"/>
    </row>
    <row r="25" spans="1:6" ht="25.5" x14ac:dyDescent="0.2">
      <c r="A25" s="91"/>
      <c r="B25" s="94"/>
      <c r="C25" s="119" t="s">
        <v>58</v>
      </c>
      <c r="D25" s="94"/>
      <c r="E25" s="109"/>
      <c r="F25" s="95"/>
    </row>
    <row r="26" spans="1:6" ht="25.5" x14ac:dyDescent="0.2">
      <c r="A26" s="89"/>
      <c r="B26" s="92"/>
      <c r="C26" s="119" t="s">
        <v>58</v>
      </c>
      <c r="D26" s="92"/>
      <c r="E26" s="108"/>
      <c r="F26" s="93"/>
    </row>
    <row r="27" spans="1:6" ht="25.5" x14ac:dyDescent="0.2">
      <c r="A27" s="91"/>
      <c r="B27" s="94"/>
      <c r="C27" s="119" t="s">
        <v>58</v>
      </c>
      <c r="D27" s="94"/>
      <c r="E27" s="109"/>
      <c r="F27" s="95"/>
    </row>
    <row r="28" spans="1:6" ht="25.5" x14ac:dyDescent="0.2">
      <c r="A28" s="90"/>
      <c r="B28" s="96"/>
      <c r="C28" s="119" t="s">
        <v>58</v>
      </c>
      <c r="D28" s="96"/>
      <c r="E28" s="110"/>
      <c r="F28" s="93"/>
    </row>
    <row r="29" spans="1:6" ht="25.5" x14ac:dyDescent="0.2">
      <c r="A29" s="91"/>
      <c r="B29" s="97"/>
      <c r="C29" s="119" t="s">
        <v>58</v>
      </c>
      <c r="D29" s="97"/>
      <c r="E29" s="111"/>
      <c r="F29" s="95"/>
    </row>
    <row r="30" spans="1:6" ht="25.5" x14ac:dyDescent="0.2">
      <c r="A30" s="89"/>
      <c r="B30" s="92"/>
      <c r="C30" s="119" t="s">
        <v>58</v>
      </c>
      <c r="D30" s="92"/>
      <c r="E30" s="112"/>
      <c r="F30" s="93"/>
    </row>
    <row r="31" spans="1:6" ht="25.5" x14ac:dyDescent="0.2">
      <c r="A31" s="91"/>
      <c r="B31" s="97"/>
      <c r="C31" s="119" t="s">
        <v>58</v>
      </c>
      <c r="D31" s="97"/>
      <c r="E31" s="111"/>
      <c r="F31" s="95"/>
    </row>
    <row r="32" spans="1:6" ht="25.5" x14ac:dyDescent="0.2">
      <c r="A32" s="89"/>
      <c r="B32" s="92"/>
      <c r="C32" s="119" t="s">
        <v>58</v>
      </c>
      <c r="D32" s="92"/>
      <c r="E32" s="112"/>
      <c r="F32" s="93"/>
    </row>
    <row r="33" spans="1:6" ht="25.5" x14ac:dyDescent="0.2">
      <c r="A33" s="91"/>
      <c r="B33" s="97"/>
      <c r="C33" s="119" t="s">
        <v>58</v>
      </c>
      <c r="D33" s="97"/>
      <c r="E33" s="111"/>
      <c r="F33" s="95"/>
    </row>
    <row r="34" spans="1:6" ht="25.5" x14ac:dyDescent="0.2">
      <c r="A34" s="89"/>
      <c r="B34" s="92"/>
      <c r="C34" s="119" t="s">
        <v>58</v>
      </c>
      <c r="D34" s="92"/>
      <c r="E34" s="112"/>
      <c r="F34" s="93"/>
    </row>
    <row r="35" spans="1:6" ht="25.5" x14ac:dyDescent="0.2">
      <c r="A35" s="91"/>
      <c r="B35" s="97"/>
      <c r="C35" s="119" t="s">
        <v>58</v>
      </c>
      <c r="D35" s="97"/>
      <c r="E35" s="111"/>
      <c r="F35" s="95"/>
    </row>
    <row r="36" spans="1:6" ht="25.5" x14ac:dyDescent="0.2">
      <c r="A36" s="89"/>
      <c r="B36" s="92"/>
      <c r="C36" s="119" t="s">
        <v>58</v>
      </c>
      <c r="D36" s="92"/>
      <c r="E36" s="112"/>
      <c r="F36" s="93"/>
    </row>
    <row r="37" spans="1:6" ht="25.5" x14ac:dyDescent="0.2">
      <c r="A37" s="91"/>
      <c r="B37" s="97"/>
      <c r="C37" s="119" t="s">
        <v>58</v>
      </c>
      <c r="D37" s="97"/>
      <c r="E37" s="111"/>
      <c r="F37" s="95"/>
    </row>
    <row r="38" spans="1:6" ht="25.5" x14ac:dyDescent="0.2">
      <c r="A38" s="89"/>
      <c r="B38" s="92"/>
      <c r="C38" s="119" t="s">
        <v>58</v>
      </c>
      <c r="D38" s="92"/>
      <c r="E38" s="112"/>
      <c r="F38" s="93"/>
    </row>
    <row r="39" spans="1:6" ht="25.5" x14ac:dyDescent="0.2">
      <c r="A39" s="91"/>
      <c r="B39" s="97"/>
      <c r="C39" s="119" t="s">
        <v>58</v>
      </c>
      <c r="D39" s="97"/>
      <c r="E39" s="111"/>
      <c r="F39" s="95"/>
    </row>
    <row r="40" spans="1:6" ht="25.5" x14ac:dyDescent="0.2">
      <c r="A40" s="89"/>
      <c r="B40" s="92"/>
      <c r="C40" s="119" t="s">
        <v>58</v>
      </c>
      <c r="D40" s="92"/>
      <c r="E40" s="112"/>
      <c r="F40" s="93"/>
    </row>
    <row r="41" spans="1:6" ht="25.5" x14ac:dyDescent="0.2">
      <c r="A41" s="91"/>
      <c r="B41" s="97"/>
      <c r="C41" s="119" t="s">
        <v>58</v>
      </c>
      <c r="D41" s="97"/>
      <c r="E41" s="111"/>
      <c r="F41" s="95"/>
    </row>
    <row r="42" spans="1:6" ht="25.5" x14ac:dyDescent="0.2">
      <c r="A42" s="89"/>
      <c r="B42" s="92"/>
      <c r="C42" s="119" t="s">
        <v>58</v>
      </c>
      <c r="D42" s="92"/>
      <c r="E42" s="112"/>
      <c r="F42" s="93"/>
    </row>
    <row r="43" spans="1:6" ht="25.5" x14ac:dyDescent="0.2">
      <c r="A43" s="91"/>
      <c r="B43" s="97"/>
      <c r="C43" s="119" t="s">
        <v>58</v>
      </c>
      <c r="D43" s="97"/>
      <c r="E43" s="111"/>
      <c r="F43" s="95"/>
    </row>
    <row r="44" spans="1:6" ht="25.5" x14ac:dyDescent="0.2">
      <c r="A44" s="89"/>
      <c r="B44" s="92"/>
      <c r="C44" s="119" t="s">
        <v>58</v>
      </c>
      <c r="D44" s="92"/>
      <c r="E44" s="112"/>
      <c r="F44" s="93"/>
    </row>
    <row r="45" spans="1:6" ht="25.5" x14ac:dyDescent="0.2">
      <c r="A45" s="91"/>
      <c r="B45" s="97"/>
      <c r="C45" s="119" t="s">
        <v>58</v>
      </c>
      <c r="D45" s="97"/>
      <c r="E45" s="111"/>
      <c r="F45" s="95"/>
    </row>
    <row r="46" spans="1:6" ht="25.5" x14ac:dyDescent="0.2">
      <c r="A46" s="89"/>
      <c r="B46" s="92"/>
      <c r="C46" s="119" t="s">
        <v>58</v>
      </c>
      <c r="D46" s="92"/>
      <c r="E46" s="112"/>
      <c r="F46" s="93"/>
    </row>
    <row r="47" spans="1:6" ht="25.5" x14ac:dyDescent="0.2">
      <c r="A47" s="91"/>
      <c r="B47" s="97"/>
      <c r="C47" s="119" t="s">
        <v>58</v>
      </c>
      <c r="D47" s="97"/>
      <c r="E47" s="111"/>
      <c r="F47" s="95"/>
    </row>
    <row r="48" spans="1:6" ht="25.5" x14ac:dyDescent="0.2">
      <c r="A48" s="89"/>
      <c r="B48" s="92"/>
      <c r="C48" s="119" t="s">
        <v>58</v>
      </c>
      <c r="D48" s="92"/>
      <c r="E48" s="112"/>
      <c r="F48" s="93"/>
    </row>
    <row r="49" spans="1:8" ht="25.5" x14ac:dyDescent="0.2">
      <c r="A49" s="91"/>
      <c r="B49" s="97"/>
      <c r="C49" s="119" t="s">
        <v>58</v>
      </c>
      <c r="D49" s="97"/>
      <c r="E49" s="111"/>
      <c r="F49" s="95"/>
    </row>
    <row r="50" spans="1:8" ht="25.5" x14ac:dyDescent="0.2">
      <c r="A50" s="89"/>
      <c r="B50" s="92"/>
      <c r="C50" s="119" t="s">
        <v>58</v>
      </c>
      <c r="D50" s="92"/>
      <c r="E50" s="112"/>
      <c r="F50" s="93"/>
    </row>
    <row r="51" spans="1:8" ht="25.5" x14ac:dyDescent="0.2">
      <c r="A51" s="91"/>
      <c r="B51" s="97"/>
      <c r="C51" s="119" t="s">
        <v>58</v>
      </c>
      <c r="D51" s="97"/>
      <c r="E51" s="111"/>
      <c r="F51" s="95"/>
    </row>
    <row r="52" spans="1:8" ht="25.5" x14ac:dyDescent="0.2">
      <c r="A52" s="89"/>
      <c r="B52" s="92"/>
      <c r="C52" s="119" t="s">
        <v>58</v>
      </c>
      <c r="D52" s="92"/>
      <c r="E52" s="112"/>
      <c r="F52" s="93"/>
    </row>
    <row r="53" spans="1:8" ht="25.5" x14ac:dyDescent="0.2">
      <c r="A53" s="91"/>
      <c r="B53" s="97"/>
      <c r="C53" s="119" t="s">
        <v>58</v>
      </c>
      <c r="D53" s="97"/>
      <c r="E53" s="111"/>
      <c r="F53" s="95"/>
    </row>
    <row r="54" spans="1:8" x14ac:dyDescent="0.2">
      <c r="A54" s="89"/>
      <c r="B54" s="92"/>
      <c r="C54" s="119"/>
      <c r="D54" s="98"/>
      <c r="E54" s="99" t="s">
        <v>134</v>
      </c>
      <c r="F54" s="100" t="s">
        <v>135</v>
      </c>
    </row>
    <row r="55" spans="1:8" x14ac:dyDescent="0.2">
      <c r="A55" s="27"/>
      <c r="B55" s="11"/>
      <c r="C55" s="67"/>
      <c r="D55" s="11"/>
      <c r="E55" s="113">
        <f>SUM(E12:E53)</f>
        <v>0</v>
      </c>
      <c r="F55" s="101">
        <f>SUM(F11:F53)</f>
        <v>0</v>
      </c>
    </row>
    <row r="56" spans="1:8" x14ac:dyDescent="0.2">
      <c r="A56" s="27"/>
      <c r="B56" s="11"/>
      <c r="C56" s="67"/>
      <c r="D56" s="11"/>
      <c r="E56" s="118"/>
      <c r="F56" s="102"/>
      <c r="H56" s="1"/>
    </row>
    <row r="57" spans="1:8" x14ac:dyDescent="0.2">
      <c r="A57" s="27"/>
      <c r="B57" s="103" t="s">
        <v>26</v>
      </c>
      <c r="C57" s="11" t="s">
        <v>35</v>
      </c>
      <c r="D57" s="103"/>
      <c r="E57" s="11" t="s">
        <v>35</v>
      </c>
      <c r="F57" s="74"/>
      <c r="H57" s="1"/>
    </row>
    <row r="58" spans="1:8" x14ac:dyDescent="0.2">
      <c r="A58" s="27"/>
      <c r="B58" s="103" t="s">
        <v>25</v>
      </c>
      <c r="C58" s="72"/>
      <c r="D58" s="11"/>
      <c r="E58" s="11">
        <v>0.40100000000000002</v>
      </c>
      <c r="F58" s="74"/>
      <c r="H58" s="1"/>
    </row>
    <row r="59" spans="1:8" x14ac:dyDescent="0.2">
      <c r="A59" s="27"/>
      <c r="B59" s="11"/>
      <c r="C59" s="67"/>
      <c r="D59" s="11"/>
      <c r="E59" s="105"/>
      <c r="F59" s="74"/>
      <c r="H59" s="1"/>
    </row>
    <row r="60" spans="1:8" x14ac:dyDescent="0.2">
      <c r="A60" s="104" t="s">
        <v>13</v>
      </c>
      <c r="B60" s="13"/>
      <c r="C60" s="70"/>
      <c r="D60" s="15"/>
      <c r="E60" s="143"/>
      <c r="F60" s="114"/>
      <c r="H60" s="1"/>
    </row>
    <row r="61" spans="1:8" ht="15" x14ac:dyDescent="0.2">
      <c r="A61" s="27"/>
      <c r="B61" s="105"/>
      <c r="C61" s="140" t="s">
        <v>438</v>
      </c>
      <c r="D61" s="140"/>
      <c r="E61" s="15"/>
      <c r="F61" s="115"/>
      <c r="H61" s="1"/>
    </row>
    <row r="62" spans="1:8" ht="15" x14ac:dyDescent="0.2">
      <c r="A62" s="27"/>
      <c r="B62" s="105"/>
      <c r="C62" s="140"/>
      <c r="D62" s="140"/>
      <c r="E62" s="15"/>
      <c r="F62" s="115"/>
    </row>
    <row r="63" spans="1:8" ht="15" x14ac:dyDescent="0.2">
      <c r="B63" s="86"/>
      <c r="C63" s="140" t="s">
        <v>439</v>
      </c>
      <c r="D63" s="140"/>
      <c r="E63" s="142"/>
    </row>
    <row r="64" spans="1:8" x14ac:dyDescent="0.2">
      <c r="B64" s="86"/>
      <c r="C64" s="87"/>
      <c r="D64" s="86"/>
      <c r="E64" s="142"/>
    </row>
    <row r="65" spans="2:4" x14ac:dyDescent="0.2">
      <c r="B65" s="86"/>
      <c r="C65" s="87"/>
      <c r="D65" s="86"/>
    </row>
  </sheetData>
  <mergeCells count="7">
    <mergeCell ref="C62:D62"/>
    <mergeCell ref="C63:D63"/>
    <mergeCell ref="A1:H2"/>
    <mergeCell ref="D4:D5"/>
    <mergeCell ref="B8:E8"/>
    <mergeCell ref="E10:F10"/>
    <mergeCell ref="C61:D6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E57 C57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3" workbookViewId="0">
      <selection activeCell="E53" sqref="E53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42373</v>
      </c>
      <c r="F5" s="124" t="s">
        <v>132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/>
      <c r="B12" s="92"/>
      <c r="C12" s="119" t="s">
        <v>58</v>
      </c>
      <c r="D12" s="92"/>
      <c r="E12" s="108"/>
      <c r="F12" s="93">
        <f>E12*E58</f>
        <v>0</v>
      </c>
    </row>
    <row r="13" spans="1:8" ht="25.5" x14ac:dyDescent="0.2">
      <c r="A13" s="91"/>
      <c r="B13" s="94"/>
      <c r="C13" s="119" t="s">
        <v>58</v>
      </c>
      <c r="D13" s="94"/>
      <c r="E13" s="109"/>
      <c r="F13" s="95">
        <f>E13*E58</f>
        <v>0</v>
      </c>
    </row>
    <row r="14" spans="1:8" ht="25.5" x14ac:dyDescent="0.2">
      <c r="A14" s="89"/>
      <c r="B14" s="92"/>
      <c r="C14" s="119" t="s">
        <v>58</v>
      </c>
      <c r="D14" s="92"/>
      <c r="E14" s="108"/>
      <c r="F14" s="93">
        <f>E14*E58</f>
        <v>0</v>
      </c>
    </row>
    <row r="15" spans="1:8" ht="25.5" x14ac:dyDescent="0.2">
      <c r="A15" s="91"/>
      <c r="B15" s="94"/>
      <c r="C15" s="119" t="s">
        <v>58</v>
      </c>
      <c r="D15" s="94"/>
      <c r="E15" s="109"/>
      <c r="F15" s="95">
        <f>E15*E58</f>
        <v>0</v>
      </c>
    </row>
    <row r="16" spans="1:8" ht="25.5" x14ac:dyDescent="0.2">
      <c r="A16" s="89"/>
      <c r="B16" s="92"/>
      <c r="C16" s="119" t="s">
        <v>58</v>
      </c>
      <c r="D16" s="92"/>
      <c r="E16" s="108"/>
      <c r="F16" s="93">
        <f>E16*E58</f>
        <v>0</v>
      </c>
    </row>
    <row r="17" spans="1:6" ht="25.5" x14ac:dyDescent="0.2">
      <c r="A17" s="91"/>
      <c r="B17" s="94"/>
      <c r="C17" s="119" t="s">
        <v>58</v>
      </c>
      <c r="D17" s="94"/>
      <c r="E17" s="109"/>
      <c r="F17" s="95">
        <f>E17*E58</f>
        <v>0</v>
      </c>
    </row>
    <row r="18" spans="1:6" ht="25.5" x14ac:dyDescent="0.2">
      <c r="A18" s="89"/>
      <c r="B18" s="92"/>
      <c r="C18" s="119" t="s">
        <v>58</v>
      </c>
      <c r="D18" s="92"/>
      <c r="E18" s="108"/>
      <c r="F18" s="93">
        <f>E18*E58</f>
        <v>0</v>
      </c>
    </row>
    <row r="19" spans="1:6" ht="25.5" x14ac:dyDescent="0.2">
      <c r="A19" s="91"/>
      <c r="B19" s="94"/>
      <c r="C19" s="119" t="s">
        <v>58</v>
      </c>
      <c r="D19" s="94"/>
      <c r="E19" s="109"/>
      <c r="F19" s="95">
        <f>E19*E58</f>
        <v>0</v>
      </c>
    </row>
    <row r="20" spans="1:6" ht="25.5" x14ac:dyDescent="0.2">
      <c r="A20" s="89"/>
      <c r="B20" s="92"/>
      <c r="C20" s="119" t="s">
        <v>58</v>
      </c>
      <c r="D20" s="92"/>
      <c r="E20" s="108"/>
      <c r="F20" s="93">
        <f>E20*E58</f>
        <v>0</v>
      </c>
    </row>
    <row r="21" spans="1:6" ht="25.5" x14ac:dyDescent="0.2">
      <c r="A21" s="91"/>
      <c r="B21" s="94"/>
      <c r="C21" s="119" t="s">
        <v>58</v>
      </c>
      <c r="D21" s="94"/>
      <c r="E21" s="109"/>
      <c r="F21" s="95">
        <f>E21*E58</f>
        <v>0</v>
      </c>
    </row>
    <row r="22" spans="1:6" ht="25.5" x14ac:dyDescent="0.2">
      <c r="A22" s="89"/>
      <c r="B22" s="92"/>
      <c r="C22" s="119" t="s">
        <v>58</v>
      </c>
      <c r="D22" s="92"/>
      <c r="E22" s="108"/>
      <c r="F22" s="93">
        <f>E22*E58</f>
        <v>0</v>
      </c>
    </row>
    <row r="23" spans="1:6" ht="25.5" x14ac:dyDescent="0.2">
      <c r="A23" s="91"/>
      <c r="B23" s="94"/>
      <c r="C23" s="119" t="s">
        <v>58</v>
      </c>
      <c r="D23" s="94"/>
      <c r="E23" s="109"/>
      <c r="F23" s="95">
        <f>E23*E58</f>
        <v>0</v>
      </c>
    </row>
    <row r="24" spans="1:6" ht="25.5" x14ac:dyDescent="0.2">
      <c r="A24" s="89"/>
      <c r="B24" s="92"/>
      <c r="C24" s="119" t="s">
        <v>58</v>
      </c>
      <c r="D24" s="92"/>
      <c r="E24" s="108"/>
      <c r="F24" s="93">
        <f>E24*E58</f>
        <v>0</v>
      </c>
    </row>
    <row r="25" spans="1:6" ht="25.5" x14ac:dyDescent="0.2">
      <c r="A25" s="91"/>
      <c r="B25" s="94"/>
      <c r="C25" s="119" t="s">
        <v>58</v>
      </c>
      <c r="D25" s="94"/>
      <c r="E25" s="109"/>
      <c r="F25" s="95">
        <f>E25*E58</f>
        <v>0</v>
      </c>
    </row>
    <row r="26" spans="1:6" ht="25.5" x14ac:dyDescent="0.2">
      <c r="A26" s="89"/>
      <c r="B26" s="92"/>
      <c r="C26" s="119" t="s">
        <v>58</v>
      </c>
      <c r="D26" s="92"/>
      <c r="E26" s="108"/>
      <c r="F26" s="93">
        <f>E26*E58</f>
        <v>0</v>
      </c>
    </row>
    <row r="27" spans="1:6" ht="25.5" x14ac:dyDescent="0.2">
      <c r="A27" s="91"/>
      <c r="B27" s="94"/>
      <c r="C27" s="119" t="s">
        <v>58</v>
      </c>
      <c r="D27" s="94"/>
      <c r="E27" s="109"/>
      <c r="F27" s="95">
        <f>E27*E58</f>
        <v>0</v>
      </c>
    </row>
    <row r="28" spans="1:6" ht="25.5" x14ac:dyDescent="0.2">
      <c r="A28" s="90"/>
      <c r="B28" s="96"/>
      <c r="C28" s="119" t="s">
        <v>58</v>
      </c>
      <c r="D28" s="96"/>
      <c r="E28" s="110"/>
      <c r="F28" s="93">
        <f>E28*E58</f>
        <v>0</v>
      </c>
    </row>
    <row r="29" spans="1:6" ht="25.5" x14ac:dyDescent="0.2">
      <c r="A29" s="91"/>
      <c r="B29" s="97"/>
      <c r="C29" s="119" t="s">
        <v>58</v>
      </c>
      <c r="D29" s="97"/>
      <c r="E29" s="111"/>
      <c r="F29" s="95">
        <f>E29*E58</f>
        <v>0</v>
      </c>
    </row>
    <row r="30" spans="1:6" ht="25.5" x14ac:dyDescent="0.2">
      <c r="A30" s="89"/>
      <c r="B30" s="92"/>
      <c r="C30" s="119" t="s">
        <v>58</v>
      </c>
      <c r="D30" s="92"/>
      <c r="E30" s="112"/>
      <c r="F30" s="93">
        <f>E30*E58</f>
        <v>0</v>
      </c>
    </row>
    <row r="31" spans="1:6" ht="25.5" x14ac:dyDescent="0.2">
      <c r="A31" s="91"/>
      <c r="B31" s="97"/>
      <c r="C31" s="119" t="s">
        <v>58</v>
      </c>
      <c r="D31" s="97"/>
      <c r="E31" s="111"/>
      <c r="F31" s="95">
        <f>E31*E58</f>
        <v>0</v>
      </c>
    </row>
    <row r="32" spans="1:6" ht="25.5" x14ac:dyDescent="0.2">
      <c r="A32" s="89"/>
      <c r="B32" s="92"/>
      <c r="C32" s="119" t="s">
        <v>58</v>
      </c>
      <c r="D32" s="92"/>
      <c r="E32" s="112"/>
      <c r="F32" s="93">
        <f>E32*E58</f>
        <v>0</v>
      </c>
    </row>
    <row r="33" spans="1:6" ht="25.5" x14ac:dyDescent="0.2">
      <c r="A33" s="91"/>
      <c r="B33" s="97"/>
      <c r="C33" s="119" t="s">
        <v>58</v>
      </c>
      <c r="D33" s="97"/>
      <c r="E33" s="111"/>
      <c r="F33" s="95">
        <f>E33*E58</f>
        <v>0</v>
      </c>
    </row>
    <row r="34" spans="1:6" ht="25.5" x14ac:dyDescent="0.2">
      <c r="A34" s="89"/>
      <c r="B34" s="92"/>
      <c r="C34" s="119" t="s">
        <v>58</v>
      </c>
      <c r="D34" s="92"/>
      <c r="E34" s="112"/>
      <c r="F34" s="93">
        <f>E34*E58</f>
        <v>0</v>
      </c>
    </row>
    <row r="35" spans="1:6" ht="25.5" x14ac:dyDescent="0.2">
      <c r="A35" s="91"/>
      <c r="B35" s="97"/>
      <c r="C35" s="119" t="s">
        <v>58</v>
      </c>
      <c r="D35" s="97"/>
      <c r="E35" s="111"/>
      <c r="F35" s="95">
        <f>E35*E58</f>
        <v>0</v>
      </c>
    </row>
    <row r="36" spans="1:6" ht="25.5" x14ac:dyDescent="0.2">
      <c r="A36" s="89"/>
      <c r="B36" s="92"/>
      <c r="C36" s="119" t="s">
        <v>58</v>
      </c>
      <c r="D36" s="92"/>
      <c r="E36" s="112"/>
      <c r="F36" s="93">
        <f>E36*E58</f>
        <v>0</v>
      </c>
    </row>
    <row r="37" spans="1:6" ht="25.5" x14ac:dyDescent="0.2">
      <c r="A37" s="91"/>
      <c r="B37" s="97"/>
      <c r="C37" s="119" t="s">
        <v>58</v>
      </c>
      <c r="D37" s="97"/>
      <c r="E37" s="111"/>
      <c r="F37" s="95">
        <f>E37*E58</f>
        <v>0</v>
      </c>
    </row>
    <row r="38" spans="1:6" ht="25.5" x14ac:dyDescent="0.2">
      <c r="A38" s="89"/>
      <c r="B38" s="92"/>
      <c r="C38" s="119" t="s">
        <v>58</v>
      </c>
      <c r="D38" s="92"/>
      <c r="E38" s="112"/>
      <c r="F38" s="93">
        <f>E38*E58</f>
        <v>0</v>
      </c>
    </row>
    <row r="39" spans="1:6" ht="25.5" x14ac:dyDescent="0.2">
      <c r="A39" s="91"/>
      <c r="B39" s="97"/>
      <c r="C39" s="119" t="s">
        <v>58</v>
      </c>
      <c r="D39" s="97"/>
      <c r="E39" s="111"/>
      <c r="F39" s="95">
        <f>E39*E58</f>
        <v>0</v>
      </c>
    </row>
    <row r="40" spans="1:6" ht="25.5" x14ac:dyDescent="0.2">
      <c r="A40" s="89"/>
      <c r="B40" s="92"/>
      <c r="C40" s="119" t="s">
        <v>58</v>
      </c>
      <c r="D40" s="92"/>
      <c r="E40" s="112"/>
      <c r="F40" s="93">
        <f>E40*E58</f>
        <v>0</v>
      </c>
    </row>
    <row r="41" spans="1:6" ht="25.5" x14ac:dyDescent="0.2">
      <c r="A41" s="91"/>
      <c r="B41" s="97"/>
      <c r="C41" s="119" t="s">
        <v>58</v>
      </c>
      <c r="D41" s="97"/>
      <c r="E41" s="111"/>
      <c r="F41" s="95">
        <f>E41*E58</f>
        <v>0</v>
      </c>
    </row>
    <row r="42" spans="1:6" ht="25.5" x14ac:dyDescent="0.2">
      <c r="A42" s="89"/>
      <c r="B42" s="92"/>
      <c r="C42" s="119" t="s">
        <v>58</v>
      </c>
      <c r="D42" s="92"/>
      <c r="E42" s="112"/>
      <c r="F42" s="93">
        <f>E42*E58</f>
        <v>0</v>
      </c>
    </row>
    <row r="43" spans="1:6" ht="25.5" x14ac:dyDescent="0.2">
      <c r="A43" s="91"/>
      <c r="B43" s="97"/>
      <c r="C43" s="119" t="s">
        <v>58</v>
      </c>
      <c r="D43" s="97"/>
      <c r="E43" s="111"/>
      <c r="F43" s="95">
        <f>E43*E58</f>
        <v>0</v>
      </c>
    </row>
    <row r="44" spans="1:6" ht="25.5" x14ac:dyDescent="0.2">
      <c r="A44" s="89"/>
      <c r="B44" s="92"/>
      <c r="C44" s="119" t="s">
        <v>58</v>
      </c>
      <c r="D44" s="92"/>
      <c r="E44" s="112"/>
      <c r="F44" s="93">
        <f>E44*E58</f>
        <v>0</v>
      </c>
    </row>
    <row r="45" spans="1:6" ht="25.5" x14ac:dyDescent="0.2">
      <c r="A45" s="91"/>
      <c r="B45" s="97"/>
      <c r="C45" s="119" t="s">
        <v>58</v>
      </c>
      <c r="D45" s="97"/>
      <c r="E45" s="111"/>
      <c r="F45" s="95">
        <f>E45*E58</f>
        <v>0</v>
      </c>
    </row>
    <row r="46" spans="1:6" ht="25.5" x14ac:dyDescent="0.2">
      <c r="A46" s="89"/>
      <c r="B46" s="92"/>
      <c r="C46" s="119" t="s">
        <v>58</v>
      </c>
      <c r="D46" s="92"/>
      <c r="E46" s="112"/>
      <c r="F46" s="93">
        <f>E46*E58</f>
        <v>0</v>
      </c>
    </row>
    <row r="47" spans="1:6" ht="25.5" x14ac:dyDescent="0.2">
      <c r="A47" s="91"/>
      <c r="B47" s="97"/>
      <c r="C47" s="119" t="s">
        <v>58</v>
      </c>
      <c r="D47" s="97"/>
      <c r="E47" s="111"/>
      <c r="F47" s="95">
        <f>E47*E58</f>
        <v>0</v>
      </c>
    </row>
    <row r="48" spans="1:6" ht="25.5" x14ac:dyDescent="0.2">
      <c r="A48" s="89"/>
      <c r="B48" s="92"/>
      <c r="C48" s="119" t="s">
        <v>58</v>
      </c>
      <c r="D48" s="92"/>
      <c r="E48" s="112"/>
      <c r="F48" s="93">
        <f>E48*E58</f>
        <v>0</v>
      </c>
    </row>
    <row r="49" spans="1:8" ht="25.5" x14ac:dyDescent="0.2">
      <c r="A49" s="91"/>
      <c r="B49" s="97"/>
      <c r="C49" s="119" t="s">
        <v>58</v>
      </c>
      <c r="D49" s="97"/>
      <c r="E49" s="111"/>
      <c r="F49" s="95">
        <f>E49*E58</f>
        <v>0</v>
      </c>
    </row>
    <row r="50" spans="1:8" ht="25.5" x14ac:dyDescent="0.2">
      <c r="A50" s="89"/>
      <c r="B50" s="92"/>
      <c r="C50" s="119" t="s">
        <v>58</v>
      </c>
      <c r="D50" s="92"/>
      <c r="E50" s="112"/>
      <c r="F50" s="93">
        <f>E50*E58</f>
        <v>0</v>
      </c>
    </row>
    <row r="51" spans="1:8" ht="25.5" x14ac:dyDescent="0.2">
      <c r="A51" s="91"/>
      <c r="B51" s="97"/>
      <c r="C51" s="119" t="s">
        <v>58</v>
      </c>
      <c r="D51" s="97"/>
      <c r="E51" s="111"/>
      <c r="F51" s="95">
        <f>E51*E58</f>
        <v>0</v>
      </c>
    </row>
    <row r="52" spans="1:8" ht="25.5" x14ac:dyDescent="0.2">
      <c r="A52" s="89"/>
      <c r="B52" s="92"/>
      <c r="C52" s="119" t="s">
        <v>58</v>
      </c>
      <c r="D52" s="92"/>
      <c r="E52" s="112"/>
      <c r="F52" s="93">
        <f>E52*E58</f>
        <v>0</v>
      </c>
    </row>
    <row r="53" spans="1:8" ht="25.5" x14ac:dyDescent="0.2">
      <c r="A53" s="91"/>
      <c r="B53" s="97"/>
      <c r="C53" s="119" t="s">
        <v>58</v>
      </c>
      <c r="D53" s="97"/>
      <c r="E53" s="111"/>
      <c r="F53" s="95">
        <f>E53*E58</f>
        <v>0</v>
      </c>
    </row>
    <row r="54" spans="1:8" x14ac:dyDescent="0.2">
      <c r="A54" s="89"/>
      <c r="B54" s="92"/>
      <c r="C54" s="119"/>
      <c r="D54" s="98"/>
      <c r="E54" s="99" t="s">
        <v>134</v>
      </c>
      <c r="F54" s="100" t="s">
        <v>135</v>
      </c>
    </row>
    <row r="55" spans="1:8" x14ac:dyDescent="0.2">
      <c r="A55" s="27"/>
      <c r="B55" s="11"/>
      <c r="C55" s="67"/>
      <c r="D55" s="11"/>
      <c r="E55" s="113">
        <f>SUM(E12:E53)</f>
        <v>0</v>
      </c>
      <c r="F55" s="101">
        <f>SUM(F11:F53)</f>
        <v>0</v>
      </c>
    </row>
    <row r="56" spans="1:8" x14ac:dyDescent="0.2">
      <c r="A56" s="27"/>
      <c r="B56" s="11"/>
      <c r="C56" s="67"/>
      <c r="D56" s="11"/>
      <c r="E56" s="118"/>
      <c r="F56" s="102"/>
      <c r="H56" s="1"/>
    </row>
    <row r="57" spans="1:8" x14ac:dyDescent="0.2">
      <c r="A57" s="27"/>
      <c r="B57" s="103" t="s">
        <v>26</v>
      </c>
      <c r="C57" s="11" t="s">
        <v>35</v>
      </c>
      <c r="D57" s="103"/>
      <c r="E57" s="11" t="s">
        <v>35</v>
      </c>
      <c r="F57" s="74"/>
      <c r="H57" s="1"/>
    </row>
    <row r="58" spans="1:8" x14ac:dyDescent="0.2">
      <c r="A58" s="27"/>
      <c r="B58" s="103" t="s">
        <v>25</v>
      </c>
      <c r="C58" s="72"/>
      <c r="D58" s="11"/>
      <c r="E58" s="11">
        <v>0.40100000000000002</v>
      </c>
      <c r="F58" s="74"/>
      <c r="H58" s="1"/>
    </row>
    <row r="59" spans="1:8" x14ac:dyDescent="0.2">
      <c r="A59" s="27"/>
      <c r="B59" s="11"/>
      <c r="C59" s="67"/>
      <c r="D59" s="11"/>
      <c r="E59" s="105"/>
      <c r="F59" s="74"/>
      <c r="H59" s="1"/>
    </row>
    <row r="60" spans="1:8" x14ac:dyDescent="0.2">
      <c r="A60" s="104" t="s">
        <v>13</v>
      </c>
      <c r="B60" s="13"/>
      <c r="C60" s="70"/>
      <c r="D60" s="15"/>
      <c r="E60" s="105"/>
      <c r="F60" s="114"/>
      <c r="H60" s="1"/>
    </row>
    <row r="61" spans="1:8" ht="15" x14ac:dyDescent="0.2">
      <c r="A61" s="27"/>
      <c r="B61" s="105"/>
      <c r="C61" s="140" t="s">
        <v>438</v>
      </c>
      <c r="D61" s="140"/>
      <c r="E61" s="15"/>
      <c r="F61" s="115"/>
      <c r="H61" s="1"/>
    </row>
    <row r="62" spans="1:8" ht="15" x14ac:dyDescent="0.2">
      <c r="A62" s="27"/>
      <c r="B62" s="105"/>
      <c r="C62" s="140"/>
      <c r="D62" s="140"/>
      <c r="E62" s="15"/>
      <c r="F62" s="115"/>
    </row>
    <row r="63" spans="1:8" ht="15" x14ac:dyDescent="0.2">
      <c r="B63" s="86"/>
      <c r="C63" s="140" t="s">
        <v>439</v>
      </c>
      <c r="D63" s="140"/>
      <c r="E63" s="142"/>
    </row>
    <row r="64" spans="1:8" x14ac:dyDescent="0.2">
      <c r="B64" s="86"/>
      <c r="C64" s="87"/>
      <c r="D64" s="86"/>
      <c r="E64" s="142"/>
    </row>
    <row r="65" spans="2:4" x14ac:dyDescent="0.2">
      <c r="B65" s="86"/>
      <c r="C65" s="87"/>
      <c r="D65" s="86"/>
    </row>
  </sheetData>
  <mergeCells count="7">
    <mergeCell ref="C62:D62"/>
    <mergeCell ref="C63:D63"/>
    <mergeCell ref="A1:H2"/>
    <mergeCell ref="D4:D5"/>
    <mergeCell ref="B8:E8"/>
    <mergeCell ref="E10:F10"/>
    <mergeCell ref="C61:D6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E57 C57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showGridLines="0" topLeftCell="A22" workbookViewId="0">
      <selection activeCell="B12" sqref="B12:C15"/>
    </sheetView>
  </sheetViews>
  <sheetFormatPr baseColWidth="10" defaultRowHeight="12.75" x14ac:dyDescent="0.2"/>
  <cols>
    <col min="1" max="1" width="0.5703125" customWidth="1"/>
    <col min="2" max="2" width="11.42578125" customWidth="1"/>
    <col min="3" max="3" width="19.42578125" style="38" customWidth="1"/>
    <col min="4" max="4" width="12.28515625" style="71" customWidth="1"/>
    <col min="5" max="5" width="10.85546875" style="38" customWidth="1"/>
    <col min="6" max="11" width="11.140625" customWidth="1"/>
    <col min="12" max="12" width="11.42578125" customWidth="1"/>
    <col min="13" max="13" width="13.85546875" customWidth="1"/>
    <col min="14" max="14" width="11" customWidth="1"/>
    <col min="15" max="15" width="11.7109375" customWidth="1"/>
    <col min="16" max="258" width="9.140625" customWidth="1"/>
  </cols>
  <sheetData>
    <row r="1" spans="2:16" ht="25.5" customHeight="1" x14ac:dyDescent="0.2"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"/>
    </row>
    <row r="2" spans="2:16" ht="15" customHeight="1" x14ac:dyDescent="0.2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"/>
    </row>
    <row r="3" spans="2:16" ht="24.75" customHeight="1" x14ac:dyDescent="0.2">
      <c r="B3" s="2" t="s">
        <v>56</v>
      </c>
      <c r="C3" s="34"/>
      <c r="D3" s="63"/>
      <c r="E3" s="34"/>
      <c r="F3" s="22"/>
      <c r="G3" s="22"/>
      <c r="H3" s="22"/>
      <c r="I3" s="30"/>
      <c r="J3" s="22"/>
      <c r="K3" s="30"/>
      <c r="L3" s="22"/>
      <c r="M3" s="22"/>
      <c r="N3" s="22"/>
      <c r="O3" s="22"/>
      <c r="P3" s="1"/>
    </row>
    <row r="4" spans="2:16" s="2" customFormat="1" ht="15.75" customHeight="1" x14ac:dyDescent="0.15">
      <c r="C4" s="35"/>
      <c r="D4" s="64"/>
      <c r="E4" s="35"/>
    </row>
    <row r="5" spans="2:16" x14ac:dyDescent="0.2">
      <c r="B5" s="23" t="s">
        <v>16</v>
      </c>
      <c r="C5" s="36" t="s">
        <v>57</v>
      </c>
      <c r="D5" s="65"/>
      <c r="E5" s="62"/>
      <c r="H5" s="5" t="s">
        <v>1</v>
      </c>
      <c r="I5" s="5" t="s">
        <v>2</v>
      </c>
      <c r="J5" s="40">
        <v>42359</v>
      </c>
      <c r="K5" s="5" t="s">
        <v>28</v>
      </c>
      <c r="L5" s="40">
        <v>42370</v>
      </c>
      <c r="O5" s="1"/>
    </row>
    <row r="6" spans="2:16" ht="17.100000000000001" customHeight="1" x14ac:dyDescent="0.2">
      <c r="B6" s="3"/>
      <c r="C6" s="37"/>
      <c r="D6" s="66"/>
      <c r="E6" s="37"/>
      <c r="F6" s="3"/>
      <c r="G6" s="3"/>
      <c r="H6" s="3"/>
      <c r="I6" s="3"/>
      <c r="J6" s="3"/>
      <c r="K6" s="3"/>
      <c r="P6" s="1"/>
    </row>
    <row r="7" spans="2:16" ht="17.100000000000001" customHeight="1" x14ac:dyDescent="0.2">
      <c r="B7" s="2" t="s">
        <v>3</v>
      </c>
      <c r="C7" s="35"/>
      <c r="D7" s="64"/>
      <c r="E7" s="35"/>
      <c r="F7" s="2"/>
      <c r="G7" s="3"/>
      <c r="H7" s="3"/>
      <c r="I7" s="3"/>
      <c r="J7" s="3"/>
      <c r="K7" s="3"/>
      <c r="P7" s="1"/>
    </row>
    <row r="8" spans="2:16" ht="16.5" customHeight="1" x14ac:dyDescent="0.2">
      <c r="B8" s="6" t="s">
        <v>4</v>
      </c>
      <c r="C8" s="129" t="s">
        <v>55</v>
      </c>
      <c r="D8" s="129"/>
      <c r="E8" s="129"/>
      <c r="F8" s="129"/>
      <c r="H8" s="5" t="s">
        <v>5</v>
      </c>
      <c r="I8" s="6"/>
      <c r="J8" s="31" t="s">
        <v>54</v>
      </c>
      <c r="K8" s="32"/>
      <c r="M8" s="3"/>
      <c r="N8" s="7"/>
    </row>
    <row r="9" spans="2:16" ht="17.100000000000001" customHeight="1" x14ac:dyDescent="0.2">
      <c r="B9" s="1"/>
      <c r="C9" s="11"/>
      <c r="D9" s="67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s="8" customFormat="1" ht="20.100000000000001" customHeight="1" x14ac:dyDescent="0.2">
      <c r="B10" s="9" t="s">
        <v>6</v>
      </c>
      <c r="C10" s="33" t="s">
        <v>7</v>
      </c>
      <c r="D10" s="68"/>
      <c r="E10" s="61"/>
      <c r="F10" s="10" t="s">
        <v>8</v>
      </c>
      <c r="G10" s="10" t="s">
        <v>9</v>
      </c>
      <c r="H10" s="130" t="s">
        <v>21</v>
      </c>
      <c r="I10" s="131"/>
      <c r="J10" s="10" t="s">
        <v>10</v>
      </c>
      <c r="K10" s="10" t="s">
        <v>11</v>
      </c>
      <c r="L10" s="10" t="s">
        <v>24</v>
      </c>
      <c r="M10" s="14" t="s">
        <v>12</v>
      </c>
    </row>
    <row r="11" spans="2:16" s="8" customFormat="1" ht="20.100000000000001" customHeight="1" x14ac:dyDescent="0.2">
      <c r="B11" s="9"/>
      <c r="C11" s="33"/>
      <c r="D11" s="69" t="s">
        <v>58</v>
      </c>
      <c r="E11" s="61"/>
      <c r="F11" s="10"/>
      <c r="G11" s="10"/>
      <c r="H11" s="10" t="s">
        <v>22</v>
      </c>
      <c r="I11" s="10" t="s">
        <v>23</v>
      </c>
      <c r="J11" s="10"/>
      <c r="K11" s="10"/>
      <c r="L11" s="10"/>
      <c r="M11" s="14"/>
    </row>
    <row r="12" spans="2:16" ht="17.100000000000001" customHeight="1" x14ac:dyDescent="0.2">
      <c r="B12" s="41">
        <v>42726</v>
      </c>
      <c r="C12" s="29" t="s">
        <v>59</v>
      </c>
      <c r="D12" s="69" t="s">
        <v>58</v>
      </c>
      <c r="E12" s="29" t="s">
        <v>60</v>
      </c>
      <c r="F12" s="26">
        <v>0</v>
      </c>
      <c r="G12" s="26"/>
      <c r="H12" s="43">
        <v>10</v>
      </c>
      <c r="I12" s="26">
        <f>H12*F39</f>
        <v>4.01</v>
      </c>
      <c r="J12" s="26">
        <v>0</v>
      </c>
      <c r="K12" s="26"/>
      <c r="L12" s="26"/>
      <c r="M12" s="16">
        <f>SUM(F12:K12)-H12</f>
        <v>4.01</v>
      </c>
    </row>
    <row r="13" spans="2:16" ht="17.100000000000001" customHeight="1" x14ac:dyDescent="0.2">
      <c r="B13" s="42">
        <v>42726</v>
      </c>
      <c r="C13" s="28" t="s">
        <v>61</v>
      </c>
      <c r="D13" s="69" t="s">
        <v>58</v>
      </c>
      <c r="E13" s="28" t="s">
        <v>60</v>
      </c>
      <c r="F13" s="25"/>
      <c r="G13" s="25"/>
      <c r="H13" s="44">
        <v>10</v>
      </c>
      <c r="I13" s="26">
        <f>H13*F39</f>
        <v>4.01</v>
      </c>
      <c r="J13" s="25"/>
      <c r="K13" s="25"/>
      <c r="L13" s="25"/>
      <c r="M13" s="16">
        <f t="shared" ref="M13:M35" si="0">SUM(F13:K13)-H13</f>
        <v>4.01</v>
      </c>
    </row>
    <row r="14" spans="2:16" ht="17.100000000000001" customHeight="1" x14ac:dyDescent="0.2">
      <c r="B14" s="41">
        <v>42726</v>
      </c>
      <c r="C14" s="29" t="s">
        <v>62</v>
      </c>
      <c r="D14" s="69" t="s">
        <v>58</v>
      </c>
      <c r="E14" s="29" t="s">
        <v>63</v>
      </c>
      <c r="F14" s="26"/>
      <c r="G14" s="26"/>
      <c r="H14" s="43">
        <v>19</v>
      </c>
      <c r="I14" s="26">
        <f>H14*F39</f>
        <v>7.6190000000000007</v>
      </c>
      <c r="J14" s="26"/>
      <c r="K14" s="26"/>
      <c r="L14" s="26"/>
      <c r="M14" s="16">
        <f t="shared" si="0"/>
        <v>7.6189999999999998</v>
      </c>
    </row>
    <row r="15" spans="2:16" ht="17.100000000000001" customHeight="1" x14ac:dyDescent="0.2">
      <c r="B15" s="42">
        <v>42735</v>
      </c>
      <c r="C15" s="28" t="s">
        <v>64</v>
      </c>
      <c r="D15" s="69" t="s">
        <v>58</v>
      </c>
      <c r="E15" s="28" t="s">
        <v>60</v>
      </c>
      <c r="F15" s="25"/>
      <c r="G15" s="25"/>
      <c r="H15" s="44">
        <v>10</v>
      </c>
      <c r="I15" s="26">
        <f>H15*F39</f>
        <v>4.01</v>
      </c>
      <c r="J15" s="25"/>
      <c r="K15" s="25"/>
      <c r="L15" s="25"/>
      <c r="M15" s="16">
        <f t="shared" si="0"/>
        <v>4.01</v>
      </c>
    </row>
    <row r="16" spans="2:16" ht="17.100000000000001" customHeight="1" x14ac:dyDescent="0.2">
      <c r="B16" s="41"/>
      <c r="C16" s="29"/>
      <c r="D16" s="69" t="s">
        <v>58</v>
      </c>
      <c r="E16" s="29"/>
      <c r="F16" s="26"/>
      <c r="G16" s="26"/>
      <c r="H16" s="43"/>
      <c r="I16" s="26">
        <f>H16*F39</f>
        <v>0</v>
      </c>
      <c r="J16" s="26"/>
      <c r="K16" s="26"/>
      <c r="L16" s="26"/>
      <c r="M16" s="16">
        <f t="shared" si="0"/>
        <v>0</v>
      </c>
    </row>
    <row r="17" spans="2:13" ht="17.100000000000001" customHeight="1" x14ac:dyDescent="0.2">
      <c r="B17" s="42"/>
      <c r="C17" s="28"/>
      <c r="D17" s="69" t="s">
        <v>58</v>
      </c>
      <c r="E17" s="28"/>
      <c r="F17" s="25"/>
      <c r="G17" s="25"/>
      <c r="H17" s="44"/>
      <c r="I17" s="26">
        <f>H17*F39</f>
        <v>0</v>
      </c>
      <c r="J17" s="25"/>
      <c r="K17" s="25"/>
      <c r="L17" s="25"/>
      <c r="M17" s="16">
        <f t="shared" si="0"/>
        <v>0</v>
      </c>
    </row>
    <row r="18" spans="2:13" ht="17.100000000000001" customHeight="1" x14ac:dyDescent="0.2">
      <c r="B18" s="41"/>
      <c r="C18" s="29"/>
      <c r="D18" s="69" t="s">
        <v>58</v>
      </c>
      <c r="E18" s="29"/>
      <c r="F18" s="26"/>
      <c r="G18" s="26"/>
      <c r="H18" s="43"/>
      <c r="I18" s="26">
        <f>H18*F39</f>
        <v>0</v>
      </c>
      <c r="J18" s="26"/>
      <c r="K18" s="26"/>
      <c r="L18" s="26"/>
      <c r="M18" s="16">
        <f t="shared" si="0"/>
        <v>0</v>
      </c>
    </row>
    <row r="19" spans="2:13" ht="17.100000000000001" customHeight="1" x14ac:dyDescent="0.2">
      <c r="B19" s="42"/>
      <c r="C19" s="28"/>
      <c r="D19" s="69" t="s">
        <v>58</v>
      </c>
      <c r="E19" s="28"/>
      <c r="F19" s="25"/>
      <c r="G19" s="25"/>
      <c r="H19" s="44"/>
      <c r="I19" s="26">
        <f>H19*F39</f>
        <v>0</v>
      </c>
      <c r="J19" s="25"/>
      <c r="K19" s="25"/>
      <c r="L19" s="25"/>
      <c r="M19" s="16">
        <f t="shared" si="0"/>
        <v>0</v>
      </c>
    </row>
    <row r="20" spans="2:13" ht="17.100000000000001" customHeight="1" x14ac:dyDescent="0.2">
      <c r="B20" s="41"/>
      <c r="C20" s="29"/>
      <c r="D20" s="69" t="s">
        <v>58</v>
      </c>
      <c r="E20" s="29"/>
      <c r="F20" s="26"/>
      <c r="G20" s="26"/>
      <c r="H20" s="43"/>
      <c r="I20" s="26">
        <f>H20*F39</f>
        <v>0</v>
      </c>
      <c r="J20" s="26"/>
      <c r="K20" s="26"/>
      <c r="L20" s="26"/>
      <c r="M20" s="16">
        <f t="shared" si="0"/>
        <v>0</v>
      </c>
    </row>
    <row r="21" spans="2:13" ht="17.100000000000001" customHeight="1" x14ac:dyDescent="0.2">
      <c r="B21" s="42"/>
      <c r="C21" s="28"/>
      <c r="D21" s="69" t="s">
        <v>58</v>
      </c>
      <c r="E21" s="28"/>
      <c r="F21" s="25"/>
      <c r="G21" s="25"/>
      <c r="H21" s="44"/>
      <c r="I21" s="26">
        <f>H21*F39</f>
        <v>0</v>
      </c>
      <c r="J21" s="25"/>
      <c r="K21" s="25"/>
      <c r="L21" s="25"/>
      <c r="M21" s="16">
        <f t="shared" si="0"/>
        <v>0</v>
      </c>
    </row>
    <row r="22" spans="2:13" ht="17.100000000000001" customHeight="1" x14ac:dyDescent="0.2">
      <c r="B22" s="41"/>
      <c r="C22" s="29"/>
      <c r="D22" s="69" t="s">
        <v>58</v>
      </c>
      <c r="E22" s="29"/>
      <c r="F22" s="26"/>
      <c r="G22" s="26"/>
      <c r="H22" s="43"/>
      <c r="I22" s="26">
        <f>H22*F39</f>
        <v>0</v>
      </c>
      <c r="J22" s="26"/>
      <c r="K22" s="26"/>
      <c r="L22" s="26"/>
      <c r="M22" s="16">
        <f t="shared" si="0"/>
        <v>0</v>
      </c>
    </row>
    <row r="23" spans="2:13" ht="17.100000000000001" customHeight="1" x14ac:dyDescent="0.2">
      <c r="B23" s="42"/>
      <c r="C23" s="28"/>
      <c r="D23" s="69" t="s">
        <v>58</v>
      </c>
      <c r="E23" s="28"/>
      <c r="F23" s="25"/>
      <c r="G23" s="25"/>
      <c r="H23" s="45"/>
      <c r="I23" s="26">
        <f>H23*F39</f>
        <v>0</v>
      </c>
      <c r="J23" s="24"/>
      <c r="K23" s="24"/>
      <c r="L23" s="24"/>
      <c r="M23" s="16">
        <f t="shared" si="0"/>
        <v>0</v>
      </c>
    </row>
    <row r="24" spans="2:13" ht="17.100000000000001" customHeight="1" x14ac:dyDescent="0.2">
      <c r="B24" s="41"/>
      <c r="C24" s="29"/>
      <c r="D24" s="69" t="s">
        <v>58</v>
      </c>
      <c r="E24" s="29"/>
      <c r="F24" s="26"/>
      <c r="G24" s="26"/>
      <c r="H24" s="43"/>
      <c r="I24" s="26">
        <f>H24*F39</f>
        <v>0</v>
      </c>
      <c r="J24" s="26"/>
      <c r="K24" s="26"/>
      <c r="L24" s="26"/>
      <c r="M24" s="16">
        <f t="shared" si="0"/>
        <v>0</v>
      </c>
    </row>
    <row r="25" spans="2:13" ht="17.100000000000001" customHeight="1" x14ac:dyDescent="0.2">
      <c r="B25" s="42"/>
      <c r="C25" s="28"/>
      <c r="D25" s="69" t="s">
        <v>58</v>
      </c>
      <c r="E25" s="28"/>
      <c r="F25" s="25"/>
      <c r="G25" s="25"/>
      <c r="H25" s="44"/>
      <c r="I25" s="26">
        <f>H25*F39</f>
        <v>0</v>
      </c>
      <c r="J25" s="25"/>
      <c r="K25" s="25"/>
      <c r="L25" s="25"/>
      <c r="M25" s="16">
        <f t="shared" si="0"/>
        <v>0</v>
      </c>
    </row>
    <row r="26" spans="2:13" ht="17.100000000000001" customHeight="1" x14ac:dyDescent="0.2">
      <c r="B26" s="41"/>
      <c r="C26" s="29"/>
      <c r="D26" s="69" t="s">
        <v>58</v>
      </c>
      <c r="E26" s="29"/>
      <c r="F26" s="26"/>
      <c r="G26" s="26"/>
      <c r="H26" s="43"/>
      <c r="I26" s="26">
        <f>H26*F39</f>
        <v>0</v>
      </c>
      <c r="J26" s="26"/>
      <c r="K26" s="26"/>
      <c r="L26" s="26"/>
      <c r="M26" s="16">
        <f t="shared" si="0"/>
        <v>0</v>
      </c>
    </row>
    <row r="27" spans="2:13" ht="17.100000000000001" customHeight="1" x14ac:dyDescent="0.2">
      <c r="B27" s="42"/>
      <c r="C27" s="28"/>
      <c r="D27" s="69" t="s">
        <v>58</v>
      </c>
      <c r="E27" s="28"/>
      <c r="F27" s="25"/>
      <c r="G27" s="25"/>
      <c r="H27" s="44"/>
      <c r="I27" s="26">
        <f>H27*F39</f>
        <v>0</v>
      </c>
      <c r="J27" s="25"/>
      <c r="K27" s="25"/>
      <c r="L27" s="25"/>
      <c r="M27" s="16">
        <f t="shared" si="0"/>
        <v>0</v>
      </c>
    </row>
    <row r="28" spans="2:13" ht="17.100000000000001" customHeight="1" x14ac:dyDescent="0.2">
      <c r="B28" s="41"/>
      <c r="C28" s="29"/>
      <c r="D28" s="69" t="s">
        <v>58</v>
      </c>
      <c r="E28" s="29"/>
      <c r="F28" s="26"/>
      <c r="G28" s="26"/>
      <c r="H28" s="43"/>
      <c r="I28" s="26">
        <f>H28*F39</f>
        <v>0</v>
      </c>
      <c r="J28" s="26"/>
      <c r="K28" s="26"/>
      <c r="L28" s="26"/>
      <c r="M28" s="16">
        <f t="shared" si="0"/>
        <v>0</v>
      </c>
    </row>
    <row r="29" spans="2:13" ht="17.100000000000001" customHeight="1" x14ac:dyDescent="0.2">
      <c r="B29" s="42"/>
      <c r="C29" s="28"/>
      <c r="D29" s="69" t="s">
        <v>58</v>
      </c>
      <c r="E29" s="28"/>
      <c r="F29" s="25"/>
      <c r="G29" s="25"/>
      <c r="H29" s="45"/>
      <c r="I29" s="26">
        <f>H29*F39</f>
        <v>0</v>
      </c>
      <c r="J29" s="24"/>
      <c r="K29" s="24"/>
      <c r="L29" s="24"/>
      <c r="M29" s="16">
        <f t="shared" si="0"/>
        <v>0</v>
      </c>
    </row>
    <row r="30" spans="2:13" ht="17.100000000000001" customHeight="1" x14ac:dyDescent="0.2">
      <c r="B30" s="41"/>
      <c r="C30" s="29"/>
      <c r="D30" s="69" t="s">
        <v>58</v>
      </c>
      <c r="E30" s="29"/>
      <c r="F30" s="26"/>
      <c r="G30" s="26"/>
      <c r="H30" s="43"/>
      <c r="I30" s="26">
        <f>H30*F39</f>
        <v>0</v>
      </c>
      <c r="J30" s="26"/>
      <c r="K30" s="26"/>
      <c r="L30" s="26"/>
      <c r="M30" s="16">
        <f t="shared" si="0"/>
        <v>0</v>
      </c>
    </row>
    <row r="31" spans="2:13" ht="17.100000000000001" customHeight="1" x14ac:dyDescent="0.2">
      <c r="B31" s="42"/>
      <c r="C31" s="28"/>
      <c r="D31" s="69" t="s">
        <v>58</v>
      </c>
      <c r="E31" s="28"/>
      <c r="F31" s="25"/>
      <c r="G31" s="25"/>
      <c r="H31" s="44"/>
      <c r="I31" s="26">
        <f>H31*F39</f>
        <v>0</v>
      </c>
      <c r="J31" s="25"/>
      <c r="K31" s="25"/>
      <c r="L31" s="25"/>
      <c r="M31" s="16">
        <f t="shared" si="0"/>
        <v>0</v>
      </c>
    </row>
    <row r="32" spans="2:13" ht="17.100000000000001" customHeight="1" x14ac:dyDescent="0.2">
      <c r="B32" s="42"/>
      <c r="C32" s="28"/>
      <c r="D32" s="69" t="s">
        <v>58</v>
      </c>
      <c r="E32" s="28"/>
      <c r="F32" s="25"/>
      <c r="G32" s="25"/>
      <c r="H32" s="44"/>
      <c r="I32" s="26">
        <f>H32*F39</f>
        <v>0</v>
      </c>
      <c r="J32" s="25"/>
      <c r="K32" s="25"/>
      <c r="L32" s="25"/>
      <c r="M32" s="16"/>
    </row>
    <row r="33" spans="2:15" ht="17.100000000000001" customHeight="1" x14ac:dyDescent="0.2">
      <c r="B33" s="41"/>
      <c r="C33" s="29"/>
      <c r="D33" s="69" t="s">
        <v>58</v>
      </c>
      <c r="E33" s="29"/>
      <c r="F33" s="26"/>
      <c r="G33" s="26"/>
      <c r="H33" s="46"/>
      <c r="I33" s="26">
        <f>H33*F39</f>
        <v>0</v>
      </c>
      <c r="J33" s="26"/>
      <c r="K33" s="26"/>
      <c r="L33" s="26"/>
      <c r="M33" s="16">
        <f t="shared" si="0"/>
        <v>0</v>
      </c>
      <c r="N33" s="1"/>
    </row>
    <row r="34" spans="2:15" ht="17.100000000000001" customHeight="1" x14ac:dyDescent="0.2">
      <c r="B34" s="41"/>
      <c r="C34" s="29"/>
      <c r="D34" s="69" t="s">
        <v>58</v>
      </c>
      <c r="E34" s="29"/>
      <c r="F34" s="26"/>
      <c r="G34" s="26"/>
      <c r="H34" s="46"/>
      <c r="I34" s="26">
        <f>H34*F39</f>
        <v>0</v>
      </c>
      <c r="J34" s="26"/>
      <c r="K34" s="26"/>
      <c r="L34" s="26"/>
      <c r="M34" s="16"/>
      <c r="N34" s="1"/>
    </row>
    <row r="35" spans="2:15" ht="17.100000000000001" customHeight="1" x14ac:dyDescent="0.2">
      <c r="B35" s="41"/>
      <c r="C35" s="29"/>
      <c r="D35" s="69" t="s">
        <v>58</v>
      </c>
      <c r="E35" s="29"/>
      <c r="F35" s="26"/>
      <c r="G35" s="26"/>
      <c r="H35" s="46"/>
      <c r="I35" s="26">
        <f>H35*F39</f>
        <v>0</v>
      </c>
      <c r="J35" s="26"/>
      <c r="K35" s="26"/>
      <c r="L35" s="26"/>
      <c r="M35" s="16">
        <f t="shared" si="0"/>
        <v>0</v>
      </c>
      <c r="N35" s="1"/>
    </row>
    <row r="36" spans="2:15" ht="17.100000000000001" customHeight="1" x14ac:dyDescent="0.2">
      <c r="C36" s="11"/>
      <c r="D36" s="67"/>
      <c r="E36" s="11"/>
      <c r="F36" s="21">
        <f>SUM(F12:F35)</f>
        <v>0</v>
      </c>
      <c r="G36" s="21">
        <f>SUM(G12:G35)</f>
        <v>0</v>
      </c>
      <c r="H36" s="39">
        <f>SUM(H15:H35)</f>
        <v>10</v>
      </c>
      <c r="I36" s="21"/>
      <c r="J36" s="21">
        <f>SUM(J12:J35)</f>
        <v>0</v>
      </c>
      <c r="K36" s="21">
        <f>SUM(K12:K35)</f>
        <v>0</v>
      </c>
      <c r="L36" s="21"/>
      <c r="M36" s="18"/>
      <c r="N36" s="1"/>
    </row>
    <row r="37" spans="2:15" ht="17.100000000000001" customHeight="1" x14ac:dyDescent="0.2">
      <c r="C37" s="11"/>
      <c r="D37" s="67"/>
      <c r="E37" s="11"/>
      <c r="F37" s="26"/>
      <c r="G37" s="11"/>
      <c r="H37" s="11"/>
      <c r="I37" s="11"/>
      <c r="J37" s="11"/>
      <c r="K37" s="11"/>
      <c r="L37" s="12" t="s">
        <v>18</v>
      </c>
      <c r="M37" s="19">
        <f>SUM(M12:M35)</f>
        <v>19.649000000000001</v>
      </c>
      <c r="O37" s="1"/>
    </row>
    <row r="38" spans="2:15" ht="17.100000000000001" customHeight="1" x14ac:dyDescent="0.2">
      <c r="C38" s="35" t="s">
        <v>26</v>
      </c>
      <c r="D38" s="64"/>
      <c r="E38" s="35"/>
      <c r="F38" s="11" t="s">
        <v>35</v>
      </c>
      <c r="G38" s="11"/>
      <c r="H38" s="11"/>
      <c r="I38" s="11"/>
      <c r="J38" s="11"/>
      <c r="K38" s="11"/>
      <c r="L38" s="12" t="s">
        <v>17</v>
      </c>
      <c r="M38" s="19">
        <f>SUM(L12:L35)</f>
        <v>0</v>
      </c>
      <c r="O38" s="1"/>
    </row>
    <row r="39" spans="2:15" ht="17.100000000000001" customHeight="1" x14ac:dyDescent="0.2">
      <c r="C39" s="35" t="s">
        <v>25</v>
      </c>
      <c r="D39" s="64"/>
      <c r="E39" s="35"/>
      <c r="F39" s="11">
        <v>0.40100000000000002</v>
      </c>
      <c r="G39" s="11" t="s">
        <v>27</v>
      </c>
      <c r="H39" s="11"/>
      <c r="I39" s="11"/>
      <c r="J39" s="11"/>
      <c r="K39" s="11"/>
      <c r="L39" s="12" t="s">
        <v>19</v>
      </c>
      <c r="M39" s="19">
        <f>M37-M38</f>
        <v>19.649000000000001</v>
      </c>
      <c r="O39" s="1"/>
    </row>
    <row r="40" spans="2:15" ht="17.100000000000001" customHeight="1" x14ac:dyDescent="0.2">
      <c r="C40" s="11"/>
      <c r="D40" s="67"/>
      <c r="E40" s="11"/>
      <c r="G40" s="11"/>
      <c r="H40" s="11"/>
      <c r="I40" s="11"/>
      <c r="J40" s="11"/>
      <c r="K40" s="11"/>
      <c r="L40" s="12"/>
      <c r="M40" s="19"/>
      <c r="O40" s="1"/>
    </row>
    <row r="41" spans="2:15" ht="17.100000000000001" customHeight="1" x14ac:dyDescent="0.2">
      <c r="B41" s="4" t="s">
        <v>13</v>
      </c>
      <c r="C41" s="13"/>
      <c r="D41" s="70"/>
      <c r="E41" s="15"/>
      <c r="G41" s="15"/>
      <c r="H41" s="5" t="s">
        <v>14</v>
      </c>
      <c r="I41" s="5"/>
      <c r="J41" s="27"/>
      <c r="K41" s="27"/>
      <c r="L41" s="12" t="s">
        <v>15</v>
      </c>
      <c r="M41" s="20"/>
      <c r="O41" s="1"/>
    </row>
    <row r="42" spans="2:15" ht="17.100000000000001" customHeight="1" x14ac:dyDescent="0.2">
      <c r="F42" s="11"/>
      <c r="J42" s="27"/>
      <c r="K42" s="27"/>
      <c r="L42" s="12" t="s">
        <v>20</v>
      </c>
      <c r="M42" s="17">
        <f>(M37-M41)</f>
        <v>19.649000000000001</v>
      </c>
      <c r="O42" s="1"/>
    </row>
    <row r="43" spans="2:15" x14ac:dyDescent="0.2">
      <c r="F43" s="13"/>
    </row>
  </sheetData>
  <mergeCells count="3">
    <mergeCell ref="B1:O2"/>
    <mergeCell ref="C8:F8"/>
    <mergeCell ref="H10:I10"/>
  </mergeCells>
  <phoneticPr fontId="0" type="noConversion"/>
  <printOptions horizontalCentered="1"/>
  <pageMargins left="0.78740157499999996" right="0.78740157499999996" top="0.5" bottom="0.984251969" header="0.5" footer="0.5"/>
  <pageSetup paperSize="9" scale="78" orientation="landscape" horizontalDpi="4294967293" verticalDpi="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28" sqref="B28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42339</v>
      </c>
      <c r="F5" s="134">
        <v>42369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41">
        <v>42726</v>
      </c>
      <c r="B12" s="29" t="s">
        <v>59</v>
      </c>
      <c r="C12" s="119" t="s">
        <v>58</v>
      </c>
      <c r="D12" s="29" t="s">
        <v>60</v>
      </c>
      <c r="E12" s="43">
        <v>10</v>
      </c>
      <c r="F12" s="93">
        <f>E12*E22</f>
        <v>4.01</v>
      </c>
    </row>
    <row r="13" spans="1:8" ht="25.5" x14ac:dyDescent="0.2">
      <c r="A13" s="42">
        <v>42726</v>
      </c>
      <c r="B13" s="28" t="s">
        <v>61</v>
      </c>
      <c r="C13" s="119" t="s">
        <v>58</v>
      </c>
      <c r="D13" s="28" t="s">
        <v>60</v>
      </c>
      <c r="E13" s="44">
        <v>10</v>
      </c>
      <c r="F13" s="95">
        <f>E13*E22</f>
        <v>4.01</v>
      </c>
    </row>
    <row r="14" spans="1:8" ht="25.5" x14ac:dyDescent="0.2">
      <c r="A14" s="41">
        <v>42726</v>
      </c>
      <c r="B14" s="29" t="s">
        <v>62</v>
      </c>
      <c r="C14" s="119" t="s">
        <v>58</v>
      </c>
      <c r="D14" s="29" t="s">
        <v>63</v>
      </c>
      <c r="E14" s="43">
        <v>19</v>
      </c>
      <c r="F14" s="93">
        <f>E14*E22</f>
        <v>7.6190000000000007</v>
      </c>
    </row>
    <row r="15" spans="1:8" ht="25.5" x14ac:dyDescent="0.2">
      <c r="A15" s="42">
        <v>42735</v>
      </c>
      <c r="B15" s="28" t="s">
        <v>64</v>
      </c>
      <c r="C15" s="119" t="s">
        <v>58</v>
      </c>
      <c r="D15" s="28" t="s">
        <v>60</v>
      </c>
      <c r="E15" s="44">
        <v>10</v>
      </c>
      <c r="F15" s="95">
        <f>E15*E22</f>
        <v>4.01</v>
      </c>
    </row>
    <row r="16" spans="1:8" x14ac:dyDescent="0.2">
      <c r="A16" s="89"/>
      <c r="B16" s="92"/>
      <c r="C16" s="119"/>
      <c r="D16" s="92"/>
      <c r="E16" s="112"/>
      <c r="F16" s="93"/>
    </row>
    <row r="17" spans="1:8" x14ac:dyDescent="0.2">
      <c r="A17" s="91"/>
      <c r="B17" s="97"/>
      <c r="C17" s="119"/>
      <c r="D17" s="97"/>
      <c r="E17" s="111"/>
      <c r="F17" s="95"/>
    </row>
    <row r="18" spans="1:8" x14ac:dyDescent="0.2">
      <c r="A18" s="89"/>
      <c r="B18" s="92"/>
      <c r="C18" s="119"/>
      <c r="D18" s="98"/>
      <c r="E18" s="99" t="s">
        <v>134</v>
      </c>
      <c r="F18" s="100" t="s">
        <v>135</v>
      </c>
    </row>
    <row r="19" spans="1:8" x14ac:dyDescent="0.2">
      <c r="A19" s="27"/>
      <c r="B19" s="11"/>
      <c r="C19" s="67"/>
      <c r="D19" s="11"/>
      <c r="E19" s="113">
        <f>SUM(E12:E17)</f>
        <v>49</v>
      </c>
      <c r="F19" s="101">
        <f>SUM(F11:F16)</f>
        <v>19.649000000000001</v>
      </c>
    </row>
    <row r="20" spans="1:8" x14ac:dyDescent="0.2">
      <c r="A20" s="27"/>
      <c r="B20" s="11"/>
      <c r="C20" s="67"/>
      <c r="D20" s="11"/>
      <c r="E20" s="118"/>
      <c r="F20" s="102"/>
      <c r="H20" s="1"/>
    </row>
    <row r="21" spans="1:8" x14ac:dyDescent="0.2">
      <c r="A21" s="27"/>
      <c r="B21" s="103" t="s">
        <v>26</v>
      </c>
      <c r="C21" s="11" t="s">
        <v>35</v>
      </c>
      <c r="D21" s="103"/>
      <c r="E21" s="11" t="s">
        <v>35</v>
      </c>
      <c r="F21" s="74"/>
      <c r="H21" s="1"/>
    </row>
    <row r="22" spans="1:8" x14ac:dyDescent="0.2">
      <c r="A22" s="27"/>
      <c r="B22" s="103" t="s">
        <v>25</v>
      </c>
      <c r="C22" s="72"/>
      <c r="D22" s="11"/>
      <c r="E22" s="11">
        <v>0.40100000000000002</v>
      </c>
      <c r="F22" s="74"/>
      <c r="H22" s="1"/>
    </row>
    <row r="23" spans="1:8" x14ac:dyDescent="0.2">
      <c r="A23" s="27"/>
      <c r="B23" s="11"/>
      <c r="C23" s="67"/>
      <c r="D23" s="11"/>
      <c r="E23" s="105"/>
      <c r="F23" s="74"/>
      <c r="H23" s="1"/>
    </row>
    <row r="24" spans="1:8" x14ac:dyDescent="0.2">
      <c r="A24" s="104" t="s">
        <v>13</v>
      </c>
      <c r="B24" s="13"/>
      <c r="C24" s="70"/>
      <c r="D24" s="15"/>
      <c r="E24" s="105"/>
      <c r="F24" s="114"/>
      <c r="H24" s="1"/>
    </row>
    <row r="25" spans="1:8" x14ac:dyDescent="0.2">
      <c r="A25" s="27"/>
      <c r="B25" s="105"/>
      <c r="C25" s="73"/>
      <c r="D25" s="105"/>
      <c r="E25" s="11"/>
      <c r="F25" s="115"/>
      <c r="H25" s="1"/>
    </row>
    <row r="26" spans="1:8" x14ac:dyDescent="0.2">
      <c r="A26" s="27"/>
      <c r="B26" s="105"/>
      <c r="C26" s="73"/>
      <c r="D26" s="105"/>
      <c r="E26" s="13"/>
      <c r="F26" s="115"/>
    </row>
    <row r="27" spans="1:8" x14ac:dyDescent="0.2">
      <c r="B27" s="86"/>
      <c r="C27" s="87"/>
      <c r="D27" s="86"/>
    </row>
  </sheetData>
  <mergeCells count="4">
    <mergeCell ref="A1:H2"/>
    <mergeCell ref="D4:D5"/>
    <mergeCell ref="B8:E8"/>
    <mergeCell ref="E10:F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'Indemnités Kilométriques'!$A$4:$A$8</xm:f>
          </x14:formula1>
          <xm:sqref>E21 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topLeftCell="A46" zoomScale="115" zoomScaleNormal="115" workbookViewId="0">
      <selection activeCell="F56" sqref="F56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42373</v>
      </c>
      <c r="F5" s="124" t="s">
        <v>132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>
        <v>42374</v>
      </c>
      <c r="B12" s="92" t="s">
        <v>65</v>
      </c>
      <c r="C12" s="119" t="s">
        <v>58</v>
      </c>
      <c r="D12" s="92" t="s">
        <v>66</v>
      </c>
      <c r="E12" s="108">
        <v>19</v>
      </c>
      <c r="F12" s="93">
        <f>E12*E58</f>
        <v>7.6190000000000007</v>
      </c>
    </row>
    <row r="13" spans="1:8" ht="25.5" x14ac:dyDescent="0.2">
      <c r="A13" s="91">
        <v>42374</v>
      </c>
      <c r="B13" s="94" t="s">
        <v>67</v>
      </c>
      <c r="C13" s="119" t="s">
        <v>58</v>
      </c>
      <c r="D13" s="94" t="s">
        <v>60</v>
      </c>
      <c r="E13" s="109">
        <v>10</v>
      </c>
      <c r="F13" s="95">
        <f>E13*E58</f>
        <v>4.01</v>
      </c>
    </row>
    <row r="14" spans="1:8" ht="25.5" x14ac:dyDescent="0.2">
      <c r="A14" s="89">
        <v>42375</v>
      </c>
      <c r="B14" s="92" t="s">
        <v>68</v>
      </c>
      <c r="C14" s="119" t="s">
        <v>58</v>
      </c>
      <c r="D14" s="92" t="s">
        <v>69</v>
      </c>
      <c r="E14" s="108">
        <v>218</v>
      </c>
      <c r="F14" s="93">
        <f>E14*E58</f>
        <v>87.418000000000006</v>
      </c>
    </row>
    <row r="15" spans="1:8" ht="25.5" x14ac:dyDescent="0.2">
      <c r="A15" s="91">
        <v>42375</v>
      </c>
      <c r="B15" s="94" t="s">
        <v>59</v>
      </c>
      <c r="C15" s="119" t="s">
        <v>58</v>
      </c>
      <c r="D15" s="94" t="s">
        <v>60</v>
      </c>
      <c r="E15" s="109">
        <v>10</v>
      </c>
      <c r="F15" s="95">
        <f>E15*E58</f>
        <v>4.01</v>
      </c>
    </row>
    <row r="16" spans="1:8" ht="25.5" x14ac:dyDescent="0.2">
      <c r="A16" s="89">
        <v>42376</v>
      </c>
      <c r="B16" s="92" t="s">
        <v>70</v>
      </c>
      <c r="C16" s="119" t="s">
        <v>58</v>
      </c>
      <c r="D16" s="92" t="s">
        <v>60</v>
      </c>
      <c r="E16" s="108">
        <v>8</v>
      </c>
      <c r="F16" s="93">
        <f>E16*E58</f>
        <v>3.2080000000000002</v>
      </c>
    </row>
    <row r="17" spans="1:6" ht="25.5" x14ac:dyDescent="0.2">
      <c r="A17" s="91">
        <v>42377</v>
      </c>
      <c r="B17" s="94" t="s">
        <v>71</v>
      </c>
      <c r="C17" s="119" t="s">
        <v>58</v>
      </c>
      <c r="D17" s="94" t="s">
        <v>60</v>
      </c>
      <c r="E17" s="109">
        <v>8</v>
      </c>
      <c r="F17" s="95">
        <f>E17*E58</f>
        <v>3.2080000000000002</v>
      </c>
    </row>
    <row r="18" spans="1:6" ht="25.5" x14ac:dyDescent="0.2">
      <c r="A18" s="89">
        <v>42381</v>
      </c>
      <c r="B18" s="92" t="s">
        <v>73</v>
      </c>
      <c r="C18" s="119" t="s">
        <v>58</v>
      </c>
      <c r="D18" s="92" t="s">
        <v>72</v>
      </c>
      <c r="E18" s="108">
        <v>150</v>
      </c>
      <c r="F18" s="93">
        <f>E18*E58</f>
        <v>60.150000000000006</v>
      </c>
    </row>
    <row r="19" spans="1:6" x14ac:dyDescent="0.2">
      <c r="A19" s="91">
        <v>42381</v>
      </c>
      <c r="B19" s="94" t="s">
        <v>74</v>
      </c>
      <c r="C19" s="119" t="s">
        <v>72</v>
      </c>
      <c r="D19" s="94" t="s">
        <v>75</v>
      </c>
      <c r="E19" s="109">
        <v>20</v>
      </c>
      <c r="F19" s="95">
        <f>E19*E58</f>
        <v>8.02</v>
      </c>
    </row>
    <row r="20" spans="1:6" x14ac:dyDescent="0.2">
      <c r="A20" s="89">
        <v>42381</v>
      </c>
      <c r="B20" s="92" t="s">
        <v>76</v>
      </c>
      <c r="C20" s="119" t="s">
        <v>77</v>
      </c>
      <c r="D20" s="92" t="s">
        <v>72</v>
      </c>
      <c r="E20" s="108">
        <v>20</v>
      </c>
      <c r="F20" s="93">
        <f>E20*E58</f>
        <v>8.02</v>
      </c>
    </row>
    <row r="21" spans="1:6" x14ac:dyDescent="0.2">
      <c r="A21" s="91">
        <v>42381</v>
      </c>
      <c r="B21" s="94" t="s">
        <v>78</v>
      </c>
      <c r="C21" s="119" t="s">
        <v>72</v>
      </c>
      <c r="D21" s="94" t="s">
        <v>79</v>
      </c>
      <c r="E21" s="109">
        <v>64</v>
      </c>
      <c r="F21" s="95">
        <f>E21*E58</f>
        <v>25.664000000000001</v>
      </c>
    </row>
    <row r="22" spans="1:6" ht="25.5" x14ac:dyDescent="0.2">
      <c r="A22" s="89">
        <v>42382</v>
      </c>
      <c r="B22" s="92" t="s">
        <v>81</v>
      </c>
      <c r="C22" s="119" t="s">
        <v>58</v>
      </c>
      <c r="D22" s="92" t="s">
        <v>80</v>
      </c>
      <c r="E22" s="108">
        <v>175</v>
      </c>
      <c r="F22" s="93">
        <f>E22*E58</f>
        <v>70.174999999999997</v>
      </c>
    </row>
    <row r="23" spans="1:6" x14ac:dyDescent="0.2">
      <c r="A23" s="91">
        <v>42382</v>
      </c>
      <c r="B23" s="94" t="s">
        <v>82</v>
      </c>
      <c r="C23" s="119" t="s">
        <v>83</v>
      </c>
      <c r="D23" s="94" t="s">
        <v>84</v>
      </c>
      <c r="E23" s="109">
        <v>60</v>
      </c>
      <c r="F23" s="95">
        <f>E23*E58</f>
        <v>24.060000000000002</v>
      </c>
    </row>
    <row r="24" spans="1:6" ht="25.5" x14ac:dyDescent="0.2">
      <c r="A24" s="89">
        <v>42382</v>
      </c>
      <c r="B24" s="92" t="s">
        <v>85</v>
      </c>
      <c r="C24" s="119" t="s">
        <v>84</v>
      </c>
      <c r="D24" s="92" t="s">
        <v>72</v>
      </c>
      <c r="E24" s="108">
        <v>140</v>
      </c>
      <c r="F24" s="93">
        <f>E24*E58</f>
        <v>56.14</v>
      </c>
    </row>
    <row r="25" spans="1:6" ht="25.5" x14ac:dyDescent="0.2">
      <c r="A25" s="91">
        <v>42383</v>
      </c>
      <c r="B25" s="94" t="s">
        <v>86</v>
      </c>
      <c r="C25" s="119" t="s">
        <v>58</v>
      </c>
      <c r="D25" s="94" t="s">
        <v>87</v>
      </c>
      <c r="E25" s="109">
        <v>190</v>
      </c>
      <c r="F25" s="95">
        <f>E25*E58</f>
        <v>76.19</v>
      </c>
    </row>
    <row r="26" spans="1:6" x14ac:dyDescent="0.2">
      <c r="A26" s="89">
        <v>42383</v>
      </c>
      <c r="B26" s="92" t="s">
        <v>88</v>
      </c>
      <c r="C26" s="119" t="s">
        <v>87</v>
      </c>
      <c r="D26" s="92" t="s">
        <v>89</v>
      </c>
      <c r="E26" s="108">
        <v>42</v>
      </c>
      <c r="F26" s="93">
        <f>E26*E58</f>
        <v>16.842000000000002</v>
      </c>
    </row>
    <row r="27" spans="1:6" ht="25.5" x14ac:dyDescent="0.2">
      <c r="A27" s="91">
        <v>42383</v>
      </c>
      <c r="B27" s="94" t="s">
        <v>90</v>
      </c>
      <c r="C27" s="119" t="s">
        <v>89</v>
      </c>
      <c r="D27" s="94" t="s">
        <v>80</v>
      </c>
      <c r="E27" s="109">
        <v>46</v>
      </c>
      <c r="F27" s="95">
        <f>E27*E58</f>
        <v>18.446000000000002</v>
      </c>
    </row>
    <row r="28" spans="1:6" x14ac:dyDescent="0.2">
      <c r="A28" s="90">
        <v>42383</v>
      </c>
      <c r="B28" s="96" t="s">
        <v>91</v>
      </c>
      <c r="C28" s="119" t="s">
        <v>83</v>
      </c>
      <c r="D28" s="96" t="s">
        <v>84</v>
      </c>
      <c r="E28" s="110">
        <v>62</v>
      </c>
      <c r="F28" s="93">
        <f>E28*E58</f>
        <v>24.862000000000002</v>
      </c>
    </row>
    <row r="29" spans="1:6" ht="25.5" x14ac:dyDescent="0.2">
      <c r="A29" s="91">
        <v>42384</v>
      </c>
      <c r="B29" s="97" t="s">
        <v>92</v>
      </c>
      <c r="C29" s="119" t="s">
        <v>58</v>
      </c>
      <c r="D29" s="97" t="s">
        <v>93</v>
      </c>
      <c r="E29" s="111">
        <v>10</v>
      </c>
      <c r="F29" s="95">
        <f>E29*E58</f>
        <v>4.01</v>
      </c>
    </row>
    <row r="30" spans="1:6" ht="25.5" x14ac:dyDescent="0.2">
      <c r="A30" s="89">
        <v>42384</v>
      </c>
      <c r="B30" s="92" t="s">
        <v>94</v>
      </c>
      <c r="C30" s="119" t="s">
        <v>58</v>
      </c>
      <c r="D30" s="92" t="s">
        <v>93</v>
      </c>
      <c r="E30" s="112">
        <v>10</v>
      </c>
      <c r="F30" s="93">
        <f>E30*E58</f>
        <v>4.01</v>
      </c>
    </row>
    <row r="31" spans="1:6" ht="25.5" x14ac:dyDescent="0.2">
      <c r="A31" s="91">
        <v>42384</v>
      </c>
      <c r="B31" s="97" t="s">
        <v>95</v>
      </c>
      <c r="C31" s="119" t="s">
        <v>58</v>
      </c>
      <c r="D31" s="97" t="s">
        <v>60</v>
      </c>
      <c r="E31" s="111">
        <v>10</v>
      </c>
      <c r="F31" s="95">
        <f>E31*E58</f>
        <v>4.01</v>
      </c>
    </row>
    <row r="32" spans="1:6" ht="25.5" x14ac:dyDescent="0.2">
      <c r="A32" s="89">
        <v>42387</v>
      </c>
      <c r="B32" s="92" t="s">
        <v>96</v>
      </c>
      <c r="C32" s="119" t="s">
        <v>58</v>
      </c>
      <c r="D32" s="92" t="s">
        <v>93</v>
      </c>
      <c r="E32" s="112">
        <v>10</v>
      </c>
      <c r="F32" s="93">
        <f>E32*E58</f>
        <v>4.01</v>
      </c>
    </row>
    <row r="33" spans="1:6" ht="25.5" x14ac:dyDescent="0.2">
      <c r="A33" s="91">
        <v>42387</v>
      </c>
      <c r="B33" s="97" t="s">
        <v>97</v>
      </c>
      <c r="C33" s="119" t="s">
        <v>58</v>
      </c>
      <c r="D33" s="97" t="s">
        <v>60</v>
      </c>
      <c r="E33" s="111">
        <v>10</v>
      </c>
      <c r="F33" s="95">
        <f>E33*E58</f>
        <v>4.01</v>
      </c>
    </row>
    <row r="34" spans="1:6" ht="25.5" x14ac:dyDescent="0.2">
      <c r="A34" s="89">
        <v>42388</v>
      </c>
      <c r="B34" s="92" t="s">
        <v>98</v>
      </c>
      <c r="C34" s="119" t="s">
        <v>58</v>
      </c>
      <c r="D34" s="92" t="s">
        <v>99</v>
      </c>
      <c r="E34" s="112">
        <v>14</v>
      </c>
      <c r="F34" s="93">
        <f>E34*E58</f>
        <v>5.6140000000000008</v>
      </c>
    </row>
    <row r="35" spans="1:6" ht="25.5" x14ac:dyDescent="0.2">
      <c r="A35" s="91">
        <v>42388</v>
      </c>
      <c r="B35" s="97" t="s">
        <v>100</v>
      </c>
      <c r="C35" s="119" t="s">
        <v>58</v>
      </c>
      <c r="D35" s="97" t="s">
        <v>101</v>
      </c>
      <c r="E35" s="111">
        <v>24</v>
      </c>
      <c r="F35" s="95">
        <f>E35*E58</f>
        <v>9.6240000000000006</v>
      </c>
    </row>
    <row r="36" spans="1:6" ht="25.5" x14ac:dyDescent="0.2">
      <c r="A36" s="89">
        <v>42389</v>
      </c>
      <c r="B36" s="92" t="s">
        <v>102</v>
      </c>
      <c r="C36" s="119" t="s">
        <v>58</v>
      </c>
      <c r="D36" s="92" t="s">
        <v>60</v>
      </c>
      <c r="E36" s="112">
        <v>10</v>
      </c>
      <c r="F36" s="93">
        <f>E36*E58</f>
        <v>4.01</v>
      </c>
    </row>
    <row r="37" spans="1:6" ht="25.5" x14ac:dyDescent="0.2">
      <c r="A37" s="91">
        <v>42389</v>
      </c>
      <c r="B37" s="97" t="s">
        <v>103</v>
      </c>
      <c r="C37" s="119" t="s">
        <v>58</v>
      </c>
      <c r="D37" s="97" t="s">
        <v>104</v>
      </c>
      <c r="E37" s="111">
        <v>15</v>
      </c>
      <c r="F37" s="95">
        <f>E37*E58</f>
        <v>6.0150000000000006</v>
      </c>
    </row>
    <row r="38" spans="1:6" ht="25.5" x14ac:dyDescent="0.2">
      <c r="A38" s="89">
        <v>42389</v>
      </c>
      <c r="B38" s="92" t="s">
        <v>105</v>
      </c>
      <c r="C38" s="119" t="s">
        <v>58</v>
      </c>
      <c r="D38" s="92" t="s">
        <v>106</v>
      </c>
      <c r="E38" s="112">
        <v>35</v>
      </c>
      <c r="F38" s="93">
        <f>E38*E58</f>
        <v>14.035</v>
      </c>
    </row>
    <row r="39" spans="1:6" ht="25.5" x14ac:dyDescent="0.2">
      <c r="A39" s="91">
        <v>42390</v>
      </c>
      <c r="B39" s="97" t="s">
        <v>71</v>
      </c>
      <c r="C39" s="119" t="s">
        <v>58</v>
      </c>
      <c r="D39" s="97" t="s">
        <v>60</v>
      </c>
      <c r="E39" s="111">
        <v>10</v>
      </c>
      <c r="F39" s="95">
        <f>E39*E58</f>
        <v>4.01</v>
      </c>
    </row>
    <row r="40" spans="1:6" ht="25.5" x14ac:dyDescent="0.2">
      <c r="A40" s="89">
        <v>42390</v>
      </c>
      <c r="B40" s="92" t="s">
        <v>107</v>
      </c>
      <c r="C40" s="119" t="s">
        <v>58</v>
      </c>
      <c r="D40" s="92" t="s">
        <v>93</v>
      </c>
      <c r="E40" s="112">
        <v>10</v>
      </c>
      <c r="F40" s="93">
        <f>E40*E58</f>
        <v>4.01</v>
      </c>
    </row>
    <row r="41" spans="1:6" ht="25.5" x14ac:dyDescent="0.2">
      <c r="A41" s="91">
        <v>42390</v>
      </c>
      <c r="B41" s="97" t="s">
        <v>108</v>
      </c>
      <c r="C41" s="119" t="s">
        <v>58</v>
      </c>
      <c r="D41" s="97" t="s">
        <v>109</v>
      </c>
      <c r="E41" s="111">
        <v>24</v>
      </c>
      <c r="F41" s="95">
        <f>E41*E58</f>
        <v>9.6240000000000006</v>
      </c>
    </row>
    <row r="42" spans="1:6" ht="25.5" x14ac:dyDescent="0.2">
      <c r="A42" s="89">
        <v>42391</v>
      </c>
      <c r="B42" s="92" t="s">
        <v>110</v>
      </c>
      <c r="C42" s="119" t="s">
        <v>58</v>
      </c>
      <c r="D42" s="92" t="s">
        <v>111</v>
      </c>
      <c r="E42" s="112">
        <v>30</v>
      </c>
      <c r="F42" s="93">
        <f>E42*E58</f>
        <v>12.030000000000001</v>
      </c>
    </row>
    <row r="43" spans="1:6" ht="25.5" x14ac:dyDescent="0.2">
      <c r="A43" s="91">
        <v>42391</v>
      </c>
      <c r="B43" s="97" t="s">
        <v>112</v>
      </c>
      <c r="C43" s="119" t="s">
        <v>58</v>
      </c>
      <c r="D43" s="97" t="s">
        <v>113</v>
      </c>
      <c r="E43" s="111">
        <v>50</v>
      </c>
      <c r="F43" s="95">
        <f>E43*E58</f>
        <v>20.05</v>
      </c>
    </row>
    <row r="44" spans="1:6" ht="25.5" x14ac:dyDescent="0.2">
      <c r="A44" s="89">
        <v>42391</v>
      </c>
      <c r="B44" s="92" t="s">
        <v>114</v>
      </c>
      <c r="C44" s="119" t="s">
        <v>58</v>
      </c>
      <c r="D44" s="92" t="s">
        <v>93</v>
      </c>
      <c r="E44" s="112">
        <v>10</v>
      </c>
      <c r="F44" s="93">
        <f>E44*E58</f>
        <v>4.01</v>
      </c>
    </row>
    <row r="45" spans="1:6" ht="25.5" x14ac:dyDescent="0.2">
      <c r="A45" s="91">
        <v>42394</v>
      </c>
      <c r="B45" s="97" t="s">
        <v>115</v>
      </c>
      <c r="C45" s="119" t="s">
        <v>58</v>
      </c>
      <c r="D45" s="97" t="s">
        <v>116</v>
      </c>
      <c r="E45" s="111">
        <v>130</v>
      </c>
      <c r="F45" s="95">
        <f>E45*E58</f>
        <v>52.13</v>
      </c>
    </row>
    <row r="46" spans="1:6" ht="25.5" x14ac:dyDescent="0.2">
      <c r="A46" s="89">
        <v>42394</v>
      </c>
      <c r="B46" s="92" t="s">
        <v>117</v>
      </c>
      <c r="C46" s="119" t="s">
        <v>58</v>
      </c>
      <c r="D46" s="92" t="s">
        <v>118</v>
      </c>
      <c r="E46" s="112">
        <v>102</v>
      </c>
      <c r="F46" s="93">
        <f>E46*E58</f>
        <v>40.902000000000001</v>
      </c>
    </row>
    <row r="47" spans="1:6" ht="25.5" x14ac:dyDescent="0.2">
      <c r="A47" s="91">
        <v>42395</v>
      </c>
      <c r="B47" s="97" t="s">
        <v>119</v>
      </c>
      <c r="C47" s="119" t="s">
        <v>58</v>
      </c>
      <c r="D47" s="97" t="s">
        <v>120</v>
      </c>
      <c r="E47" s="111">
        <v>70</v>
      </c>
      <c r="F47" s="95">
        <f>E47*E58</f>
        <v>28.07</v>
      </c>
    </row>
    <row r="48" spans="1:6" ht="25.5" x14ac:dyDescent="0.2">
      <c r="A48" s="89">
        <v>42395</v>
      </c>
      <c r="B48" s="92" t="s">
        <v>121</v>
      </c>
      <c r="C48" s="119" t="s">
        <v>120</v>
      </c>
      <c r="D48" s="92" t="s">
        <v>122</v>
      </c>
      <c r="E48" s="112">
        <v>16</v>
      </c>
      <c r="F48" s="93">
        <f>E48*E58</f>
        <v>6.4160000000000004</v>
      </c>
    </row>
    <row r="49" spans="1:8" ht="25.5" x14ac:dyDescent="0.2">
      <c r="A49" s="91">
        <v>42395</v>
      </c>
      <c r="B49" s="97" t="s">
        <v>123</v>
      </c>
      <c r="C49" s="119" t="s">
        <v>58</v>
      </c>
      <c r="D49" s="97" t="s">
        <v>111</v>
      </c>
      <c r="E49" s="111">
        <v>30</v>
      </c>
      <c r="F49" s="95">
        <f>E49*E58</f>
        <v>12.030000000000001</v>
      </c>
    </row>
    <row r="50" spans="1:8" x14ac:dyDescent="0.2">
      <c r="A50" s="89">
        <v>42395</v>
      </c>
      <c r="B50" s="92" t="s">
        <v>124</v>
      </c>
      <c r="C50" s="119" t="s">
        <v>111</v>
      </c>
      <c r="D50" s="92" t="s">
        <v>125</v>
      </c>
      <c r="E50" s="112">
        <v>110</v>
      </c>
      <c r="F50" s="93">
        <f>E50*E58</f>
        <v>44.11</v>
      </c>
    </row>
    <row r="51" spans="1:8" ht="25.5" x14ac:dyDescent="0.2">
      <c r="A51" s="91">
        <v>42396</v>
      </c>
      <c r="B51" s="97" t="s">
        <v>126</v>
      </c>
      <c r="C51" s="119" t="s">
        <v>58</v>
      </c>
      <c r="D51" s="97" t="s">
        <v>127</v>
      </c>
      <c r="E51" s="111">
        <v>220</v>
      </c>
      <c r="F51" s="95">
        <f>E51*E58</f>
        <v>88.22</v>
      </c>
    </row>
    <row r="52" spans="1:8" x14ac:dyDescent="0.2">
      <c r="A52" s="89">
        <v>42396</v>
      </c>
      <c r="B52" s="92" t="s">
        <v>128</v>
      </c>
      <c r="C52" s="119" t="s">
        <v>127</v>
      </c>
      <c r="D52" s="92" t="s">
        <v>129</v>
      </c>
      <c r="E52" s="112">
        <v>46</v>
      </c>
      <c r="F52" s="93">
        <f>E52*E58</f>
        <v>18.446000000000002</v>
      </c>
    </row>
    <row r="53" spans="1:8" ht="25.5" x14ac:dyDescent="0.2">
      <c r="A53" s="91">
        <v>42397</v>
      </c>
      <c r="B53" s="97" t="s">
        <v>130</v>
      </c>
      <c r="C53" s="119" t="s">
        <v>58</v>
      </c>
      <c r="D53" s="97" t="s">
        <v>93</v>
      </c>
      <c r="E53" s="111">
        <v>10</v>
      </c>
      <c r="F53" s="95">
        <f>E53*E58</f>
        <v>4.01</v>
      </c>
    </row>
    <row r="54" spans="1:8" x14ac:dyDescent="0.2">
      <c r="A54" s="89"/>
      <c r="B54" s="92"/>
      <c r="C54" s="119"/>
      <c r="D54" s="98"/>
      <c r="E54" s="99" t="s">
        <v>134</v>
      </c>
      <c r="F54" s="100" t="s">
        <v>135</v>
      </c>
    </row>
    <row r="55" spans="1:8" x14ac:dyDescent="0.2">
      <c r="A55" s="27"/>
      <c r="B55" s="11"/>
      <c r="C55" s="67"/>
      <c r="D55" s="11"/>
      <c r="E55" s="113">
        <f>SUM(E12:E53)</f>
        <v>2258</v>
      </c>
      <c r="F55" s="101">
        <f>SUM(F11:F53)</f>
        <v>905.4580000000002</v>
      </c>
    </row>
    <row r="56" spans="1:8" x14ac:dyDescent="0.2">
      <c r="A56" s="27"/>
      <c r="B56" s="11"/>
      <c r="C56" s="67"/>
      <c r="D56" s="11"/>
      <c r="E56" s="118"/>
      <c r="F56" s="102"/>
      <c r="H56" s="1"/>
    </row>
    <row r="57" spans="1:8" x14ac:dyDescent="0.2">
      <c r="A57" s="27"/>
      <c r="B57" s="103" t="s">
        <v>26</v>
      </c>
      <c r="C57" s="11" t="s">
        <v>35</v>
      </c>
      <c r="D57" s="103"/>
      <c r="E57" s="11" t="s">
        <v>35</v>
      </c>
      <c r="F57" s="74"/>
      <c r="H57" s="1"/>
    </row>
    <row r="58" spans="1:8" x14ac:dyDescent="0.2">
      <c r="A58" s="27"/>
      <c r="B58" s="103" t="s">
        <v>25</v>
      </c>
      <c r="C58" s="72"/>
      <c r="D58" s="11"/>
      <c r="E58" s="11">
        <v>0.40100000000000002</v>
      </c>
      <c r="F58" s="74"/>
      <c r="H58" s="1"/>
    </row>
    <row r="59" spans="1:8" x14ac:dyDescent="0.2">
      <c r="A59" s="27"/>
      <c r="B59" s="11"/>
      <c r="C59" s="67"/>
      <c r="D59" s="11"/>
      <c r="E59" s="105"/>
      <c r="F59" s="74"/>
      <c r="H59" s="1"/>
    </row>
    <row r="60" spans="1:8" x14ac:dyDescent="0.2">
      <c r="A60" s="104" t="s">
        <v>13</v>
      </c>
      <c r="B60" s="13"/>
      <c r="C60" s="70"/>
      <c r="D60" s="15"/>
      <c r="E60" s="105"/>
      <c r="F60" s="114"/>
      <c r="H60" s="1"/>
    </row>
    <row r="61" spans="1:8" ht="15" x14ac:dyDescent="0.2">
      <c r="A61" s="27"/>
      <c r="B61" s="105"/>
      <c r="C61" s="140" t="s">
        <v>441</v>
      </c>
      <c r="D61" s="140"/>
      <c r="E61" s="148">
        <f>SUM(E55)</f>
        <v>2258</v>
      </c>
      <c r="F61" s="147" t="s">
        <v>440</v>
      </c>
      <c r="H61" s="1"/>
    </row>
    <row r="62" spans="1:8" ht="15" x14ac:dyDescent="0.2">
      <c r="A62" s="27"/>
      <c r="B62" s="105"/>
      <c r="C62" s="140"/>
      <c r="D62" s="140"/>
      <c r="E62" s="15"/>
      <c r="F62" s="115"/>
    </row>
    <row r="63" spans="1:8" ht="15" x14ac:dyDescent="0.2">
      <c r="B63" s="86"/>
      <c r="C63" s="140" t="s">
        <v>442</v>
      </c>
      <c r="D63" s="140"/>
      <c r="E63" s="146">
        <f>SUM(F55)</f>
        <v>905.4580000000002</v>
      </c>
    </row>
  </sheetData>
  <mergeCells count="7">
    <mergeCell ref="C62:D62"/>
    <mergeCell ref="C63:D63"/>
    <mergeCell ref="A1:H2"/>
    <mergeCell ref="B8:E8"/>
    <mergeCell ref="E10:F10"/>
    <mergeCell ref="D4:D5"/>
    <mergeCell ref="C61:D61"/>
  </mergeCells>
  <pageMargins left="0.39370078740157483" right="0.39370078740157483" top="0.39370078740157483" bottom="0.39370078740157483" header="0.19685039370078741" footer="0.19685039370078741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'Indemnités Kilométriques'!$A$4:$A$8</xm:f>
          </x14:formula1>
          <xm:sqref>E57 C57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52" workbookViewId="0">
      <selection activeCell="F59" sqref="F59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42401</v>
      </c>
      <c r="F5" s="134">
        <v>42429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>
        <v>42401</v>
      </c>
      <c r="B12" s="92" t="s">
        <v>136</v>
      </c>
      <c r="C12" s="119" t="s">
        <v>58</v>
      </c>
      <c r="D12" s="92" t="s">
        <v>60</v>
      </c>
      <c r="E12" s="108">
        <v>5</v>
      </c>
      <c r="F12" s="93">
        <f>E12*E61</f>
        <v>2.0049999999999999</v>
      </c>
    </row>
    <row r="13" spans="1:8" ht="25.5" x14ac:dyDescent="0.2">
      <c r="A13" s="91">
        <v>42401</v>
      </c>
      <c r="B13" s="94" t="s">
        <v>137</v>
      </c>
      <c r="C13" s="119" t="s">
        <v>58</v>
      </c>
      <c r="D13" s="94" t="s">
        <v>138</v>
      </c>
      <c r="E13" s="109">
        <v>34</v>
      </c>
      <c r="F13" s="95">
        <f>E13*E61</f>
        <v>13.634</v>
      </c>
    </row>
    <row r="14" spans="1:8" ht="25.5" x14ac:dyDescent="0.2">
      <c r="A14" s="89">
        <v>42401</v>
      </c>
      <c r="B14" s="92" t="s">
        <v>139</v>
      </c>
      <c r="C14" s="119" t="s">
        <v>58</v>
      </c>
      <c r="D14" s="92" t="s">
        <v>140</v>
      </c>
      <c r="E14" s="108">
        <v>57</v>
      </c>
      <c r="F14" s="93">
        <f>E14*E61</f>
        <v>22.857000000000003</v>
      </c>
    </row>
    <row r="15" spans="1:8" x14ac:dyDescent="0.2">
      <c r="A15" s="91">
        <v>42401</v>
      </c>
      <c r="B15" s="94" t="s">
        <v>141</v>
      </c>
      <c r="C15" s="119" t="s">
        <v>140</v>
      </c>
      <c r="D15" s="94" t="s">
        <v>111</v>
      </c>
      <c r="E15" s="109">
        <v>12</v>
      </c>
      <c r="F15" s="95">
        <f>E15*E61</f>
        <v>4.8120000000000003</v>
      </c>
    </row>
    <row r="16" spans="1:8" ht="25.5" x14ac:dyDescent="0.2">
      <c r="A16" s="89">
        <v>42402</v>
      </c>
      <c r="B16" s="92" t="s">
        <v>142</v>
      </c>
      <c r="C16" s="119" t="s">
        <v>58</v>
      </c>
      <c r="D16" s="92" t="s">
        <v>89</v>
      </c>
      <c r="E16" s="108">
        <v>191</v>
      </c>
      <c r="F16" s="93">
        <f>E16*E61</f>
        <v>76.591000000000008</v>
      </c>
    </row>
    <row r="17" spans="1:6" x14ac:dyDescent="0.2">
      <c r="A17" s="91">
        <v>42402</v>
      </c>
      <c r="B17" s="94" t="s">
        <v>143</v>
      </c>
      <c r="C17" s="119" t="s">
        <v>89</v>
      </c>
      <c r="D17" s="94" t="s">
        <v>144</v>
      </c>
      <c r="E17" s="109">
        <v>42</v>
      </c>
      <c r="F17" s="95">
        <f>E17*E61</f>
        <v>16.842000000000002</v>
      </c>
    </row>
    <row r="18" spans="1:6" ht="25.5" x14ac:dyDescent="0.2">
      <c r="A18" s="89">
        <v>42402</v>
      </c>
      <c r="B18" s="92" t="s">
        <v>146</v>
      </c>
      <c r="C18" s="119" t="s">
        <v>144</v>
      </c>
      <c r="D18" s="92" t="s">
        <v>145</v>
      </c>
      <c r="E18" s="108">
        <v>26</v>
      </c>
      <c r="F18" s="93">
        <f>E18*E61</f>
        <v>10.426</v>
      </c>
    </row>
    <row r="19" spans="1:6" ht="25.5" x14ac:dyDescent="0.2">
      <c r="A19" s="91">
        <v>42403</v>
      </c>
      <c r="B19" s="94" t="s">
        <v>147</v>
      </c>
      <c r="C19" s="119" t="s">
        <v>58</v>
      </c>
      <c r="D19" s="94" t="s">
        <v>148</v>
      </c>
      <c r="E19" s="109">
        <v>136</v>
      </c>
      <c r="F19" s="95">
        <f>E19*E61</f>
        <v>54.536000000000001</v>
      </c>
    </row>
    <row r="20" spans="1:6" x14ac:dyDescent="0.2">
      <c r="A20" s="89">
        <v>42403</v>
      </c>
      <c r="B20" s="92" t="s">
        <v>149</v>
      </c>
      <c r="C20" s="119" t="s">
        <v>148</v>
      </c>
      <c r="D20" s="92" t="s">
        <v>150</v>
      </c>
      <c r="E20" s="108">
        <v>62</v>
      </c>
      <c r="F20" s="93">
        <f>E20*E61</f>
        <v>24.862000000000002</v>
      </c>
    </row>
    <row r="21" spans="1:6" x14ac:dyDescent="0.2">
      <c r="A21" s="91">
        <v>42403</v>
      </c>
      <c r="B21" s="94" t="s">
        <v>151</v>
      </c>
      <c r="C21" s="119" t="s">
        <v>150</v>
      </c>
      <c r="D21" s="94" t="s">
        <v>152</v>
      </c>
      <c r="E21" s="109">
        <v>38</v>
      </c>
      <c r="F21" s="95">
        <f>E21*E61</f>
        <v>15.238000000000001</v>
      </c>
    </row>
    <row r="22" spans="1:6" x14ac:dyDescent="0.2">
      <c r="A22" s="89">
        <v>42403</v>
      </c>
      <c r="B22" s="92" t="s">
        <v>153</v>
      </c>
      <c r="C22" s="119" t="s">
        <v>152</v>
      </c>
      <c r="D22" s="92" t="s">
        <v>154</v>
      </c>
      <c r="E22" s="108">
        <v>4</v>
      </c>
      <c r="F22" s="93">
        <f>E22*E61</f>
        <v>1.6040000000000001</v>
      </c>
    </row>
    <row r="23" spans="1:6" ht="25.5" x14ac:dyDescent="0.2">
      <c r="A23" s="91">
        <v>42404</v>
      </c>
      <c r="B23" s="94" t="s">
        <v>155</v>
      </c>
      <c r="C23" s="119" t="s">
        <v>58</v>
      </c>
      <c r="D23" s="94" t="s">
        <v>89</v>
      </c>
      <c r="E23" s="109">
        <v>191</v>
      </c>
      <c r="F23" s="95">
        <f>E23*E61</f>
        <v>76.591000000000008</v>
      </c>
    </row>
    <row r="24" spans="1:6" x14ac:dyDescent="0.2">
      <c r="A24" s="89">
        <v>42404</v>
      </c>
      <c r="B24" s="92" t="s">
        <v>156</v>
      </c>
      <c r="C24" s="119" t="s">
        <v>157</v>
      </c>
      <c r="D24" s="92" t="s">
        <v>148</v>
      </c>
      <c r="E24" s="108">
        <v>112</v>
      </c>
      <c r="F24" s="93">
        <f>E24*E61</f>
        <v>44.912000000000006</v>
      </c>
    </row>
    <row r="25" spans="1:6" x14ac:dyDescent="0.2">
      <c r="A25" s="91">
        <v>42404</v>
      </c>
      <c r="B25" s="94" t="s">
        <v>158</v>
      </c>
      <c r="C25" s="119" t="s">
        <v>148</v>
      </c>
      <c r="D25" s="94" t="s">
        <v>148</v>
      </c>
      <c r="E25" s="109">
        <v>5</v>
      </c>
      <c r="F25" s="95">
        <f>E25*E61</f>
        <v>2.0049999999999999</v>
      </c>
    </row>
    <row r="26" spans="1:6" x14ac:dyDescent="0.2">
      <c r="A26" s="89">
        <v>42404</v>
      </c>
      <c r="B26" s="92" t="s">
        <v>159</v>
      </c>
      <c r="C26" s="119" t="s">
        <v>148</v>
      </c>
      <c r="D26" s="92" t="s">
        <v>129</v>
      </c>
      <c r="E26" s="108">
        <v>52</v>
      </c>
      <c r="F26" s="93">
        <f>E26*E61</f>
        <v>20.852</v>
      </c>
    </row>
    <row r="27" spans="1:6" x14ac:dyDescent="0.2">
      <c r="A27" s="91">
        <v>42404</v>
      </c>
      <c r="B27" s="94" t="s">
        <v>160</v>
      </c>
      <c r="C27" s="119" t="s">
        <v>129</v>
      </c>
      <c r="D27" s="94" t="s">
        <v>161</v>
      </c>
      <c r="E27" s="109">
        <v>54</v>
      </c>
      <c r="F27" s="95">
        <f>E27*E61</f>
        <v>21.654</v>
      </c>
    </row>
    <row r="28" spans="1:6" ht="25.5" x14ac:dyDescent="0.2">
      <c r="A28" s="90">
        <v>42405</v>
      </c>
      <c r="B28" s="96" t="s">
        <v>162</v>
      </c>
      <c r="C28" s="119" t="s">
        <v>58</v>
      </c>
      <c r="D28" s="96" t="s">
        <v>148</v>
      </c>
      <c r="E28" s="110">
        <v>136</v>
      </c>
      <c r="F28" s="93">
        <f>E28*E61</f>
        <v>54.536000000000001</v>
      </c>
    </row>
    <row r="29" spans="1:6" x14ac:dyDescent="0.2">
      <c r="A29" s="91">
        <v>42405</v>
      </c>
      <c r="B29" s="97" t="s">
        <v>163</v>
      </c>
      <c r="C29" s="119" t="s">
        <v>148</v>
      </c>
      <c r="D29" s="97" t="s">
        <v>148</v>
      </c>
      <c r="E29" s="111">
        <v>5</v>
      </c>
      <c r="F29" s="95">
        <f>E29*E61</f>
        <v>2.0049999999999999</v>
      </c>
    </row>
    <row r="30" spans="1:6" x14ac:dyDescent="0.2">
      <c r="A30" s="89">
        <v>42405</v>
      </c>
      <c r="B30" s="92" t="s">
        <v>164</v>
      </c>
      <c r="C30" s="119" t="s">
        <v>148</v>
      </c>
      <c r="D30" s="92" t="s">
        <v>165</v>
      </c>
      <c r="E30" s="112">
        <v>50</v>
      </c>
      <c r="F30" s="93">
        <f>E30*E61</f>
        <v>20.05</v>
      </c>
    </row>
    <row r="31" spans="1:6" x14ac:dyDescent="0.2">
      <c r="A31" s="91">
        <v>42405</v>
      </c>
      <c r="B31" s="97" t="s">
        <v>166</v>
      </c>
      <c r="C31" s="119" t="s">
        <v>165</v>
      </c>
      <c r="D31" s="97" t="s">
        <v>165</v>
      </c>
      <c r="E31" s="111">
        <v>5</v>
      </c>
      <c r="F31" s="95">
        <f>E31*E61</f>
        <v>2.0049999999999999</v>
      </c>
    </row>
    <row r="32" spans="1:6" x14ac:dyDescent="0.2">
      <c r="A32" s="89">
        <v>42405</v>
      </c>
      <c r="B32" s="92" t="s">
        <v>167</v>
      </c>
      <c r="C32" s="119" t="s">
        <v>165</v>
      </c>
      <c r="D32" s="92" t="s">
        <v>168</v>
      </c>
      <c r="E32" s="112">
        <v>98</v>
      </c>
      <c r="F32" s="93">
        <f>E32*E61</f>
        <v>39.298000000000002</v>
      </c>
    </row>
    <row r="33" spans="1:6" ht="25.5" x14ac:dyDescent="0.2">
      <c r="A33" s="91">
        <v>42406</v>
      </c>
      <c r="B33" s="97" t="s">
        <v>169</v>
      </c>
      <c r="C33" s="119" t="s">
        <v>58</v>
      </c>
      <c r="D33" s="97" t="s">
        <v>165</v>
      </c>
      <c r="E33" s="111">
        <v>80</v>
      </c>
      <c r="F33" s="95">
        <f>E33*E61</f>
        <v>32.08</v>
      </c>
    </row>
    <row r="34" spans="1:6" ht="25.5" x14ac:dyDescent="0.2">
      <c r="A34" s="89">
        <v>42408</v>
      </c>
      <c r="B34" s="92" t="s">
        <v>170</v>
      </c>
      <c r="C34" s="119" t="s">
        <v>58</v>
      </c>
      <c r="D34" s="92" t="s">
        <v>171</v>
      </c>
      <c r="E34" s="112">
        <v>12</v>
      </c>
      <c r="F34" s="93">
        <f>E34*E61</f>
        <v>4.8120000000000003</v>
      </c>
    </row>
    <row r="35" spans="1:6" ht="25.5" x14ac:dyDescent="0.2">
      <c r="A35" s="91">
        <v>42408</v>
      </c>
      <c r="B35" s="97" t="s">
        <v>172</v>
      </c>
      <c r="C35" s="119" t="s">
        <v>58</v>
      </c>
      <c r="D35" s="97" t="s">
        <v>173</v>
      </c>
      <c r="E35" s="111">
        <v>8</v>
      </c>
      <c r="F35" s="95">
        <f>E35*E61</f>
        <v>3.2080000000000002</v>
      </c>
    </row>
    <row r="36" spans="1:6" ht="25.5" x14ac:dyDescent="0.2">
      <c r="A36" s="89">
        <v>42408</v>
      </c>
      <c r="B36" s="92" t="s">
        <v>174</v>
      </c>
      <c r="C36" s="119" t="s">
        <v>58</v>
      </c>
      <c r="D36" s="92" t="s">
        <v>175</v>
      </c>
      <c r="E36" s="112">
        <v>144</v>
      </c>
      <c r="F36" s="93">
        <f>E36*E61</f>
        <v>57.744</v>
      </c>
    </row>
    <row r="37" spans="1:6" ht="25.5" x14ac:dyDescent="0.2">
      <c r="A37" s="91">
        <v>42409</v>
      </c>
      <c r="B37" s="97" t="s">
        <v>176</v>
      </c>
      <c r="C37" s="119" t="s">
        <v>58</v>
      </c>
      <c r="D37" s="97" t="s">
        <v>93</v>
      </c>
      <c r="E37" s="111">
        <v>5</v>
      </c>
      <c r="F37" s="95">
        <f>E37*E61</f>
        <v>2.0049999999999999</v>
      </c>
    </row>
    <row r="38" spans="1:6" ht="25.5" x14ac:dyDescent="0.2">
      <c r="A38" s="89">
        <v>42410</v>
      </c>
      <c r="B38" s="92" t="s">
        <v>177</v>
      </c>
      <c r="C38" s="119" t="s">
        <v>58</v>
      </c>
      <c r="D38" s="92" t="s">
        <v>89</v>
      </c>
      <c r="E38" s="112">
        <v>174</v>
      </c>
      <c r="F38" s="93">
        <f>E38*E61</f>
        <v>69.774000000000001</v>
      </c>
    </row>
    <row r="39" spans="1:6" ht="25.5" x14ac:dyDescent="0.2">
      <c r="A39" s="91">
        <v>42410</v>
      </c>
      <c r="B39" s="97" t="s">
        <v>178</v>
      </c>
      <c r="C39" s="119" t="s">
        <v>89</v>
      </c>
      <c r="D39" s="97" t="s">
        <v>87</v>
      </c>
      <c r="E39" s="111">
        <v>40</v>
      </c>
      <c r="F39" s="95">
        <f>E39*E61</f>
        <v>16.04</v>
      </c>
    </row>
    <row r="40" spans="1:6" ht="38.25" x14ac:dyDescent="0.2">
      <c r="A40" s="89">
        <v>42410</v>
      </c>
      <c r="B40" s="92" t="s">
        <v>179</v>
      </c>
      <c r="C40" s="119" t="s">
        <v>87</v>
      </c>
      <c r="D40" s="92" t="s">
        <v>83</v>
      </c>
      <c r="E40" s="112">
        <v>16</v>
      </c>
      <c r="F40" s="93">
        <f>E40*E61</f>
        <v>6.4160000000000004</v>
      </c>
    </row>
    <row r="41" spans="1:6" ht="25.5" x14ac:dyDescent="0.2">
      <c r="A41" s="91">
        <v>42410</v>
      </c>
      <c r="B41" s="97" t="s">
        <v>180</v>
      </c>
      <c r="C41" s="119" t="s">
        <v>181</v>
      </c>
      <c r="D41" s="97" t="s">
        <v>180</v>
      </c>
      <c r="E41" s="111">
        <v>140</v>
      </c>
      <c r="F41" s="95">
        <f>E41*E61</f>
        <v>56.14</v>
      </c>
    </row>
    <row r="42" spans="1:6" ht="25.5" x14ac:dyDescent="0.2">
      <c r="A42" s="89">
        <v>42410</v>
      </c>
      <c r="B42" s="92" t="s">
        <v>182</v>
      </c>
      <c r="C42" s="119" t="s">
        <v>180</v>
      </c>
      <c r="D42" s="92" t="s">
        <v>183</v>
      </c>
      <c r="E42" s="112">
        <v>102</v>
      </c>
      <c r="F42" s="93">
        <f>E42*E61</f>
        <v>40.902000000000001</v>
      </c>
    </row>
    <row r="43" spans="1:6" ht="25.5" x14ac:dyDescent="0.2">
      <c r="A43" s="91">
        <v>42410</v>
      </c>
      <c r="B43" s="97" t="s">
        <v>184</v>
      </c>
      <c r="C43" s="119" t="s">
        <v>58</v>
      </c>
      <c r="D43" s="97" t="s">
        <v>148</v>
      </c>
      <c r="E43" s="111">
        <v>136</v>
      </c>
      <c r="F43" s="95">
        <f>E43*E61</f>
        <v>54.536000000000001</v>
      </c>
    </row>
    <row r="44" spans="1:6" x14ac:dyDescent="0.2">
      <c r="A44" s="89">
        <v>42411</v>
      </c>
      <c r="B44" s="92" t="s">
        <v>185</v>
      </c>
      <c r="C44" s="119" t="s">
        <v>148</v>
      </c>
      <c r="D44" s="92" t="s">
        <v>165</v>
      </c>
      <c r="E44" s="112">
        <v>50</v>
      </c>
      <c r="F44" s="93">
        <f>E44*E61</f>
        <v>20.05</v>
      </c>
    </row>
    <row r="45" spans="1:6" ht="25.5" x14ac:dyDescent="0.2">
      <c r="A45" s="91">
        <v>42415</v>
      </c>
      <c r="B45" s="97" t="s">
        <v>186</v>
      </c>
      <c r="C45" s="119" t="s">
        <v>58</v>
      </c>
      <c r="D45" s="97" t="s">
        <v>93</v>
      </c>
      <c r="E45" s="111">
        <v>5</v>
      </c>
      <c r="F45" s="95">
        <f>E45*E61</f>
        <v>2.0049999999999999</v>
      </c>
    </row>
    <row r="46" spans="1:6" ht="25.5" x14ac:dyDescent="0.2">
      <c r="A46" s="89">
        <v>42416</v>
      </c>
      <c r="B46" s="92" t="s">
        <v>88</v>
      </c>
      <c r="C46" s="119" t="s">
        <v>58</v>
      </c>
      <c r="D46" s="92" t="s">
        <v>89</v>
      </c>
      <c r="E46" s="112">
        <v>191</v>
      </c>
      <c r="F46" s="93">
        <f>E46*E61</f>
        <v>76.591000000000008</v>
      </c>
    </row>
    <row r="47" spans="1:6" ht="25.5" x14ac:dyDescent="0.2">
      <c r="A47" s="91">
        <v>42418</v>
      </c>
      <c r="B47" s="97" t="s">
        <v>187</v>
      </c>
      <c r="C47" s="119" t="s">
        <v>58</v>
      </c>
      <c r="D47" s="97" t="s">
        <v>188</v>
      </c>
      <c r="E47" s="111">
        <v>147</v>
      </c>
      <c r="F47" s="95">
        <f>E47*E61</f>
        <v>58.947000000000003</v>
      </c>
    </row>
    <row r="48" spans="1:6" ht="25.5" x14ac:dyDescent="0.2">
      <c r="A48" s="89">
        <v>42418</v>
      </c>
      <c r="B48" s="92" t="s">
        <v>189</v>
      </c>
      <c r="C48" s="119" t="s">
        <v>58</v>
      </c>
      <c r="D48" s="92" t="s">
        <v>93</v>
      </c>
      <c r="E48" s="112">
        <v>7</v>
      </c>
      <c r="F48" s="93">
        <f>E48*E61</f>
        <v>2.8070000000000004</v>
      </c>
    </row>
    <row r="49" spans="1:8" ht="25.5" x14ac:dyDescent="0.2">
      <c r="A49" s="91">
        <v>42419</v>
      </c>
      <c r="B49" s="97" t="s">
        <v>190</v>
      </c>
      <c r="C49" s="119" t="s">
        <v>58</v>
      </c>
      <c r="D49" s="97" t="s">
        <v>66</v>
      </c>
      <c r="E49" s="111">
        <v>8</v>
      </c>
      <c r="F49" s="95">
        <f>E49*E61</f>
        <v>3.2080000000000002</v>
      </c>
    </row>
    <row r="50" spans="1:8" ht="25.5" x14ac:dyDescent="0.2">
      <c r="A50" s="89">
        <v>42423</v>
      </c>
      <c r="B50" s="92" t="s">
        <v>191</v>
      </c>
      <c r="C50" s="119" t="s">
        <v>58</v>
      </c>
      <c r="D50" s="92" t="s">
        <v>192</v>
      </c>
      <c r="E50" s="112">
        <v>62</v>
      </c>
      <c r="F50" s="93">
        <f>E50*E61</f>
        <v>24.862000000000002</v>
      </c>
    </row>
    <row r="51" spans="1:8" ht="25.5" x14ac:dyDescent="0.2">
      <c r="A51" s="91">
        <v>42424</v>
      </c>
      <c r="B51" s="97" t="s">
        <v>193</v>
      </c>
      <c r="C51" s="119" t="s">
        <v>58</v>
      </c>
      <c r="D51" s="97" t="s">
        <v>93</v>
      </c>
      <c r="E51" s="111">
        <v>5</v>
      </c>
      <c r="F51" s="95">
        <f>E51*E61</f>
        <v>2.0049999999999999</v>
      </c>
    </row>
    <row r="52" spans="1:8" ht="25.5" x14ac:dyDescent="0.2">
      <c r="A52" s="89">
        <v>42424</v>
      </c>
      <c r="B52" s="92" t="s">
        <v>194</v>
      </c>
      <c r="C52" s="119" t="s">
        <v>58</v>
      </c>
      <c r="D52" s="92" t="s">
        <v>60</v>
      </c>
      <c r="E52" s="112">
        <v>6</v>
      </c>
      <c r="F52" s="93">
        <f>E52*E61</f>
        <v>2.4060000000000001</v>
      </c>
    </row>
    <row r="53" spans="1:8" ht="25.5" x14ac:dyDescent="0.2">
      <c r="A53" s="91">
        <v>42425</v>
      </c>
      <c r="B53" s="97" t="s">
        <v>195</v>
      </c>
      <c r="C53" s="119" t="s">
        <v>58</v>
      </c>
      <c r="D53" s="97" t="s">
        <v>196</v>
      </c>
      <c r="E53" s="111">
        <v>46</v>
      </c>
      <c r="F53" s="95">
        <f>E53*E61</f>
        <v>18.446000000000002</v>
      </c>
    </row>
    <row r="54" spans="1:8" ht="25.5" x14ac:dyDescent="0.2">
      <c r="A54" s="91">
        <v>42426</v>
      </c>
      <c r="B54" s="97" t="s">
        <v>197</v>
      </c>
      <c r="C54" s="119" t="s">
        <v>58</v>
      </c>
      <c r="D54" s="127" t="s">
        <v>93</v>
      </c>
      <c r="E54" s="111">
        <v>6</v>
      </c>
      <c r="F54" s="95">
        <f>E54*E61</f>
        <v>2.4060000000000001</v>
      </c>
    </row>
    <row r="55" spans="1:8" ht="25.5" x14ac:dyDescent="0.2">
      <c r="A55" s="91">
        <v>42426</v>
      </c>
      <c r="B55" s="97" t="s">
        <v>198</v>
      </c>
      <c r="C55" s="119" t="s">
        <v>58</v>
      </c>
      <c r="D55" s="127" t="s">
        <v>199</v>
      </c>
      <c r="E55" s="111">
        <v>19</v>
      </c>
      <c r="F55" s="95">
        <f>E55*E61</f>
        <v>7.6190000000000007</v>
      </c>
    </row>
    <row r="56" spans="1:8" ht="25.5" x14ac:dyDescent="0.2">
      <c r="A56" s="91">
        <v>42429</v>
      </c>
      <c r="B56" s="97" t="s">
        <v>200</v>
      </c>
      <c r="C56" s="119" t="s">
        <v>58</v>
      </c>
      <c r="D56" s="127" t="s">
        <v>201</v>
      </c>
      <c r="E56" s="111">
        <v>32</v>
      </c>
      <c r="F56" s="95">
        <f>E56*E61</f>
        <v>12.832000000000001</v>
      </c>
    </row>
    <row r="57" spans="1:8" x14ac:dyDescent="0.2">
      <c r="A57" s="89"/>
      <c r="B57" s="92"/>
      <c r="C57" s="119"/>
      <c r="D57" s="98"/>
      <c r="E57" s="99" t="s">
        <v>134</v>
      </c>
      <c r="F57" s="100" t="s">
        <v>135</v>
      </c>
    </row>
    <row r="58" spans="1:8" x14ac:dyDescent="0.2">
      <c r="A58" s="27"/>
      <c r="B58" s="11"/>
      <c r="C58" s="67"/>
      <c r="D58" s="11"/>
      <c r="E58" s="113">
        <f>SUM(E12:E53)</f>
        <v>2699</v>
      </c>
      <c r="F58" s="101">
        <f>SUM(F11:F56)</f>
        <v>1105.1560000000002</v>
      </c>
    </row>
    <row r="59" spans="1:8" x14ac:dyDescent="0.2">
      <c r="A59" s="27"/>
      <c r="B59" s="11"/>
      <c r="C59" s="67"/>
      <c r="D59" s="11"/>
      <c r="E59" s="118"/>
      <c r="F59" s="102"/>
      <c r="H59" s="1"/>
    </row>
    <row r="60" spans="1:8" x14ac:dyDescent="0.2">
      <c r="A60" s="27"/>
      <c r="B60" s="103" t="s">
        <v>26</v>
      </c>
      <c r="C60" s="11" t="s">
        <v>35</v>
      </c>
      <c r="D60" s="103"/>
      <c r="E60" s="11" t="s">
        <v>35</v>
      </c>
      <c r="F60" s="74"/>
      <c r="H60" s="1"/>
    </row>
    <row r="61" spans="1:8" x14ac:dyDescent="0.2">
      <c r="A61" s="27"/>
      <c r="B61" s="103" t="s">
        <v>25</v>
      </c>
      <c r="C61" s="72"/>
      <c r="D61" s="11"/>
      <c r="E61" s="11">
        <v>0.40100000000000002</v>
      </c>
      <c r="F61" s="74"/>
      <c r="H61" s="1"/>
    </row>
    <row r="62" spans="1:8" x14ac:dyDescent="0.2">
      <c r="A62" s="27"/>
      <c r="B62" s="11"/>
      <c r="C62" s="67"/>
      <c r="D62" s="11"/>
      <c r="E62" s="105"/>
      <c r="F62" s="74"/>
      <c r="H62" s="1"/>
    </row>
    <row r="63" spans="1:8" x14ac:dyDescent="0.2">
      <c r="A63" s="104" t="s">
        <v>13</v>
      </c>
      <c r="B63" s="13"/>
      <c r="C63" s="70"/>
      <c r="D63" s="15"/>
      <c r="E63" s="105"/>
      <c r="F63" s="114"/>
      <c r="H63" s="1"/>
    </row>
    <row r="64" spans="1:8" ht="15" x14ac:dyDescent="0.2">
      <c r="A64" s="27"/>
      <c r="B64" s="105"/>
      <c r="C64" s="140" t="s">
        <v>438</v>
      </c>
      <c r="D64" s="140"/>
      <c r="E64" s="15"/>
      <c r="F64" s="115"/>
      <c r="H64" s="1"/>
    </row>
    <row r="65" spans="1:6" ht="15" x14ac:dyDescent="0.2">
      <c r="A65" s="27"/>
      <c r="B65" s="105"/>
      <c r="C65" s="140"/>
      <c r="D65" s="140"/>
      <c r="E65" s="15"/>
      <c r="F65" s="115"/>
    </row>
    <row r="66" spans="1:6" ht="15" x14ac:dyDescent="0.2">
      <c r="B66" s="86"/>
      <c r="C66" s="140" t="s">
        <v>439</v>
      </c>
      <c r="D66" s="140"/>
      <c r="E66" s="142"/>
    </row>
    <row r="67" spans="1:6" x14ac:dyDescent="0.2">
      <c r="B67" s="86"/>
      <c r="C67" s="87"/>
      <c r="D67" s="86"/>
    </row>
    <row r="68" spans="1:6" x14ac:dyDescent="0.2">
      <c r="B68" s="86"/>
      <c r="C68" s="87"/>
      <c r="D68" s="86"/>
    </row>
  </sheetData>
  <mergeCells count="7">
    <mergeCell ref="C65:D65"/>
    <mergeCell ref="C66:D66"/>
    <mergeCell ref="A1:H2"/>
    <mergeCell ref="D4:D5"/>
    <mergeCell ref="B8:E8"/>
    <mergeCell ref="E10:F10"/>
    <mergeCell ref="C64:D6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E60 C60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45" workbookViewId="0">
      <selection activeCell="F54" sqref="F54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42373</v>
      </c>
      <c r="F5" s="124" t="s">
        <v>132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>
        <v>42430</v>
      </c>
      <c r="B12" s="92" t="s">
        <v>320</v>
      </c>
      <c r="C12" s="119" t="s">
        <v>58</v>
      </c>
      <c r="D12" s="92" t="s">
        <v>192</v>
      </c>
      <c r="E12" s="108">
        <v>62</v>
      </c>
      <c r="F12" s="93">
        <f>E12*E57</f>
        <v>24.862000000000002</v>
      </c>
    </row>
    <row r="13" spans="1:8" ht="25.5" x14ac:dyDescent="0.2">
      <c r="A13" s="91">
        <v>42430</v>
      </c>
      <c r="B13" s="94" t="s">
        <v>321</v>
      </c>
      <c r="C13" s="119" t="s">
        <v>58</v>
      </c>
      <c r="D13" s="94" t="s">
        <v>322</v>
      </c>
      <c r="E13" s="109">
        <v>360</v>
      </c>
      <c r="F13" s="95">
        <f>E13*E57</f>
        <v>144.36000000000001</v>
      </c>
    </row>
    <row r="14" spans="1:8" ht="25.5" x14ac:dyDescent="0.2">
      <c r="A14" s="89">
        <v>42431</v>
      </c>
      <c r="B14" s="92" t="s">
        <v>279</v>
      </c>
      <c r="C14" s="119" t="s">
        <v>58</v>
      </c>
      <c r="D14" s="92" t="s">
        <v>89</v>
      </c>
      <c r="E14" s="108">
        <v>192</v>
      </c>
      <c r="F14" s="93">
        <f>E14*E57</f>
        <v>76.992000000000004</v>
      </c>
    </row>
    <row r="15" spans="1:8" ht="25.5" x14ac:dyDescent="0.2">
      <c r="A15" s="91">
        <v>42431</v>
      </c>
      <c r="B15" s="94" t="s">
        <v>323</v>
      </c>
      <c r="C15" s="119" t="s">
        <v>58</v>
      </c>
      <c r="D15" s="94" t="s">
        <v>144</v>
      </c>
      <c r="E15" s="109">
        <v>70</v>
      </c>
      <c r="F15" s="95">
        <f>E15*E57</f>
        <v>28.07</v>
      </c>
    </row>
    <row r="16" spans="1:8" ht="25.5" x14ac:dyDescent="0.2">
      <c r="A16" s="89">
        <v>42432</v>
      </c>
      <c r="B16" s="92" t="s">
        <v>324</v>
      </c>
      <c r="C16" s="119" t="s">
        <v>58</v>
      </c>
      <c r="D16" s="92" t="s">
        <v>325</v>
      </c>
      <c r="E16" s="108">
        <v>32</v>
      </c>
      <c r="F16" s="93">
        <f>E16*E57</f>
        <v>12.832000000000001</v>
      </c>
    </row>
    <row r="17" spans="1:6" ht="25.5" x14ac:dyDescent="0.2">
      <c r="A17" s="91">
        <v>42432</v>
      </c>
      <c r="B17" s="94" t="s">
        <v>200</v>
      </c>
      <c r="C17" s="119" t="s">
        <v>58</v>
      </c>
      <c r="D17" s="94" t="s">
        <v>201</v>
      </c>
      <c r="E17" s="109">
        <v>32</v>
      </c>
      <c r="F17" s="95">
        <f>E17*E57</f>
        <v>12.832000000000001</v>
      </c>
    </row>
    <row r="18" spans="1:6" ht="25.5" x14ac:dyDescent="0.2">
      <c r="A18" s="89">
        <v>42432</v>
      </c>
      <c r="B18" s="92" t="s">
        <v>326</v>
      </c>
      <c r="C18" s="119" t="s">
        <v>58</v>
      </c>
      <c r="D18" s="92" t="s">
        <v>310</v>
      </c>
      <c r="E18" s="108">
        <v>22</v>
      </c>
      <c r="F18" s="93">
        <f>E18*E57</f>
        <v>8.822000000000001</v>
      </c>
    </row>
    <row r="19" spans="1:6" ht="25.5" x14ac:dyDescent="0.2">
      <c r="A19" s="91">
        <v>42433</v>
      </c>
      <c r="B19" s="94" t="s">
        <v>327</v>
      </c>
      <c r="C19" s="119" t="s">
        <v>58</v>
      </c>
      <c r="D19" s="94" t="s">
        <v>116</v>
      </c>
      <c r="E19" s="109">
        <v>135</v>
      </c>
      <c r="F19" s="95">
        <f>E19*E57</f>
        <v>54.135000000000005</v>
      </c>
    </row>
    <row r="20" spans="1:6" x14ac:dyDescent="0.2">
      <c r="A20" s="89">
        <v>42433</v>
      </c>
      <c r="B20" s="92" t="s">
        <v>328</v>
      </c>
      <c r="C20" s="119" t="s">
        <v>116</v>
      </c>
      <c r="D20" s="92" t="s">
        <v>150</v>
      </c>
      <c r="E20" s="108">
        <v>30</v>
      </c>
      <c r="F20" s="93">
        <f>E20*E57</f>
        <v>12.030000000000001</v>
      </c>
    </row>
    <row r="21" spans="1:6" ht="25.5" x14ac:dyDescent="0.2">
      <c r="A21" s="91">
        <v>42433</v>
      </c>
      <c r="B21" s="94" t="s">
        <v>259</v>
      </c>
      <c r="C21" s="119" t="s">
        <v>329</v>
      </c>
      <c r="D21" s="94" t="s">
        <v>213</v>
      </c>
      <c r="E21" s="109">
        <v>62</v>
      </c>
      <c r="F21" s="95">
        <f>E21*E57</f>
        <v>24.862000000000002</v>
      </c>
    </row>
    <row r="22" spans="1:6" ht="25.5" x14ac:dyDescent="0.2">
      <c r="A22" s="89">
        <v>42434</v>
      </c>
      <c r="B22" s="92" t="s">
        <v>330</v>
      </c>
      <c r="C22" s="119" t="s">
        <v>58</v>
      </c>
      <c r="D22" s="92" t="s">
        <v>87</v>
      </c>
      <c r="E22" s="108">
        <v>180</v>
      </c>
      <c r="F22" s="93">
        <f>E22*E57</f>
        <v>72.180000000000007</v>
      </c>
    </row>
    <row r="23" spans="1:6" ht="25.5" x14ac:dyDescent="0.2">
      <c r="A23" s="91">
        <v>42436</v>
      </c>
      <c r="B23" s="94" t="s">
        <v>331</v>
      </c>
      <c r="C23" s="119" t="s">
        <v>58</v>
      </c>
      <c r="D23" s="94" t="s">
        <v>253</v>
      </c>
      <c r="E23" s="109">
        <v>40</v>
      </c>
      <c r="F23" s="95">
        <f>E23*E57</f>
        <v>16.04</v>
      </c>
    </row>
    <row r="24" spans="1:6" ht="25.5" x14ac:dyDescent="0.2">
      <c r="A24" s="89">
        <v>42438</v>
      </c>
      <c r="B24" s="92" t="s">
        <v>328</v>
      </c>
      <c r="C24" s="119" t="s">
        <v>58</v>
      </c>
      <c r="D24" s="92" t="s">
        <v>329</v>
      </c>
      <c r="E24" s="108">
        <v>124</v>
      </c>
      <c r="F24" s="93">
        <f>E24*E57</f>
        <v>49.724000000000004</v>
      </c>
    </row>
    <row r="25" spans="1:6" ht="25.5" x14ac:dyDescent="0.2">
      <c r="A25" s="91">
        <v>42439</v>
      </c>
      <c r="B25" s="94" t="s">
        <v>332</v>
      </c>
      <c r="C25" s="119" t="s">
        <v>58</v>
      </c>
      <c r="D25" s="94" t="s">
        <v>333</v>
      </c>
      <c r="E25" s="109">
        <v>50</v>
      </c>
      <c r="F25" s="95">
        <f>E25*E57</f>
        <v>20.05</v>
      </c>
    </row>
    <row r="26" spans="1:6" x14ac:dyDescent="0.2">
      <c r="A26" s="89">
        <v>42439</v>
      </c>
      <c r="B26" s="92" t="s">
        <v>279</v>
      </c>
      <c r="C26" s="119" t="s">
        <v>333</v>
      </c>
      <c r="D26" s="92" t="s">
        <v>334</v>
      </c>
      <c r="E26" s="108">
        <v>25</v>
      </c>
      <c r="F26" s="93">
        <f>E26*E57</f>
        <v>10.025</v>
      </c>
    </row>
    <row r="27" spans="1:6" ht="25.5" x14ac:dyDescent="0.2">
      <c r="A27" s="91">
        <v>42439</v>
      </c>
      <c r="B27" s="94" t="s">
        <v>259</v>
      </c>
      <c r="C27" s="119" t="s">
        <v>334</v>
      </c>
      <c r="D27" s="94" t="s">
        <v>213</v>
      </c>
      <c r="E27" s="109">
        <v>70</v>
      </c>
      <c r="F27" s="95">
        <f>E27*E57</f>
        <v>28.07</v>
      </c>
    </row>
    <row r="28" spans="1:6" ht="25.5" x14ac:dyDescent="0.2">
      <c r="A28" s="90">
        <v>42440</v>
      </c>
      <c r="B28" s="96" t="s">
        <v>335</v>
      </c>
      <c r="C28" s="119" t="s">
        <v>58</v>
      </c>
      <c r="D28" s="96" t="s">
        <v>336</v>
      </c>
      <c r="E28" s="110">
        <v>55</v>
      </c>
      <c r="F28" s="93">
        <f>E28*E57</f>
        <v>22.055</v>
      </c>
    </row>
    <row r="29" spans="1:6" x14ac:dyDescent="0.2">
      <c r="A29" s="91">
        <v>42440</v>
      </c>
      <c r="B29" s="97" t="s">
        <v>337</v>
      </c>
      <c r="C29" s="119" t="s">
        <v>338</v>
      </c>
      <c r="D29" s="97" t="s">
        <v>334</v>
      </c>
      <c r="E29" s="111">
        <v>22</v>
      </c>
      <c r="F29" s="95">
        <f>E29*E57</f>
        <v>8.822000000000001</v>
      </c>
    </row>
    <row r="30" spans="1:6" ht="25.5" x14ac:dyDescent="0.2">
      <c r="A30" s="89">
        <v>42440</v>
      </c>
      <c r="B30" s="92" t="s">
        <v>259</v>
      </c>
      <c r="C30" s="119" t="s">
        <v>334</v>
      </c>
      <c r="D30" s="92" t="s">
        <v>213</v>
      </c>
      <c r="E30" s="112">
        <v>65</v>
      </c>
      <c r="F30" s="93">
        <f>E30*E57</f>
        <v>26.065000000000001</v>
      </c>
    </row>
    <row r="31" spans="1:6" ht="25.5" x14ac:dyDescent="0.2">
      <c r="A31" s="91">
        <v>42440</v>
      </c>
      <c r="B31" s="97" t="s">
        <v>339</v>
      </c>
      <c r="C31" s="119" t="s">
        <v>58</v>
      </c>
      <c r="D31" s="97" t="s">
        <v>340</v>
      </c>
      <c r="E31" s="111">
        <v>200</v>
      </c>
      <c r="F31" s="95">
        <f>E31*E57</f>
        <v>80.2</v>
      </c>
    </row>
    <row r="32" spans="1:6" ht="25.5" x14ac:dyDescent="0.2">
      <c r="A32" s="89">
        <v>42444</v>
      </c>
      <c r="B32" s="92" t="s">
        <v>341</v>
      </c>
      <c r="C32" s="119" t="s">
        <v>58</v>
      </c>
      <c r="D32" s="92" t="s">
        <v>342</v>
      </c>
      <c r="E32" s="112">
        <v>140</v>
      </c>
      <c r="F32" s="93">
        <f>E32*E57</f>
        <v>56.14</v>
      </c>
    </row>
    <row r="33" spans="1:6" ht="25.5" x14ac:dyDescent="0.2">
      <c r="A33" s="91">
        <v>42445</v>
      </c>
      <c r="B33" s="97" t="s">
        <v>343</v>
      </c>
      <c r="C33" s="119" t="s">
        <v>58</v>
      </c>
      <c r="D33" s="97" t="s">
        <v>344</v>
      </c>
      <c r="E33" s="111">
        <v>27</v>
      </c>
      <c r="F33" s="95">
        <f>E33*E57</f>
        <v>10.827</v>
      </c>
    </row>
    <row r="34" spans="1:6" ht="25.5" x14ac:dyDescent="0.2">
      <c r="A34" s="89">
        <v>42446</v>
      </c>
      <c r="B34" s="92" t="s">
        <v>345</v>
      </c>
      <c r="C34" s="119" t="s">
        <v>58</v>
      </c>
      <c r="D34" s="92" t="s">
        <v>93</v>
      </c>
      <c r="E34" s="112">
        <v>12</v>
      </c>
      <c r="F34" s="93">
        <f>E34*E57</f>
        <v>4.8120000000000003</v>
      </c>
    </row>
    <row r="35" spans="1:6" ht="25.5" x14ac:dyDescent="0.2">
      <c r="A35" s="91">
        <v>42450</v>
      </c>
      <c r="B35" s="97" t="s">
        <v>346</v>
      </c>
      <c r="C35" s="119" t="s">
        <v>58</v>
      </c>
      <c r="D35" s="97" t="s">
        <v>310</v>
      </c>
      <c r="E35" s="111">
        <v>19</v>
      </c>
      <c r="F35" s="95">
        <f>E35*E57</f>
        <v>7.6190000000000007</v>
      </c>
    </row>
    <row r="36" spans="1:6" ht="25.5" x14ac:dyDescent="0.2">
      <c r="A36" s="89">
        <v>42451</v>
      </c>
      <c r="B36" s="92" t="s">
        <v>347</v>
      </c>
      <c r="C36" s="119" t="s">
        <v>58</v>
      </c>
      <c r="D36" s="92" t="s">
        <v>348</v>
      </c>
      <c r="E36" s="112">
        <v>40</v>
      </c>
      <c r="F36" s="93">
        <f>E36*E57</f>
        <v>16.04</v>
      </c>
    </row>
    <row r="37" spans="1:6" ht="25.5" x14ac:dyDescent="0.2">
      <c r="A37" s="91">
        <v>42451</v>
      </c>
      <c r="B37" s="97" t="s">
        <v>349</v>
      </c>
      <c r="C37" s="119" t="s">
        <v>58</v>
      </c>
      <c r="D37" s="97" t="s">
        <v>173</v>
      </c>
      <c r="E37" s="111">
        <v>12</v>
      </c>
      <c r="F37" s="95">
        <f>E37*E57</f>
        <v>4.8120000000000003</v>
      </c>
    </row>
    <row r="38" spans="1:6" ht="25.5" x14ac:dyDescent="0.2">
      <c r="A38" s="89">
        <v>42451</v>
      </c>
      <c r="B38" s="92" t="s">
        <v>350</v>
      </c>
      <c r="C38" s="119" t="s">
        <v>58</v>
      </c>
      <c r="D38" s="92" t="s">
        <v>93</v>
      </c>
      <c r="E38" s="112">
        <v>6</v>
      </c>
      <c r="F38" s="93">
        <f>E38*E57</f>
        <v>2.4060000000000001</v>
      </c>
    </row>
    <row r="39" spans="1:6" ht="25.5" x14ac:dyDescent="0.2">
      <c r="A39" s="91">
        <v>42451</v>
      </c>
      <c r="B39" s="97" t="s">
        <v>351</v>
      </c>
      <c r="C39" s="119" t="s">
        <v>58</v>
      </c>
      <c r="D39" s="97" t="s">
        <v>352</v>
      </c>
      <c r="E39" s="111">
        <v>6</v>
      </c>
      <c r="F39" s="95">
        <f>E39*E57</f>
        <v>2.4060000000000001</v>
      </c>
    </row>
    <row r="40" spans="1:6" ht="25.5" x14ac:dyDescent="0.2">
      <c r="A40" s="89">
        <v>42452</v>
      </c>
      <c r="B40" s="92" t="s">
        <v>353</v>
      </c>
      <c r="C40" s="119" t="s">
        <v>58</v>
      </c>
      <c r="D40" s="92" t="s">
        <v>148</v>
      </c>
      <c r="E40" s="112">
        <v>65</v>
      </c>
      <c r="F40" s="93">
        <f>E40*E57</f>
        <v>26.065000000000001</v>
      </c>
    </row>
    <row r="41" spans="1:6" x14ac:dyDescent="0.2">
      <c r="A41" s="91">
        <v>42452</v>
      </c>
      <c r="B41" s="97" t="s">
        <v>354</v>
      </c>
      <c r="C41" s="119" t="s">
        <v>148</v>
      </c>
      <c r="D41" s="97" t="s">
        <v>224</v>
      </c>
      <c r="E41" s="111">
        <v>62</v>
      </c>
      <c r="F41" s="95">
        <f>E41*E57</f>
        <v>24.862000000000002</v>
      </c>
    </row>
    <row r="42" spans="1:6" ht="25.5" x14ac:dyDescent="0.2">
      <c r="A42" s="89">
        <v>42452</v>
      </c>
      <c r="B42" s="92" t="s">
        <v>355</v>
      </c>
      <c r="C42" s="119" t="s">
        <v>58</v>
      </c>
      <c r="D42" s="92" t="s">
        <v>356</v>
      </c>
      <c r="E42" s="112">
        <v>22</v>
      </c>
      <c r="F42" s="93">
        <f>E42*E57</f>
        <v>8.822000000000001</v>
      </c>
    </row>
    <row r="43" spans="1:6" ht="25.5" x14ac:dyDescent="0.2">
      <c r="A43" s="91">
        <v>42452</v>
      </c>
      <c r="B43" s="97" t="s">
        <v>259</v>
      </c>
      <c r="C43" s="119" t="s">
        <v>356</v>
      </c>
      <c r="D43" s="97" t="s">
        <v>213</v>
      </c>
      <c r="E43" s="111">
        <v>62</v>
      </c>
      <c r="F43" s="95">
        <f>E43*E57</f>
        <v>24.862000000000002</v>
      </c>
    </row>
    <row r="44" spans="1:6" ht="25.5" x14ac:dyDescent="0.2">
      <c r="A44" s="89">
        <v>42453</v>
      </c>
      <c r="B44" s="92" t="s">
        <v>357</v>
      </c>
      <c r="C44" s="119" t="s">
        <v>58</v>
      </c>
      <c r="D44" s="92" t="s">
        <v>358</v>
      </c>
      <c r="E44" s="112">
        <v>160</v>
      </c>
      <c r="F44" s="93">
        <f>E44*E57</f>
        <v>64.16</v>
      </c>
    </row>
    <row r="45" spans="1:6" ht="25.5" x14ac:dyDescent="0.2">
      <c r="A45" s="91">
        <v>42453</v>
      </c>
      <c r="B45" s="97" t="s">
        <v>359</v>
      </c>
      <c r="C45" s="119" t="s">
        <v>58</v>
      </c>
      <c r="D45" s="97" t="s">
        <v>93</v>
      </c>
      <c r="E45" s="111">
        <v>8</v>
      </c>
      <c r="F45" s="95">
        <f>E45*E57</f>
        <v>3.2080000000000002</v>
      </c>
    </row>
    <row r="46" spans="1:6" ht="25.5" x14ac:dyDescent="0.2">
      <c r="A46" s="89">
        <v>42454</v>
      </c>
      <c r="B46" s="92" t="s">
        <v>360</v>
      </c>
      <c r="C46" s="119" t="s">
        <v>58</v>
      </c>
      <c r="D46" s="92" t="s">
        <v>361</v>
      </c>
      <c r="E46" s="112">
        <v>130</v>
      </c>
      <c r="F46" s="93">
        <f>E46*E57</f>
        <v>52.13</v>
      </c>
    </row>
    <row r="47" spans="1:6" ht="25.5" x14ac:dyDescent="0.2">
      <c r="A47" s="91">
        <v>42455</v>
      </c>
      <c r="B47" s="97" t="s">
        <v>362</v>
      </c>
      <c r="C47" s="119" t="s">
        <v>58</v>
      </c>
      <c r="D47" s="97" t="s">
        <v>363</v>
      </c>
      <c r="E47" s="111">
        <v>104</v>
      </c>
      <c r="F47" s="95">
        <f>E47*E57</f>
        <v>41.704000000000001</v>
      </c>
    </row>
    <row r="48" spans="1:6" ht="25.5" x14ac:dyDescent="0.2">
      <c r="A48" s="89">
        <v>42455</v>
      </c>
      <c r="B48" s="92" t="s">
        <v>364</v>
      </c>
      <c r="C48" s="119" t="s">
        <v>58</v>
      </c>
      <c r="D48" s="92" t="s">
        <v>365</v>
      </c>
      <c r="E48" s="112">
        <v>40</v>
      </c>
      <c r="F48" s="93">
        <f>E48*E57</f>
        <v>16.04</v>
      </c>
    </row>
    <row r="49" spans="1:8" ht="25.5" x14ac:dyDescent="0.2">
      <c r="A49" s="91">
        <v>42458</v>
      </c>
      <c r="B49" s="136" t="s">
        <v>366</v>
      </c>
      <c r="C49" s="119" t="s">
        <v>58</v>
      </c>
      <c r="D49" s="97" t="s">
        <v>367</v>
      </c>
      <c r="E49" s="111">
        <v>62</v>
      </c>
      <c r="F49" s="95">
        <f>E49*E57</f>
        <v>24.862000000000002</v>
      </c>
    </row>
    <row r="50" spans="1:8" ht="25.5" x14ac:dyDescent="0.2">
      <c r="A50" s="89">
        <v>42459</v>
      </c>
      <c r="B50" s="92" t="s">
        <v>368</v>
      </c>
      <c r="C50" s="119" t="s">
        <v>58</v>
      </c>
      <c r="D50" s="92" t="s">
        <v>369</v>
      </c>
      <c r="E50" s="112">
        <v>62</v>
      </c>
      <c r="F50" s="93">
        <f>E50*E57</f>
        <v>24.862000000000002</v>
      </c>
    </row>
    <row r="51" spans="1:8" ht="25.5" x14ac:dyDescent="0.2">
      <c r="A51" s="91">
        <v>42460</v>
      </c>
      <c r="B51" s="97" t="s">
        <v>370</v>
      </c>
      <c r="C51" s="119" t="s">
        <v>58</v>
      </c>
      <c r="D51" s="97" t="s">
        <v>371</v>
      </c>
      <c r="E51" s="111">
        <v>150</v>
      </c>
      <c r="F51" s="95">
        <f>E51*E57</f>
        <v>60.150000000000006</v>
      </c>
    </row>
    <row r="52" spans="1:8" ht="25.5" x14ac:dyDescent="0.2">
      <c r="A52" s="89">
        <v>42460</v>
      </c>
      <c r="B52" s="92" t="s">
        <v>360</v>
      </c>
      <c r="C52" s="119" t="s">
        <v>58</v>
      </c>
      <c r="D52" s="92" t="s">
        <v>372</v>
      </c>
      <c r="E52" s="112">
        <v>170</v>
      </c>
      <c r="F52" s="93">
        <f>E52*E57</f>
        <v>68.17</v>
      </c>
    </row>
    <row r="53" spans="1:8" x14ac:dyDescent="0.2">
      <c r="A53" s="89"/>
      <c r="B53" s="92"/>
      <c r="C53" s="119"/>
      <c r="D53" s="98"/>
      <c r="E53" s="99" t="s">
        <v>134</v>
      </c>
      <c r="F53" s="100" t="s">
        <v>135</v>
      </c>
    </row>
    <row r="54" spans="1:8" x14ac:dyDescent="0.2">
      <c r="A54" s="27"/>
      <c r="B54" s="11"/>
      <c r="C54" s="67"/>
      <c r="D54" s="11"/>
      <c r="E54" s="113">
        <f>SUM(E12:E52)</f>
        <v>3187</v>
      </c>
      <c r="F54" s="101">
        <f>SUM(F11:F52)</f>
        <v>1277.9870000000001</v>
      </c>
    </row>
    <row r="55" spans="1:8" x14ac:dyDescent="0.2">
      <c r="A55" s="27"/>
      <c r="B55" s="11"/>
      <c r="C55" s="67"/>
      <c r="D55" s="11"/>
      <c r="E55" s="118"/>
      <c r="F55" s="102"/>
      <c r="H55" s="1"/>
    </row>
    <row r="56" spans="1:8" x14ac:dyDescent="0.2">
      <c r="A56" s="27"/>
      <c r="B56" s="103" t="s">
        <v>26</v>
      </c>
      <c r="C56" s="11" t="s">
        <v>35</v>
      </c>
      <c r="D56" s="103"/>
      <c r="E56" s="11" t="s">
        <v>35</v>
      </c>
      <c r="F56" s="74"/>
      <c r="H56" s="1"/>
    </row>
    <row r="57" spans="1:8" x14ac:dyDescent="0.2">
      <c r="A57" s="27"/>
      <c r="B57" s="103" t="s">
        <v>25</v>
      </c>
      <c r="C57" s="72"/>
      <c r="D57" s="11"/>
      <c r="E57" s="11">
        <v>0.40100000000000002</v>
      </c>
      <c r="F57" s="74"/>
      <c r="H57" s="1"/>
    </row>
    <row r="58" spans="1:8" x14ac:dyDescent="0.2">
      <c r="A58" s="27"/>
      <c r="B58" s="11"/>
      <c r="C58" s="67"/>
      <c r="D58" s="11"/>
      <c r="E58" s="105"/>
      <c r="F58" s="74"/>
      <c r="H58" s="1"/>
    </row>
    <row r="59" spans="1:8" x14ac:dyDescent="0.2">
      <c r="A59" s="104" t="s">
        <v>13</v>
      </c>
      <c r="B59" s="13"/>
      <c r="C59" s="70"/>
      <c r="D59" s="15"/>
      <c r="E59" s="105"/>
      <c r="F59" s="114"/>
      <c r="H59" s="1"/>
    </row>
    <row r="60" spans="1:8" ht="15" x14ac:dyDescent="0.2">
      <c r="A60" s="27"/>
      <c r="B60" s="105"/>
      <c r="C60" s="140" t="s">
        <v>438</v>
      </c>
      <c r="D60" s="140"/>
      <c r="E60" s="15"/>
      <c r="F60" s="115"/>
      <c r="H60" s="1"/>
    </row>
    <row r="61" spans="1:8" ht="15" x14ac:dyDescent="0.2">
      <c r="A61" s="27"/>
      <c r="B61" s="105"/>
      <c r="C61" s="140"/>
      <c r="D61" s="140"/>
      <c r="E61" s="15"/>
      <c r="F61" s="115"/>
    </row>
    <row r="62" spans="1:8" ht="15" x14ac:dyDescent="0.2">
      <c r="B62" s="86"/>
      <c r="C62" s="140" t="s">
        <v>439</v>
      </c>
      <c r="D62" s="140"/>
      <c r="E62" s="142"/>
    </row>
    <row r="63" spans="1:8" x14ac:dyDescent="0.2">
      <c r="B63" s="86"/>
      <c r="C63" s="87"/>
      <c r="D63" s="86"/>
      <c r="E63" s="142"/>
    </row>
    <row r="64" spans="1:8" x14ac:dyDescent="0.2">
      <c r="B64" s="86"/>
      <c r="C64" s="87"/>
      <c r="D64" s="86"/>
    </row>
  </sheetData>
  <mergeCells count="7">
    <mergeCell ref="C61:D61"/>
    <mergeCell ref="C62:D62"/>
    <mergeCell ref="A1:H2"/>
    <mergeCell ref="D4:D5"/>
    <mergeCell ref="B8:E8"/>
    <mergeCell ref="E10:F10"/>
    <mergeCell ref="C60:D6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E56 C56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37" workbookViewId="0">
      <selection activeCell="F43" sqref="F43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42461</v>
      </c>
      <c r="F5" s="134">
        <v>42490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>
        <v>42461</v>
      </c>
      <c r="B12" s="92" t="s">
        <v>364</v>
      </c>
      <c r="C12" s="119" t="s">
        <v>58</v>
      </c>
      <c r="D12" s="92" t="s">
        <v>365</v>
      </c>
      <c r="E12" s="108">
        <v>40</v>
      </c>
      <c r="F12" s="93">
        <f>SUM(E12*E46)</f>
        <v>16.04</v>
      </c>
    </row>
    <row r="13" spans="1:8" ht="25.5" x14ac:dyDescent="0.2">
      <c r="A13" s="91">
        <v>42464</v>
      </c>
      <c r="B13" s="94" t="s">
        <v>373</v>
      </c>
      <c r="C13" s="119" t="s">
        <v>58</v>
      </c>
      <c r="D13" s="94" t="s">
        <v>374</v>
      </c>
      <c r="E13" s="109">
        <v>102</v>
      </c>
      <c r="F13" s="93">
        <f>SUM(E13*E46)</f>
        <v>40.902000000000001</v>
      </c>
    </row>
    <row r="14" spans="1:8" ht="25.5" x14ac:dyDescent="0.2">
      <c r="A14" s="89">
        <v>42465</v>
      </c>
      <c r="B14" s="92" t="s">
        <v>375</v>
      </c>
      <c r="C14" s="119" t="s">
        <v>58</v>
      </c>
      <c r="D14" s="92" t="s">
        <v>120</v>
      </c>
      <c r="E14" s="108">
        <v>68</v>
      </c>
      <c r="F14" s="93">
        <f>SUM(E14*E46)</f>
        <v>27.268000000000001</v>
      </c>
    </row>
    <row r="15" spans="1:8" ht="25.5" x14ac:dyDescent="0.2">
      <c r="A15" s="91">
        <v>42465</v>
      </c>
      <c r="B15" s="94" t="s">
        <v>376</v>
      </c>
      <c r="C15" s="119" t="s">
        <v>58</v>
      </c>
      <c r="D15" s="94" t="s">
        <v>93</v>
      </c>
      <c r="E15" s="109">
        <v>6</v>
      </c>
      <c r="F15" s="93">
        <f>SUM(E15*E46)</f>
        <v>2.4060000000000001</v>
      </c>
    </row>
    <row r="16" spans="1:8" ht="25.5" x14ac:dyDescent="0.2">
      <c r="A16" s="89">
        <v>42465</v>
      </c>
      <c r="B16" s="92" t="s">
        <v>377</v>
      </c>
      <c r="C16" s="119" t="s">
        <v>58</v>
      </c>
      <c r="D16" s="92" t="s">
        <v>378</v>
      </c>
      <c r="E16" s="108">
        <v>130</v>
      </c>
      <c r="F16" s="93">
        <f>SUM(E16*E46)</f>
        <v>52.13</v>
      </c>
    </row>
    <row r="17" spans="1:6" ht="25.5" x14ac:dyDescent="0.2">
      <c r="A17" s="91">
        <v>42467</v>
      </c>
      <c r="B17" s="94" t="s">
        <v>243</v>
      </c>
      <c r="C17" s="119" t="s">
        <v>58</v>
      </c>
      <c r="D17" s="94" t="s">
        <v>93</v>
      </c>
      <c r="E17" s="109">
        <v>8</v>
      </c>
      <c r="F17" s="93">
        <f>SUM(E17*E46)</f>
        <v>3.2080000000000002</v>
      </c>
    </row>
    <row r="18" spans="1:6" ht="25.5" x14ac:dyDescent="0.2">
      <c r="A18" s="89">
        <v>42467</v>
      </c>
      <c r="B18" s="92" t="s">
        <v>379</v>
      </c>
      <c r="C18" s="119" t="s">
        <v>58</v>
      </c>
      <c r="D18" s="92" t="s">
        <v>253</v>
      </c>
      <c r="E18" s="108">
        <v>70</v>
      </c>
      <c r="F18" s="93">
        <f>SUM(E18*E46)</f>
        <v>28.07</v>
      </c>
    </row>
    <row r="19" spans="1:6" ht="25.5" x14ac:dyDescent="0.2">
      <c r="A19" s="91">
        <v>42468</v>
      </c>
      <c r="B19" s="94" t="s">
        <v>380</v>
      </c>
      <c r="C19" s="119" t="s">
        <v>58</v>
      </c>
      <c r="D19" s="94" t="s">
        <v>306</v>
      </c>
      <c r="E19" s="109">
        <v>26</v>
      </c>
      <c r="F19" s="93">
        <f>SUM(E19*E46)</f>
        <v>10.426</v>
      </c>
    </row>
    <row r="20" spans="1:6" ht="25.5" x14ac:dyDescent="0.2">
      <c r="A20" s="89">
        <v>42471</v>
      </c>
      <c r="B20" s="92" t="s">
        <v>381</v>
      </c>
      <c r="C20" s="119" t="s">
        <v>58</v>
      </c>
      <c r="D20" s="92" t="s">
        <v>144</v>
      </c>
      <c r="E20" s="108">
        <v>70</v>
      </c>
      <c r="F20" s="93">
        <f>SUM(E20*E46)</f>
        <v>28.07</v>
      </c>
    </row>
    <row r="21" spans="1:6" x14ac:dyDescent="0.2">
      <c r="A21" s="91">
        <v>42471</v>
      </c>
      <c r="B21" s="94" t="s">
        <v>354</v>
      </c>
      <c r="C21" s="119" t="s">
        <v>144</v>
      </c>
      <c r="D21" s="94" t="s">
        <v>224</v>
      </c>
      <c r="E21" s="109">
        <v>20</v>
      </c>
      <c r="F21" s="93">
        <f>SUM(E21*E46)</f>
        <v>8.02</v>
      </c>
    </row>
    <row r="22" spans="1:6" ht="25.5" x14ac:dyDescent="0.2">
      <c r="A22" s="89">
        <v>42471</v>
      </c>
      <c r="B22" s="92" t="s">
        <v>224</v>
      </c>
      <c r="C22" s="119" t="s">
        <v>58</v>
      </c>
      <c r="D22" s="92"/>
      <c r="E22" s="108">
        <v>135</v>
      </c>
      <c r="F22" s="93">
        <f>SUM(E22*E46)</f>
        <v>54.135000000000005</v>
      </c>
    </row>
    <row r="23" spans="1:6" ht="25.5" x14ac:dyDescent="0.2">
      <c r="A23" s="91">
        <v>42472</v>
      </c>
      <c r="B23" s="94" t="s">
        <v>382</v>
      </c>
      <c r="C23" s="119" t="s">
        <v>58</v>
      </c>
      <c r="D23" s="94" t="s">
        <v>93</v>
      </c>
      <c r="E23" s="109">
        <v>4</v>
      </c>
      <c r="F23" s="93">
        <f>SUM(E23*E46)</f>
        <v>1.6040000000000001</v>
      </c>
    </row>
    <row r="24" spans="1:6" ht="25.5" x14ac:dyDescent="0.2">
      <c r="A24" s="89">
        <v>42474</v>
      </c>
      <c r="B24" s="92" t="s">
        <v>383</v>
      </c>
      <c r="C24" s="119" t="s">
        <v>58</v>
      </c>
      <c r="D24" s="92" t="s">
        <v>93</v>
      </c>
      <c r="E24" s="108">
        <v>8</v>
      </c>
      <c r="F24" s="93">
        <f>SUM(E24*E46)</f>
        <v>3.2080000000000002</v>
      </c>
    </row>
    <row r="25" spans="1:6" ht="25.5" x14ac:dyDescent="0.2">
      <c r="A25" s="91">
        <v>42476</v>
      </c>
      <c r="B25" s="94" t="s">
        <v>355</v>
      </c>
      <c r="C25" s="119" t="s">
        <v>58</v>
      </c>
      <c r="D25" s="94" t="s">
        <v>384</v>
      </c>
      <c r="E25" s="109">
        <v>60</v>
      </c>
      <c r="F25" s="93">
        <f>SUM(E25*E46)</f>
        <v>24.060000000000002</v>
      </c>
    </row>
    <row r="26" spans="1:6" x14ac:dyDescent="0.2">
      <c r="A26" s="89">
        <v>42476</v>
      </c>
      <c r="B26" s="137" t="s">
        <v>385</v>
      </c>
      <c r="C26" s="119" t="s">
        <v>356</v>
      </c>
      <c r="D26" s="92" t="s">
        <v>386</v>
      </c>
      <c r="E26" s="108">
        <v>20</v>
      </c>
      <c r="F26" s="93">
        <f>SUM(E26*E46)</f>
        <v>8.02</v>
      </c>
    </row>
    <row r="27" spans="1:6" ht="25.5" x14ac:dyDescent="0.2">
      <c r="A27" s="91">
        <v>42476</v>
      </c>
      <c r="B27" s="94" t="s">
        <v>259</v>
      </c>
      <c r="C27" s="119" t="s">
        <v>386</v>
      </c>
      <c r="D27" s="94" t="s">
        <v>213</v>
      </c>
      <c r="E27" s="109">
        <v>108</v>
      </c>
      <c r="F27" s="93">
        <f>SUM(E27*E46)</f>
        <v>43.308</v>
      </c>
    </row>
    <row r="28" spans="1:6" ht="25.5" x14ac:dyDescent="0.2">
      <c r="A28" s="90">
        <v>42479</v>
      </c>
      <c r="B28" s="96" t="s">
        <v>376</v>
      </c>
      <c r="C28" s="119" t="s">
        <v>58</v>
      </c>
      <c r="D28" s="96" t="s">
        <v>93</v>
      </c>
      <c r="E28" s="110">
        <v>6</v>
      </c>
      <c r="F28" s="93">
        <f>SUM(E28*E46)</f>
        <v>2.4060000000000001</v>
      </c>
    </row>
    <row r="29" spans="1:6" ht="25.5" x14ac:dyDescent="0.2">
      <c r="A29" s="91">
        <v>42480</v>
      </c>
      <c r="B29" s="97" t="s">
        <v>387</v>
      </c>
      <c r="C29" s="119" t="s">
        <v>58</v>
      </c>
      <c r="D29" s="97" t="s">
        <v>253</v>
      </c>
      <c r="E29" s="111">
        <v>70</v>
      </c>
      <c r="F29" s="93">
        <f>SUM(E29*E46)</f>
        <v>28.07</v>
      </c>
    </row>
    <row r="30" spans="1:6" ht="25.5" x14ac:dyDescent="0.2">
      <c r="A30" s="89">
        <v>42480</v>
      </c>
      <c r="B30" s="92" t="s">
        <v>388</v>
      </c>
      <c r="C30" s="119" t="s">
        <v>58</v>
      </c>
      <c r="D30" s="92" t="s">
        <v>93</v>
      </c>
      <c r="E30" s="112">
        <v>6</v>
      </c>
      <c r="F30" s="93">
        <f>SUM(E30*E46)</f>
        <v>2.4060000000000001</v>
      </c>
    </row>
    <row r="31" spans="1:6" ht="25.5" x14ac:dyDescent="0.2">
      <c r="A31" s="91">
        <v>42481</v>
      </c>
      <c r="B31" s="97" t="s">
        <v>389</v>
      </c>
      <c r="C31" s="119" t="s">
        <v>58</v>
      </c>
      <c r="D31" s="97" t="s">
        <v>93</v>
      </c>
      <c r="E31" s="111">
        <v>6</v>
      </c>
      <c r="F31" s="93">
        <f>SUM(E31*E46)</f>
        <v>2.4060000000000001</v>
      </c>
    </row>
    <row r="32" spans="1:6" ht="25.5" x14ac:dyDescent="0.2">
      <c r="A32" s="89">
        <v>42481</v>
      </c>
      <c r="B32" s="92" t="s">
        <v>390</v>
      </c>
      <c r="C32" s="119" t="s">
        <v>58</v>
      </c>
      <c r="D32" s="92" t="s">
        <v>93</v>
      </c>
      <c r="E32" s="112">
        <v>8</v>
      </c>
      <c r="F32" s="93">
        <f>SUM(E32*E46)</f>
        <v>3.2080000000000002</v>
      </c>
    </row>
    <row r="33" spans="1:8" ht="25.5" x14ac:dyDescent="0.2">
      <c r="A33" s="91">
        <v>42485</v>
      </c>
      <c r="B33" s="97" t="s">
        <v>391</v>
      </c>
      <c r="C33" s="119" t="s">
        <v>58</v>
      </c>
      <c r="D33" s="97" t="s">
        <v>144</v>
      </c>
      <c r="E33" s="111">
        <v>70</v>
      </c>
      <c r="F33" s="93">
        <f>SUM(E33*E46)</f>
        <v>28.07</v>
      </c>
    </row>
    <row r="34" spans="1:8" ht="25.5" x14ac:dyDescent="0.2">
      <c r="A34" s="89">
        <v>42486</v>
      </c>
      <c r="B34" s="92" t="s">
        <v>323</v>
      </c>
      <c r="C34" s="119" t="s">
        <v>58</v>
      </c>
      <c r="D34" s="92" t="s">
        <v>144</v>
      </c>
      <c r="E34" s="112">
        <v>70</v>
      </c>
      <c r="F34" s="93">
        <f>SUM(E34*E46)</f>
        <v>28.07</v>
      </c>
    </row>
    <row r="35" spans="1:8" ht="25.5" x14ac:dyDescent="0.2">
      <c r="A35" s="91">
        <v>42487</v>
      </c>
      <c r="B35" s="97" t="s">
        <v>392</v>
      </c>
      <c r="C35" s="119" t="s">
        <v>58</v>
      </c>
      <c r="D35" s="97" t="s">
        <v>288</v>
      </c>
      <c r="E35" s="111">
        <v>202</v>
      </c>
      <c r="F35" s="93">
        <f>SUM(E35*E46)</f>
        <v>81.00200000000001</v>
      </c>
    </row>
    <row r="36" spans="1:8" ht="25.5" x14ac:dyDescent="0.2">
      <c r="A36" s="89">
        <v>42487</v>
      </c>
      <c r="B36" s="92" t="s">
        <v>393</v>
      </c>
      <c r="C36" s="119" t="s">
        <v>58</v>
      </c>
      <c r="D36" s="92" t="s">
        <v>201</v>
      </c>
      <c r="E36" s="112">
        <v>34</v>
      </c>
      <c r="F36" s="93">
        <f>SUM(E36*E46)</f>
        <v>13.634</v>
      </c>
    </row>
    <row r="37" spans="1:8" ht="25.5" x14ac:dyDescent="0.2">
      <c r="A37" s="91">
        <v>42488</v>
      </c>
      <c r="B37" s="97" t="s">
        <v>300</v>
      </c>
      <c r="C37" s="119" t="s">
        <v>58</v>
      </c>
      <c r="D37" s="97" t="s">
        <v>301</v>
      </c>
      <c r="E37" s="111">
        <v>24</v>
      </c>
      <c r="F37" s="93">
        <f>SUM(E37*E46)</f>
        <v>9.6240000000000006</v>
      </c>
    </row>
    <row r="38" spans="1:8" ht="25.5" x14ac:dyDescent="0.2">
      <c r="A38" s="89">
        <v>42488</v>
      </c>
      <c r="B38" s="92" t="s">
        <v>394</v>
      </c>
      <c r="C38" s="119" t="s">
        <v>58</v>
      </c>
      <c r="D38" s="92" t="s">
        <v>395</v>
      </c>
      <c r="E38" s="112">
        <v>66</v>
      </c>
      <c r="F38" s="93">
        <f>SUM(E38*E46)</f>
        <v>26.466000000000001</v>
      </c>
    </row>
    <row r="39" spans="1:8" ht="25.5" x14ac:dyDescent="0.2">
      <c r="A39" s="91">
        <v>42489</v>
      </c>
      <c r="B39" s="97" t="s">
        <v>396</v>
      </c>
      <c r="C39" s="119" t="s">
        <v>58</v>
      </c>
      <c r="D39" s="97" t="s">
        <v>372</v>
      </c>
      <c r="E39" s="111">
        <v>130</v>
      </c>
      <c r="F39" s="93">
        <f>SUM(E39*E46)</f>
        <v>52.13</v>
      </c>
    </row>
    <row r="40" spans="1:8" ht="25.5" x14ac:dyDescent="0.2">
      <c r="A40" s="89">
        <v>42490</v>
      </c>
      <c r="B40" s="92" t="s">
        <v>304</v>
      </c>
      <c r="C40" s="119" t="s">
        <v>58</v>
      </c>
      <c r="D40" s="92" t="s">
        <v>138</v>
      </c>
      <c r="E40" s="112">
        <v>32</v>
      </c>
      <c r="F40" s="93">
        <f>SUM(E40*E46)</f>
        <v>12.832000000000001</v>
      </c>
    </row>
    <row r="41" spans="1:8" ht="25.5" x14ac:dyDescent="0.2">
      <c r="A41" s="91">
        <v>42490</v>
      </c>
      <c r="B41" s="97" t="s">
        <v>397</v>
      </c>
      <c r="C41" s="119" t="s">
        <v>58</v>
      </c>
      <c r="D41" s="97" t="s">
        <v>173</v>
      </c>
      <c r="E41" s="111">
        <v>28</v>
      </c>
      <c r="F41" s="93">
        <f>SUM(E41*E46)</f>
        <v>11.228000000000002</v>
      </c>
    </row>
    <row r="42" spans="1:8" x14ac:dyDescent="0.2">
      <c r="A42" s="89"/>
      <c r="B42" s="92"/>
      <c r="C42" s="119"/>
      <c r="D42" s="98"/>
      <c r="E42" s="99" t="s">
        <v>134</v>
      </c>
      <c r="F42" s="100" t="s">
        <v>135</v>
      </c>
    </row>
    <row r="43" spans="1:8" x14ac:dyDescent="0.2">
      <c r="A43" s="27"/>
      <c r="B43" s="11"/>
      <c r="C43" s="67"/>
      <c r="D43" s="11"/>
      <c r="E43" s="113">
        <f>SUM(E12:E41)</f>
        <v>1627</v>
      </c>
      <c r="F43" s="101">
        <f>SUM(F11:F41)</f>
        <v>652.42700000000002</v>
      </c>
    </row>
    <row r="44" spans="1:8" x14ac:dyDescent="0.2">
      <c r="A44" s="27"/>
      <c r="B44" s="11"/>
      <c r="C44" s="67"/>
      <c r="D44" s="11"/>
      <c r="E44" s="118"/>
      <c r="F44" s="102"/>
      <c r="H44" s="1"/>
    </row>
    <row r="45" spans="1:8" x14ac:dyDescent="0.2">
      <c r="A45" s="27"/>
      <c r="B45" s="103" t="s">
        <v>26</v>
      </c>
      <c r="C45" s="11" t="s">
        <v>35</v>
      </c>
      <c r="D45" s="103"/>
      <c r="E45" s="11" t="s">
        <v>35</v>
      </c>
      <c r="F45" s="74"/>
      <c r="H45" s="1"/>
    </row>
    <row r="46" spans="1:8" x14ac:dyDescent="0.2">
      <c r="A46" s="27"/>
      <c r="B46" s="103" t="s">
        <v>25</v>
      </c>
      <c r="C46" s="72"/>
      <c r="D46" s="11"/>
      <c r="E46" s="11">
        <v>0.40100000000000002</v>
      </c>
      <c r="F46" s="74"/>
      <c r="H46" s="1"/>
    </row>
    <row r="47" spans="1:8" x14ac:dyDescent="0.2">
      <c r="A47" s="27"/>
      <c r="B47" s="11"/>
      <c r="C47" s="67"/>
      <c r="D47" s="11"/>
      <c r="E47" s="105"/>
      <c r="F47" s="74"/>
      <c r="H47" s="1"/>
    </row>
    <row r="48" spans="1:8" x14ac:dyDescent="0.2">
      <c r="A48" s="104" t="s">
        <v>13</v>
      </c>
      <c r="B48" s="13"/>
      <c r="C48" s="70"/>
      <c r="D48" s="15"/>
      <c r="E48" s="105"/>
      <c r="F48" s="114"/>
      <c r="H48" s="1"/>
    </row>
    <row r="49" spans="1:8" ht="15" x14ac:dyDescent="0.2">
      <c r="A49" s="27"/>
      <c r="B49" s="105"/>
      <c r="C49" s="140" t="s">
        <v>438</v>
      </c>
      <c r="D49" s="140"/>
      <c r="E49" s="15"/>
      <c r="F49" s="115"/>
      <c r="H49" s="1"/>
    </row>
    <row r="50" spans="1:8" ht="15" x14ac:dyDescent="0.2">
      <c r="A50" s="27"/>
      <c r="B50" s="105"/>
      <c r="C50" s="140"/>
      <c r="D50" s="140"/>
      <c r="E50" s="15"/>
      <c r="F50" s="115"/>
    </row>
    <row r="51" spans="1:8" ht="15" x14ac:dyDescent="0.2">
      <c r="B51" s="86"/>
      <c r="C51" s="140" t="s">
        <v>439</v>
      </c>
      <c r="D51" s="140"/>
      <c r="E51" s="142"/>
    </row>
    <row r="52" spans="1:8" x14ac:dyDescent="0.2">
      <c r="B52" s="86"/>
      <c r="C52" s="87"/>
      <c r="D52" s="86"/>
      <c r="E52" s="142"/>
    </row>
    <row r="53" spans="1:8" x14ac:dyDescent="0.2">
      <c r="B53" s="86"/>
      <c r="C53" s="87"/>
      <c r="D53" s="86"/>
    </row>
  </sheetData>
  <mergeCells count="7">
    <mergeCell ref="C50:D50"/>
    <mergeCell ref="C51:D51"/>
    <mergeCell ref="A1:H2"/>
    <mergeCell ref="D4:D5"/>
    <mergeCell ref="B8:E8"/>
    <mergeCell ref="E10:F10"/>
    <mergeCell ref="C49:D4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E45 C45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40" workbookViewId="0">
      <selection activeCell="F48" sqref="F48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42491</v>
      </c>
      <c r="F5" s="134">
        <v>42521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>
        <v>42492</v>
      </c>
      <c r="B12" s="92" t="s">
        <v>398</v>
      </c>
      <c r="C12" s="119" t="s">
        <v>58</v>
      </c>
      <c r="D12" s="92" t="s">
        <v>399</v>
      </c>
      <c r="E12" s="108">
        <v>200</v>
      </c>
      <c r="F12" s="93">
        <f>E12*E51</f>
        <v>80.2</v>
      </c>
    </row>
    <row r="13" spans="1:8" ht="25.5" x14ac:dyDescent="0.2">
      <c r="A13" s="91">
        <v>42492</v>
      </c>
      <c r="B13" s="94" t="s">
        <v>400</v>
      </c>
      <c r="C13" s="119" t="s">
        <v>58</v>
      </c>
      <c r="D13" s="94" t="s">
        <v>192</v>
      </c>
      <c r="E13" s="109">
        <v>40</v>
      </c>
      <c r="F13" s="95">
        <f>E13*E51</f>
        <v>16.04</v>
      </c>
    </row>
    <row r="14" spans="1:8" ht="25.5" x14ac:dyDescent="0.2">
      <c r="A14" s="89">
        <v>42493</v>
      </c>
      <c r="B14" s="92" t="s">
        <v>401</v>
      </c>
      <c r="C14" s="119" t="s">
        <v>58</v>
      </c>
      <c r="D14" s="92" t="s">
        <v>338</v>
      </c>
      <c r="E14" s="108">
        <v>102</v>
      </c>
      <c r="F14" s="93">
        <f>E14*E51</f>
        <v>40.902000000000001</v>
      </c>
    </row>
    <row r="15" spans="1:8" ht="25.5" x14ac:dyDescent="0.2">
      <c r="A15" s="91">
        <v>42494</v>
      </c>
      <c r="B15" s="94" t="s">
        <v>402</v>
      </c>
      <c r="C15" s="119" t="s">
        <v>58</v>
      </c>
      <c r="D15" s="94" t="s">
        <v>116</v>
      </c>
      <c r="E15" s="109">
        <v>132</v>
      </c>
      <c r="F15" s="95">
        <f>E15*E51</f>
        <v>52.932000000000002</v>
      </c>
    </row>
    <row r="16" spans="1:8" ht="25.5" x14ac:dyDescent="0.2">
      <c r="A16" s="89">
        <v>42499</v>
      </c>
      <c r="B16" s="92" t="s">
        <v>403</v>
      </c>
      <c r="C16" s="119" t="s">
        <v>58</v>
      </c>
      <c r="D16" s="92" t="s">
        <v>93</v>
      </c>
      <c r="E16" s="108">
        <v>12</v>
      </c>
      <c r="F16" s="93">
        <f>E16*E51</f>
        <v>4.8120000000000003</v>
      </c>
    </row>
    <row r="17" spans="1:6" ht="25.5" x14ac:dyDescent="0.2">
      <c r="A17" s="91">
        <v>42499</v>
      </c>
      <c r="B17" s="94" t="s">
        <v>404</v>
      </c>
      <c r="C17" s="119" t="s">
        <v>58</v>
      </c>
      <c r="D17" s="94" t="s">
        <v>405</v>
      </c>
      <c r="E17" s="109">
        <v>82</v>
      </c>
      <c r="F17" s="95">
        <f>E17*E51</f>
        <v>32.882000000000005</v>
      </c>
    </row>
    <row r="18" spans="1:6" ht="25.5" x14ac:dyDescent="0.2">
      <c r="A18" s="89">
        <v>42495</v>
      </c>
      <c r="B18" s="92" t="s">
        <v>406</v>
      </c>
      <c r="C18" s="119" t="s">
        <v>58</v>
      </c>
      <c r="D18" s="92" t="s">
        <v>122</v>
      </c>
      <c r="E18" s="108">
        <v>60</v>
      </c>
      <c r="F18" s="93">
        <f>E18*E51</f>
        <v>24.060000000000002</v>
      </c>
    </row>
    <row r="19" spans="1:6" ht="25.5" x14ac:dyDescent="0.2">
      <c r="A19" s="91">
        <v>42500</v>
      </c>
      <c r="B19" s="94" t="s">
        <v>407</v>
      </c>
      <c r="C19" s="119" t="s">
        <v>58</v>
      </c>
      <c r="D19" s="94" t="s">
        <v>408</v>
      </c>
      <c r="E19" s="109">
        <v>32</v>
      </c>
      <c r="F19" s="95">
        <f>E19*E51</f>
        <v>12.832000000000001</v>
      </c>
    </row>
    <row r="20" spans="1:6" ht="25.5" x14ac:dyDescent="0.2">
      <c r="A20" s="89">
        <v>42501</v>
      </c>
      <c r="B20" s="92" t="s">
        <v>409</v>
      </c>
      <c r="C20" s="119" t="s">
        <v>58</v>
      </c>
      <c r="D20" s="92" t="s">
        <v>93</v>
      </c>
      <c r="E20" s="108">
        <v>12</v>
      </c>
      <c r="F20" s="93">
        <f>E20*E51</f>
        <v>4.8120000000000003</v>
      </c>
    </row>
    <row r="21" spans="1:6" ht="25.5" x14ac:dyDescent="0.2">
      <c r="A21" s="91">
        <v>42501</v>
      </c>
      <c r="B21" s="94" t="s">
        <v>410</v>
      </c>
      <c r="C21" s="119" t="s">
        <v>58</v>
      </c>
      <c r="D21" s="94" t="s">
        <v>310</v>
      </c>
      <c r="E21" s="109">
        <v>20</v>
      </c>
      <c r="F21" s="95">
        <f>E21*E51</f>
        <v>8.02</v>
      </c>
    </row>
    <row r="22" spans="1:6" ht="25.5" x14ac:dyDescent="0.2">
      <c r="A22" s="89">
        <v>42502</v>
      </c>
      <c r="B22" s="92" t="s">
        <v>411</v>
      </c>
      <c r="C22" s="119" t="s">
        <v>58</v>
      </c>
      <c r="D22" s="92" t="s">
        <v>301</v>
      </c>
      <c r="E22" s="108">
        <v>25</v>
      </c>
      <c r="F22" s="93">
        <f>E22*E51</f>
        <v>10.025</v>
      </c>
    </row>
    <row r="23" spans="1:6" ht="25.5" x14ac:dyDescent="0.2">
      <c r="A23" s="91">
        <v>42503</v>
      </c>
      <c r="B23" s="94" t="s">
        <v>276</v>
      </c>
      <c r="C23" s="119" t="s">
        <v>58</v>
      </c>
      <c r="D23" s="94" t="s">
        <v>277</v>
      </c>
      <c r="E23" s="109">
        <v>80</v>
      </c>
      <c r="F23" s="95">
        <f>E23*E51</f>
        <v>32.08</v>
      </c>
    </row>
    <row r="24" spans="1:6" ht="25.5" x14ac:dyDescent="0.2">
      <c r="A24" s="89">
        <v>42503</v>
      </c>
      <c r="B24" s="92" t="s">
        <v>412</v>
      </c>
      <c r="C24" s="119" t="s">
        <v>58</v>
      </c>
      <c r="D24" s="92" t="s">
        <v>413</v>
      </c>
      <c r="E24" s="108">
        <v>142</v>
      </c>
      <c r="F24" s="93">
        <f>E24*E51</f>
        <v>56.942</v>
      </c>
    </row>
    <row r="25" spans="1:6" ht="25.5" x14ac:dyDescent="0.2">
      <c r="A25" s="91">
        <v>42503</v>
      </c>
      <c r="B25" s="94" t="s">
        <v>414</v>
      </c>
      <c r="C25" s="119" t="s">
        <v>58</v>
      </c>
      <c r="D25" s="94" t="s">
        <v>93</v>
      </c>
      <c r="E25" s="109">
        <v>6</v>
      </c>
      <c r="F25" s="95">
        <f>E25*E51</f>
        <v>2.4060000000000001</v>
      </c>
    </row>
    <row r="26" spans="1:6" ht="25.5" x14ac:dyDescent="0.2">
      <c r="A26" s="89">
        <v>42506</v>
      </c>
      <c r="B26" s="92" t="s">
        <v>415</v>
      </c>
      <c r="C26" s="119" t="s">
        <v>58</v>
      </c>
      <c r="D26" s="92" t="s">
        <v>416</v>
      </c>
      <c r="E26" s="108">
        <v>27</v>
      </c>
      <c r="F26" s="93">
        <f>E26*E51</f>
        <v>10.827</v>
      </c>
    </row>
    <row r="27" spans="1:6" ht="25.5" x14ac:dyDescent="0.2">
      <c r="A27" s="91">
        <v>42507</v>
      </c>
      <c r="B27" s="94" t="s">
        <v>417</v>
      </c>
      <c r="C27" s="119" t="s">
        <v>58</v>
      </c>
      <c r="D27" s="94" t="s">
        <v>171</v>
      </c>
      <c r="E27" s="109">
        <v>9</v>
      </c>
      <c r="F27" s="95">
        <f>E27*E51</f>
        <v>3.609</v>
      </c>
    </row>
    <row r="28" spans="1:6" ht="25.5" x14ac:dyDescent="0.2">
      <c r="A28" s="91">
        <v>42507</v>
      </c>
      <c r="B28" s="94" t="s">
        <v>421</v>
      </c>
      <c r="C28" s="119" t="s">
        <v>58</v>
      </c>
      <c r="D28" s="94" t="s">
        <v>192</v>
      </c>
      <c r="E28" s="109">
        <v>40</v>
      </c>
      <c r="F28" s="95">
        <f>E28*E51</f>
        <v>16.04</v>
      </c>
    </row>
    <row r="29" spans="1:6" ht="25.5" x14ac:dyDescent="0.2">
      <c r="A29" s="90">
        <v>42507</v>
      </c>
      <c r="B29" s="96" t="s">
        <v>418</v>
      </c>
      <c r="C29" s="119" t="s">
        <v>58</v>
      </c>
      <c r="D29" s="96" t="s">
        <v>419</v>
      </c>
      <c r="E29" s="110">
        <v>42</v>
      </c>
      <c r="F29" s="93">
        <f>E29*E51</f>
        <v>16.842000000000002</v>
      </c>
    </row>
    <row r="30" spans="1:6" ht="25.5" x14ac:dyDescent="0.2">
      <c r="A30" s="91">
        <v>42507</v>
      </c>
      <c r="B30" s="97" t="s">
        <v>420</v>
      </c>
      <c r="C30" s="119" t="s">
        <v>58</v>
      </c>
      <c r="D30" s="97" t="s">
        <v>122</v>
      </c>
      <c r="E30" s="111">
        <v>62</v>
      </c>
      <c r="F30" s="95">
        <f>E30*E51</f>
        <v>24.862000000000002</v>
      </c>
    </row>
    <row r="31" spans="1:6" ht="25.5" x14ac:dyDescent="0.2">
      <c r="A31" s="89">
        <v>42508</v>
      </c>
      <c r="B31" s="92" t="s">
        <v>422</v>
      </c>
      <c r="C31" s="119" t="s">
        <v>58</v>
      </c>
      <c r="D31" s="92" t="s">
        <v>263</v>
      </c>
      <c r="E31" s="112">
        <v>27</v>
      </c>
      <c r="F31" s="93">
        <f>E31*E51</f>
        <v>10.827</v>
      </c>
    </row>
    <row r="32" spans="1:6" ht="25.5" x14ac:dyDescent="0.2">
      <c r="A32" s="91">
        <v>42508</v>
      </c>
      <c r="B32" s="97" t="s">
        <v>423</v>
      </c>
      <c r="C32" s="119" t="s">
        <v>58</v>
      </c>
      <c r="D32" s="97" t="s">
        <v>93</v>
      </c>
      <c r="E32" s="111">
        <v>8</v>
      </c>
      <c r="F32" s="95">
        <f>E32*E51</f>
        <v>3.2080000000000002</v>
      </c>
    </row>
    <row r="33" spans="1:6" ht="25.5" x14ac:dyDescent="0.2">
      <c r="A33" s="89">
        <v>42509</v>
      </c>
      <c r="B33" s="92" t="s">
        <v>424</v>
      </c>
      <c r="C33" s="119" t="s">
        <v>58</v>
      </c>
      <c r="D33" s="92" t="s">
        <v>93</v>
      </c>
      <c r="E33" s="112">
        <v>6</v>
      </c>
      <c r="F33" s="93">
        <f>E33*E51</f>
        <v>2.4060000000000001</v>
      </c>
    </row>
    <row r="34" spans="1:6" ht="25.5" x14ac:dyDescent="0.2">
      <c r="A34" s="91">
        <v>42509</v>
      </c>
      <c r="B34" s="97" t="s">
        <v>304</v>
      </c>
      <c r="C34" s="119" t="s">
        <v>58</v>
      </c>
      <c r="D34" s="97" t="s">
        <v>138</v>
      </c>
      <c r="E34" s="111">
        <v>30</v>
      </c>
      <c r="F34" s="95">
        <f>E34*E51</f>
        <v>12.030000000000001</v>
      </c>
    </row>
    <row r="35" spans="1:6" ht="25.5" x14ac:dyDescent="0.2">
      <c r="A35" s="89">
        <v>42509</v>
      </c>
      <c r="B35" s="92" t="s">
        <v>425</v>
      </c>
      <c r="C35" s="119" t="s">
        <v>58</v>
      </c>
      <c r="D35" s="92" t="s">
        <v>426</v>
      </c>
      <c r="E35" s="112">
        <v>80</v>
      </c>
      <c r="F35" s="93">
        <f>E35*E51</f>
        <v>32.08</v>
      </c>
    </row>
    <row r="36" spans="1:6" ht="25.5" x14ac:dyDescent="0.2">
      <c r="A36" s="91">
        <v>42510</v>
      </c>
      <c r="B36" s="97" t="s">
        <v>124</v>
      </c>
      <c r="C36" s="119" t="s">
        <v>58</v>
      </c>
      <c r="D36" s="97" t="s">
        <v>427</v>
      </c>
      <c r="E36" s="111">
        <v>32</v>
      </c>
      <c r="F36" s="95">
        <f>E36*E51</f>
        <v>12.832000000000001</v>
      </c>
    </row>
    <row r="37" spans="1:6" ht="25.5" x14ac:dyDescent="0.2">
      <c r="A37" s="89">
        <v>42510</v>
      </c>
      <c r="B37" s="92" t="s">
        <v>428</v>
      </c>
      <c r="C37" s="119" t="s">
        <v>58</v>
      </c>
      <c r="D37" s="92" t="s">
        <v>93</v>
      </c>
      <c r="E37" s="112">
        <v>6</v>
      </c>
      <c r="F37" s="93">
        <f>E37*E51</f>
        <v>2.4060000000000001</v>
      </c>
    </row>
    <row r="38" spans="1:6" ht="25.5" x14ac:dyDescent="0.2">
      <c r="A38" s="91">
        <v>42513</v>
      </c>
      <c r="B38" s="97" t="s">
        <v>429</v>
      </c>
      <c r="C38" s="119" t="s">
        <v>58</v>
      </c>
      <c r="D38" s="97" t="s">
        <v>430</v>
      </c>
      <c r="E38" s="111">
        <v>42</v>
      </c>
      <c r="F38" s="95">
        <f>E38*E51</f>
        <v>16.842000000000002</v>
      </c>
    </row>
    <row r="39" spans="1:6" ht="25.5" x14ac:dyDescent="0.2">
      <c r="A39" s="89">
        <v>42514</v>
      </c>
      <c r="B39" s="92" t="s">
        <v>431</v>
      </c>
      <c r="C39" s="119" t="s">
        <v>58</v>
      </c>
      <c r="D39" s="92" t="s">
        <v>413</v>
      </c>
      <c r="E39" s="112">
        <v>143</v>
      </c>
      <c r="F39" s="93">
        <f>E39*E51</f>
        <v>57.343000000000004</v>
      </c>
    </row>
    <row r="40" spans="1:6" ht="25.5" x14ac:dyDescent="0.2">
      <c r="A40" s="91" t="s">
        <v>432</v>
      </c>
      <c r="B40" s="97" t="s">
        <v>433</v>
      </c>
      <c r="C40" s="119" t="s">
        <v>58</v>
      </c>
      <c r="D40" s="97" t="s">
        <v>434</v>
      </c>
      <c r="E40" s="111">
        <v>140</v>
      </c>
      <c r="F40" s="95">
        <f>E40*E51</f>
        <v>56.14</v>
      </c>
    </row>
    <row r="41" spans="1:6" ht="25.5" x14ac:dyDescent="0.2">
      <c r="A41" s="89">
        <v>42515</v>
      </c>
      <c r="B41" s="92" t="s">
        <v>435</v>
      </c>
      <c r="C41" s="119" t="s">
        <v>58</v>
      </c>
      <c r="D41" s="92" t="s">
        <v>144</v>
      </c>
      <c r="E41" s="112">
        <v>70</v>
      </c>
      <c r="F41" s="93">
        <f>E41*E51</f>
        <v>28.07</v>
      </c>
    </row>
    <row r="42" spans="1:6" ht="25.5" x14ac:dyDescent="0.2">
      <c r="A42" s="91">
        <v>42515</v>
      </c>
      <c r="B42" s="97" t="s">
        <v>296</v>
      </c>
      <c r="C42" s="119" t="s">
        <v>58</v>
      </c>
      <c r="D42" s="97" t="s">
        <v>93</v>
      </c>
      <c r="E42" s="111">
        <v>6</v>
      </c>
      <c r="F42" s="95">
        <f>E42*E51</f>
        <v>2.4060000000000001</v>
      </c>
    </row>
    <row r="43" spans="1:6" ht="25.5" x14ac:dyDescent="0.2">
      <c r="A43" s="89">
        <v>42516</v>
      </c>
      <c r="B43" s="92" t="s">
        <v>436</v>
      </c>
      <c r="C43" s="119" t="s">
        <v>58</v>
      </c>
      <c r="D43" s="92" t="s">
        <v>338</v>
      </c>
      <c r="E43" s="112">
        <v>103</v>
      </c>
      <c r="F43" s="93">
        <f>E43*E51</f>
        <v>41.303000000000004</v>
      </c>
    </row>
    <row r="44" spans="1:6" ht="25.5" x14ac:dyDescent="0.2">
      <c r="A44" s="91">
        <v>42518</v>
      </c>
      <c r="B44" s="97" t="s">
        <v>428</v>
      </c>
      <c r="C44" s="119" t="s">
        <v>58</v>
      </c>
      <c r="D44" s="97" t="s">
        <v>310</v>
      </c>
      <c r="E44" s="111">
        <v>20</v>
      </c>
      <c r="F44" s="95">
        <f>E44*E51</f>
        <v>8.02</v>
      </c>
    </row>
    <row r="45" spans="1:6" ht="25.5" x14ac:dyDescent="0.2">
      <c r="A45" s="89">
        <v>42521</v>
      </c>
      <c r="B45" s="92" t="s">
        <v>437</v>
      </c>
      <c r="C45" s="119" t="s">
        <v>58</v>
      </c>
      <c r="D45" s="92" t="s">
        <v>93</v>
      </c>
      <c r="E45" s="112">
        <v>6</v>
      </c>
      <c r="F45" s="93">
        <f>E45*E51</f>
        <v>2.4060000000000001</v>
      </c>
    </row>
    <row r="46" spans="1:6" ht="25.5" x14ac:dyDescent="0.2">
      <c r="A46" s="91">
        <v>42521</v>
      </c>
      <c r="B46" s="97" t="s">
        <v>285</v>
      </c>
      <c r="C46" s="119" t="s">
        <v>58</v>
      </c>
      <c r="D46" s="97" t="s">
        <v>263</v>
      </c>
      <c r="E46" s="111">
        <v>28</v>
      </c>
      <c r="F46" s="95">
        <f>E46*E51</f>
        <v>11.228000000000002</v>
      </c>
    </row>
    <row r="47" spans="1:6" x14ac:dyDescent="0.2">
      <c r="A47" s="89"/>
      <c r="B47" s="92"/>
      <c r="C47" s="119"/>
      <c r="D47" s="98"/>
      <c r="E47" s="99" t="s">
        <v>134</v>
      </c>
      <c r="F47" s="100" t="s">
        <v>135</v>
      </c>
    </row>
    <row r="48" spans="1:6" x14ac:dyDescent="0.2">
      <c r="A48" s="27"/>
      <c r="B48" s="11"/>
      <c r="C48" s="67"/>
      <c r="D48" s="11"/>
      <c r="E48" s="113">
        <f>SUM(E12:E46)</f>
        <v>1872</v>
      </c>
      <c r="F48" s="101">
        <f>SUM(F11:F46)</f>
        <v>750.6719999999998</v>
      </c>
    </row>
    <row r="49" spans="1:8" x14ac:dyDescent="0.2">
      <c r="A49" s="27"/>
      <c r="B49" s="11"/>
      <c r="C49" s="67"/>
      <c r="D49" s="11"/>
      <c r="E49" s="118"/>
      <c r="F49" s="102"/>
      <c r="H49" s="1"/>
    </row>
    <row r="50" spans="1:8" x14ac:dyDescent="0.2">
      <c r="A50" s="27"/>
      <c r="B50" s="103" t="s">
        <v>26</v>
      </c>
      <c r="C50" s="11" t="s">
        <v>35</v>
      </c>
      <c r="D50" s="103"/>
      <c r="E50" s="11" t="s">
        <v>35</v>
      </c>
      <c r="F50" s="74"/>
      <c r="H50" s="1"/>
    </row>
    <row r="51" spans="1:8" x14ac:dyDescent="0.2">
      <c r="A51" s="27"/>
      <c r="B51" s="103" t="s">
        <v>25</v>
      </c>
      <c r="C51" s="72"/>
      <c r="D51" s="11"/>
      <c r="E51" s="11">
        <v>0.40100000000000002</v>
      </c>
      <c r="F51" s="74"/>
      <c r="H51" s="1"/>
    </row>
    <row r="52" spans="1:8" x14ac:dyDescent="0.2">
      <c r="A52" s="27"/>
      <c r="B52" s="11"/>
      <c r="C52" s="67"/>
      <c r="D52" s="11"/>
      <c r="E52" s="105"/>
      <c r="F52" s="74"/>
      <c r="H52" s="1"/>
    </row>
    <row r="53" spans="1:8" x14ac:dyDescent="0.2">
      <c r="A53" s="104" t="s">
        <v>13</v>
      </c>
      <c r="B53" s="13"/>
      <c r="C53" s="70"/>
      <c r="D53" s="15"/>
      <c r="E53" s="105"/>
      <c r="F53" s="114"/>
      <c r="H53" s="1"/>
    </row>
    <row r="54" spans="1:8" x14ac:dyDescent="0.2">
      <c r="A54" s="27"/>
      <c r="B54" s="105"/>
      <c r="C54" s="73"/>
      <c r="D54" s="105"/>
      <c r="E54" s="11"/>
      <c r="F54" s="115"/>
      <c r="H54" s="1"/>
    </row>
    <row r="55" spans="1:8" ht="15" x14ac:dyDescent="0.2">
      <c r="A55" s="27"/>
      <c r="B55" s="105"/>
      <c r="C55" s="140" t="s">
        <v>438</v>
      </c>
      <c r="D55" s="140"/>
      <c r="E55" s="15"/>
      <c r="F55" s="115"/>
    </row>
    <row r="56" spans="1:8" ht="15" x14ac:dyDescent="0.2">
      <c r="B56" s="86"/>
      <c r="C56" s="140"/>
      <c r="D56" s="140"/>
      <c r="E56" s="142"/>
    </row>
    <row r="57" spans="1:8" ht="15" x14ac:dyDescent="0.2">
      <c r="B57" s="86"/>
      <c r="C57" s="140" t="s">
        <v>439</v>
      </c>
      <c r="D57" s="140"/>
      <c r="E57" s="142"/>
    </row>
    <row r="58" spans="1:8" x14ac:dyDescent="0.2">
      <c r="B58" s="86"/>
      <c r="C58" s="87"/>
      <c r="D58" s="86"/>
    </row>
  </sheetData>
  <mergeCells count="7">
    <mergeCell ref="C56:D56"/>
    <mergeCell ref="C57:D57"/>
    <mergeCell ref="A1:H2"/>
    <mergeCell ref="D4:D5"/>
    <mergeCell ref="B8:E8"/>
    <mergeCell ref="E10:F10"/>
    <mergeCell ref="C55:D5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E50 C50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7" workbookViewId="0">
      <selection activeCell="F46" sqref="F46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6"/>
  </cols>
  <sheetData>
    <row r="1" spans="1:8" x14ac:dyDescent="0.2">
      <c r="A1" s="128" t="s">
        <v>0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8"/>
      <c r="B2" s="128"/>
      <c r="C2" s="128"/>
      <c r="D2" s="128"/>
      <c r="E2" s="128"/>
      <c r="F2" s="128"/>
      <c r="G2" s="128"/>
      <c r="H2" s="128"/>
    </row>
    <row r="3" spans="1:8" ht="30" x14ac:dyDescent="0.2">
      <c r="A3" s="2" t="s">
        <v>56</v>
      </c>
      <c r="B3" s="75"/>
      <c r="C3" s="76"/>
      <c r="D3" s="75"/>
      <c r="E3" s="75"/>
      <c r="F3" s="106"/>
      <c r="G3" s="60"/>
      <c r="H3" s="60"/>
    </row>
    <row r="4" spans="1:8" x14ac:dyDescent="0.2">
      <c r="A4" s="2"/>
      <c r="B4" s="77"/>
      <c r="C4" s="78"/>
      <c r="D4" s="132" t="s">
        <v>131</v>
      </c>
      <c r="E4" s="122" t="s">
        <v>2</v>
      </c>
      <c r="F4" s="122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132"/>
      <c r="E5" s="123">
        <v>42522</v>
      </c>
      <c r="F5" s="135">
        <v>42551</v>
      </c>
      <c r="H5" s="1"/>
    </row>
    <row r="6" spans="1:8" x14ac:dyDescent="0.2">
      <c r="A6" s="3"/>
      <c r="B6" s="82"/>
      <c r="C6" s="83"/>
      <c r="D6" s="37"/>
      <c r="E6" s="37"/>
      <c r="F6" s="117"/>
    </row>
    <row r="7" spans="1:8" x14ac:dyDescent="0.2">
      <c r="A7" s="2" t="s">
        <v>3</v>
      </c>
      <c r="B7" s="77"/>
      <c r="C7" s="78"/>
      <c r="D7" s="103"/>
      <c r="E7" s="125" t="s">
        <v>133</v>
      </c>
      <c r="F7" s="126" t="s">
        <v>54</v>
      </c>
    </row>
    <row r="8" spans="1:8" x14ac:dyDescent="0.2">
      <c r="A8" s="3" t="s">
        <v>4</v>
      </c>
      <c r="B8" s="129" t="s">
        <v>55</v>
      </c>
      <c r="C8" s="129"/>
      <c r="D8" s="129"/>
      <c r="E8" s="129"/>
      <c r="F8" s="88"/>
      <c r="G8" s="7"/>
    </row>
    <row r="9" spans="1:8" x14ac:dyDescent="0.2">
      <c r="A9" s="1"/>
      <c r="B9" s="84"/>
      <c r="C9" s="85"/>
      <c r="D9" s="84"/>
      <c r="E9" s="107"/>
      <c r="F9" s="84"/>
      <c r="G9" s="1"/>
    </row>
    <row r="10" spans="1:8" x14ac:dyDescent="0.2">
      <c r="A10" s="120" t="s">
        <v>6</v>
      </c>
      <c r="B10" s="120" t="s">
        <v>7</v>
      </c>
      <c r="C10" s="119"/>
      <c r="D10" s="120"/>
      <c r="E10" s="133" t="s">
        <v>21</v>
      </c>
      <c r="F10" s="133"/>
      <c r="G10" s="8"/>
    </row>
    <row r="11" spans="1:8" ht="25.5" x14ac:dyDescent="0.2">
      <c r="A11" s="120"/>
      <c r="B11" s="120"/>
      <c r="C11" s="119" t="s">
        <v>58</v>
      </c>
      <c r="D11" s="120"/>
      <c r="E11" s="121" t="s">
        <v>22</v>
      </c>
      <c r="F11" s="120" t="s">
        <v>23</v>
      </c>
      <c r="G11" s="8"/>
    </row>
    <row r="12" spans="1:8" ht="25.5" x14ac:dyDescent="0.2">
      <c r="A12" s="89">
        <v>42522</v>
      </c>
      <c r="B12" s="92" t="s">
        <v>281</v>
      </c>
      <c r="C12" s="119" t="s">
        <v>58</v>
      </c>
      <c r="D12" s="92" t="s">
        <v>282</v>
      </c>
      <c r="E12" s="108">
        <v>140</v>
      </c>
      <c r="F12" s="93">
        <f>E12*E49</f>
        <v>56.14</v>
      </c>
    </row>
    <row r="13" spans="1:8" ht="25.5" x14ac:dyDescent="0.2">
      <c r="A13" s="91">
        <v>42522</v>
      </c>
      <c r="B13" s="94" t="s">
        <v>283</v>
      </c>
      <c r="C13" s="119" t="s">
        <v>58</v>
      </c>
      <c r="D13" s="94" t="s">
        <v>211</v>
      </c>
      <c r="E13" s="109">
        <v>17</v>
      </c>
      <c r="F13" s="95">
        <f>E13*E49</f>
        <v>6.8170000000000002</v>
      </c>
    </row>
    <row r="14" spans="1:8" ht="25.5" x14ac:dyDescent="0.2">
      <c r="A14" s="89">
        <v>42522</v>
      </c>
      <c r="B14" s="92" t="s">
        <v>259</v>
      </c>
      <c r="C14" s="119" t="s">
        <v>211</v>
      </c>
      <c r="D14" s="92" t="s">
        <v>213</v>
      </c>
      <c r="E14" s="108">
        <v>60</v>
      </c>
      <c r="F14" s="93">
        <f>E14*E49</f>
        <v>24.060000000000002</v>
      </c>
    </row>
    <row r="15" spans="1:8" ht="25.5" x14ac:dyDescent="0.2">
      <c r="A15" s="91">
        <v>42524</v>
      </c>
      <c r="B15" s="94" t="s">
        <v>284</v>
      </c>
      <c r="C15" s="119" t="s">
        <v>58</v>
      </c>
      <c r="D15" s="94" t="s">
        <v>93</v>
      </c>
      <c r="E15" s="109">
        <v>6</v>
      </c>
      <c r="F15" s="95">
        <f>E15*E49</f>
        <v>2.4060000000000001</v>
      </c>
    </row>
    <row r="16" spans="1:8" ht="25.5" x14ac:dyDescent="0.2">
      <c r="A16" s="89">
        <v>42524</v>
      </c>
      <c r="B16" s="92" t="s">
        <v>285</v>
      </c>
      <c r="C16" s="119" t="s">
        <v>58</v>
      </c>
      <c r="D16" s="92" t="s">
        <v>263</v>
      </c>
      <c r="E16" s="108">
        <v>30</v>
      </c>
      <c r="F16" s="93">
        <f>E16*E49</f>
        <v>12.030000000000001</v>
      </c>
    </row>
    <row r="17" spans="1:6" ht="25.5" x14ac:dyDescent="0.2">
      <c r="A17" s="91">
        <v>42524</v>
      </c>
      <c r="B17" s="94" t="s">
        <v>286</v>
      </c>
      <c r="C17" s="119" t="s">
        <v>58</v>
      </c>
      <c r="D17" s="94" t="s">
        <v>253</v>
      </c>
      <c r="E17" s="109">
        <v>42</v>
      </c>
      <c r="F17" s="95">
        <f>E17*E49</f>
        <v>16.842000000000002</v>
      </c>
    </row>
    <row r="18" spans="1:6" ht="25.5" x14ac:dyDescent="0.2">
      <c r="A18" s="89">
        <v>42528</v>
      </c>
      <c r="B18" s="92" t="s">
        <v>287</v>
      </c>
      <c r="C18" s="119" t="s">
        <v>58</v>
      </c>
      <c r="D18" s="92" t="s">
        <v>288</v>
      </c>
      <c r="E18" s="108">
        <v>208</v>
      </c>
      <c r="F18" s="93">
        <f>E18*E49</f>
        <v>83.408000000000001</v>
      </c>
    </row>
    <row r="19" spans="1:6" ht="25.5" x14ac:dyDescent="0.2">
      <c r="A19" s="91">
        <v>42529</v>
      </c>
      <c r="B19" s="94" t="s">
        <v>276</v>
      </c>
      <c r="C19" s="119" t="s">
        <v>58</v>
      </c>
      <c r="D19" s="94" t="s">
        <v>277</v>
      </c>
      <c r="E19" s="109">
        <v>40</v>
      </c>
      <c r="F19" s="95">
        <f>E19*E49</f>
        <v>16.04</v>
      </c>
    </row>
    <row r="20" spans="1:6" ht="25.5" x14ac:dyDescent="0.2">
      <c r="A20" s="89">
        <v>42534</v>
      </c>
      <c r="B20" s="92" t="s">
        <v>289</v>
      </c>
      <c r="C20" s="119" t="s">
        <v>58</v>
      </c>
      <c r="D20" s="92" t="s">
        <v>290</v>
      </c>
      <c r="E20" s="108">
        <v>140</v>
      </c>
      <c r="F20" s="93">
        <f>E20*E49</f>
        <v>56.14</v>
      </c>
    </row>
    <row r="21" spans="1:6" ht="25.5" x14ac:dyDescent="0.2">
      <c r="A21" s="91">
        <v>42535</v>
      </c>
      <c r="B21" s="94" t="s">
        <v>292</v>
      </c>
      <c r="C21" s="119" t="s">
        <v>58</v>
      </c>
      <c r="D21" s="94" t="s">
        <v>293</v>
      </c>
      <c r="E21" s="109">
        <v>22</v>
      </c>
      <c r="F21" s="95">
        <f>E21*E49</f>
        <v>8.822000000000001</v>
      </c>
    </row>
    <row r="22" spans="1:6" ht="25.5" x14ac:dyDescent="0.2">
      <c r="A22" s="89">
        <v>42535</v>
      </c>
      <c r="B22" s="92" t="s">
        <v>291</v>
      </c>
      <c r="C22" s="119" t="s">
        <v>58</v>
      </c>
      <c r="D22" s="92" t="s">
        <v>293</v>
      </c>
      <c r="E22" s="108">
        <v>22</v>
      </c>
      <c r="F22" s="93">
        <f>E22*E49</f>
        <v>8.822000000000001</v>
      </c>
    </row>
    <row r="23" spans="1:6" ht="25.5" x14ac:dyDescent="0.2">
      <c r="A23" s="91">
        <v>42535</v>
      </c>
      <c r="B23" s="94" t="s">
        <v>294</v>
      </c>
      <c r="C23" s="119" t="s">
        <v>58</v>
      </c>
      <c r="D23" s="94" t="s">
        <v>295</v>
      </c>
      <c r="E23" s="109">
        <v>120</v>
      </c>
      <c r="F23" s="95">
        <f>E23*E49</f>
        <v>48.120000000000005</v>
      </c>
    </row>
    <row r="24" spans="1:6" ht="25.5" x14ac:dyDescent="0.2">
      <c r="A24" s="89">
        <v>42536</v>
      </c>
      <c r="B24" s="92" t="s">
        <v>216</v>
      </c>
      <c r="C24" s="119" t="s">
        <v>58</v>
      </c>
      <c r="D24" s="92" t="s">
        <v>217</v>
      </c>
      <c r="E24" s="108">
        <v>208</v>
      </c>
      <c r="F24" s="93">
        <f>E24*E49</f>
        <v>83.408000000000001</v>
      </c>
    </row>
    <row r="25" spans="1:6" ht="25.5" x14ac:dyDescent="0.2">
      <c r="A25" s="91">
        <v>42538</v>
      </c>
      <c r="B25" s="94" t="s">
        <v>243</v>
      </c>
      <c r="C25" s="119" t="s">
        <v>58</v>
      </c>
      <c r="D25" s="94" t="s">
        <v>93</v>
      </c>
      <c r="E25" s="109">
        <v>12</v>
      </c>
      <c r="F25" s="95">
        <f>E25*E49</f>
        <v>4.8120000000000003</v>
      </c>
    </row>
    <row r="26" spans="1:6" ht="25.5" x14ac:dyDescent="0.2">
      <c r="A26" s="89">
        <v>42538</v>
      </c>
      <c r="B26" s="92" t="s">
        <v>245</v>
      </c>
      <c r="C26" s="119" t="s">
        <v>58</v>
      </c>
      <c r="D26" s="92" t="s">
        <v>93</v>
      </c>
      <c r="E26" s="108">
        <v>6</v>
      </c>
      <c r="F26" s="93">
        <f>E26*E49</f>
        <v>2.4060000000000001</v>
      </c>
    </row>
    <row r="27" spans="1:6" ht="25.5" x14ac:dyDescent="0.2">
      <c r="A27" s="91">
        <v>42539</v>
      </c>
      <c r="B27" s="94" t="s">
        <v>296</v>
      </c>
      <c r="C27" s="119" t="s">
        <v>58</v>
      </c>
      <c r="D27" s="94" t="s">
        <v>93</v>
      </c>
      <c r="E27" s="109">
        <v>8</v>
      </c>
      <c r="F27" s="95">
        <f>E27*E49</f>
        <v>3.2080000000000002</v>
      </c>
    </row>
    <row r="28" spans="1:6" ht="25.5" x14ac:dyDescent="0.2">
      <c r="A28" s="90">
        <v>42539</v>
      </c>
      <c r="B28" s="96" t="s">
        <v>297</v>
      </c>
      <c r="C28" s="119" t="s">
        <v>58</v>
      </c>
      <c r="D28" s="96" t="s">
        <v>298</v>
      </c>
      <c r="E28" s="110">
        <v>44</v>
      </c>
      <c r="F28" s="93">
        <f>E28*E49</f>
        <v>17.644000000000002</v>
      </c>
    </row>
    <row r="29" spans="1:6" ht="25.5" x14ac:dyDescent="0.2">
      <c r="A29" s="91">
        <v>42539</v>
      </c>
      <c r="B29" s="97" t="s">
        <v>299</v>
      </c>
      <c r="C29" s="119" t="s">
        <v>58</v>
      </c>
      <c r="D29" s="97" t="s">
        <v>129</v>
      </c>
      <c r="E29" s="111">
        <v>201</v>
      </c>
      <c r="F29" s="95">
        <f>E29*E49</f>
        <v>80.600999999999999</v>
      </c>
    </row>
    <row r="30" spans="1:6" ht="25.5" x14ac:dyDescent="0.2">
      <c r="A30" s="89">
        <v>42541</v>
      </c>
      <c r="B30" s="92" t="s">
        <v>300</v>
      </c>
      <c r="C30" s="119" t="s">
        <v>58</v>
      </c>
      <c r="D30" s="92" t="s">
        <v>301</v>
      </c>
      <c r="E30" s="112">
        <v>25</v>
      </c>
      <c r="F30" s="93">
        <f>E30*E49</f>
        <v>10.025</v>
      </c>
    </row>
    <row r="31" spans="1:6" ht="25.5" x14ac:dyDescent="0.2">
      <c r="A31" s="91">
        <v>42541</v>
      </c>
      <c r="B31" s="97" t="s">
        <v>302</v>
      </c>
      <c r="C31" s="119" t="s">
        <v>58</v>
      </c>
      <c r="D31" s="97" t="s">
        <v>303</v>
      </c>
      <c r="E31" s="111">
        <v>70</v>
      </c>
      <c r="F31" s="95">
        <f>E31*E49</f>
        <v>28.07</v>
      </c>
    </row>
    <row r="32" spans="1:6" ht="25.5" x14ac:dyDescent="0.2">
      <c r="A32" s="89">
        <v>42541</v>
      </c>
      <c r="B32" s="92" t="s">
        <v>304</v>
      </c>
      <c r="C32" s="119" t="s">
        <v>58</v>
      </c>
      <c r="D32" s="92" t="s">
        <v>138</v>
      </c>
      <c r="E32" s="112">
        <v>36</v>
      </c>
      <c r="F32" s="93">
        <f>E32*E49</f>
        <v>14.436</v>
      </c>
    </row>
    <row r="33" spans="1:8" ht="25.5" x14ac:dyDescent="0.2">
      <c r="A33" s="91">
        <v>42542</v>
      </c>
      <c r="B33" s="97" t="s">
        <v>305</v>
      </c>
      <c r="C33" s="119" t="s">
        <v>58</v>
      </c>
      <c r="D33" s="97" t="s">
        <v>306</v>
      </c>
      <c r="E33" s="111">
        <v>18</v>
      </c>
      <c r="F33" s="95">
        <f>E33*E49</f>
        <v>7.218</v>
      </c>
    </row>
    <row r="34" spans="1:8" ht="25.5" x14ac:dyDescent="0.2">
      <c r="A34" s="89">
        <v>42542</v>
      </c>
      <c r="B34" s="92" t="s">
        <v>307</v>
      </c>
      <c r="C34" s="119" t="s">
        <v>58</v>
      </c>
      <c r="D34" s="92" t="s">
        <v>308</v>
      </c>
      <c r="E34" s="112">
        <v>30</v>
      </c>
      <c r="F34" s="93">
        <f>E34*E49</f>
        <v>12.030000000000001</v>
      </c>
    </row>
    <row r="35" spans="1:8" ht="25.5" x14ac:dyDescent="0.2">
      <c r="A35" s="91">
        <v>42543</v>
      </c>
      <c r="B35" s="97" t="s">
        <v>309</v>
      </c>
      <c r="C35" s="119" t="s">
        <v>58</v>
      </c>
      <c r="D35" s="97" t="s">
        <v>310</v>
      </c>
      <c r="E35" s="111">
        <v>22</v>
      </c>
      <c r="F35" s="95">
        <f>E35*E49</f>
        <v>8.822000000000001</v>
      </c>
    </row>
    <row r="36" spans="1:8" ht="25.5" x14ac:dyDescent="0.2">
      <c r="A36" s="89">
        <v>42544</v>
      </c>
      <c r="B36" s="92" t="s">
        <v>230</v>
      </c>
      <c r="C36" s="119" t="s">
        <v>58</v>
      </c>
      <c r="D36" s="92" t="s">
        <v>93</v>
      </c>
      <c r="E36" s="112">
        <v>7</v>
      </c>
      <c r="F36" s="93">
        <f>E36*E49</f>
        <v>2.8070000000000004</v>
      </c>
    </row>
    <row r="37" spans="1:8" ht="25.5" x14ac:dyDescent="0.2">
      <c r="A37" s="91">
        <v>42548</v>
      </c>
      <c r="B37" s="97" t="s">
        <v>311</v>
      </c>
      <c r="C37" s="119" t="s">
        <v>58</v>
      </c>
      <c r="D37" s="97" t="s">
        <v>312</v>
      </c>
      <c r="E37" s="111">
        <v>125</v>
      </c>
      <c r="F37" s="95">
        <f>E37*E49</f>
        <v>50.125</v>
      </c>
    </row>
    <row r="38" spans="1:8" ht="25.5" x14ac:dyDescent="0.2">
      <c r="A38" s="89">
        <v>42548</v>
      </c>
      <c r="B38" s="92" t="s">
        <v>304</v>
      </c>
      <c r="C38" s="119" t="s">
        <v>58</v>
      </c>
      <c r="D38" s="92" t="s">
        <v>138</v>
      </c>
      <c r="E38" s="112">
        <v>36</v>
      </c>
      <c r="F38" s="93">
        <f>E38*E49</f>
        <v>14.436</v>
      </c>
    </row>
    <row r="39" spans="1:8" ht="25.5" x14ac:dyDescent="0.2">
      <c r="A39" s="91">
        <v>42610</v>
      </c>
      <c r="B39" s="97" t="s">
        <v>313</v>
      </c>
      <c r="C39" s="119" t="s">
        <v>58</v>
      </c>
      <c r="D39" s="97" t="s">
        <v>93</v>
      </c>
      <c r="E39" s="111">
        <v>6</v>
      </c>
      <c r="F39" s="95">
        <f>E39*E49</f>
        <v>2.4060000000000001</v>
      </c>
    </row>
    <row r="40" spans="1:8" ht="25.5" x14ac:dyDescent="0.2">
      <c r="A40" s="89">
        <v>42549</v>
      </c>
      <c r="B40" s="92" t="s">
        <v>314</v>
      </c>
      <c r="C40" s="119" t="s">
        <v>58</v>
      </c>
      <c r="D40" s="92" t="s">
        <v>93</v>
      </c>
      <c r="E40" s="112">
        <v>6</v>
      </c>
      <c r="F40" s="93">
        <f>E40*E49</f>
        <v>2.4060000000000001</v>
      </c>
    </row>
    <row r="41" spans="1:8" ht="25.5" x14ac:dyDescent="0.2">
      <c r="A41" s="91">
        <v>42549</v>
      </c>
      <c r="B41" s="97" t="s">
        <v>315</v>
      </c>
      <c r="C41" s="119" t="s">
        <v>58</v>
      </c>
      <c r="D41" s="97" t="s">
        <v>247</v>
      </c>
      <c r="E41" s="111">
        <v>53</v>
      </c>
      <c r="F41" s="95">
        <f>E41*E49</f>
        <v>21.253</v>
      </c>
    </row>
    <row r="42" spans="1:8" ht="25.5" x14ac:dyDescent="0.2">
      <c r="A42" s="89">
        <v>42550</v>
      </c>
      <c r="B42" s="92" t="s">
        <v>316</v>
      </c>
      <c r="C42" s="119" t="s">
        <v>58</v>
      </c>
      <c r="D42" s="92" t="s">
        <v>171</v>
      </c>
      <c r="E42" s="112">
        <v>6</v>
      </c>
      <c r="F42" s="93">
        <f>E42*E49</f>
        <v>2.4060000000000001</v>
      </c>
    </row>
    <row r="43" spans="1:8" ht="25.5" x14ac:dyDescent="0.2">
      <c r="A43" s="91">
        <v>42551</v>
      </c>
      <c r="B43" s="97" t="s">
        <v>317</v>
      </c>
      <c r="C43" s="119" t="s">
        <v>58</v>
      </c>
      <c r="D43" s="97" t="s">
        <v>93</v>
      </c>
      <c r="E43" s="111">
        <v>6</v>
      </c>
      <c r="F43" s="95">
        <f>E43*E49</f>
        <v>2.4060000000000001</v>
      </c>
    </row>
    <row r="44" spans="1:8" ht="25.5" x14ac:dyDescent="0.2">
      <c r="A44" s="89">
        <v>42551</v>
      </c>
      <c r="B44" s="92" t="s">
        <v>318</v>
      </c>
      <c r="C44" s="119" t="s">
        <v>58</v>
      </c>
      <c r="D44" s="92" t="s">
        <v>319</v>
      </c>
      <c r="E44" s="112">
        <v>64</v>
      </c>
      <c r="F44" s="93">
        <f>E44*E49</f>
        <v>25.664000000000001</v>
      </c>
    </row>
    <row r="45" spans="1:8" x14ac:dyDescent="0.2">
      <c r="A45" s="89"/>
      <c r="B45" s="92"/>
      <c r="C45" s="119"/>
      <c r="D45" s="98"/>
      <c r="E45" s="99" t="s">
        <v>134</v>
      </c>
      <c r="F45" s="100" t="s">
        <v>135</v>
      </c>
    </row>
    <row r="46" spans="1:8" x14ac:dyDescent="0.2">
      <c r="A46" s="27"/>
      <c r="B46" s="11"/>
      <c r="C46" s="67"/>
      <c r="D46" s="11"/>
      <c r="E46" s="113">
        <f>SUM(E12:E44)</f>
        <v>1836</v>
      </c>
      <c r="F46" s="101">
        <f>SUM(F11:F44)</f>
        <v>736.23599999999999</v>
      </c>
    </row>
    <row r="47" spans="1:8" x14ac:dyDescent="0.2">
      <c r="A47" s="27"/>
      <c r="B47" s="11"/>
      <c r="C47" s="67"/>
      <c r="D47" s="11"/>
      <c r="E47" s="118"/>
      <c r="F47" s="102"/>
      <c r="H47" s="1"/>
    </row>
    <row r="48" spans="1:8" x14ac:dyDescent="0.2">
      <c r="A48" s="27"/>
      <c r="B48" s="103" t="s">
        <v>26</v>
      </c>
      <c r="C48" s="11" t="s">
        <v>35</v>
      </c>
      <c r="D48" s="103"/>
      <c r="E48" s="11" t="s">
        <v>35</v>
      </c>
      <c r="F48" s="74"/>
      <c r="H48" s="1"/>
    </row>
    <row r="49" spans="1:8" x14ac:dyDescent="0.2">
      <c r="A49" s="27"/>
      <c r="B49" s="103" t="s">
        <v>25</v>
      </c>
      <c r="C49" s="72"/>
      <c r="D49" s="11"/>
      <c r="E49" s="11">
        <v>0.40100000000000002</v>
      </c>
      <c r="F49" s="74"/>
      <c r="H49" s="1"/>
    </row>
    <row r="50" spans="1:8" x14ac:dyDescent="0.2">
      <c r="A50" s="27"/>
      <c r="B50" s="11"/>
      <c r="C50" s="67"/>
      <c r="D50" s="11"/>
      <c r="E50" s="105"/>
      <c r="F50" s="74"/>
      <c r="H50" s="1"/>
    </row>
    <row r="51" spans="1:8" x14ac:dyDescent="0.2">
      <c r="A51" s="104" t="s">
        <v>13</v>
      </c>
      <c r="B51" s="13"/>
      <c r="C51" s="70"/>
      <c r="D51" s="15"/>
      <c r="E51" s="105"/>
      <c r="F51" s="114"/>
      <c r="H51" s="1"/>
    </row>
    <row r="52" spans="1:8" ht="15" x14ac:dyDescent="0.2">
      <c r="A52" s="27"/>
      <c r="B52" s="105"/>
      <c r="C52" s="140" t="s">
        <v>438</v>
      </c>
      <c r="D52" s="140"/>
      <c r="E52" s="15"/>
      <c r="F52" s="115"/>
      <c r="H52" s="1"/>
    </row>
    <row r="53" spans="1:8" ht="15" x14ac:dyDescent="0.2">
      <c r="A53" s="27"/>
      <c r="B53" s="105"/>
      <c r="C53" s="140"/>
      <c r="D53" s="140"/>
      <c r="E53" s="15"/>
      <c r="F53" s="115"/>
    </row>
    <row r="54" spans="1:8" ht="15" x14ac:dyDescent="0.2">
      <c r="B54" s="86"/>
      <c r="C54" s="140" t="s">
        <v>439</v>
      </c>
      <c r="D54" s="140"/>
      <c r="E54" s="142"/>
    </row>
    <row r="55" spans="1:8" x14ac:dyDescent="0.2">
      <c r="B55" s="86"/>
      <c r="C55" s="87"/>
      <c r="D55" s="86"/>
      <c r="E55" s="142"/>
    </row>
    <row r="56" spans="1:8" x14ac:dyDescent="0.2">
      <c r="B56" s="86"/>
      <c r="C56" s="87"/>
      <c r="D56" s="86"/>
    </row>
  </sheetData>
  <mergeCells count="7">
    <mergeCell ref="C53:D53"/>
    <mergeCell ref="C54:D54"/>
    <mergeCell ref="A1:H2"/>
    <mergeCell ref="D4:D5"/>
    <mergeCell ref="B8:E8"/>
    <mergeCell ref="E10:F10"/>
    <mergeCell ref="C52:D5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E48 C48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7359772A2DDFC54CBA4583ACE6CD260B" ma:contentTypeVersion="8" ma:contentTypeDescription="Create a new document." ma:contentTypeScope="" ma:versionID="4273a5099150aa4a5f4d1c677d2ccc3d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5c2db6c5baa0ac3fc502334ce7d6a781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TP006206275</AuthoringAssetId>
    <AssetId xmlns="145c5697-5eb5-440b-b2f1-a8273fb59250">TS006206275</Asset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222A8-04D1-4C0B-BF22-8A8B5BCB111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A4DE638-24E6-4612-91A4-7910F370A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F25D975-0285-429E-A5CC-3D4943E6697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45c5697-5eb5-440b-b2f1-a8273fb5925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466EEAA-0126-4A40-9966-FBA05653CD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Indemnités Kilométriques</vt:lpstr>
      <vt:lpstr>Note de frais</vt:lpstr>
      <vt:lpstr>Décembre 2015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 </vt:lpstr>
      <vt:lpstr>Décembre</vt:lpstr>
      <vt:lpstr>'Note de frais'!Zone_d_impression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Sophie</dc:creator>
  <cp:lastModifiedBy>User</cp:lastModifiedBy>
  <cp:lastPrinted>2016-08-26T21:01:00Z</cp:lastPrinted>
  <dcterms:created xsi:type="dcterms:W3CDTF">2000-10-27T00:30:29Z</dcterms:created>
  <dcterms:modified xsi:type="dcterms:W3CDTF">2016-10-01T17:48:57Z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ID">
    <vt:lpwstr>1033</vt:lpwstr>
  </property>
  <property fmtid="{D5CDD505-2E9C-101B-9397-08002B2CF9AE}" pid="3" name="DirectSourceMarket">
    <vt:lpwstr>english</vt:lpwstr>
  </property>
  <property fmtid="{D5CDD505-2E9C-101B-9397-08002B2CF9AE}" pid="4" name="OriginalSourceMarket">
    <vt:lpwstr>english</vt:lpwstr>
  </property>
  <property fmtid="{D5CDD505-2E9C-101B-9397-08002B2CF9AE}" pid="5" name="Markets">
    <vt:lpwstr/>
  </property>
  <property fmtid="{D5CDD505-2E9C-101B-9397-08002B2CF9AE}" pid="6" name="AssetType">
    <vt:lpwstr>TP</vt:lpwstr>
  </property>
  <property fmtid="{D5CDD505-2E9C-101B-9397-08002B2CF9AE}" pid="7" name="TPInstallLocation">
    <vt:lpwstr>{My Templates}</vt:lpwstr>
  </property>
  <property fmtid="{D5CDD505-2E9C-101B-9397-08002B2CF9AE}" pid="8" name="PrimaryImageGen">
    <vt:lpwstr>1</vt:lpwstr>
  </property>
  <property fmtid="{D5CDD505-2E9C-101B-9397-08002B2CF9AE}" pid="9" name="display_urn:schemas-microsoft-com:office:office#APAuthor">
    <vt:lpwstr>REDMOND\cynvey</vt:lpwstr>
  </property>
  <property fmtid="{D5CDD505-2E9C-101B-9397-08002B2CF9AE}" pid="10" name="APAuthor">
    <vt:lpwstr>269</vt:lpwstr>
  </property>
  <property fmtid="{D5CDD505-2E9C-101B-9397-08002B2CF9AE}" pid="11" name="CHMName">
    <vt:lpwstr/>
  </property>
  <property fmtid="{D5CDD505-2E9C-101B-9397-08002B2CF9AE}" pid="12" name="Milestone">
    <vt:lpwstr>Continuous</vt:lpwstr>
  </property>
  <property fmtid="{D5CDD505-2E9C-101B-9397-08002B2CF9AE}" pid="13" name="TPAppVersion">
    <vt:lpwstr>11</vt:lpwstr>
  </property>
  <property fmtid="{D5CDD505-2E9C-101B-9397-08002B2CF9AE}" pid="14" name="TPCommandLine">
    <vt:lpwstr>{XL} /t {FilePath}</vt:lpwstr>
  </property>
  <property fmtid="{D5CDD505-2E9C-101B-9397-08002B2CF9AE}" pid="15" name="TPComponent">
    <vt:lpwstr>EXCELFiles</vt:lpwstr>
  </property>
  <property fmtid="{D5CDD505-2E9C-101B-9397-08002B2CF9AE}" pid="16" name="AssetId">
    <vt:lpwstr>TS006206275</vt:lpwstr>
  </property>
  <property fmtid="{D5CDD505-2E9C-101B-9397-08002B2CF9AE}" pid="17" name="EditorialStatus">
    <vt:lpwstr/>
  </property>
  <property fmtid="{D5CDD505-2E9C-101B-9397-08002B2CF9AE}" pid="18" name="NumericId">
    <vt:lpwstr>-1.00000000000000</vt:lpwstr>
  </property>
  <property fmtid="{D5CDD505-2E9C-101B-9397-08002B2CF9AE}" pid="19" name="PublishTargets">
    <vt:lpwstr>OfficeOnline</vt:lpwstr>
  </property>
  <property fmtid="{D5CDD505-2E9C-101B-9397-08002B2CF9AE}" pid="20" name="TPLaunchHelpLinkType">
    <vt:lpwstr/>
  </property>
  <property fmtid="{D5CDD505-2E9C-101B-9397-08002B2CF9AE}" pid="21" name="TPFriendlyName">
    <vt:lpwstr>Expense report</vt:lpwstr>
  </property>
  <property fmtid="{D5CDD505-2E9C-101B-9397-08002B2CF9AE}" pid="22" name="IsSearchable">
    <vt:lpwstr>0</vt:lpwstr>
  </property>
  <property fmtid="{D5CDD505-2E9C-101B-9397-08002B2CF9AE}" pid="23" name="display_urn:schemas-microsoft-com:office:office#APEditor">
    <vt:lpwstr>REDMOND\v-luannv</vt:lpwstr>
  </property>
  <property fmtid="{D5CDD505-2E9C-101B-9397-08002B2CF9AE}" pid="24" name="APEditor">
    <vt:lpwstr>106</vt:lpwstr>
  </property>
  <property fmtid="{D5CDD505-2E9C-101B-9397-08002B2CF9AE}" pid="25" name="SourceTitle">
    <vt:lpwstr>Expense report</vt:lpwstr>
  </property>
  <property fmtid="{D5CDD505-2E9C-101B-9397-08002B2CF9AE}" pid="26" name="TPApplication">
    <vt:lpwstr>Excel</vt:lpwstr>
  </property>
  <property fmtid="{D5CDD505-2E9C-101B-9397-08002B2CF9AE}" pid="27" name="TPLaunchHelpLink">
    <vt:lpwstr/>
  </property>
  <property fmtid="{D5CDD505-2E9C-101B-9397-08002B2CF9AE}" pid="28" name="OpenTemplate">
    <vt:lpwstr>1</vt:lpwstr>
  </property>
  <property fmtid="{D5CDD505-2E9C-101B-9397-08002B2CF9AE}" pid="29" name="UALocRecommendation">
    <vt:lpwstr>Localize</vt:lpwstr>
  </property>
  <property fmtid="{D5CDD505-2E9C-101B-9397-08002B2CF9AE}" pid="30" name="UALocComments">
    <vt:lpwstr/>
  </property>
  <property fmtid="{D5CDD505-2E9C-101B-9397-08002B2CF9AE}" pid="31" name="Applications">
    <vt:lpwstr>11;#Excel 12;#-1;#TBD;#-1;#TBD;#-1;#TBD;#-1;#TBD;#-1;#TBD</vt:lpwstr>
  </property>
  <property fmtid="{D5CDD505-2E9C-101B-9397-08002B2CF9AE}" pid="32" name="UANotes">
    <vt:lpwstr>June 2003 Retrofit XL Batch 2 389015L. LEGACY FROM TOW</vt:lpwstr>
  </property>
  <property fmtid="{D5CDD505-2E9C-101B-9397-08002B2CF9AE}" pid="33" name="ContentTypeId">
    <vt:lpwstr>0x0101006025706CF4CD034688BEBAE97A2E701D0202007359772A2DDFC54CBA4583ACE6CD260B</vt:lpwstr>
  </property>
  <property fmtid="{D5CDD505-2E9C-101B-9397-08002B2CF9AE}" pid="34" name="IsDeleted">
    <vt:lpwstr>0</vt:lpwstr>
  </property>
  <property fmtid="{D5CDD505-2E9C-101B-9397-08002B2CF9AE}" pid="35" name="ParentAssetId">
    <vt:lpwstr/>
  </property>
  <property fmtid="{D5CDD505-2E9C-101B-9397-08002B2CF9AE}" pid="36" name="ShowIn">
    <vt:lpwstr>Show everywhere</vt:lpwstr>
  </property>
  <property fmtid="{D5CDD505-2E9C-101B-9397-08002B2CF9AE}" pid="37" name="Content Type">
    <vt:lpwstr>OOFile</vt:lpwstr>
  </property>
  <property fmtid="{D5CDD505-2E9C-101B-9397-08002B2CF9AE}" pid="38" name="AuthoringAssetId">
    <vt:lpwstr>TP006206275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