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B\Desktop\"/>
    </mc:Choice>
  </mc:AlternateContent>
  <bookViews>
    <workbookView xWindow="0" yWindow="0" windowWidth="22200" windowHeight="11070" activeTab="1"/>
  </bookViews>
  <sheets>
    <sheet name="Page de garde" sheetId="2" r:id="rId1"/>
    <sheet name="Feuil3" sheetId="3" r:id="rId2"/>
  </sheets>
  <externalReferences>
    <externalReference r:id="rId3"/>
  </externalReferences>
  <definedNames>
    <definedName name="An">'Page de garde'!$H$4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2" l="1"/>
  <c r="AE14" i="3" l="1"/>
  <c r="P14" i="3"/>
  <c r="O14" i="3"/>
  <c r="N14" i="3"/>
  <c r="M14" i="3"/>
  <c r="L14" i="3"/>
  <c r="K14" i="3"/>
  <c r="J14" i="3"/>
  <c r="I14" i="3"/>
  <c r="H14" i="3"/>
  <c r="G14" i="3"/>
  <c r="Q13" i="3"/>
  <c r="AA13" i="3" s="1"/>
  <c r="Q12" i="3"/>
  <c r="AA12" i="3" s="1"/>
  <c r="AF11" i="3"/>
  <c r="Q11" i="3"/>
  <c r="AF10" i="3"/>
  <c r="Q10" i="3"/>
  <c r="AF9" i="3"/>
  <c r="Q9" i="3"/>
  <c r="AF8" i="3"/>
  <c r="Q8" i="3"/>
  <c r="E8" i="3"/>
  <c r="E9" i="3" s="1"/>
  <c r="E10" i="3" s="1"/>
  <c r="E11" i="3" s="1"/>
  <c r="AJ7" i="3"/>
  <c r="AJ8" i="3" s="1"/>
  <c r="AF7" i="3"/>
  <c r="AG7" i="3" s="1"/>
  <c r="AG8" i="3" s="1"/>
  <c r="Q7" i="3"/>
  <c r="AJ4" i="3"/>
  <c r="AE4" i="3"/>
  <c r="S4" i="3"/>
  <c r="W2" i="3"/>
  <c r="V2" i="3"/>
  <c r="U2" i="3"/>
  <c r="D1" i="3"/>
  <c r="Y13" i="3" l="1"/>
  <c r="Y14" i="3" s="1"/>
  <c r="W12" i="3"/>
  <c r="W14" i="3" s="1"/>
  <c r="AA14" i="3"/>
  <c r="Q14" i="3"/>
  <c r="AG9" i="3"/>
  <c r="AG10" i="3" s="1"/>
  <c r="AG11" i="3" s="1"/>
  <c r="AJ9" i="3"/>
  <c r="AJ10" i="3" s="1"/>
  <c r="AJ11" i="3" s="1"/>
  <c r="AJ14" i="3" s="1"/>
  <c r="C14" i="3"/>
  <c r="E12" i="3"/>
  <c r="E13" i="3" s="1"/>
  <c r="AF14" i="3"/>
  <c r="AG14" i="3" s="1"/>
  <c r="AI14" i="3"/>
  <c r="S14" i="3" l="1"/>
  <c r="T14" i="3"/>
  <c r="V14" i="3"/>
  <c r="U14" i="3"/>
</calcChain>
</file>

<file path=xl/sharedStrings.xml><?xml version="1.0" encoding="utf-8"?>
<sst xmlns="http://schemas.openxmlformats.org/spreadsheetml/2006/main" count="53" uniqueCount="44">
  <si>
    <t>Trajet / TNE</t>
  </si>
  <si>
    <t>Travail</t>
  </si>
  <si>
    <t>RTT</t>
  </si>
  <si>
    <t xml:space="preserve">Congés </t>
  </si>
  <si>
    <t>Formation</t>
  </si>
  <si>
    <t>Déléga- tion</t>
  </si>
  <si>
    <t>Fériés</t>
  </si>
  <si>
    <t>Congés Maternité Paternité Adoption</t>
  </si>
  <si>
    <t xml:space="preserve"> Maladie Accident du travail</t>
  </si>
  <si>
    <t>Détail Fiche de salaire</t>
  </si>
  <si>
    <t>TOTAL Travail effectif hors trajet</t>
  </si>
  <si>
    <t>Compteur RCB</t>
  </si>
  <si>
    <t>Nb HS  payées taux normal</t>
  </si>
  <si>
    <t>heures</t>
  </si>
  <si>
    <t>Limite basse</t>
  </si>
  <si>
    <t>Limite haute</t>
  </si>
  <si>
    <t>Jour</t>
  </si>
  <si>
    <t>Heures</t>
  </si>
  <si>
    <t>Heures nuit.  De 20 h à 6H, dimanche et JF</t>
  </si>
  <si>
    <t>Nb Panier Repas</t>
  </si>
  <si>
    <t>Nb Ast</t>
  </si>
  <si>
    <t>RTT
acquis</t>
  </si>
  <si>
    <t>RTT pris</t>
  </si>
  <si>
    <t>RTT solde</t>
  </si>
  <si>
    <t>CP pris</t>
  </si>
  <si>
    <t>CP solde</t>
  </si>
  <si>
    <t>RELIQUAT du mois précedent</t>
  </si>
  <si>
    <t>Heures supplémentaire</t>
  </si>
  <si>
    <t>Majorée de</t>
  </si>
  <si>
    <t>de la</t>
  </si>
  <si>
    <t>à la</t>
  </si>
  <si>
    <t>10%</t>
  </si>
  <si>
    <t>25%</t>
  </si>
  <si>
    <t>et plus</t>
  </si>
  <si>
    <t>50%</t>
  </si>
  <si>
    <t>les heures réalisées le Samedi</t>
  </si>
  <si>
    <t>Dimanche et Jour Férié</t>
  </si>
  <si>
    <r>
      <t xml:space="preserve">Heures de nuit </t>
    </r>
    <r>
      <rPr>
        <i/>
        <sz val="8"/>
        <rFont val="Arial"/>
        <family val="2"/>
      </rPr>
      <t>de 20h00 à 06h00</t>
    </r>
  </si>
  <si>
    <t>Observations</t>
  </si>
  <si>
    <t>Le total inscrit dans Q14, est en centième d'heures</t>
  </si>
  <si>
    <t>Si Q14 est égal ou inférieur à 'page de garde'!$E$5, alors S14 sera égal à Q14 - 'page de garde'!$E$5</t>
  </si>
  <si>
    <t>Si Q14=0, alors S14=0</t>
  </si>
  <si>
    <t>Si Q14 &gt; 'page de garde'!$E$5, alors S14 sera compris entre 'page de garde'!$E$5 et 'page de garde'!$E$7</t>
  </si>
  <si>
    <t>Trois condition devront être réunis dans la cellule 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</si>
</sst>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[Red]\-0.00\ "/>
    <numFmt numFmtId="165" formatCode="dddd"/>
    <numFmt numFmtId="166" formatCode="0.0"/>
    <numFmt numFmtId="167" formatCode="ddd\ dd/mm/yy"/>
    <numFmt numFmtId="168" formatCode="_-* #,##0.0\ _€_-;\-* #,##0.0\ _€_-;_-* &quot;-&quot;?\ _€_-;_-@_-"/>
  </numFmts>
  <fonts count="50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rgb="FF996633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i/>
      <u/>
      <sz val="10"/>
      <name val="Arial"/>
      <family val="2"/>
    </font>
    <font>
      <sz val="10"/>
      <color theme="1"/>
      <name val="Arial"/>
      <family val="2"/>
    </font>
    <font>
      <sz val="9"/>
      <color theme="0"/>
      <name val="Lucida Sans Unicode"/>
      <family val="2"/>
    </font>
    <font>
      <sz val="10"/>
      <color rgb="FF2E3C1F"/>
      <name val="Lucida Sans Unicode"/>
      <family val="2"/>
    </font>
    <font>
      <sz val="9"/>
      <name val="Lucida Sans Unicode"/>
      <family val="2"/>
    </font>
    <font>
      <b/>
      <sz val="10"/>
      <color rgb="FF00B050"/>
      <name val="Lucida Sans Unicode"/>
      <family val="2"/>
    </font>
    <font>
      <i/>
      <sz val="10"/>
      <color theme="0" tint="-0.499984740745262"/>
      <name val="Arial"/>
      <family val="2"/>
    </font>
    <font>
      <sz val="10"/>
      <color theme="0" tint="-0.14999847407452621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color rgb="FF0099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3300"/>
      <name val="Arial"/>
      <family val="2"/>
    </font>
    <font>
      <i/>
      <sz val="8"/>
      <name val="Arial"/>
      <family val="2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9"/>
      <color rgb="FFFFFFCC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b/>
      <sz val="9"/>
      <color rgb="FFFFFFCC"/>
      <name val="Arial"/>
      <family val="2"/>
    </font>
    <font>
      <b/>
      <sz val="9"/>
      <name val="Times New Roman"/>
      <family val="1"/>
    </font>
    <font>
      <b/>
      <sz val="8"/>
      <color rgb="FF000000"/>
      <name val="Arial"/>
      <family val="2"/>
    </font>
    <font>
      <b/>
      <sz val="8"/>
      <color theme="1" tint="0.34998626667073579"/>
      <name val="Arial"/>
      <family val="2"/>
    </font>
    <font>
      <sz val="8"/>
      <color rgb="FF000000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i/>
      <sz val="9"/>
      <color rgb="FF000000"/>
      <name val="Arial"/>
      <family val="2"/>
    </font>
    <font>
      <b/>
      <sz val="8"/>
      <color rgb="FFC0C0C0"/>
      <name val="Arial"/>
      <family val="2"/>
    </font>
    <font>
      <sz val="8"/>
      <color rgb="FFC0C0C0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9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1EB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rgb="FFAFCA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3">
    <xf numFmtId="0" fontId="0" fillId="0" borderId="0" xfId="0"/>
    <xf numFmtId="4" fontId="5" fillId="9" borderId="10" xfId="0" applyNumberFormat="1" applyFont="1" applyFill="1" applyBorder="1" applyAlignment="1">
      <alignment horizontal="center"/>
    </xf>
    <xf numFmtId="0" fontId="0" fillId="13" borderId="16" xfId="0" applyFill="1" applyBorder="1" applyProtection="1"/>
    <xf numFmtId="0" fontId="0" fillId="13" borderId="17" xfId="0" applyFill="1" applyBorder="1" applyProtection="1"/>
    <xf numFmtId="0" fontId="0" fillId="13" borderId="18" xfId="0" applyFill="1" applyBorder="1" applyProtection="1"/>
    <xf numFmtId="0" fontId="0" fillId="13" borderId="20" xfId="0" applyFill="1" applyBorder="1" applyProtection="1"/>
    <xf numFmtId="0" fontId="0" fillId="13" borderId="19" xfId="0" applyFill="1" applyBorder="1" applyProtection="1"/>
    <xf numFmtId="0" fontId="0" fillId="13" borderId="0" xfId="0" applyFill="1" applyBorder="1" applyProtection="1"/>
    <xf numFmtId="0" fontId="0" fillId="0" borderId="0" xfId="0" applyProtection="1"/>
    <xf numFmtId="0" fontId="12" fillId="13" borderId="0" xfId="0" applyFont="1" applyFill="1" applyBorder="1" applyProtection="1"/>
    <xf numFmtId="2" fontId="14" fillId="14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Protection="1"/>
    <xf numFmtId="0" fontId="0" fillId="13" borderId="24" xfId="0" applyFill="1" applyBorder="1" applyProtection="1"/>
    <xf numFmtId="0" fontId="0" fillId="13" borderId="25" xfId="0" applyFill="1" applyBorder="1" applyProtection="1"/>
    <xf numFmtId="0" fontId="0" fillId="13" borderId="26" xfId="0" applyFill="1" applyBorder="1" applyProtection="1"/>
    <xf numFmtId="0" fontId="0" fillId="0" borderId="0" xfId="0" applyBorder="1" applyProtection="1"/>
    <xf numFmtId="0" fontId="1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/>
    </xf>
    <xf numFmtId="14" fontId="14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165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/>
    <xf numFmtId="2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Protection="1"/>
    <xf numFmtId="2" fontId="0" fillId="0" borderId="0" xfId="0" applyNumberForma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right"/>
    </xf>
    <xf numFmtId="2" fontId="14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top"/>
      <protection locked="0"/>
    </xf>
    <xf numFmtId="0" fontId="22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24" fillId="0" borderId="0" xfId="0" applyFont="1" applyFill="1" applyBorder="1" applyAlignment="1" applyProtection="1">
      <alignment vertical="center" textRotation="90" wrapText="1"/>
    </xf>
    <xf numFmtId="0" fontId="1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wrapText="1"/>
    </xf>
    <xf numFmtId="0" fontId="23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vertical="center" textRotation="90"/>
    </xf>
    <xf numFmtId="0" fontId="3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14" fontId="17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  <protection hidden="1"/>
    </xf>
    <xf numFmtId="14" fontId="19" fillId="0" borderId="0" xfId="0" applyNumberFormat="1" applyFont="1" applyFill="1" applyBorder="1" applyAlignment="1" applyProtection="1">
      <alignment vertical="center"/>
      <protection hidden="1"/>
    </xf>
    <xf numFmtId="49" fontId="18" fillId="0" borderId="0" xfId="0" applyNumberFormat="1" applyFont="1" applyFill="1" applyBorder="1" applyAlignment="1" applyProtection="1">
      <alignment vertical="center" wrapText="1"/>
      <protection hidden="1"/>
    </xf>
    <xf numFmtId="0" fontId="15" fillId="0" borderId="0" xfId="0" applyFont="1" applyFill="1" applyBorder="1" applyAlignment="1" applyProtection="1"/>
    <xf numFmtId="14" fontId="0" fillId="0" borderId="0" xfId="0" applyNumberFormat="1" applyFill="1" applyProtection="1"/>
    <xf numFmtId="0" fontId="12" fillId="0" borderId="0" xfId="0" applyFont="1" applyFill="1" applyProtection="1"/>
    <xf numFmtId="0" fontId="0" fillId="0" borderId="0" xfId="0" applyFill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4" fontId="33" fillId="0" borderId="27" xfId="0" applyNumberFormat="1" applyFont="1" applyFill="1" applyBorder="1" applyAlignment="1" applyProtection="1">
      <alignment vertical="center" wrapText="1"/>
    </xf>
    <xf numFmtId="4" fontId="3" fillId="0" borderId="27" xfId="0" applyNumberFormat="1" applyFont="1" applyFill="1" applyBorder="1" applyAlignment="1" applyProtection="1">
      <alignment vertical="center" wrapText="1"/>
    </xf>
    <xf numFmtId="4" fontId="3" fillId="14" borderId="0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34" fillId="0" borderId="30" xfId="0" applyNumberFormat="1" applyFont="1" applyBorder="1" applyAlignment="1" applyProtection="1">
      <alignment horizontal="center" vertical="center" wrapText="1"/>
    </xf>
    <xf numFmtId="4" fontId="6" fillId="10" borderId="10" xfId="0" applyNumberFormat="1" applyFont="1" applyFill="1" applyBorder="1" applyAlignment="1" applyProtection="1">
      <alignment horizontal="center" vertical="center" textRotation="90" wrapText="1"/>
    </xf>
    <xf numFmtId="4" fontId="7" fillId="10" borderId="10" xfId="0" applyNumberFormat="1" applyFont="1" applyFill="1" applyBorder="1" applyAlignment="1" applyProtection="1">
      <alignment horizontal="center" vertical="center" textRotation="90" wrapText="1"/>
    </xf>
    <xf numFmtId="0" fontId="7" fillId="10" borderId="10" xfId="0" applyFont="1" applyFill="1" applyBorder="1" applyAlignment="1" applyProtection="1">
      <alignment horizontal="center" vertical="center" textRotation="90" wrapText="1"/>
    </xf>
    <xf numFmtId="4" fontId="9" fillId="11" borderId="10" xfId="1" applyNumberFormat="1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textRotation="90" wrapText="1"/>
    </xf>
    <xf numFmtId="0" fontId="10" fillId="14" borderId="0" xfId="0" applyFont="1" applyFill="1" applyBorder="1" applyAlignment="1" applyProtection="1">
      <alignment horizontal="center" vertical="center" wrapText="1"/>
    </xf>
    <xf numFmtId="164" fontId="5" fillId="12" borderId="10" xfId="0" applyNumberFormat="1" applyFont="1" applyFill="1" applyBorder="1" applyAlignment="1" applyProtection="1">
      <alignment horizontal="center" vertical="center" wrapText="1"/>
    </xf>
    <xf numFmtId="164" fontId="5" fillId="5" borderId="10" xfId="0" applyNumberFormat="1" applyFont="1" applyFill="1" applyBorder="1" applyAlignment="1" applyProtection="1">
      <alignment horizontal="center" vertical="center" wrapText="1"/>
    </xf>
    <xf numFmtId="4" fontId="5" fillId="5" borderId="1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3" fillId="5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5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66" fontId="3" fillId="5" borderId="10" xfId="0" applyNumberFormat="1" applyFont="1" applyFill="1" applyBorder="1" applyAlignment="1" applyProtection="1">
      <alignment horizontal="center" vertical="center" wrapText="1"/>
    </xf>
    <xf numFmtId="166" fontId="3" fillId="5" borderId="31" xfId="0" applyNumberFormat="1" applyFont="1" applyFill="1" applyBorder="1" applyAlignment="1" applyProtection="1">
      <alignment horizontal="center" vertical="center" wrapText="1"/>
    </xf>
    <xf numFmtId="0" fontId="3" fillId="5" borderId="31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6" fontId="3" fillId="0" borderId="0" xfId="0" applyNumberFormat="1" applyFont="1" applyFill="1" applyBorder="1" applyAlignment="1" applyProtection="1">
      <alignment horizontal="center" vertical="center" wrapText="1"/>
    </xf>
    <xf numFmtId="2" fontId="4" fillId="15" borderId="32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2" fontId="4" fillId="15" borderId="32" xfId="0" applyNumberFormat="1" applyFont="1" applyFill="1" applyBorder="1" applyAlignment="1" applyProtection="1">
      <alignment horizontal="center" vertical="center" wrapText="1"/>
    </xf>
    <xf numFmtId="49" fontId="35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37" fillId="17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" fontId="12" fillId="0" borderId="0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Alignment="1" applyProtection="1">
      <alignment vertical="center"/>
    </xf>
    <xf numFmtId="4" fontId="10" fillId="14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4" fontId="12" fillId="0" borderId="0" xfId="0" applyNumberFormat="1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166" fontId="10" fillId="0" borderId="0" xfId="0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vertical="center"/>
    </xf>
    <xf numFmtId="49" fontId="35" fillId="4" borderId="5" xfId="0" applyNumberFormat="1" applyFont="1" applyFill="1" applyBorder="1" applyAlignment="1" applyProtection="1">
      <alignment horizontal="center" vertical="center"/>
      <protection hidden="1"/>
    </xf>
    <xf numFmtId="49" fontId="38" fillId="0" borderId="1" xfId="0" applyNumberFormat="1" applyFont="1" applyFill="1" applyBorder="1" applyAlignment="1" applyProtection="1">
      <alignment horizontal="center" vertical="center"/>
      <protection hidden="1"/>
    </xf>
    <xf numFmtId="167" fontId="39" fillId="17" borderId="12" xfId="0" applyNumberFormat="1" applyFont="1" applyFill="1" applyBorder="1" applyAlignment="1" applyProtection="1">
      <alignment horizontal="right" vertical="center"/>
      <protection hidden="1"/>
    </xf>
    <xf numFmtId="0" fontId="40" fillId="0" borderId="31" xfId="0" applyNumberFormat="1" applyFont="1" applyFill="1" applyBorder="1" applyAlignment="1" applyProtection="1">
      <alignment horizontal="center" vertical="center"/>
      <protection hidden="1"/>
    </xf>
    <xf numFmtId="4" fontId="1" fillId="0" borderId="5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  <protection hidden="1"/>
    </xf>
    <xf numFmtId="4" fontId="41" fillId="2" borderId="12" xfId="0" applyNumberFormat="1" applyFont="1" applyFill="1" applyBorder="1" applyAlignment="1" applyProtection="1">
      <alignment horizontal="center" vertical="center"/>
      <protection hidden="1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38" fillId="0" borderId="0" xfId="0" applyNumberFormat="1" applyFont="1" applyFill="1" applyBorder="1" applyAlignment="1" applyProtection="1">
      <alignment horizontal="center" vertical="center"/>
      <protection hidden="1"/>
    </xf>
    <xf numFmtId="164" fontId="38" fillId="4" borderId="5" xfId="0" applyNumberFormat="1" applyFont="1" applyFill="1" applyBorder="1" applyAlignment="1" applyProtection="1">
      <alignment horizontal="center" vertical="center"/>
      <protection hidden="1"/>
    </xf>
    <xf numFmtId="164" fontId="38" fillId="4" borderId="1" xfId="0" applyNumberFormat="1" applyFont="1" applyFill="1" applyBorder="1" applyAlignment="1" applyProtection="1">
      <alignment horizontal="center" vertical="center"/>
      <protection hidden="1"/>
    </xf>
    <xf numFmtId="4" fontId="41" fillId="4" borderId="1" xfId="0" applyNumberFormat="1" applyFont="1" applyFill="1" applyBorder="1" applyAlignment="1" applyProtection="1">
      <alignment horizontal="center" vertical="center"/>
      <protection hidden="1"/>
    </xf>
    <xf numFmtId="4" fontId="40" fillId="4" borderId="1" xfId="0" applyNumberFormat="1" applyFont="1" applyFill="1" applyBorder="1" applyAlignment="1" applyProtection="1">
      <alignment horizontal="center" vertical="center"/>
      <protection hidden="1"/>
    </xf>
    <xf numFmtId="4" fontId="40" fillId="4" borderId="12" xfId="0" applyNumberFormat="1" applyFont="1" applyFill="1" applyBorder="1" applyAlignment="1" applyProtection="1">
      <alignment horizontal="center" vertical="center"/>
      <protection hidden="1"/>
    </xf>
    <xf numFmtId="4" fontId="41" fillId="0" borderId="0" xfId="0" applyNumberFormat="1" applyFont="1" applyFill="1" applyBorder="1" applyAlignment="1" applyProtection="1">
      <alignment horizontal="center" vertical="center"/>
      <protection hidden="1"/>
    </xf>
    <xf numFmtId="4" fontId="41" fillId="4" borderId="13" xfId="0" applyNumberFormat="1" applyFont="1" applyFill="1" applyBorder="1" applyAlignment="1" applyProtection="1">
      <alignment horizontal="center" vertical="center"/>
      <protection hidden="1"/>
    </xf>
    <xf numFmtId="0" fontId="41" fillId="0" borderId="0" xfId="0" applyFont="1" applyFill="1" applyBorder="1" applyAlignment="1" applyProtection="1">
      <alignment horizontal="center" vertical="center"/>
      <protection hidden="1"/>
    </xf>
    <xf numFmtId="3" fontId="1" fillId="4" borderId="13" xfId="0" applyNumberFormat="1" applyFont="1" applyFill="1" applyBorder="1" applyAlignment="1" applyProtection="1">
      <alignment horizontal="center" vertical="center"/>
    </xf>
    <xf numFmtId="3" fontId="41" fillId="0" borderId="31" xfId="0" applyNumberFormat="1" applyFont="1" applyFill="1" applyBorder="1" applyAlignment="1" applyProtection="1">
      <alignment horizontal="center" vertical="center"/>
      <protection hidden="1"/>
    </xf>
    <xf numFmtId="3" fontId="41" fillId="0" borderId="13" xfId="0" applyNumberFormat="1" applyFont="1" applyFill="1" applyBorder="1" applyAlignment="1" applyProtection="1">
      <alignment horizontal="center" vertical="center"/>
      <protection hidden="1"/>
    </xf>
    <xf numFmtId="4" fontId="1" fillId="0" borderId="13" xfId="0" applyNumberFormat="1" applyFont="1" applyFill="1" applyBorder="1" applyAlignment="1" applyProtection="1">
      <alignment horizontal="center" vertical="center"/>
    </xf>
    <xf numFmtId="168" fontId="9" fillId="4" borderId="11" xfId="0" applyNumberFormat="1" applyFont="1" applyFill="1" applyBorder="1" applyAlignment="1" applyProtection="1">
      <alignment horizontal="center" vertical="center"/>
      <protection hidden="1"/>
    </xf>
    <xf numFmtId="166" fontId="9" fillId="4" borderId="12" xfId="0" applyNumberFormat="1" applyFont="1" applyFill="1" applyBorder="1" applyAlignment="1" applyProtection="1">
      <alignment horizontal="center" vertical="center"/>
      <protection hidden="1"/>
    </xf>
    <xf numFmtId="168" fontId="9" fillId="4" borderId="5" xfId="0" applyNumberFormat="1" applyFont="1" applyFill="1" applyBorder="1" applyAlignment="1" applyProtection="1">
      <alignment horizontal="center" vertical="center"/>
      <protection hidden="1"/>
    </xf>
    <xf numFmtId="49" fontId="35" fillId="4" borderId="6" xfId="0" applyNumberFormat="1" applyFont="1" applyFill="1" applyBorder="1" applyAlignment="1" applyProtection="1">
      <alignment horizontal="center" vertical="center"/>
      <protection hidden="1"/>
    </xf>
    <xf numFmtId="49" fontId="38" fillId="0" borderId="2" xfId="0" applyNumberFormat="1" applyFont="1" applyFill="1" applyBorder="1" applyAlignment="1" applyProtection="1">
      <alignment horizontal="center" vertical="center"/>
      <protection hidden="1"/>
    </xf>
    <xf numFmtId="167" fontId="39" fillId="17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6" xfId="0" applyNumberFormat="1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hidden="1"/>
    </xf>
    <xf numFmtId="4" fontId="41" fillId="2" borderId="3" xfId="0" applyNumberFormat="1" applyFont="1" applyFill="1" applyBorder="1" applyAlignment="1" applyProtection="1">
      <alignment horizontal="center" vertical="center"/>
      <protection hidden="1"/>
    </xf>
    <xf numFmtId="4" fontId="5" fillId="3" borderId="4" xfId="0" applyNumberFormat="1" applyFont="1" applyFill="1" applyBorder="1" applyAlignment="1" applyProtection="1">
      <alignment horizontal="center" vertical="center"/>
    </xf>
    <xf numFmtId="164" fontId="38" fillId="4" borderId="6" xfId="0" applyNumberFormat="1" applyFont="1" applyFill="1" applyBorder="1" applyAlignment="1" applyProtection="1">
      <alignment horizontal="center" vertical="center"/>
      <protection hidden="1"/>
    </xf>
    <xf numFmtId="164" fontId="38" fillId="4" borderId="2" xfId="0" applyNumberFormat="1" applyFont="1" applyFill="1" applyBorder="1" applyAlignment="1" applyProtection="1">
      <alignment horizontal="center" vertical="center"/>
      <protection hidden="1"/>
    </xf>
    <xf numFmtId="4" fontId="41" fillId="4" borderId="2" xfId="0" applyNumberFormat="1" applyFont="1" applyFill="1" applyBorder="1" applyAlignment="1" applyProtection="1">
      <alignment horizontal="center" vertical="center"/>
      <protection hidden="1"/>
    </xf>
    <xf numFmtId="4" fontId="40" fillId="4" borderId="2" xfId="0" applyNumberFormat="1" applyFont="1" applyFill="1" applyBorder="1" applyAlignment="1" applyProtection="1">
      <alignment horizontal="center" vertical="center"/>
      <protection hidden="1"/>
    </xf>
    <xf numFmtId="4" fontId="40" fillId="4" borderId="3" xfId="0" applyNumberFormat="1" applyFont="1" applyFill="1" applyBorder="1" applyAlignment="1" applyProtection="1">
      <alignment horizontal="center" vertical="center"/>
      <protection hidden="1"/>
    </xf>
    <xf numFmtId="4" fontId="41" fillId="4" borderId="4" xfId="0" applyNumberFormat="1" applyFont="1" applyFill="1" applyBorder="1" applyAlignment="1" applyProtection="1">
      <alignment horizontal="center" vertical="center"/>
      <protection hidden="1"/>
    </xf>
    <xf numFmtId="3" fontId="1" fillId="4" borderId="33" xfId="0" applyNumberFormat="1" applyFont="1" applyFill="1" applyBorder="1" applyAlignment="1" applyProtection="1">
      <alignment horizontal="center" vertical="center"/>
    </xf>
    <xf numFmtId="3" fontId="41" fillId="0" borderId="4" xfId="0" applyNumberFormat="1" applyFont="1" applyFill="1" applyBorder="1" applyAlignment="1" applyProtection="1">
      <alignment horizontal="center"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</xf>
    <xf numFmtId="168" fontId="9" fillId="4" borderId="7" xfId="0" applyNumberFormat="1" applyFont="1" applyFill="1" applyBorder="1" applyAlignment="1" applyProtection="1">
      <alignment horizontal="center" vertical="center"/>
      <protection hidden="1"/>
    </xf>
    <xf numFmtId="166" fontId="9" fillId="4" borderId="3" xfId="0" applyNumberFormat="1" applyFont="1" applyFill="1" applyBorder="1" applyAlignment="1" applyProtection="1">
      <alignment horizontal="center" vertical="center"/>
      <protection hidden="1"/>
    </xf>
    <xf numFmtId="168" fontId="9" fillId="4" borderId="6" xfId="0" applyNumberFormat="1" applyFont="1" applyFill="1" applyBorder="1" applyAlignment="1" applyProtection="1">
      <alignment horizontal="center" vertical="center"/>
      <protection hidden="1"/>
    </xf>
    <xf numFmtId="49" fontId="35" fillId="4" borderId="6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/>
    </xf>
    <xf numFmtId="167" fontId="39" fillId="17" borderId="3" xfId="0" applyNumberFormat="1" applyFont="1" applyFill="1" applyBorder="1" applyAlignment="1" applyProtection="1">
      <alignment horizontal="right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4" fontId="5" fillId="14" borderId="0" xfId="0" applyNumberFormat="1" applyFont="1" applyFill="1" applyBorder="1" applyAlignment="1" applyProtection="1">
      <alignment horizontal="center" vertical="center"/>
    </xf>
    <xf numFmtId="164" fontId="5" fillId="4" borderId="6" xfId="0" applyNumberFormat="1" applyFont="1" applyFill="1" applyBorder="1" applyAlignment="1" applyProtection="1">
      <alignment horizontal="center" vertical="center"/>
    </xf>
    <xf numFmtId="164" fontId="5" fillId="4" borderId="2" xfId="0" applyNumberFormat="1" applyFont="1" applyFill="1" applyBorder="1" applyAlignment="1" applyProtection="1">
      <alignment horizontal="center" vertical="center"/>
    </xf>
    <xf numFmtId="4" fontId="3" fillId="4" borderId="2" xfId="0" applyNumberFormat="1" applyFont="1" applyFill="1" applyBorder="1" applyAlignment="1" applyProtection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</xf>
    <xf numFmtId="4" fontId="0" fillId="4" borderId="3" xfId="0" applyNumberFormat="1" applyFill="1" applyBorder="1" applyAlignment="1" applyProtection="1">
      <alignment horizontal="center" vertical="center"/>
    </xf>
    <xf numFmtId="4" fontId="3" fillId="4" borderId="4" xfId="0" applyNumberFormat="1" applyFont="1" applyFill="1" applyBorder="1" applyAlignment="1" applyProtection="1">
      <alignment horizontal="center" vertical="center"/>
    </xf>
    <xf numFmtId="3" fontId="3" fillId="0" borderId="31" xfId="0" applyNumberFormat="1" applyFont="1" applyFill="1" applyBorder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center" vertical="center"/>
    </xf>
    <xf numFmtId="166" fontId="9" fillId="4" borderId="3" xfId="0" applyNumberFormat="1" applyFont="1" applyFill="1" applyBorder="1" applyAlignment="1" applyProtection="1">
      <alignment horizontal="center" vertical="center"/>
    </xf>
    <xf numFmtId="168" fontId="9" fillId="4" borderId="6" xfId="0" applyNumberFormat="1" applyFont="1" applyFill="1" applyBorder="1" applyAlignment="1" applyProtection="1">
      <alignment horizontal="center" vertical="center"/>
    </xf>
    <xf numFmtId="1" fontId="35" fillId="4" borderId="6" xfId="0" applyNumberFormat="1" applyFont="1" applyFill="1" applyBorder="1" applyAlignment="1" applyProtection="1">
      <alignment horizontal="center" vertical="center"/>
    </xf>
    <xf numFmtId="49" fontId="42" fillId="0" borderId="2" xfId="0" applyNumberFormat="1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/>
    </xf>
    <xf numFmtId="4" fontId="1" fillId="0" borderId="2" xfId="0" quotePrefix="1" applyNumberFormat="1" applyFont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</xf>
    <xf numFmtId="4" fontId="43" fillId="4" borderId="3" xfId="0" applyNumberFormat="1" applyFont="1" applyFill="1" applyBorder="1" applyAlignment="1" applyProtection="1">
      <alignment horizontal="center" vertical="center"/>
    </xf>
    <xf numFmtId="167" fontId="44" fillId="17" borderId="3" xfId="0" applyNumberFormat="1" applyFont="1" applyFill="1" applyBorder="1" applyAlignment="1" applyProtection="1">
      <alignment horizontal="right" vertical="center"/>
    </xf>
    <xf numFmtId="4" fontId="3" fillId="5" borderId="6" xfId="0" applyNumberFormat="1" applyFont="1" applyFill="1" applyBorder="1" applyAlignment="1" applyProtection="1">
      <alignment horizontal="center" vertical="center"/>
    </xf>
    <xf numFmtId="4" fontId="9" fillId="5" borderId="2" xfId="0" applyNumberFormat="1" applyFont="1" applyFill="1" applyBorder="1" applyAlignment="1" applyProtection="1">
      <alignment horizontal="center" vertical="center"/>
    </xf>
    <xf numFmtId="4" fontId="3" fillId="5" borderId="2" xfId="0" applyNumberFormat="1" applyFont="1" applyFill="1" applyBorder="1" applyAlignment="1" applyProtection="1">
      <alignment horizontal="center" vertical="center"/>
    </xf>
    <xf numFmtId="4" fontId="3" fillId="6" borderId="3" xfId="0" applyNumberFormat="1" applyFont="1" applyFill="1" applyBorder="1" applyAlignment="1" applyProtection="1">
      <alignment horizontal="center" vertical="center"/>
    </xf>
    <xf numFmtId="164" fontId="5" fillId="6" borderId="6" xfId="0" applyNumberFormat="1" applyFont="1" applyFill="1" applyBorder="1" applyAlignment="1" applyProtection="1">
      <alignment horizontal="center" vertical="center"/>
    </xf>
    <xf numFmtId="164" fontId="5" fillId="6" borderId="2" xfId="0" applyNumberFormat="1" applyFont="1" applyFill="1" applyBorder="1" applyAlignment="1" applyProtection="1">
      <alignment horizontal="center" vertical="center"/>
    </xf>
    <xf numFmtId="4" fontId="0" fillId="5" borderId="2" xfId="0" applyNumberFormat="1" applyFill="1" applyBorder="1" applyAlignment="1" applyProtection="1">
      <alignment horizontal="center" vertical="center"/>
    </xf>
    <xf numFmtId="4" fontId="45" fillId="5" borderId="3" xfId="0" applyNumberFormat="1" applyFont="1" applyFill="1" applyBorder="1" applyAlignment="1" applyProtection="1">
      <alignment horizontal="center" vertical="center"/>
    </xf>
    <xf numFmtId="4" fontId="3" fillId="6" borderId="4" xfId="0" applyNumberFormat="1" applyFont="1" applyFill="1" applyBorder="1" applyAlignment="1" applyProtection="1">
      <alignment horizontal="center" vertical="center"/>
    </xf>
    <xf numFmtId="3" fontId="46" fillId="5" borderId="4" xfId="0" applyNumberFormat="1" applyFont="1" applyFill="1" applyBorder="1" applyAlignment="1" applyProtection="1">
      <alignment horizontal="center" vertical="center"/>
    </xf>
    <xf numFmtId="3" fontId="3" fillId="6" borderId="4" xfId="0" applyNumberFormat="1" applyFont="1" applyFill="1" applyBorder="1" applyAlignment="1" applyProtection="1">
      <alignment horizontal="center" vertical="center"/>
    </xf>
    <xf numFmtId="4" fontId="3" fillId="5" borderId="4" xfId="0" applyNumberFormat="1" applyFont="1" applyFill="1" applyBorder="1" applyAlignment="1" applyProtection="1">
      <alignment horizontal="center" vertical="center"/>
    </xf>
    <xf numFmtId="166" fontId="3" fillId="5" borderId="7" xfId="0" applyNumberFormat="1" applyFont="1" applyFill="1" applyBorder="1" applyAlignment="1" applyProtection="1">
      <alignment horizontal="center" vertical="center"/>
    </xf>
    <xf numFmtId="166" fontId="3" fillId="5" borderId="3" xfId="0" applyNumberFormat="1" applyFont="1" applyFill="1" applyBorder="1" applyAlignment="1" applyProtection="1">
      <alignment horizontal="center" vertical="center"/>
    </xf>
    <xf numFmtId="166" fontId="3" fillId="5" borderId="6" xfId="0" applyNumberFormat="1" applyFont="1" applyFill="1" applyBorder="1" applyAlignment="1" applyProtection="1">
      <alignment horizontal="center" vertical="center"/>
    </xf>
    <xf numFmtId="1" fontId="35" fillId="4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left" vertical="center"/>
    </xf>
    <xf numFmtId="167" fontId="44" fillId="17" borderId="15" xfId="0" applyNumberFormat="1" applyFont="1" applyFill="1" applyBorder="1" applyAlignment="1" applyProtection="1">
      <alignment horizontal="right" vertical="center"/>
    </xf>
    <xf numFmtId="4" fontId="3" fillId="5" borderId="8" xfId="0" applyNumberFormat="1" applyFont="1" applyFill="1" applyBorder="1" applyAlignment="1" applyProtection="1">
      <alignment horizontal="center" vertical="center"/>
    </xf>
    <xf numFmtId="4" fontId="3" fillId="5" borderId="9" xfId="0" applyNumberFormat="1" applyFont="1" applyFill="1" applyBorder="1" applyAlignment="1" applyProtection="1">
      <alignment horizontal="center" vertical="center"/>
    </xf>
    <xf numFmtId="4" fontId="3" fillId="5" borderId="15" xfId="0" applyNumberFormat="1" applyFont="1" applyFill="1" applyBorder="1" applyAlignment="1" applyProtection="1">
      <alignment horizontal="center" vertical="center"/>
    </xf>
    <xf numFmtId="4" fontId="5" fillId="3" borderId="14" xfId="0" applyNumberFormat="1" applyFont="1" applyFill="1" applyBorder="1" applyAlignment="1" applyProtection="1">
      <alignment horizontal="center" vertical="center"/>
    </xf>
    <xf numFmtId="164" fontId="5" fillId="6" borderId="34" xfId="0" applyNumberFormat="1" applyFont="1" applyFill="1" applyBorder="1" applyAlignment="1" applyProtection="1">
      <alignment horizontal="center" vertical="center"/>
    </xf>
    <xf numFmtId="164" fontId="5" fillId="6" borderId="9" xfId="0" applyNumberFormat="1" applyFont="1" applyFill="1" applyBorder="1" applyAlignment="1" applyProtection="1">
      <alignment horizontal="center" vertical="center"/>
    </xf>
    <xf numFmtId="4" fontId="0" fillId="5" borderId="9" xfId="0" applyNumberFormat="1" applyFill="1" applyBorder="1" applyAlignment="1" applyProtection="1">
      <alignment horizontal="center" vertical="center"/>
    </xf>
    <xf numFmtId="4" fontId="47" fillId="5" borderId="15" xfId="0" applyNumberFormat="1" applyFont="1" applyFill="1" applyBorder="1" applyAlignment="1" applyProtection="1">
      <alignment horizontal="center" vertical="center"/>
    </xf>
    <xf numFmtId="4" fontId="48" fillId="6" borderId="35" xfId="0" applyNumberFormat="1" applyFont="1" applyFill="1" applyBorder="1" applyAlignment="1" applyProtection="1">
      <alignment horizontal="center" vertical="center"/>
    </xf>
    <xf numFmtId="3" fontId="48" fillId="5" borderId="14" xfId="0" applyNumberFormat="1" applyFont="1" applyFill="1" applyBorder="1" applyAlignment="1" applyProtection="1">
      <alignment horizontal="center" vertical="center"/>
    </xf>
    <xf numFmtId="3" fontId="3" fillId="6" borderId="14" xfId="0" applyNumberFormat="1" applyFont="1" applyFill="1" applyBorder="1" applyAlignment="1" applyProtection="1">
      <alignment horizontal="center" vertical="center"/>
    </xf>
    <xf numFmtId="4" fontId="3" fillId="5" borderId="14" xfId="0" applyNumberFormat="1" applyFont="1" applyFill="1" applyBorder="1" applyAlignment="1" applyProtection="1">
      <alignment horizontal="center" vertical="center"/>
    </xf>
    <xf numFmtId="166" fontId="3" fillId="5" borderId="36" xfId="0" applyNumberFormat="1" applyFont="1" applyFill="1" applyBorder="1" applyAlignment="1" applyProtection="1">
      <alignment horizontal="center" vertical="center"/>
    </xf>
    <xf numFmtId="166" fontId="3" fillId="5" borderId="15" xfId="0" applyNumberFormat="1" applyFont="1" applyFill="1" applyBorder="1" applyAlignment="1" applyProtection="1">
      <alignment horizontal="center" vertical="center"/>
    </xf>
    <xf numFmtId="166" fontId="3" fillId="5" borderId="8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4" fontId="5" fillId="7" borderId="10" xfId="0" applyNumberFormat="1" applyFont="1" applyFill="1" applyBorder="1" applyAlignment="1" applyProtection="1">
      <alignment horizontal="center" vertical="center"/>
    </xf>
    <xf numFmtId="4" fontId="5" fillId="8" borderId="10" xfId="0" applyNumberFormat="1" applyFont="1" applyFill="1" applyBorder="1" applyAlignment="1" applyProtection="1">
      <alignment horizontal="center" vertical="center"/>
    </xf>
    <xf numFmtId="4" fontId="5" fillId="9" borderId="10" xfId="0" applyNumberFormat="1" applyFont="1" applyFill="1" applyBorder="1" applyAlignment="1" applyProtection="1">
      <alignment horizontal="center" vertical="center"/>
    </xf>
    <xf numFmtId="4" fontId="5" fillId="9" borderId="1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3" fontId="5" fillId="7" borderId="10" xfId="0" applyNumberFormat="1" applyFont="1" applyFill="1" applyBorder="1" applyAlignment="1" applyProtection="1">
      <alignment horizontal="center" vertical="center"/>
    </xf>
    <xf numFmtId="3" fontId="5" fillId="0" borderId="31" xfId="0" applyNumberFormat="1" applyFont="1" applyFill="1" applyBorder="1" applyAlignment="1" applyProtection="1">
      <alignment horizontal="center" vertical="center"/>
    </xf>
    <xf numFmtId="3" fontId="5" fillId="9" borderId="10" xfId="0" applyNumberFormat="1" applyFont="1" applyFill="1" applyBorder="1" applyAlignment="1" applyProtection="1">
      <alignment horizontal="center" vertical="center"/>
    </xf>
    <xf numFmtId="4" fontId="5" fillId="0" borderId="31" xfId="0" applyNumberFormat="1" applyFont="1" applyFill="1" applyBorder="1" applyAlignment="1" applyProtection="1">
      <alignment horizontal="center" vertical="center"/>
    </xf>
    <xf numFmtId="166" fontId="5" fillId="7" borderId="28" xfId="0" applyNumberFormat="1" applyFont="1" applyFill="1" applyBorder="1" applyAlignment="1" applyProtection="1">
      <alignment horizontal="center" vertical="center"/>
    </xf>
    <xf numFmtId="166" fontId="5" fillId="7" borderId="10" xfId="0" applyNumberFormat="1" applyFont="1" applyFill="1" applyBorder="1" applyAlignment="1" applyProtection="1">
      <alignment horizontal="center" vertical="center"/>
    </xf>
    <xf numFmtId="166" fontId="5" fillId="7" borderId="29" xfId="0" applyNumberFormat="1" applyFont="1" applyFill="1" applyBorder="1" applyAlignment="1" applyProtection="1">
      <alignment horizontal="center" vertical="center"/>
    </xf>
    <xf numFmtId="167" fontId="9" fillId="0" borderId="3" xfId="0" applyNumberFormat="1" applyFont="1" applyFill="1" applyBorder="1" applyAlignment="1" applyProtection="1">
      <alignment horizontal="right" vertical="center"/>
    </xf>
    <xf numFmtId="2" fontId="4" fillId="15" borderId="0" xfId="0" applyNumberFormat="1" applyFont="1" applyFill="1" applyBorder="1" applyAlignment="1" applyProtection="1">
      <alignment horizontal="center" vertical="center"/>
    </xf>
    <xf numFmtId="2" fontId="4" fillId="15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9" fontId="13" fillId="14" borderId="2" xfId="0" applyNumberFormat="1" applyFont="1" applyFill="1" applyBorder="1" applyAlignment="1" applyProtection="1">
      <alignment horizontal="center" vertical="center"/>
      <protection locked="0"/>
    </xf>
    <xf numFmtId="0" fontId="12" fillId="13" borderId="0" xfId="0" applyFont="1" applyFill="1" applyBorder="1" applyAlignment="1" applyProtection="1">
      <alignment horizontal="center"/>
    </xf>
    <xf numFmtId="0" fontId="14" fillId="14" borderId="2" xfId="0" applyFont="1" applyFill="1" applyBorder="1" applyAlignment="1" applyProtection="1">
      <alignment horizontal="center" vertical="center"/>
      <protection locked="0"/>
    </xf>
    <xf numFmtId="0" fontId="26" fillId="13" borderId="0" xfId="0" applyFont="1" applyFill="1" applyBorder="1" applyProtection="1"/>
    <xf numFmtId="0" fontId="14" fillId="13" borderId="0" xfId="0" applyFont="1" applyFill="1" applyBorder="1" applyProtection="1"/>
    <xf numFmtId="49" fontId="13" fillId="14" borderId="2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Border="1" applyAlignment="1" applyProtection="1">
      <alignment horizontal="center"/>
    </xf>
    <xf numFmtId="0" fontId="27" fillId="13" borderId="0" xfId="0" applyFont="1" applyFill="1" applyBorder="1" applyAlignment="1" applyProtection="1">
      <alignment horizontal="center"/>
    </xf>
    <xf numFmtId="0" fontId="12" fillId="13" borderId="19" xfId="0" applyFont="1" applyFill="1" applyBorder="1" applyAlignment="1" applyProtection="1">
      <alignment horizontal="center"/>
    </xf>
    <xf numFmtId="9" fontId="13" fillId="13" borderId="0" xfId="0" applyNumberFormat="1" applyFont="1" applyFill="1" applyBorder="1" applyAlignment="1" applyProtection="1">
      <alignment horizontal="center"/>
    </xf>
    <xf numFmtId="0" fontId="12" fillId="13" borderId="0" xfId="0" applyFont="1" applyFill="1" applyBorder="1" applyAlignment="1" applyProtection="1">
      <alignment horizontal="right"/>
    </xf>
    <xf numFmtId="0" fontId="12" fillId="13" borderId="19" xfId="0" applyFont="1" applyFill="1" applyBorder="1" applyAlignment="1" applyProtection="1">
      <alignment horizontal="center"/>
    </xf>
    <xf numFmtId="0" fontId="12" fillId="13" borderId="0" xfId="0" applyFont="1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center"/>
    </xf>
    <xf numFmtId="0" fontId="29" fillId="13" borderId="19" xfId="0" applyFont="1" applyFill="1" applyBorder="1" applyAlignment="1" applyProtection="1">
      <alignment horizontal="center"/>
    </xf>
    <xf numFmtId="0" fontId="29" fillId="13" borderId="0" xfId="0" applyFont="1" applyFill="1" applyBorder="1" applyAlignment="1" applyProtection="1">
      <alignment horizontal="center"/>
    </xf>
    <xf numFmtId="0" fontId="12" fillId="13" borderId="0" xfId="0" applyFont="1" applyFill="1" applyBorder="1" applyAlignment="1" applyProtection="1">
      <alignment horizontal="center" vertical="top"/>
    </xf>
    <xf numFmtId="0" fontId="12" fillId="13" borderId="25" xfId="0" applyFont="1" applyFill="1" applyBorder="1" applyAlignment="1" applyProtection="1">
      <alignment horizontal="center" vertical="top"/>
    </xf>
    <xf numFmtId="0" fontId="11" fillId="13" borderId="19" xfId="0" applyFont="1" applyFill="1" applyBorder="1" applyAlignment="1" applyProtection="1">
      <alignment horizontal="center"/>
    </xf>
    <xf numFmtId="0" fontId="11" fillId="13" borderId="0" xfId="0" applyFont="1" applyFill="1" applyBorder="1" applyAlignment="1" applyProtection="1">
      <alignment horizontal="center"/>
    </xf>
    <xf numFmtId="0" fontId="11" fillId="13" borderId="20" xfId="0" applyFont="1" applyFill="1" applyBorder="1" applyAlignment="1" applyProtection="1">
      <alignment horizontal="center"/>
    </xf>
    <xf numFmtId="0" fontId="0" fillId="0" borderId="0" xfId="0"/>
    <xf numFmtId="0" fontId="36" fillId="16" borderId="21" xfId="0" applyFont="1" applyFill="1" applyBorder="1" applyAlignment="1" applyProtection="1">
      <alignment horizontal="center" vertical="center" wrapText="1"/>
    </xf>
    <xf numFmtId="0" fontId="36" fillId="16" borderId="22" xfId="0" applyFont="1" applyFill="1" applyBorder="1" applyAlignment="1" applyProtection="1">
      <alignment horizontal="center" vertical="center" wrapText="1"/>
    </xf>
    <xf numFmtId="0" fontId="36" fillId="16" borderId="23" xfId="0" applyFont="1" applyFill="1" applyBorder="1" applyAlignment="1" applyProtection="1">
      <alignment horizontal="center" vertical="center" wrapText="1"/>
    </xf>
    <xf numFmtId="167" fontId="6" fillId="7" borderId="37" xfId="0" applyNumberFormat="1" applyFont="1" applyFill="1" applyBorder="1" applyAlignment="1" applyProtection="1">
      <alignment horizontal="center" vertical="center"/>
    </xf>
    <xf numFmtId="167" fontId="6" fillId="7" borderId="0" xfId="0" applyNumberFormat="1" applyFont="1" applyFill="1" applyBorder="1" applyAlignment="1" applyProtection="1">
      <alignment horizontal="center" vertical="center"/>
    </xf>
    <xf numFmtId="167" fontId="49" fillId="17" borderId="30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6">
    <dxf>
      <font>
        <b/>
        <i val="0"/>
        <color rgb="FF0000FF"/>
      </font>
      <fill>
        <patternFill>
          <bgColor rgb="FFFFFFCC"/>
        </patternFill>
      </fill>
    </dxf>
    <dxf>
      <font>
        <b/>
        <i val="0"/>
        <color rgb="FF0000FF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0000FF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  <color rgb="FF009900"/>
      </font>
      <fill>
        <patternFill>
          <bgColor rgb="FFFFC000"/>
        </patternFill>
      </fill>
    </dxf>
    <dxf>
      <font>
        <b/>
        <i val="0"/>
        <color rgb="FF0099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F\ADF_Bat-M24\4_Horaires_Journalier\Horaire_journalier_2016\TABLEAU%20DE%20SUIVI%20DES%20HEURES_2016%20-%20semaine%20complete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Anua. Temps Travail"/>
      <sheetName val="Janvier 2016"/>
      <sheetName val="Février 2016"/>
      <sheetName val="Mars 2016"/>
      <sheetName val="Avril 2016"/>
      <sheetName val="Mai 2016"/>
      <sheetName val="Juin 2016"/>
      <sheetName val="Juillet 2016"/>
      <sheetName val="Août 2016"/>
      <sheetName val="Septembre 2016"/>
      <sheetName val="Octobre 2016"/>
      <sheetName val="Novembre 2016"/>
      <sheetName val="Décembre 2016"/>
      <sheetName val="Heures de Travail"/>
      <sheetName val="Conges_RCB"/>
      <sheetName val="Vérification_RCB"/>
      <sheetName val="DemandeConges"/>
      <sheetName val="Recap_demande"/>
      <sheetName val="fdf0"/>
      <sheetName val="Virements"/>
      <sheetName val="Conversion_centieme"/>
    </sheetNames>
    <sheetDataSet>
      <sheetData sheetId="0">
        <row r="17">
          <cell r="I17">
            <v>7</v>
          </cell>
        </row>
        <row r="45">
          <cell r="Q45" t="str">
            <v>10%</v>
          </cell>
        </row>
        <row r="47">
          <cell r="Q47" t="str">
            <v>25%</v>
          </cell>
        </row>
        <row r="49">
          <cell r="Q49" t="str">
            <v>50%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file:///\\THIERRY_PORT\Carte%20SD\ADF\ADF_Bat-M24\Administratif\Fiches_salaire\2016\Salaire_01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workbookViewId="0">
      <selection activeCell="E8" sqref="E8"/>
    </sheetView>
  </sheetViews>
  <sheetFormatPr baseColWidth="10" defaultRowHeight="15" x14ac:dyDescent="0.25"/>
  <cols>
    <col min="1" max="2" width="5.7109375" style="8" customWidth="1"/>
    <col min="3" max="3" width="5.85546875" style="8" customWidth="1"/>
    <col min="4" max="4" width="11.42578125" style="8" customWidth="1"/>
    <col min="5" max="5" width="7.5703125" style="8" customWidth="1"/>
    <col min="6" max="7" width="8.5703125" style="8" customWidth="1"/>
    <col min="8" max="8" width="9.5703125" style="8" hidden="1" customWidth="1"/>
    <col min="9" max="9" width="6.7109375" style="8" hidden="1" customWidth="1"/>
    <col min="10" max="10" width="11.42578125" style="8" hidden="1" customWidth="1"/>
    <col min="11" max="11" width="2.7109375" style="8" hidden="1" customWidth="1"/>
    <col min="12" max="12" width="6.85546875" style="8" hidden="1" customWidth="1"/>
    <col min="13" max="13" width="8.5703125" style="8" hidden="1" customWidth="1"/>
    <col min="14" max="14" width="6.7109375" style="8" customWidth="1"/>
    <col min="15" max="15" width="9.5703125" style="8" customWidth="1"/>
    <col min="16" max="16" width="4.85546875" style="8" customWidth="1"/>
    <col min="17" max="17" width="7.7109375" style="8" customWidth="1"/>
    <col min="18" max="18" width="9.5703125" style="8" customWidth="1"/>
    <col min="19" max="19" width="7.7109375" style="8" customWidth="1"/>
    <col min="20" max="20" width="9.5703125" style="8" customWidth="1"/>
    <col min="21" max="21" width="7.7109375" style="8" customWidth="1"/>
    <col min="22" max="22" width="5.7109375" style="8" customWidth="1"/>
    <col min="23" max="23" width="6.85546875" style="8" customWidth="1"/>
    <col min="24" max="27" width="11.42578125" style="8" customWidth="1"/>
    <col min="28" max="34" width="0" style="8" hidden="1" customWidth="1"/>
    <col min="35" max="16384" width="11.42578125" style="8"/>
  </cols>
  <sheetData>
    <row r="1" spans="1:38" ht="15.75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15.75" thickTop="1" x14ac:dyDescent="0.25">
      <c r="A2" s="17"/>
      <c r="B2" s="2"/>
      <c r="C2" s="3"/>
      <c r="D2" s="3"/>
      <c r="E2" s="3"/>
      <c r="F2" s="4"/>
      <c r="G2" s="67"/>
      <c r="H2" s="67"/>
      <c r="I2" s="67"/>
      <c r="J2" s="67"/>
      <c r="K2" s="67"/>
      <c r="L2" s="67"/>
      <c r="M2" s="67"/>
      <c r="N2" s="17"/>
      <c r="O2" s="17"/>
      <c r="P2" s="17"/>
      <c r="Q2" s="17"/>
      <c r="R2" s="17"/>
      <c r="S2" s="17"/>
      <c r="T2" s="17"/>
      <c r="U2" s="17"/>
      <c r="V2" s="17"/>
      <c r="W2" s="17"/>
      <c r="X2" s="38"/>
      <c r="Y2" s="38"/>
      <c r="Z2" s="6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x14ac:dyDescent="0.25">
      <c r="A3" s="17"/>
      <c r="B3" s="273" t="s">
        <v>11</v>
      </c>
      <c r="C3" s="274"/>
      <c r="D3" s="274"/>
      <c r="E3" s="274"/>
      <c r="F3" s="275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7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x14ac:dyDescent="0.25">
      <c r="A4" s="17"/>
      <c r="B4" s="6"/>
      <c r="C4" s="7"/>
      <c r="D4" s="7"/>
      <c r="E4" s="7"/>
      <c r="F4" s="5"/>
      <c r="G4" s="18"/>
      <c r="H4" s="19"/>
      <c r="I4" s="18"/>
      <c r="J4" s="18"/>
      <c r="K4" s="18"/>
      <c r="L4" s="18"/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8" x14ac:dyDescent="0.25">
      <c r="A5" s="17"/>
      <c r="B5" s="6"/>
      <c r="C5" s="9" t="s">
        <v>14</v>
      </c>
      <c r="D5" s="7"/>
      <c r="E5" s="10">
        <v>35</v>
      </c>
      <c r="F5" s="11" t="s">
        <v>13</v>
      </c>
      <c r="G5" s="20"/>
      <c r="H5" s="20"/>
      <c r="I5" s="20"/>
      <c r="J5" s="20"/>
      <c r="K5" s="20"/>
      <c r="L5" s="20"/>
      <c r="M5" s="20"/>
      <c r="N5" s="17"/>
      <c r="O5" s="17"/>
      <c r="P5" s="17"/>
      <c r="Q5" s="17"/>
      <c r="R5" s="17"/>
      <c r="S5" s="17"/>
      <c r="T5" s="17"/>
      <c r="U5" s="17"/>
      <c r="V5" s="17"/>
      <c r="W5" s="17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x14ac:dyDescent="0.25">
      <c r="A6" s="17"/>
      <c r="B6" s="6"/>
      <c r="C6" s="7"/>
      <c r="D6" s="7"/>
      <c r="E6" s="7"/>
      <c r="F6" s="5"/>
      <c r="G6" s="20"/>
      <c r="H6" s="59"/>
      <c r="I6" s="59"/>
      <c r="J6" s="18"/>
      <c r="K6" s="30"/>
      <c r="L6" s="30"/>
      <c r="M6" s="18"/>
      <c r="N6" s="60"/>
      <c r="O6" s="60"/>
      <c r="P6" s="17"/>
      <c r="Q6" s="17"/>
      <c r="R6" s="17"/>
      <c r="S6" s="17"/>
      <c r="T6" s="17"/>
      <c r="U6" s="17"/>
      <c r="V6" s="17"/>
      <c r="W6" s="17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x14ac:dyDescent="0.25">
      <c r="A7" s="17"/>
      <c r="B7" s="6"/>
      <c r="C7" s="9" t="s">
        <v>15</v>
      </c>
      <c r="D7" s="7"/>
      <c r="E7" s="10">
        <v>37</v>
      </c>
      <c r="F7" s="11" t="s">
        <v>13</v>
      </c>
      <c r="G7" s="20"/>
      <c r="H7" s="20"/>
      <c r="I7" s="20"/>
      <c r="J7" s="20"/>
      <c r="K7" s="20"/>
      <c r="L7" s="20"/>
      <c r="M7" s="20"/>
      <c r="N7" s="17"/>
      <c r="O7" s="17"/>
      <c r="P7" s="17"/>
      <c r="Q7" s="17"/>
      <c r="R7" s="17"/>
      <c r="S7" s="17"/>
      <c r="T7" s="17"/>
      <c r="U7" s="17"/>
      <c r="V7" s="17"/>
      <c r="W7" s="17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38" ht="15.75" thickBot="1" x14ac:dyDescent="0.3">
      <c r="A8" s="17"/>
      <c r="B8" s="12"/>
      <c r="C8" s="13"/>
      <c r="D8" s="13"/>
      <c r="E8" s="13"/>
      <c r="F8" s="14"/>
      <c r="G8" s="20"/>
      <c r="H8" s="61"/>
      <c r="I8" s="61"/>
      <c r="J8" s="21"/>
      <c r="K8" s="20"/>
      <c r="L8" s="20"/>
      <c r="M8" s="22"/>
      <c r="N8" s="17"/>
      <c r="O8" s="17"/>
      <c r="P8" s="17"/>
      <c r="Q8" s="17"/>
      <c r="R8" s="17"/>
      <c r="S8" s="62"/>
      <c r="T8" s="62"/>
      <c r="U8" s="17"/>
      <c r="V8" s="17"/>
      <c r="W8" s="17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1:38" ht="15.75" thickTop="1" x14ac:dyDescent="0.25">
      <c r="A9" s="17"/>
      <c r="B9" s="17"/>
      <c r="C9" s="20"/>
      <c r="D9" s="23"/>
      <c r="E9" s="24"/>
      <c r="F9" s="24"/>
      <c r="G9" s="20"/>
      <c r="H9" s="21"/>
      <c r="I9" s="20"/>
      <c r="J9" s="20"/>
      <c r="K9" s="20"/>
      <c r="L9" s="20"/>
      <c r="M9" s="20"/>
      <c r="N9" s="17"/>
      <c r="O9" s="17"/>
      <c r="P9" s="63"/>
      <c r="Q9" s="63"/>
      <c r="R9" s="63"/>
      <c r="S9" s="63"/>
      <c r="T9" s="63"/>
      <c r="U9" s="63"/>
      <c r="V9" s="17"/>
      <c r="W9" s="1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idden="1" x14ac:dyDescent="0.25">
      <c r="A10" s="17"/>
      <c r="B10" s="17"/>
      <c r="C10" s="20"/>
      <c r="D10" s="30"/>
      <c r="E10" s="30"/>
      <c r="F10" s="30"/>
      <c r="G10" s="20"/>
      <c r="H10" s="61"/>
      <c r="I10" s="61"/>
      <c r="J10" s="21"/>
      <c r="K10" s="20"/>
      <c r="L10" s="20"/>
      <c r="M10" s="20"/>
      <c r="N10" s="17"/>
      <c r="O10" s="17"/>
      <c r="P10" s="64"/>
      <c r="Q10" s="64"/>
      <c r="R10" s="64"/>
      <c r="S10" s="65"/>
      <c r="T10" s="65"/>
      <c r="U10" s="25"/>
      <c r="V10" s="17"/>
      <c r="W10" s="17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hidden="1" x14ac:dyDescent="0.25">
      <c r="A11" s="17"/>
      <c r="B11" s="17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7"/>
      <c r="O11" s="17"/>
      <c r="P11" s="64"/>
      <c r="Q11" s="64"/>
      <c r="R11" s="64"/>
      <c r="S11" s="65"/>
      <c r="T11" s="65"/>
      <c r="U11" s="25"/>
      <c r="V11" s="17"/>
      <c r="W11" s="17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 hidden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64"/>
      <c r="Q12" s="64"/>
      <c r="R12" s="64"/>
      <c r="S12" s="65"/>
      <c r="T12" s="65"/>
      <c r="U12" s="25"/>
      <c r="V12" s="17"/>
      <c r="W12" s="1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idden="1" x14ac:dyDescent="0.25">
      <c r="A13" s="17"/>
      <c r="B13" s="17"/>
      <c r="C13" s="17"/>
      <c r="D13" s="50"/>
      <c r="E13" s="52"/>
      <c r="F13" s="52"/>
      <c r="G13" s="52"/>
      <c r="H13" s="26"/>
      <c r="I13" s="27"/>
      <c r="J13" s="28"/>
      <c r="K13" s="17"/>
      <c r="L13" s="17"/>
      <c r="M13" s="17"/>
      <c r="N13" s="17"/>
      <c r="O13" s="17"/>
      <c r="P13" s="66"/>
      <c r="Q13" s="66"/>
      <c r="R13" s="66"/>
      <c r="S13" s="65"/>
      <c r="T13" s="65"/>
      <c r="U13" s="25"/>
      <c r="V13" s="17"/>
      <c r="W13" s="1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idden="1" x14ac:dyDescent="0.25">
      <c r="A14" s="17"/>
      <c r="B14" s="17"/>
      <c r="C14" s="17"/>
      <c r="D14" s="24"/>
      <c r="E14" s="24"/>
      <c r="F14" s="24"/>
      <c r="G14" s="24"/>
      <c r="H14" s="17"/>
      <c r="I14" s="17"/>
      <c r="J14" s="17"/>
      <c r="K14" s="17"/>
      <c r="L14" s="17"/>
      <c r="M14" s="17"/>
      <c r="N14" s="17"/>
      <c r="O14" s="17"/>
      <c r="P14" s="64"/>
      <c r="Q14" s="64"/>
      <c r="R14" s="64"/>
      <c r="S14" s="65"/>
      <c r="T14" s="65"/>
      <c r="U14" s="25"/>
      <c r="V14" s="17"/>
      <c r="W14" s="17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1:38" hidden="1" x14ac:dyDescent="0.25">
      <c r="A15" s="17"/>
      <c r="B15" s="17"/>
      <c r="C15" s="17"/>
      <c r="D15" s="50"/>
      <c r="E15" s="50"/>
      <c r="F15" s="50"/>
      <c r="G15" s="50"/>
      <c r="H15" s="17"/>
      <c r="I15" s="29"/>
      <c r="J15" s="30"/>
      <c r="K15" s="30"/>
      <c r="L15" s="31"/>
      <c r="M15" s="32"/>
      <c r="N15" s="17"/>
      <c r="O15" s="17"/>
      <c r="P15" s="64"/>
      <c r="Q15" s="64"/>
      <c r="R15" s="64"/>
      <c r="S15" s="65"/>
      <c r="T15" s="65"/>
      <c r="U15" s="25"/>
      <c r="V15" s="17"/>
      <c r="W15" s="1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38" hidden="1" x14ac:dyDescent="0.25">
      <c r="A16" s="17"/>
      <c r="B16" s="17"/>
      <c r="C16" s="17"/>
      <c r="D16" s="24"/>
      <c r="E16" s="24"/>
      <c r="F16" s="24"/>
      <c r="G16" s="24"/>
      <c r="H16" s="17"/>
      <c r="I16" s="17"/>
      <c r="J16" s="17"/>
      <c r="K16" s="17"/>
      <c r="L16" s="17"/>
      <c r="M16" s="17"/>
      <c r="N16" s="17"/>
      <c r="O16" s="17"/>
      <c r="P16" s="64"/>
      <c r="Q16" s="64"/>
      <c r="R16" s="64"/>
      <c r="S16" s="65"/>
      <c r="T16" s="65"/>
      <c r="U16" s="25"/>
      <c r="V16" s="17"/>
      <c r="W16" s="17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spans="1:38" hidden="1" x14ac:dyDescent="0.25">
      <c r="A17" s="17"/>
      <c r="B17" s="17"/>
      <c r="C17" s="17"/>
      <c r="D17" s="50"/>
      <c r="E17" s="50"/>
      <c r="F17" s="50"/>
      <c r="G17" s="50"/>
      <c r="H17" s="17"/>
      <c r="I17" s="19"/>
      <c r="J17" s="32"/>
      <c r="K17" s="17"/>
      <c r="L17" s="17"/>
      <c r="M17" s="17"/>
      <c r="N17" s="17"/>
      <c r="O17" s="17"/>
      <c r="P17" s="64"/>
      <c r="Q17" s="64"/>
      <c r="R17" s="64"/>
      <c r="S17" s="65"/>
      <c r="T17" s="65"/>
      <c r="U17" s="25"/>
      <c r="V17" s="17"/>
      <c r="W17" s="17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</row>
    <row r="18" spans="1:38" hidden="1" x14ac:dyDescent="0.25">
      <c r="A18" s="17"/>
      <c r="B18" s="17"/>
      <c r="C18" s="17"/>
      <c r="D18" s="23"/>
      <c r="E18" s="33"/>
      <c r="F18" s="24"/>
      <c r="G18" s="24"/>
      <c r="H18" s="17"/>
      <c r="I18" s="20"/>
      <c r="J18" s="18"/>
      <c r="K18" s="17"/>
      <c r="L18" s="17"/>
      <c r="M18" s="17"/>
      <c r="N18" s="17"/>
      <c r="O18" s="17"/>
      <c r="P18" s="64"/>
      <c r="Q18" s="64"/>
      <c r="R18" s="64"/>
      <c r="S18" s="65"/>
      <c r="T18" s="65"/>
      <c r="U18" s="25"/>
      <c r="V18" s="17"/>
      <c r="W18" s="17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</row>
    <row r="19" spans="1:38" hidden="1" x14ac:dyDescent="0.25">
      <c r="A19" s="17"/>
      <c r="B19" s="17"/>
      <c r="C19" s="17"/>
      <c r="D19" s="50"/>
      <c r="E19" s="50"/>
      <c r="F19" s="50"/>
      <c r="G19" s="50"/>
      <c r="H19" s="34"/>
      <c r="I19" s="19"/>
      <c r="J19" s="30"/>
      <c r="K19" s="30"/>
      <c r="L19" s="31"/>
      <c r="M19" s="32"/>
      <c r="N19" s="17"/>
      <c r="O19" s="17"/>
      <c r="P19" s="64"/>
      <c r="Q19" s="64"/>
      <c r="R19" s="64"/>
      <c r="S19" s="65"/>
      <c r="T19" s="65"/>
      <c r="U19" s="25"/>
      <c r="V19" s="17"/>
      <c r="W19" s="17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</row>
    <row r="20" spans="1:38" hidden="1" x14ac:dyDescent="0.25">
      <c r="A20" s="17"/>
      <c r="B20" s="17"/>
      <c r="C20" s="17"/>
      <c r="D20" s="23"/>
      <c r="E20" s="23"/>
      <c r="F20" s="23"/>
      <c r="G20" s="23"/>
      <c r="H20" s="34"/>
      <c r="I20" s="20"/>
      <c r="J20" s="35"/>
      <c r="K20" s="35"/>
      <c r="L20" s="36"/>
      <c r="M20" s="37"/>
      <c r="N20" s="17"/>
      <c r="O20" s="17"/>
      <c r="P20" s="64"/>
      <c r="Q20" s="64"/>
      <c r="R20" s="64"/>
      <c r="S20" s="65"/>
      <c r="T20" s="65"/>
      <c r="U20" s="25"/>
      <c r="V20" s="17"/>
      <c r="W20" s="1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</row>
    <row r="21" spans="1:38" hidden="1" x14ac:dyDescent="0.25">
      <c r="A21" s="17"/>
      <c r="B21" s="17"/>
      <c r="C21" s="17"/>
      <c r="D21" s="50"/>
      <c r="E21" s="50"/>
      <c r="F21" s="50"/>
      <c r="G21" s="50"/>
      <c r="H21" s="34"/>
      <c r="I21" s="19"/>
      <c r="J21" s="28"/>
      <c r="K21" s="35"/>
      <c r="L21" s="36"/>
      <c r="M21" s="3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</row>
    <row r="22" spans="1:38" hidden="1" x14ac:dyDescent="0.25">
      <c r="A22" s="17"/>
      <c r="B22" s="17"/>
      <c r="C22" s="17"/>
      <c r="D22" s="23"/>
      <c r="E22" s="23"/>
      <c r="F22" s="23"/>
      <c r="G22" s="23"/>
      <c r="H22" s="34"/>
      <c r="I22" s="20"/>
      <c r="J22" s="28"/>
      <c r="K22" s="35"/>
      <c r="L22" s="36"/>
      <c r="M22" s="3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1:38" hidden="1" x14ac:dyDescent="0.25">
      <c r="A23" s="17"/>
      <c r="B23" s="17"/>
      <c r="C23" s="17"/>
      <c r="D23" s="52"/>
      <c r="E23" s="52"/>
      <c r="F23" s="52"/>
      <c r="G23" s="52"/>
      <c r="H23" s="37"/>
      <c r="I23" s="19"/>
      <c r="J23" s="32"/>
      <c r="K23" s="17"/>
      <c r="L23" s="36"/>
      <c r="M23" s="37"/>
      <c r="N23" s="38"/>
      <c r="O23" s="38"/>
      <c r="P23" s="38"/>
      <c r="Q23" s="38"/>
      <c r="R23" s="38"/>
      <c r="S23" s="38"/>
      <c r="T23" s="38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38"/>
    </row>
    <row r="24" spans="1:38" hidden="1" x14ac:dyDescent="0.25">
      <c r="A24" s="17"/>
      <c r="B24" s="17"/>
      <c r="C24" s="17"/>
      <c r="D24" s="24"/>
      <c r="E24" s="24"/>
      <c r="F24" s="24"/>
      <c r="G24" s="24"/>
      <c r="H24" s="37"/>
      <c r="I24" s="20"/>
      <c r="J24" s="32"/>
      <c r="K24" s="17"/>
      <c r="L24" s="36"/>
      <c r="M24" s="37"/>
      <c r="N24" s="38"/>
      <c r="O24" s="38"/>
      <c r="P24" s="38"/>
      <c r="Q24" s="38"/>
      <c r="R24" s="38"/>
      <c r="S24" s="38"/>
      <c r="T24" s="38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38"/>
    </row>
    <row r="25" spans="1:38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8"/>
      <c r="O25" s="38"/>
      <c r="P25" s="38"/>
      <c r="Q25" s="38"/>
      <c r="R25" s="38"/>
      <c r="S25" s="38"/>
      <c r="T25" s="38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38"/>
    </row>
    <row r="26" spans="1:38" hidden="1" x14ac:dyDescent="0.25">
      <c r="A26" s="17"/>
      <c r="B26" s="17"/>
      <c r="C26" s="17"/>
      <c r="D26" s="17"/>
      <c r="E26" s="17"/>
      <c r="F26" s="23"/>
      <c r="G26" s="19"/>
      <c r="H26" s="37"/>
      <c r="I26" s="17"/>
      <c r="J26" s="52"/>
      <c r="K26" s="52"/>
      <c r="L26" s="52"/>
      <c r="M26" s="52"/>
      <c r="N26" s="52"/>
      <c r="O26" s="52"/>
      <c r="P26" s="38"/>
      <c r="Q26" s="38"/>
      <c r="R26" s="38"/>
      <c r="S26" s="38"/>
      <c r="T26" s="38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38"/>
    </row>
    <row r="27" spans="1:38" hidden="1" x14ac:dyDescent="0.25">
      <c r="A27" s="17"/>
      <c r="B27" s="17"/>
      <c r="C27" s="17"/>
      <c r="D27" s="17"/>
      <c r="E27" s="17"/>
      <c r="F27" s="37"/>
      <c r="G27" s="48"/>
      <c r="H27" s="37"/>
      <c r="I27" s="37"/>
      <c r="J27" s="52"/>
      <c r="K27" s="52"/>
      <c r="L27" s="52"/>
      <c r="M27" s="52"/>
      <c r="N27" s="52"/>
      <c r="O27" s="52"/>
      <c r="P27" s="38"/>
      <c r="Q27" s="38"/>
      <c r="R27" s="38"/>
      <c r="S27" s="38"/>
      <c r="T27" s="38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38"/>
    </row>
    <row r="28" spans="1:38" hidden="1" x14ac:dyDescent="0.25">
      <c r="A28" s="17"/>
      <c r="B28" s="17"/>
      <c r="C28" s="17"/>
      <c r="D28" s="17"/>
      <c r="E28" s="17"/>
      <c r="F28" s="37"/>
      <c r="G28" s="49"/>
      <c r="H28" s="37"/>
      <c r="I28" s="37"/>
      <c r="J28" s="52"/>
      <c r="K28" s="52"/>
      <c r="L28" s="52"/>
      <c r="M28" s="52"/>
      <c r="N28" s="52"/>
      <c r="O28" s="52"/>
      <c r="P28" s="38"/>
      <c r="Q28" s="38"/>
      <c r="R28" s="38"/>
      <c r="S28" s="38"/>
      <c r="T28" s="38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38"/>
    </row>
    <row r="29" spans="1:38" hidden="1" x14ac:dyDescent="0.25">
      <c r="A29" s="17"/>
      <c r="B29" s="17"/>
      <c r="C29" s="17"/>
      <c r="D29" s="17"/>
      <c r="E29" s="17"/>
      <c r="F29" s="34"/>
      <c r="G29" s="39"/>
      <c r="H29" s="37"/>
      <c r="I29" s="37"/>
      <c r="J29" s="52"/>
      <c r="K29" s="52"/>
      <c r="L29" s="52"/>
      <c r="M29" s="52"/>
      <c r="N29" s="52"/>
      <c r="O29" s="52"/>
      <c r="P29" s="38"/>
      <c r="Q29" s="38"/>
      <c r="R29" s="38"/>
      <c r="S29" s="38"/>
      <c r="T29" s="38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38"/>
    </row>
    <row r="30" spans="1:38" hidden="1" x14ac:dyDescent="0.25">
      <c r="A30" s="17"/>
      <c r="B30" s="17"/>
      <c r="C30" s="17"/>
      <c r="D30" s="50"/>
      <c r="E30" s="50"/>
      <c r="F30" s="50"/>
      <c r="G30" s="50"/>
      <c r="H30" s="50"/>
      <c r="I30" s="37"/>
      <c r="J30" s="52"/>
      <c r="K30" s="52"/>
      <c r="L30" s="52"/>
      <c r="M30" s="52"/>
      <c r="N30" s="52"/>
      <c r="O30" s="52"/>
      <c r="P30" s="38"/>
      <c r="Q30" s="38"/>
      <c r="R30" s="38"/>
      <c r="S30" s="38"/>
      <c r="T30" s="38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38"/>
    </row>
    <row r="31" spans="1:38" hidden="1" x14ac:dyDescent="0.25">
      <c r="A31" s="17"/>
      <c r="B31" s="17"/>
      <c r="C31" s="17"/>
      <c r="D31" s="17"/>
      <c r="E31" s="17"/>
      <c r="F31" s="34"/>
      <c r="G31" s="39"/>
      <c r="H31" s="37"/>
      <c r="I31" s="37"/>
      <c r="J31" s="52"/>
      <c r="K31" s="52"/>
      <c r="L31" s="52"/>
      <c r="M31" s="52"/>
      <c r="N31" s="52"/>
      <c r="O31" s="52"/>
      <c r="P31" s="38"/>
      <c r="Q31" s="38"/>
      <c r="R31" s="38"/>
      <c r="S31" s="38"/>
      <c r="T31" s="38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38"/>
    </row>
    <row r="32" spans="1:38" hidden="1" x14ac:dyDescent="0.25">
      <c r="A32" s="17"/>
      <c r="B32" s="17"/>
      <c r="C32" s="17"/>
      <c r="D32" s="50"/>
      <c r="E32" s="52"/>
      <c r="F32" s="52"/>
      <c r="G32" s="52"/>
      <c r="H32" s="52"/>
      <c r="I32" s="37"/>
      <c r="J32" s="52"/>
      <c r="K32" s="52"/>
      <c r="L32" s="52"/>
      <c r="M32" s="52"/>
      <c r="N32" s="52"/>
      <c r="O32" s="52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</row>
    <row r="33" spans="1:37" hidden="1" x14ac:dyDescent="0.25">
      <c r="A33" s="17"/>
      <c r="B33" s="17"/>
      <c r="C33" s="17"/>
      <c r="D33" s="23"/>
      <c r="E33" s="24"/>
      <c r="F33" s="24"/>
      <c r="G33" s="24"/>
      <c r="H33" s="24"/>
      <c r="I33" s="37"/>
      <c r="J33" s="52"/>
      <c r="K33" s="52"/>
      <c r="L33" s="52"/>
      <c r="M33" s="52"/>
      <c r="N33" s="52"/>
      <c r="O33" s="52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</row>
    <row r="34" spans="1:37" hidden="1" x14ac:dyDescent="0.25">
      <c r="A34" s="17"/>
      <c r="B34" s="17"/>
      <c r="C34" s="50"/>
      <c r="D34" s="50"/>
      <c r="E34" s="50"/>
      <c r="F34" s="50"/>
      <c r="G34" s="50"/>
      <c r="H34" s="50"/>
      <c r="I34" s="37"/>
      <c r="J34" s="52"/>
      <c r="K34" s="52"/>
      <c r="L34" s="52"/>
      <c r="M34" s="52"/>
      <c r="N34" s="52"/>
      <c r="O34" s="52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</row>
    <row r="35" spans="1:37" hidden="1" x14ac:dyDescent="0.25">
      <c r="A35" s="17"/>
      <c r="B35" s="17"/>
      <c r="C35" s="17"/>
      <c r="D35" s="17"/>
      <c r="E35" s="17"/>
      <c r="F35" s="34"/>
      <c r="G35" s="39"/>
      <c r="H35" s="37"/>
      <c r="I35" s="37"/>
      <c r="J35" s="52"/>
      <c r="K35" s="52"/>
      <c r="L35" s="52"/>
      <c r="M35" s="52"/>
      <c r="N35" s="52"/>
      <c r="O35" s="52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</row>
    <row r="36" spans="1:37" hidden="1" x14ac:dyDescent="0.25">
      <c r="A36" s="17"/>
      <c r="B36" s="17"/>
      <c r="C36" s="17"/>
      <c r="D36" s="17"/>
      <c r="E36" s="24"/>
      <c r="F36" s="24"/>
      <c r="G36" s="24"/>
      <c r="H36" s="24"/>
      <c r="I36" s="37"/>
      <c r="J36" s="52"/>
      <c r="K36" s="52"/>
      <c r="L36" s="52"/>
      <c r="M36" s="52"/>
      <c r="N36" s="52"/>
      <c r="O36" s="52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</row>
    <row r="37" spans="1:37" hidden="1" x14ac:dyDescent="0.25">
      <c r="A37" s="17"/>
      <c r="B37" s="17"/>
      <c r="C37" s="17"/>
      <c r="D37" s="17"/>
      <c r="E37" s="24"/>
      <c r="F37" s="24"/>
      <c r="G37" s="24"/>
      <c r="H37" s="24"/>
      <c r="I37" s="37"/>
      <c r="J37" s="52"/>
      <c r="K37" s="52"/>
      <c r="L37" s="52"/>
      <c r="M37" s="52"/>
      <c r="N37" s="52"/>
      <c r="O37" s="52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</row>
    <row r="38" spans="1:37" hidden="1" x14ac:dyDescent="0.25">
      <c r="A38" s="17"/>
      <c r="B38" s="17"/>
      <c r="C38" s="53"/>
      <c r="D38" s="17"/>
      <c r="E38" s="17"/>
      <c r="F38" s="34"/>
      <c r="G38" s="39"/>
      <c r="H38" s="37"/>
      <c r="I38" s="37"/>
      <c r="J38" s="52"/>
      <c r="K38" s="52"/>
      <c r="L38" s="52"/>
      <c r="M38" s="52"/>
      <c r="N38" s="52"/>
      <c r="O38" s="52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</row>
    <row r="39" spans="1:37" ht="15.75" thickBot="1" x14ac:dyDescent="0.3">
      <c r="A39" s="17"/>
      <c r="B39" s="17"/>
      <c r="C39" s="53"/>
      <c r="D39" s="50"/>
      <c r="E39" s="52"/>
      <c r="F39" s="52"/>
      <c r="G39" s="52"/>
      <c r="H39" s="52"/>
      <c r="I39" s="37"/>
      <c r="J39" s="52"/>
      <c r="K39" s="52"/>
      <c r="L39" s="52"/>
      <c r="M39" s="52"/>
      <c r="N39" s="52"/>
      <c r="O39" s="52"/>
      <c r="P39" s="38"/>
      <c r="Q39" s="38"/>
      <c r="R39" s="69"/>
      <c r="S39" s="38"/>
      <c r="T39" s="38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</row>
    <row r="40" spans="1:37" ht="15.75" thickTop="1" x14ac:dyDescent="0.25">
      <c r="A40" s="17"/>
      <c r="B40" s="17"/>
      <c r="C40" s="53"/>
      <c r="D40" s="17"/>
      <c r="E40" s="17"/>
      <c r="F40" s="34"/>
      <c r="G40" s="39"/>
      <c r="H40" s="37"/>
      <c r="I40" s="37"/>
      <c r="J40" s="52"/>
      <c r="K40" s="52"/>
      <c r="L40" s="52"/>
      <c r="M40" s="52"/>
      <c r="N40" s="52"/>
      <c r="O40" s="2"/>
      <c r="P40" s="3"/>
      <c r="Q40" s="3"/>
      <c r="R40" s="3"/>
      <c r="S40" s="3"/>
      <c r="T40" s="3"/>
      <c r="U40" s="3"/>
      <c r="V40" s="4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</row>
    <row r="41" spans="1:37" x14ac:dyDescent="0.25">
      <c r="A41" s="17"/>
      <c r="B41" s="17"/>
      <c r="C41" s="53"/>
      <c r="D41" s="41"/>
      <c r="E41" s="41"/>
      <c r="F41" s="41"/>
      <c r="G41" s="41"/>
      <c r="H41" s="41"/>
      <c r="I41" s="41"/>
      <c r="J41" s="52"/>
      <c r="K41" s="52"/>
      <c r="L41" s="52"/>
      <c r="M41" s="52"/>
      <c r="N41" s="52"/>
      <c r="O41" s="273" t="s">
        <v>27</v>
      </c>
      <c r="P41" s="274"/>
      <c r="Q41" s="274"/>
      <c r="R41" s="274"/>
      <c r="S41" s="274"/>
      <c r="T41" s="274"/>
      <c r="U41" s="274"/>
      <c r="V41" s="5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</row>
    <row r="42" spans="1:37" x14ac:dyDescent="0.25">
      <c r="A42" s="17"/>
      <c r="B42" s="17"/>
      <c r="C42" s="53"/>
      <c r="D42" s="41"/>
      <c r="E42" s="41"/>
      <c r="F42" s="41"/>
      <c r="G42" s="41"/>
      <c r="H42" s="41"/>
      <c r="I42" s="41"/>
      <c r="J42" s="52"/>
      <c r="K42" s="52"/>
      <c r="L42" s="52"/>
      <c r="M42" s="52"/>
      <c r="N42" s="52"/>
      <c r="O42" s="6"/>
      <c r="P42" s="7"/>
      <c r="Q42" s="7"/>
      <c r="R42" s="7"/>
      <c r="S42" s="7"/>
      <c r="T42" s="7"/>
      <c r="U42" s="7"/>
      <c r="V42" s="5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</row>
    <row r="43" spans="1:37" x14ac:dyDescent="0.25">
      <c r="A43" s="17"/>
      <c r="B43" s="17"/>
      <c r="C43" s="53"/>
      <c r="D43" s="43"/>
      <c r="E43" s="17"/>
      <c r="F43" s="34"/>
      <c r="G43" s="39"/>
      <c r="H43" s="37"/>
      <c r="I43" s="37"/>
      <c r="J43" s="52"/>
      <c r="K43" s="52"/>
      <c r="L43" s="52"/>
      <c r="M43" s="52"/>
      <c r="N43" s="52"/>
      <c r="O43" s="266" t="s">
        <v>28</v>
      </c>
      <c r="P43" s="267"/>
      <c r="Q43" s="255">
        <v>0</v>
      </c>
      <c r="R43" s="256" t="s">
        <v>29</v>
      </c>
      <c r="S43" s="257">
        <v>38</v>
      </c>
      <c r="T43" s="256" t="s">
        <v>30</v>
      </c>
      <c r="U43" s="257">
        <v>39</v>
      </c>
      <c r="V43" s="5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</row>
    <row r="44" spans="1:37" x14ac:dyDescent="0.25">
      <c r="A44" s="17"/>
      <c r="B44" s="17"/>
      <c r="C44" s="53"/>
      <c r="D44" s="43"/>
      <c r="E44" s="17"/>
      <c r="F44" s="34"/>
      <c r="G44" s="39"/>
      <c r="H44" s="37"/>
      <c r="I44" s="37"/>
      <c r="J44" s="17"/>
      <c r="K44" s="17"/>
      <c r="L44" s="17"/>
      <c r="M44" s="17"/>
      <c r="N44" s="17"/>
      <c r="O44" s="6"/>
      <c r="P44" s="7"/>
      <c r="Q44" s="258"/>
      <c r="R44" s="7"/>
      <c r="S44" s="259"/>
      <c r="T44" s="7"/>
      <c r="U44" s="256"/>
      <c r="V44" s="5"/>
      <c r="W44" s="17"/>
      <c r="X44" s="17"/>
      <c r="Y44" s="17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7" x14ac:dyDescent="0.25">
      <c r="A45" s="17"/>
      <c r="B45" s="17"/>
      <c r="C45" s="53"/>
      <c r="D45" s="54"/>
      <c r="E45" s="54"/>
      <c r="F45" s="54"/>
      <c r="G45" s="54"/>
      <c r="H45" s="54"/>
      <c r="I45" s="37"/>
      <c r="J45" s="17"/>
      <c r="K45" s="17"/>
      <c r="L45" s="17"/>
      <c r="M45" s="17"/>
      <c r="N45" s="17"/>
      <c r="O45" s="266" t="s">
        <v>28</v>
      </c>
      <c r="P45" s="267"/>
      <c r="Q45" s="260" t="s">
        <v>31</v>
      </c>
      <c r="R45" s="256" t="s">
        <v>29</v>
      </c>
      <c r="S45" s="257">
        <v>40</v>
      </c>
      <c r="T45" s="256" t="s">
        <v>30</v>
      </c>
      <c r="U45" s="257">
        <v>46</v>
      </c>
      <c r="V45" s="5"/>
      <c r="W45" s="17"/>
      <c r="X45" s="17"/>
      <c r="Y45" s="17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7" x14ac:dyDescent="0.25">
      <c r="A46" s="17"/>
      <c r="B46" s="17"/>
      <c r="C46" s="53"/>
      <c r="D46" s="54"/>
      <c r="E46" s="54"/>
      <c r="F46" s="54"/>
      <c r="G46" s="54"/>
      <c r="H46" s="54"/>
      <c r="I46" s="17"/>
      <c r="J46" s="40"/>
      <c r="K46" s="51"/>
      <c r="L46" s="51"/>
      <c r="M46" s="17"/>
      <c r="N46" s="17"/>
      <c r="O46" s="6"/>
      <c r="P46" s="7"/>
      <c r="Q46" s="258"/>
      <c r="R46" s="7"/>
      <c r="S46" s="259"/>
      <c r="T46" s="7"/>
      <c r="U46" s="261"/>
      <c r="V46" s="5"/>
      <c r="W46" s="17"/>
      <c r="X46" s="17"/>
      <c r="Y46" s="17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7" x14ac:dyDescent="0.25">
      <c r="A47" s="17"/>
      <c r="B47" s="17"/>
      <c r="C47" s="53"/>
      <c r="D47" s="17"/>
      <c r="E47" s="17"/>
      <c r="F47" s="34"/>
      <c r="G47" s="39"/>
      <c r="H47" s="37"/>
      <c r="I47" s="37"/>
      <c r="J47" s="17"/>
      <c r="K47" s="17"/>
      <c r="L47" s="17"/>
      <c r="M47" s="17"/>
      <c r="N47" s="17"/>
      <c r="O47" s="266" t="s">
        <v>28</v>
      </c>
      <c r="P47" s="267"/>
      <c r="Q47" s="260" t="s">
        <v>32</v>
      </c>
      <c r="R47" s="256" t="s">
        <v>29</v>
      </c>
      <c r="S47" s="257">
        <v>46</v>
      </c>
      <c r="T47" s="256" t="s">
        <v>33</v>
      </c>
      <c r="U47" s="262">
        <f>9^9</f>
        <v>387420489</v>
      </c>
      <c r="V47" s="5"/>
      <c r="W47" s="17"/>
      <c r="X47" s="17"/>
      <c r="Y47" s="17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7" x14ac:dyDescent="0.25">
      <c r="A48" s="17"/>
      <c r="B48" s="17"/>
      <c r="C48" s="53"/>
      <c r="D48" s="55"/>
      <c r="E48" s="55"/>
      <c r="F48" s="55"/>
      <c r="G48" s="55"/>
      <c r="H48" s="55"/>
      <c r="I48" s="17"/>
      <c r="J48" s="17"/>
      <c r="K48" s="17"/>
      <c r="L48" s="17"/>
      <c r="M48" s="17"/>
      <c r="N48" s="17"/>
      <c r="O48" s="263"/>
      <c r="P48" s="256"/>
      <c r="Q48" s="264"/>
      <c r="R48" s="265"/>
      <c r="S48" s="259"/>
      <c r="T48" s="256"/>
      <c r="U48" s="262"/>
      <c r="V48" s="5"/>
      <c r="W48" s="17"/>
      <c r="X48" s="17"/>
      <c r="Y48" s="17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x14ac:dyDescent="0.25">
      <c r="A49" s="17"/>
      <c r="B49" s="17"/>
      <c r="C49" s="53"/>
      <c r="D49" s="55"/>
      <c r="E49" s="55"/>
      <c r="F49" s="55"/>
      <c r="G49" s="55"/>
      <c r="H49" s="55"/>
      <c r="I49" s="37"/>
      <c r="J49" s="42"/>
      <c r="K49" s="32"/>
      <c r="L49" s="17"/>
      <c r="M49" s="17"/>
      <c r="N49" s="17"/>
      <c r="O49" s="266" t="s">
        <v>28</v>
      </c>
      <c r="P49" s="267"/>
      <c r="Q49" s="260" t="s">
        <v>34</v>
      </c>
      <c r="R49" s="267" t="s">
        <v>35</v>
      </c>
      <c r="S49" s="267"/>
      <c r="T49" s="267"/>
      <c r="U49" s="267"/>
      <c r="V49" s="5"/>
      <c r="W49" s="17"/>
      <c r="X49" s="17"/>
      <c r="Y49" s="17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x14ac:dyDescent="0.25">
      <c r="A50" s="17"/>
      <c r="B50" s="17"/>
      <c r="C50" s="53"/>
      <c r="D50" s="44"/>
      <c r="E50" s="44"/>
      <c r="F50" s="44"/>
      <c r="G50" s="44"/>
      <c r="H50" s="44"/>
      <c r="I50" s="17"/>
      <c r="J50" s="17"/>
      <c r="K50" s="17"/>
      <c r="L50" s="17"/>
      <c r="M50" s="17"/>
      <c r="N50" s="17"/>
      <c r="O50" s="6"/>
      <c r="P50" s="7"/>
      <c r="Q50" s="7"/>
      <c r="R50" s="7"/>
      <c r="S50" s="7"/>
      <c r="T50" s="7"/>
      <c r="U50" s="7"/>
      <c r="V50" s="5"/>
      <c r="W50" s="17"/>
      <c r="X50" s="17"/>
      <c r="Y50" s="17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x14ac:dyDescent="0.25">
      <c r="A51" s="17"/>
      <c r="B51" s="17"/>
      <c r="C51" s="45"/>
      <c r="D51" s="17"/>
      <c r="E51" s="17"/>
      <c r="F51" s="17"/>
      <c r="G51" s="17"/>
      <c r="H51" s="17"/>
      <c r="I51" s="17"/>
      <c r="J51" s="17"/>
      <c r="K51" s="37"/>
      <c r="L51" s="17"/>
      <c r="M51" s="17"/>
      <c r="N51" s="17"/>
      <c r="O51" s="266" t="s">
        <v>28</v>
      </c>
      <c r="P51" s="267"/>
      <c r="Q51" s="255">
        <v>1</v>
      </c>
      <c r="R51" s="268" t="s">
        <v>36</v>
      </c>
      <c r="S51" s="268"/>
      <c r="T51" s="268"/>
      <c r="U51" s="268"/>
      <c r="V51" s="5"/>
      <c r="W51" s="17"/>
      <c r="X51" s="17"/>
      <c r="Y51" s="17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x14ac:dyDescent="0.25">
      <c r="A52" s="17"/>
      <c r="B52" s="17"/>
      <c r="C52" s="45"/>
      <c r="D52" s="56"/>
      <c r="E52" s="56"/>
      <c r="F52" s="56"/>
      <c r="G52" s="56"/>
      <c r="H52" s="56"/>
      <c r="I52" s="37"/>
      <c r="J52" s="46"/>
      <c r="K52" s="32"/>
      <c r="L52" s="17"/>
      <c r="M52" s="17"/>
      <c r="N52" s="17"/>
      <c r="O52" s="269"/>
      <c r="P52" s="270"/>
      <c r="Q52" s="7"/>
      <c r="R52" s="271" t="s">
        <v>37</v>
      </c>
      <c r="S52" s="271"/>
      <c r="T52" s="271"/>
      <c r="U52" s="271"/>
      <c r="V52" s="5"/>
      <c r="W52" s="17"/>
      <c r="X52" s="17"/>
      <c r="Y52" s="17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15.75" thickBot="1" x14ac:dyDescent="0.3">
      <c r="A53" s="17"/>
      <c r="B53" s="17"/>
      <c r="C53" s="17"/>
      <c r="D53" s="17"/>
      <c r="E53" s="17"/>
      <c r="F53" s="17"/>
      <c r="G53" s="17"/>
      <c r="H53" s="17"/>
      <c r="I53" s="37"/>
      <c r="J53" s="17"/>
      <c r="K53" s="17"/>
      <c r="L53" s="17"/>
      <c r="M53" s="17"/>
      <c r="N53" s="17"/>
      <c r="O53" s="12"/>
      <c r="P53" s="13"/>
      <c r="Q53" s="13"/>
      <c r="R53" s="272"/>
      <c r="S53" s="272"/>
      <c r="T53" s="272"/>
      <c r="U53" s="272"/>
      <c r="V53" s="14"/>
      <c r="W53" s="17"/>
      <c r="X53" s="17"/>
      <c r="Y53" s="17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.75" thickTop="1" x14ac:dyDescent="0.25">
      <c r="A54" s="17"/>
      <c r="B54" s="17"/>
      <c r="C54" s="17"/>
      <c r="D54" s="17"/>
      <c r="E54" s="17"/>
      <c r="F54" s="34"/>
      <c r="G54" s="39"/>
      <c r="H54" s="37"/>
      <c r="I54" s="3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x14ac:dyDescent="0.25">
      <c r="A55" s="17"/>
      <c r="B55" s="17"/>
      <c r="C55" s="57"/>
      <c r="D55" s="58"/>
      <c r="E55" s="58"/>
      <c r="F55" s="58"/>
      <c r="G55" s="58"/>
      <c r="H55" s="58"/>
      <c r="I55" s="58"/>
      <c r="J55" s="58"/>
      <c r="K55" s="58"/>
      <c r="L55" s="5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x14ac:dyDescent="0.25">
      <c r="A56" s="17"/>
      <c r="B56" s="17"/>
      <c r="C56" s="57"/>
      <c r="D56" s="58"/>
      <c r="E56" s="58"/>
      <c r="F56" s="58"/>
      <c r="G56" s="58"/>
      <c r="H56" s="58"/>
      <c r="I56" s="58"/>
      <c r="J56" s="58"/>
      <c r="K56" s="58"/>
      <c r="L56" s="58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x14ac:dyDescent="0.25">
      <c r="A57" s="17"/>
      <c r="B57" s="17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17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x14ac:dyDescent="0.25">
      <c r="A58" s="17"/>
      <c r="B58" s="17"/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17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x14ac:dyDescent="0.25">
      <c r="A59" s="17"/>
      <c r="B59" s="17"/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17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x14ac:dyDescent="0.25">
      <c r="A60" s="17"/>
      <c r="B60" s="17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17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x14ac:dyDescent="0.25">
      <c r="A61" s="17"/>
      <c r="B61" s="17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17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x14ac:dyDescent="0.25">
      <c r="A62" s="17"/>
      <c r="B62" s="17"/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17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x14ac:dyDescent="0.25">
      <c r="A63" s="17"/>
      <c r="B63" s="17"/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17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x14ac:dyDescent="0.25">
      <c r="A64" s="17"/>
      <c r="B64" s="17"/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17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x14ac:dyDescent="0.25">
      <c r="A65" s="17"/>
      <c r="B65" s="17"/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17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x14ac:dyDescent="0.25">
      <c r="A66" s="17"/>
      <c r="B66" s="17"/>
      <c r="C66" s="57"/>
      <c r="D66" s="47"/>
      <c r="E66" s="47"/>
      <c r="F66" s="47"/>
      <c r="G66" s="47"/>
      <c r="H66" s="47"/>
      <c r="I66" s="47"/>
      <c r="J66" s="47"/>
      <c r="K66" s="47"/>
      <c r="L66" s="47"/>
      <c r="M66" s="17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x14ac:dyDescent="0.25">
      <c r="A67" s="7"/>
      <c r="B67" s="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x14ac:dyDescent="0.25">
      <c r="A68" s="7"/>
      <c r="B68" s="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x14ac:dyDescent="0.25">
      <c r="A69" s="15"/>
      <c r="B69" s="15"/>
      <c r="C69" s="17"/>
      <c r="D69" s="17"/>
      <c r="E69" s="17"/>
      <c r="F69" s="17"/>
      <c r="G69" s="17"/>
      <c r="H69" s="17"/>
      <c r="I69" s="17"/>
      <c r="J69" s="17"/>
      <c r="K69" s="20"/>
      <c r="L69" s="17"/>
      <c r="M69" s="17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x14ac:dyDescent="0.25">
      <c r="A70" s="15"/>
      <c r="B70" s="1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x14ac:dyDescent="0.25">
      <c r="A71" s="15"/>
      <c r="B71" s="15"/>
      <c r="C71" s="17"/>
      <c r="D71" s="17"/>
      <c r="E71" s="17"/>
      <c r="F71" s="17"/>
      <c r="G71" s="17"/>
      <c r="H71" s="17"/>
      <c r="I71" s="17"/>
      <c r="J71" s="17"/>
      <c r="K71" s="20"/>
      <c r="L71" s="17"/>
      <c r="M71" s="17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x14ac:dyDescent="0.25">
      <c r="A72" s="15"/>
      <c r="B72" s="1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x14ac:dyDescent="0.25">
      <c r="A73" s="15"/>
      <c r="B73" s="1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</row>
    <row r="74" spans="1:35" x14ac:dyDescent="0.25">
      <c r="J74" s="38"/>
      <c r="K74" s="38"/>
      <c r="L74" s="17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x14ac:dyDescent="0.25">
      <c r="J75" s="17"/>
      <c r="K75" s="17"/>
      <c r="L75" s="17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</sheetData>
  <mergeCells count="11">
    <mergeCell ref="B3:F3"/>
    <mergeCell ref="O41:U41"/>
    <mergeCell ref="O43:P43"/>
    <mergeCell ref="O45:P45"/>
    <mergeCell ref="O47:P47"/>
    <mergeCell ref="O49:P49"/>
    <mergeCell ref="R49:U49"/>
    <mergeCell ref="O51:P51"/>
    <mergeCell ref="R51:U51"/>
    <mergeCell ref="O52:P52"/>
    <mergeCell ref="R52:U53"/>
  </mergeCells>
  <conditionalFormatting sqref="G26">
    <cfRule type="cellIs" dxfId="15" priority="6" stopIfTrue="1" operator="equal">
      <formula>"NON"</formula>
    </cfRule>
    <cfRule type="cellIs" dxfId="14" priority="7" stopIfTrue="1" operator="equal">
      <formula>"OUI"</formula>
    </cfRule>
  </conditionalFormatting>
  <conditionalFormatting sqref="G28">
    <cfRule type="cellIs" dxfId="13" priority="4" operator="equal">
      <formula>"NON"</formula>
    </cfRule>
    <cfRule type="cellIs" dxfId="12" priority="5" operator="equal">
      <formula>"OUI"</formula>
    </cfRule>
  </conditionalFormatting>
  <conditionalFormatting sqref="Y44:Y76">
    <cfRule type="expression" priority="3">
      <formula>$G$28&lt;&gt;"OUI"</formula>
    </cfRule>
  </conditionalFormatting>
  <conditionalFormatting sqref="U10:U20">
    <cfRule type="cellIs" dxfId="11" priority="1" stopIfTrue="1" operator="equal">
      <formula>"Sam"</formula>
    </cfRule>
    <cfRule type="cellIs" dxfId="10" priority="2" stopIfTrue="1" operator="equal">
      <formula>"Dim"</formula>
    </cfRule>
  </conditionalFormatting>
  <dataValidations count="1">
    <dataValidation type="list" allowBlank="1" showInputMessage="1" showErrorMessage="1" sqref="G26 G28">
      <formula1>"OUI,NON"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30"/>
  <sheetViews>
    <sheetView tabSelected="1" topLeftCell="A2" workbookViewId="0">
      <selection activeCell="Y21" sqref="Y21"/>
    </sheetView>
  </sheetViews>
  <sheetFormatPr baseColWidth="10" defaultRowHeight="15" x14ac:dyDescent="0.25"/>
  <cols>
    <col min="1" max="2" width="2.5703125" customWidth="1"/>
    <col min="3" max="4" width="6.140625" customWidth="1"/>
    <col min="5" max="5" width="12.28515625" customWidth="1"/>
    <col min="6" max="6" width="1.140625" customWidth="1"/>
    <col min="7" max="17" width="6.5703125" customWidth="1"/>
    <col min="18" max="18" width="1.42578125" customWidth="1"/>
    <col min="19" max="23" width="8.5703125" customWidth="1"/>
    <col min="24" max="24" width="1.140625" customWidth="1"/>
    <col min="25" max="25" width="6.5703125" customWidth="1"/>
    <col min="26" max="26" width="1.28515625" customWidth="1"/>
    <col min="27" max="27" width="6.5703125" customWidth="1"/>
    <col min="28" max="28" width="1.140625" customWidth="1"/>
    <col min="29" max="29" width="6.5703125" customWidth="1"/>
    <col min="30" max="30" width="1.140625" customWidth="1"/>
    <col min="31" max="33" width="6.5703125" customWidth="1"/>
    <col min="34" max="34" width="1.42578125" customWidth="1"/>
    <col min="35" max="36" width="6.5703125" customWidth="1"/>
  </cols>
  <sheetData>
    <row r="1" spans="3:36" x14ac:dyDescent="0.25">
      <c r="C1" s="71" t="s">
        <v>16</v>
      </c>
      <c r="D1" s="72">
        <f>'[1]Page de Garde'!$I$17</f>
        <v>7</v>
      </c>
      <c r="E1" s="73" t="s">
        <v>17</v>
      </c>
      <c r="F1" s="74"/>
      <c r="G1" s="75"/>
      <c r="H1" s="75"/>
      <c r="I1" s="76"/>
      <c r="J1" s="76"/>
      <c r="K1" s="76"/>
      <c r="L1" s="76"/>
      <c r="M1" s="76"/>
      <c r="N1" s="76"/>
      <c r="O1" s="76"/>
      <c r="P1" s="76"/>
      <c r="Q1" s="76"/>
      <c r="R1" s="77"/>
      <c r="S1" s="78"/>
      <c r="T1" s="78"/>
      <c r="U1" s="79"/>
      <c r="V1" s="79"/>
      <c r="W1" s="79"/>
      <c r="X1" s="80"/>
      <c r="Y1" s="80"/>
      <c r="Z1" s="81"/>
      <c r="AA1" s="81"/>
      <c r="AB1" s="80"/>
      <c r="AC1" s="81"/>
      <c r="AD1" s="80"/>
      <c r="AE1" s="80"/>
      <c r="AF1" s="81"/>
      <c r="AG1" s="81"/>
      <c r="AH1" s="80"/>
      <c r="AI1" s="81"/>
      <c r="AJ1" s="81"/>
    </row>
    <row r="2" spans="3:36" ht="76.5" customHeight="1" x14ac:dyDescent="0.25">
      <c r="C2" s="276"/>
      <c r="D2" s="276"/>
      <c r="E2" s="276"/>
      <c r="F2" s="82"/>
      <c r="G2" s="83" t="s">
        <v>0</v>
      </c>
      <c r="H2" s="84" t="s">
        <v>1</v>
      </c>
      <c r="I2" s="84" t="s">
        <v>2</v>
      </c>
      <c r="J2" s="84" t="s">
        <v>3</v>
      </c>
      <c r="K2" s="84" t="s">
        <v>4</v>
      </c>
      <c r="L2" s="85" t="s">
        <v>5</v>
      </c>
      <c r="M2" s="84" t="s">
        <v>6</v>
      </c>
      <c r="N2" s="84" t="s">
        <v>7</v>
      </c>
      <c r="O2" s="84" t="s">
        <v>8</v>
      </c>
      <c r="P2" s="86" t="s">
        <v>9</v>
      </c>
      <c r="Q2" s="87" t="s">
        <v>10</v>
      </c>
      <c r="R2" s="88"/>
      <c r="S2" s="89" t="s">
        <v>11</v>
      </c>
      <c r="T2" s="90" t="s">
        <v>12</v>
      </c>
      <c r="U2" s="91" t="str">
        <f>"Nb HS  payées à"&amp; " "&amp;'[1]Page de Garde'!$Q$45</f>
        <v>Nb HS  payées à 10%</v>
      </c>
      <c r="V2" s="91" t="str">
        <f>"Nb HS  payées à"&amp; " "&amp;'[1]Page de Garde'!$Q$47</f>
        <v>Nb HS  payées à 25%</v>
      </c>
      <c r="W2" s="91" t="str">
        <f>"Nb HS  payées à"&amp; " "&amp;'[1]Page de Garde'!$Q$49</f>
        <v>Nb HS  payées à 50%</v>
      </c>
      <c r="X2" s="92"/>
      <c r="Y2" s="93" t="s">
        <v>18</v>
      </c>
      <c r="Z2" s="94"/>
      <c r="AA2" s="95" t="s">
        <v>19</v>
      </c>
      <c r="AB2" s="96"/>
      <c r="AC2" s="95" t="s">
        <v>20</v>
      </c>
      <c r="AD2" s="97"/>
      <c r="AE2" s="98" t="s">
        <v>21</v>
      </c>
      <c r="AF2" s="99" t="s">
        <v>22</v>
      </c>
      <c r="AG2" s="100" t="s">
        <v>23</v>
      </c>
      <c r="AH2" s="97"/>
      <c r="AI2" s="99" t="s">
        <v>24</v>
      </c>
      <c r="AJ2" s="100" t="s">
        <v>25</v>
      </c>
    </row>
    <row r="3" spans="3:36" ht="16.5" thickBot="1" x14ac:dyDescent="0.3">
      <c r="C3" s="101"/>
      <c r="D3" s="102"/>
      <c r="E3" s="102"/>
      <c r="F3" s="103"/>
      <c r="G3" s="104"/>
      <c r="H3" s="104"/>
      <c r="I3" s="104"/>
      <c r="J3" s="104"/>
      <c r="K3" s="104"/>
      <c r="L3" s="105"/>
      <c r="M3" s="104"/>
      <c r="N3" s="104"/>
      <c r="O3" s="104"/>
      <c r="P3" s="104"/>
      <c r="Q3" s="106"/>
      <c r="R3" s="88"/>
      <c r="S3" s="78"/>
      <c r="T3" s="78"/>
      <c r="U3" s="104"/>
      <c r="V3" s="104"/>
      <c r="W3" s="104"/>
      <c r="X3" s="92"/>
      <c r="Y3" s="92"/>
      <c r="Z3" s="94"/>
      <c r="AA3" s="96"/>
      <c r="AB3" s="96"/>
      <c r="AC3" s="96"/>
      <c r="AD3" s="97"/>
      <c r="AE3" s="107"/>
      <c r="AF3" s="107"/>
      <c r="AG3" s="105"/>
      <c r="AH3" s="97"/>
      <c r="AI3" s="107"/>
      <c r="AJ3" s="105"/>
    </row>
    <row r="4" spans="3:36" ht="16.5" thickBot="1" x14ac:dyDescent="0.3">
      <c r="C4" s="277" t="s">
        <v>26</v>
      </c>
      <c r="D4" s="278"/>
      <c r="E4" s="279"/>
      <c r="F4" s="103"/>
      <c r="G4" s="104"/>
      <c r="H4" s="104"/>
      <c r="I4" s="104"/>
      <c r="J4" s="104"/>
      <c r="K4" s="104"/>
      <c r="L4" s="105"/>
      <c r="M4" s="104"/>
      <c r="N4" s="104"/>
      <c r="O4" s="104"/>
      <c r="P4" s="104"/>
      <c r="Q4" s="106"/>
      <c r="R4" s="88"/>
      <c r="S4" s="108">
        <f>'[1]Page de Garde'!H33</f>
        <v>0</v>
      </c>
      <c r="T4" s="78"/>
      <c r="U4" s="109"/>
      <c r="V4" s="104"/>
      <c r="W4" s="104"/>
      <c r="X4" s="92"/>
      <c r="Y4" s="92"/>
      <c r="Z4" s="94"/>
      <c r="AA4" s="96"/>
      <c r="AB4" s="96"/>
      <c r="AC4" s="96"/>
      <c r="AD4" s="97"/>
      <c r="AE4" s="110">
        <f>'[1]Page de Garde'!H29</f>
        <v>0</v>
      </c>
      <c r="AF4" s="8"/>
      <c r="AG4" s="105"/>
      <c r="AH4" s="97"/>
      <c r="AI4" s="107"/>
      <c r="AJ4" s="108">
        <f>'[1]Page de Garde'!H31</f>
        <v>0</v>
      </c>
    </row>
    <row r="5" spans="3:36" ht="5.25" customHeight="1" x14ac:dyDescent="0.25">
      <c r="C5" s="254"/>
      <c r="D5" s="254"/>
      <c r="E5" s="254"/>
      <c r="F5" s="103"/>
      <c r="G5" s="104"/>
      <c r="H5" s="104"/>
      <c r="I5" s="104"/>
      <c r="J5" s="104"/>
      <c r="K5" s="104"/>
      <c r="L5" s="105"/>
      <c r="M5" s="104"/>
      <c r="N5" s="104"/>
      <c r="O5" s="104"/>
      <c r="P5" s="104"/>
      <c r="Q5" s="106"/>
      <c r="R5" s="88"/>
      <c r="S5" s="252"/>
      <c r="T5" s="78"/>
      <c r="U5" s="109"/>
      <c r="V5" s="104"/>
      <c r="W5" s="104"/>
      <c r="X5" s="92"/>
      <c r="Y5" s="92"/>
      <c r="Z5" s="94"/>
      <c r="AA5" s="96"/>
      <c r="AB5" s="96"/>
      <c r="AC5" s="96"/>
      <c r="AD5" s="97"/>
      <c r="AE5" s="253"/>
      <c r="AF5" s="8"/>
      <c r="AG5" s="105"/>
      <c r="AH5" s="97"/>
      <c r="AI5" s="107"/>
      <c r="AJ5" s="252"/>
    </row>
    <row r="6" spans="3:36" ht="4.5" customHeight="1" x14ac:dyDescent="0.25">
      <c r="C6" s="111"/>
      <c r="D6" s="112"/>
      <c r="E6" s="113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  <c r="R6" s="117"/>
      <c r="S6" s="118"/>
      <c r="T6" s="119"/>
      <c r="U6" s="120"/>
      <c r="V6" s="120"/>
      <c r="W6" s="120"/>
      <c r="X6" s="115"/>
      <c r="Y6" s="115"/>
      <c r="Z6" s="121"/>
      <c r="AA6" s="122"/>
      <c r="AB6" s="121"/>
      <c r="AC6" s="123"/>
      <c r="AD6" s="121"/>
      <c r="AE6" s="124"/>
      <c r="AF6" s="124"/>
      <c r="AG6" s="125"/>
      <c r="AH6" s="121"/>
      <c r="AI6" s="124"/>
      <c r="AJ6" s="125"/>
    </row>
    <row r="7" spans="3:36" x14ac:dyDescent="0.25">
      <c r="C7" s="126"/>
      <c r="D7" s="127"/>
      <c r="E7" s="128">
        <v>42366</v>
      </c>
      <c r="F7" s="129"/>
      <c r="G7" s="130"/>
      <c r="H7" s="131">
        <v>7</v>
      </c>
      <c r="I7" s="132"/>
      <c r="J7" s="133"/>
      <c r="K7" s="131"/>
      <c r="L7" s="131"/>
      <c r="M7" s="134"/>
      <c r="N7" s="131"/>
      <c r="O7" s="134"/>
      <c r="P7" s="135"/>
      <c r="Q7" s="136">
        <f t="shared" ref="Q7:Q13" si="0">SUM(H7)+SUM(K7:L7)</f>
        <v>7</v>
      </c>
      <c r="R7" s="137"/>
      <c r="S7" s="138"/>
      <c r="T7" s="139"/>
      <c r="U7" s="140"/>
      <c r="V7" s="141"/>
      <c r="W7" s="142"/>
      <c r="X7" s="143"/>
      <c r="Y7" s="144"/>
      <c r="Z7" s="145"/>
      <c r="AA7" s="146"/>
      <c r="AB7" s="147"/>
      <c r="AC7" s="148"/>
      <c r="AD7" s="145"/>
      <c r="AE7" s="149"/>
      <c r="AF7" s="150">
        <f>IF(I7=$F$2/2,0.5,IF(I7=$F$2,1,))</f>
        <v>0.5</v>
      </c>
      <c r="AG7" s="151">
        <f>IF(AF7="",AG6,AG6-AF7)</f>
        <v>-0.5</v>
      </c>
      <c r="AH7" s="145"/>
      <c r="AI7" s="152"/>
      <c r="AJ7" s="151">
        <f>IF(AI7="",AJ6,AJ6-AI7)</f>
        <v>0</v>
      </c>
    </row>
    <row r="8" spans="3:36" x14ac:dyDescent="0.25">
      <c r="C8" s="153"/>
      <c r="D8" s="154"/>
      <c r="E8" s="155">
        <f t="shared" ref="E8:E13" si="1">E7+1</f>
        <v>42367</v>
      </c>
      <c r="F8" s="129"/>
      <c r="G8" s="156"/>
      <c r="H8" s="157">
        <v>7</v>
      </c>
      <c r="I8" s="158"/>
      <c r="J8" s="159"/>
      <c r="K8" s="157"/>
      <c r="L8" s="157"/>
      <c r="M8" s="160"/>
      <c r="N8" s="157"/>
      <c r="O8" s="160"/>
      <c r="P8" s="161"/>
      <c r="Q8" s="162">
        <f t="shared" si="0"/>
        <v>7</v>
      </c>
      <c r="R8" s="137"/>
      <c r="S8" s="163"/>
      <c r="T8" s="164"/>
      <c r="U8" s="165"/>
      <c r="V8" s="166"/>
      <c r="W8" s="167"/>
      <c r="X8" s="143"/>
      <c r="Y8" s="168"/>
      <c r="Z8" s="145"/>
      <c r="AA8" s="169"/>
      <c r="AB8" s="147"/>
      <c r="AC8" s="170"/>
      <c r="AD8" s="145"/>
      <c r="AE8" s="171"/>
      <c r="AF8" s="172">
        <f>IF(I8=$F$2/2,0.5,IF(I8=$F$2,1,))</f>
        <v>0.5</v>
      </c>
      <c r="AG8" s="173">
        <f>IF(AF8="",AG7,AG7-AF8)</f>
        <v>-1</v>
      </c>
      <c r="AH8" s="145"/>
      <c r="AI8" s="174"/>
      <c r="AJ8" s="173">
        <f>IF(AI8="",AJ7,AJ7-AI8)</f>
        <v>0</v>
      </c>
    </row>
    <row r="9" spans="3:36" x14ac:dyDescent="0.25">
      <c r="C9" s="153"/>
      <c r="D9" s="154"/>
      <c r="E9" s="155">
        <f t="shared" si="1"/>
        <v>42368</v>
      </c>
      <c r="F9" s="129"/>
      <c r="G9" s="156"/>
      <c r="H9" s="157">
        <v>7</v>
      </c>
      <c r="I9" s="158"/>
      <c r="J9" s="159"/>
      <c r="K9" s="157"/>
      <c r="L9" s="157"/>
      <c r="M9" s="160"/>
      <c r="N9" s="157"/>
      <c r="O9" s="160"/>
      <c r="P9" s="161"/>
      <c r="Q9" s="162">
        <f t="shared" si="0"/>
        <v>7</v>
      </c>
      <c r="R9" s="137"/>
      <c r="S9" s="163"/>
      <c r="T9" s="164"/>
      <c r="U9" s="165"/>
      <c r="V9" s="166"/>
      <c r="W9" s="167"/>
      <c r="X9" s="143"/>
      <c r="Y9" s="168"/>
      <c r="Z9" s="145"/>
      <c r="AA9" s="169"/>
      <c r="AB9" s="147"/>
      <c r="AC9" s="170"/>
      <c r="AD9" s="145"/>
      <c r="AE9" s="171"/>
      <c r="AF9" s="172">
        <f>IF(I9=$F$2/2,0.5,IF(I9=$F$2,1,))</f>
        <v>0.5</v>
      </c>
      <c r="AG9" s="173">
        <f>IF(AF9="",AG8,AG8-AF9)</f>
        <v>-1.5</v>
      </c>
      <c r="AH9" s="145"/>
      <c r="AI9" s="174"/>
      <c r="AJ9" s="173">
        <f>IF(AI9="",AJ8,AJ8-AI9)</f>
        <v>0</v>
      </c>
    </row>
    <row r="10" spans="3:36" x14ac:dyDescent="0.25">
      <c r="C10" s="175"/>
      <c r="D10" s="176"/>
      <c r="E10" s="177">
        <f t="shared" si="1"/>
        <v>42369</v>
      </c>
      <c r="F10" s="178"/>
      <c r="G10" s="179"/>
      <c r="H10" s="180">
        <v>7</v>
      </c>
      <c r="I10" s="158"/>
      <c r="J10" s="159"/>
      <c r="K10" s="180"/>
      <c r="L10" s="180"/>
      <c r="M10" s="181"/>
      <c r="N10" s="180"/>
      <c r="O10" s="181"/>
      <c r="P10" s="182"/>
      <c r="Q10" s="162">
        <f>SUM(H10)+SUM(K10:L10)</f>
        <v>7</v>
      </c>
      <c r="R10" s="183"/>
      <c r="S10" s="184"/>
      <c r="T10" s="185"/>
      <c r="U10" s="186"/>
      <c r="V10" s="187"/>
      <c r="W10" s="188"/>
      <c r="X10" s="92"/>
      <c r="Y10" s="189"/>
      <c r="Z10" s="97"/>
      <c r="AA10" s="169"/>
      <c r="AB10" s="190"/>
      <c r="AC10" s="191"/>
      <c r="AD10" s="97"/>
      <c r="AE10" s="171"/>
      <c r="AF10" s="172">
        <f>IF(I10=$F$2/2,0.5,IF(I10=$F$2,1,))</f>
        <v>0.5</v>
      </c>
      <c r="AG10" s="192">
        <f>IF(AF10="",AG9,AG9-AF10)</f>
        <v>-2</v>
      </c>
      <c r="AH10" s="97"/>
      <c r="AI10" s="193"/>
      <c r="AJ10" s="192">
        <f>IF(AI10="",AJ9,AJ9-AI10)</f>
        <v>0</v>
      </c>
    </row>
    <row r="11" spans="3:36" x14ac:dyDescent="0.25">
      <c r="C11" s="194"/>
      <c r="D11" s="195"/>
      <c r="E11" s="251">
        <f t="shared" si="1"/>
        <v>42370</v>
      </c>
      <c r="F11" s="178"/>
      <c r="G11" s="196"/>
      <c r="H11" s="180">
        <v>7</v>
      </c>
      <c r="I11" s="197"/>
      <c r="J11" s="198"/>
      <c r="K11" s="199"/>
      <c r="L11" s="200"/>
      <c r="M11" s="201"/>
      <c r="N11" s="199"/>
      <c r="O11" s="201"/>
      <c r="P11" s="182"/>
      <c r="Q11" s="162">
        <f>SUM(H11)+SUM(K11:L11)</f>
        <v>7</v>
      </c>
      <c r="R11" s="183"/>
      <c r="S11" s="184"/>
      <c r="T11" s="185"/>
      <c r="U11" s="186"/>
      <c r="V11" s="187"/>
      <c r="W11" s="202"/>
      <c r="X11" s="92"/>
      <c r="Y11" s="189"/>
      <c r="Z11" s="97"/>
      <c r="AA11" s="169"/>
      <c r="AB11" s="190"/>
      <c r="AC11" s="191"/>
      <c r="AD11" s="97"/>
      <c r="AE11" s="171"/>
      <c r="AF11" s="172">
        <f>IF(I11=$F$2/2,0.5,IF(I11=$F$2,1,))</f>
        <v>0.5</v>
      </c>
      <c r="AG11" s="192">
        <f>IF(AF11="",AG10,AG10-AF11)</f>
        <v>-2.5</v>
      </c>
      <c r="AH11" s="97"/>
      <c r="AI11" s="193"/>
      <c r="AJ11" s="192">
        <f>IF(AI11="",AJ10,AJ10-AI11)</f>
        <v>0</v>
      </c>
    </row>
    <row r="12" spans="3:36" x14ac:dyDescent="0.25">
      <c r="C12" s="194"/>
      <c r="D12" s="176"/>
      <c r="E12" s="203">
        <f t="shared" si="1"/>
        <v>42371</v>
      </c>
      <c r="F12" s="178"/>
      <c r="G12" s="204"/>
      <c r="H12" s="205"/>
      <c r="I12" s="206"/>
      <c r="J12" s="206"/>
      <c r="K12" s="206"/>
      <c r="L12" s="206"/>
      <c r="M12" s="206"/>
      <c r="N12" s="206"/>
      <c r="O12" s="206"/>
      <c r="P12" s="207"/>
      <c r="Q12" s="162">
        <f t="shared" si="0"/>
        <v>0</v>
      </c>
      <c r="R12" s="183"/>
      <c r="S12" s="208"/>
      <c r="T12" s="209"/>
      <c r="U12" s="206"/>
      <c r="V12" s="210"/>
      <c r="W12" s="211">
        <f>Q12</f>
        <v>0</v>
      </c>
      <c r="X12" s="92"/>
      <c r="Y12" s="212"/>
      <c r="Z12" s="97"/>
      <c r="AA12" s="213">
        <f>--(Q12&gt;='[1]Page de Garde'!$I$17)</f>
        <v>0</v>
      </c>
      <c r="AB12" s="190"/>
      <c r="AC12" s="214"/>
      <c r="AD12" s="97"/>
      <c r="AE12" s="215"/>
      <c r="AF12" s="216"/>
      <c r="AG12" s="217"/>
      <c r="AH12" s="97"/>
      <c r="AI12" s="218"/>
      <c r="AJ12" s="217"/>
    </row>
    <row r="13" spans="3:36" x14ac:dyDescent="0.25">
      <c r="C13" s="219"/>
      <c r="D13" s="220"/>
      <c r="E13" s="221">
        <f t="shared" si="1"/>
        <v>42372</v>
      </c>
      <c r="F13" s="178"/>
      <c r="G13" s="222"/>
      <c r="H13" s="223"/>
      <c r="I13" s="223"/>
      <c r="J13" s="223"/>
      <c r="K13" s="223"/>
      <c r="L13" s="223"/>
      <c r="M13" s="223"/>
      <c r="N13" s="223"/>
      <c r="O13" s="223"/>
      <c r="P13" s="224"/>
      <c r="Q13" s="225">
        <f t="shared" si="0"/>
        <v>0</v>
      </c>
      <c r="R13" s="183"/>
      <c r="S13" s="226"/>
      <c r="T13" s="227"/>
      <c r="U13" s="223"/>
      <c r="V13" s="228"/>
      <c r="W13" s="229"/>
      <c r="X13" s="92"/>
      <c r="Y13" s="230">
        <f>Q13*'[1]Page de Garde'!O50</f>
        <v>0</v>
      </c>
      <c r="Z13" s="97"/>
      <c r="AA13" s="231">
        <f>--(Q13&gt;='[1]Page de Garde'!$I$17)</f>
        <v>0</v>
      </c>
      <c r="AB13" s="190"/>
      <c r="AC13" s="232"/>
      <c r="AD13" s="97"/>
      <c r="AE13" s="233"/>
      <c r="AF13" s="234"/>
      <c r="AG13" s="235"/>
      <c r="AH13" s="97"/>
      <c r="AI13" s="236"/>
      <c r="AJ13" s="235"/>
    </row>
    <row r="14" spans="3:36" x14ac:dyDescent="0.25">
      <c r="C14" s="280" t="str">
        <f>"Total Semaine "&amp;WEEKNUM(E11,21)</f>
        <v>Total Semaine 53</v>
      </c>
      <c r="D14" s="281"/>
      <c r="E14" s="282"/>
      <c r="F14" s="237"/>
      <c r="G14" s="238">
        <f t="shared" ref="G14:N14" si="2">SUM(G7:G13)</f>
        <v>0</v>
      </c>
      <c r="H14" s="238">
        <f t="shared" si="2"/>
        <v>35</v>
      </c>
      <c r="I14" s="238">
        <f t="shared" si="2"/>
        <v>0</v>
      </c>
      <c r="J14" s="238">
        <f t="shared" si="2"/>
        <v>0</v>
      </c>
      <c r="K14" s="238">
        <f t="shared" si="2"/>
        <v>0</v>
      </c>
      <c r="L14" s="238">
        <f t="shared" si="2"/>
        <v>0</v>
      </c>
      <c r="M14" s="238">
        <f t="shared" si="2"/>
        <v>0</v>
      </c>
      <c r="N14" s="238">
        <f t="shared" si="2"/>
        <v>0</v>
      </c>
      <c r="O14" s="238">
        <f>SUM(O7:O13)</f>
        <v>0</v>
      </c>
      <c r="P14" s="239">
        <f>SUM(P7:P13)</f>
        <v>0</v>
      </c>
      <c r="Q14" s="240">
        <f>SUM(G14:O14)</f>
        <v>35</v>
      </c>
      <c r="R14" s="183"/>
      <c r="S14" s="1">
        <f>IF(SUM(G14:O14)=0,0,MAX(0,MIN('Page de garde'!$E$7-'Page de garde'!$E$5,Q14-'Page de garde'!$E$5)))</f>
        <v>0</v>
      </c>
      <c r="T14" s="241">
        <f>MAX(0,MIN('Page de garde'!$U$43-'Page de garde'!$E$7,$Q$14-'Page de garde'!$E$7))</f>
        <v>0</v>
      </c>
      <c r="U14" s="241">
        <f>MAX(0,MIN('Page de garde'!$U$45-'Page de garde'!$U$43,$Q$14-'Page de garde'!$U$43))</f>
        <v>0</v>
      </c>
      <c r="V14" s="241">
        <f>MAX(0,MIN('Page de garde'!$U$47-'Page de garde'!$U$45,$Q$14-'Page de garde'!$U$45))</f>
        <v>0</v>
      </c>
      <c r="W14" s="241">
        <f>SUM(W7:W13)</f>
        <v>0</v>
      </c>
      <c r="X14" s="242"/>
      <c r="Y14" s="240">
        <f>SUM(Y7:Y13)</f>
        <v>0</v>
      </c>
      <c r="Z14" s="243"/>
      <c r="AA14" s="244">
        <f>SUM(AA7:AA13)</f>
        <v>0</v>
      </c>
      <c r="AB14" s="245"/>
      <c r="AC14" s="246">
        <v>0</v>
      </c>
      <c r="AD14" s="247"/>
      <c r="AE14" s="248">
        <f>SUM(AE7:AE11)/'[1]Page de Garde'!$I$17</f>
        <v>0</v>
      </c>
      <c r="AF14" s="249">
        <f>SUM(AF7:AF13)</f>
        <v>2.5</v>
      </c>
      <c r="AG14" s="250">
        <f>AE4-AF14</f>
        <v>-2.5</v>
      </c>
      <c r="AH14" s="247"/>
      <c r="AI14" s="249">
        <f>SUM(AI7:AI13)</f>
        <v>0</v>
      </c>
      <c r="AJ14" s="249">
        <f>AJ11</f>
        <v>0</v>
      </c>
    </row>
    <row r="18" spans="8:9" x14ac:dyDescent="0.25">
      <c r="H18" t="s">
        <v>38</v>
      </c>
    </row>
    <row r="20" spans="8:9" x14ac:dyDescent="0.25">
      <c r="I20" t="s">
        <v>39</v>
      </c>
    </row>
    <row r="24" spans="8:9" x14ac:dyDescent="0.25">
      <c r="I24" t="s">
        <v>43</v>
      </c>
    </row>
    <row r="26" spans="8:9" x14ac:dyDescent="0.25">
      <c r="I26" t="s">
        <v>40</v>
      </c>
    </row>
    <row r="28" spans="8:9" x14ac:dyDescent="0.25">
      <c r="I28" t="s">
        <v>41</v>
      </c>
    </row>
    <row r="30" spans="8:9" x14ac:dyDescent="0.25">
      <c r="I30" t="s">
        <v>42</v>
      </c>
    </row>
  </sheetData>
  <mergeCells count="3">
    <mergeCell ref="C2:E2"/>
    <mergeCell ref="C4:E4"/>
    <mergeCell ref="C14:E14"/>
  </mergeCells>
  <conditionalFormatting sqref="J10:J11">
    <cfRule type="cellIs" dxfId="9" priority="13" operator="greaterThan">
      <formula>0</formula>
    </cfRule>
  </conditionalFormatting>
  <conditionalFormatting sqref="J7:J9">
    <cfRule type="cellIs" dxfId="8" priority="12" operator="greaterThan">
      <formula>0</formula>
    </cfRule>
  </conditionalFormatting>
  <conditionalFormatting sqref="I7:I14 AE7:AG14">
    <cfRule type="expression" dxfId="7" priority="11">
      <formula>$K$1&lt;&gt;"OUI"</formula>
    </cfRule>
  </conditionalFormatting>
  <conditionalFormatting sqref="AE4:AE5">
    <cfRule type="expression" dxfId="6" priority="14">
      <formula>$K$1&lt;&gt;"OUI"</formula>
    </cfRule>
  </conditionalFormatting>
  <conditionalFormatting sqref="AC11:AC14">
    <cfRule type="expression" dxfId="5" priority="8">
      <formula>$AE$1&lt;&gt;"OUI"</formula>
    </cfRule>
  </conditionalFormatting>
  <conditionalFormatting sqref="S12:W12">
    <cfRule type="expression" dxfId="4" priority="7">
      <formula>$Y$13&gt;0</formula>
    </cfRule>
  </conditionalFormatting>
  <conditionalFormatting sqref="E12">
    <cfRule type="expression" dxfId="3" priority="5">
      <formula>$J$13&gt;0</formula>
    </cfRule>
  </conditionalFormatting>
  <conditionalFormatting sqref="AC7:AC10">
    <cfRule type="expression" dxfId="2" priority="4">
      <formula>$AE$1&lt;&gt;"OUI"</formula>
    </cfRule>
  </conditionalFormatting>
  <conditionalFormatting sqref="AA12:AA13">
    <cfRule type="cellIs" dxfId="1" priority="3" operator="greaterThan">
      <formula>0</formula>
    </cfRule>
  </conditionalFormatting>
  <conditionalFormatting sqref="Y12:Y13">
    <cfRule type="cellIs" dxfId="0" priority="1" operator="greaterThan">
      <formula>0</formula>
    </cfRule>
  </conditionalFormatting>
  <hyperlinks>
    <hyperlink ref="P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Page de garde</vt:lpstr>
      <vt:lpstr>Feuil3</vt:lpstr>
      <vt:lpstr>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</dc:creator>
  <cp:lastModifiedBy>TB</cp:lastModifiedBy>
  <dcterms:created xsi:type="dcterms:W3CDTF">2016-10-29T06:44:40Z</dcterms:created>
  <dcterms:modified xsi:type="dcterms:W3CDTF">2016-10-30T10:29:10Z</dcterms:modified>
</cp:coreProperties>
</file>