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° 2016-19 août\Documents\° Comment ça marche\CCM\#tableau\"/>
    </mc:Choice>
  </mc:AlternateContent>
  <bookViews>
    <workbookView xWindow="0" yWindow="0" windowWidth="13668" windowHeight="7044"/>
  </bookViews>
  <sheets>
    <sheet name="POUR SIGNATUR DES STATUE (2)" sheetId="1" r:id="rId1"/>
  </sheets>
  <definedNames>
    <definedName name="_xlnm._FilterDatabase" localSheetId="0" hidden="1">'POUR SIGNATUR DES STATUE (2)'!$B$2:$P$78</definedName>
    <definedName name="Droits">'POUR SIGNATUR DES STATUE (2)'!$C$72:$D$78</definedName>
  </definedNames>
  <calcPr calcId="152511"/>
</workbook>
</file>

<file path=xl/calcChain.xml><?xml version="1.0" encoding="utf-8"?>
<calcChain xmlns="http://schemas.openxmlformats.org/spreadsheetml/2006/main">
  <c r="M24" i="1" l="1"/>
  <c r="G68" i="1"/>
  <c r="G66" i="1"/>
  <c r="G65" i="1"/>
  <c r="G64" i="1"/>
  <c r="G63" i="1"/>
  <c r="G62" i="1"/>
  <c r="G59" i="1"/>
  <c r="G54" i="1"/>
  <c r="G53" i="1"/>
  <c r="G52" i="1"/>
  <c r="G51" i="1"/>
  <c r="G50" i="1"/>
  <c r="G49" i="1"/>
  <c r="G48" i="1"/>
  <c r="G47" i="1"/>
  <c r="G46" i="1"/>
  <c r="G45" i="1"/>
  <c r="G44" i="1"/>
  <c r="G43" i="1"/>
  <c r="E69" i="1" l="1"/>
  <c r="G69" i="1" s="1"/>
  <c r="F68" i="1"/>
  <c r="J66" i="1"/>
  <c r="K66" i="1" s="1"/>
  <c r="F66" i="1"/>
  <c r="F65" i="1"/>
  <c r="F64" i="1"/>
  <c r="F63" i="1"/>
  <c r="F62" i="1"/>
  <c r="J60" i="1"/>
  <c r="K60" i="1" s="1"/>
  <c r="E60" i="1"/>
  <c r="G60" i="1" s="1"/>
  <c r="F59" i="1"/>
  <c r="E57" i="1"/>
  <c r="G57" i="1" s="1"/>
  <c r="E56" i="1"/>
  <c r="G56" i="1" s="1"/>
  <c r="F54" i="1"/>
  <c r="F53" i="1"/>
  <c r="F52" i="1"/>
  <c r="F51" i="1"/>
  <c r="F50" i="1"/>
  <c r="F49" i="1"/>
  <c r="F48" i="1"/>
  <c r="F47" i="1"/>
  <c r="F46" i="1"/>
  <c r="F45" i="1"/>
  <c r="F44" i="1"/>
  <c r="F43" i="1"/>
  <c r="E41" i="1"/>
  <c r="G41" i="1" s="1"/>
  <c r="M41" i="1" s="1"/>
  <c r="E40" i="1"/>
  <c r="G40" i="1" s="1"/>
  <c r="M40" i="1" s="1"/>
  <c r="E39" i="1"/>
  <c r="G39" i="1" s="1"/>
  <c r="M39" i="1" s="1"/>
  <c r="E38" i="1"/>
  <c r="G38" i="1" s="1"/>
  <c r="M38" i="1" s="1"/>
  <c r="E37" i="1"/>
  <c r="G37" i="1" s="1"/>
  <c r="M37" i="1" s="1"/>
  <c r="E36" i="1"/>
  <c r="G36" i="1" s="1"/>
  <c r="M36" i="1" s="1"/>
  <c r="E35" i="1"/>
  <c r="G35" i="1" s="1"/>
  <c r="M35" i="1" s="1"/>
  <c r="E34" i="1"/>
  <c r="G34" i="1" s="1"/>
  <c r="M34" i="1" s="1"/>
  <c r="E33" i="1"/>
  <c r="G33" i="1" s="1"/>
  <c r="M33" i="1" s="1"/>
  <c r="E32" i="1"/>
  <c r="G32" i="1" s="1"/>
  <c r="M32" i="1" s="1"/>
  <c r="E31" i="1"/>
  <c r="G31" i="1" s="1"/>
  <c r="M31" i="1" s="1"/>
  <c r="E30" i="1"/>
  <c r="G30" i="1" s="1"/>
  <c r="M30" i="1" s="1"/>
  <c r="E29" i="1"/>
  <c r="G29" i="1" s="1"/>
  <c r="M29" i="1" s="1"/>
  <c r="E28" i="1"/>
  <c r="G28" i="1" s="1"/>
  <c r="M28" i="1" s="1"/>
  <c r="E27" i="1"/>
  <c r="G27" i="1" s="1"/>
  <c r="M27" i="1" s="1"/>
  <c r="E26" i="1"/>
  <c r="G26" i="1" s="1"/>
  <c r="M26" i="1" s="1"/>
  <c r="E25" i="1"/>
  <c r="G25" i="1" s="1"/>
  <c r="M25" i="1" s="1"/>
  <c r="E24" i="1"/>
  <c r="E23" i="1"/>
  <c r="G23" i="1" s="1"/>
  <c r="M23" i="1" s="1"/>
  <c r="E22" i="1"/>
  <c r="G22" i="1" s="1"/>
  <c r="M22" i="1" s="1"/>
  <c r="E21" i="1"/>
  <c r="G21" i="1" s="1"/>
  <c r="M21" i="1" s="1"/>
  <c r="E20" i="1"/>
  <c r="G20" i="1" s="1"/>
  <c r="M20" i="1" s="1"/>
  <c r="E19" i="1"/>
  <c r="G19" i="1" s="1"/>
  <c r="M19" i="1" s="1"/>
  <c r="E18" i="1"/>
  <c r="G18" i="1" s="1"/>
  <c r="M18" i="1" s="1"/>
  <c r="E17" i="1"/>
  <c r="G17" i="1" s="1"/>
  <c r="M17" i="1" s="1"/>
  <c r="E16" i="1"/>
  <c r="G16" i="1" s="1"/>
  <c r="M16" i="1" s="1"/>
  <c r="E15" i="1"/>
  <c r="G15" i="1" s="1"/>
  <c r="M15" i="1" s="1"/>
  <c r="E14" i="1"/>
  <c r="G14" i="1" s="1"/>
  <c r="M14" i="1" s="1"/>
  <c r="E13" i="1"/>
  <c r="G13" i="1" s="1"/>
  <c r="M13" i="1" s="1"/>
  <c r="E12" i="1"/>
  <c r="G12" i="1" s="1"/>
  <c r="M12" i="1" s="1"/>
  <c r="E11" i="1"/>
  <c r="G11" i="1" s="1"/>
  <c r="M11" i="1" s="1"/>
  <c r="E10" i="1"/>
  <c r="G10" i="1" s="1"/>
  <c r="M10" i="1" s="1"/>
  <c r="E9" i="1"/>
  <c r="G9" i="1" s="1"/>
  <c r="M9" i="1" s="1"/>
  <c r="E8" i="1"/>
  <c r="G8" i="1" s="1"/>
  <c r="M8" i="1" s="1"/>
  <c r="E7" i="1"/>
  <c r="G7" i="1" s="1"/>
  <c r="M7" i="1" s="1"/>
  <c r="E6" i="1"/>
  <c r="G6" i="1" s="1"/>
  <c r="M6" i="1" s="1"/>
  <c r="E5" i="1"/>
  <c r="G5" i="1" s="1"/>
  <c r="M5" i="1" s="1"/>
  <c r="E4" i="1"/>
  <c r="G4" i="1" s="1"/>
  <c r="M4" i="1" s="1"/>
  <c r="E3" i="1"/>
  <c r="G3" i="1" s="1"/>
  <c r="M3" i="1" s="1"/>
  <c r="F7" i="1" l="1"/>
  <c r="F11" i="1"/>
  <c r="F15" i="1"/>
  <c r="F19" i="1"/>
  <c r="F23" i="1"/>
  <c r="F27" i="1"/>
  <c r="F31" i="1"/>
  <c r="F35" i="1"/>
  <c r="F39" i="1"/>
  <c r="F57" i="1"/>
  <c r="F6" i="1"/>
  <c r="F4" i="1"/>
  <c r="F8" i="1"/>
  <c r="F12" i="1"/>
  <c r="F16" i="1"/>
  <c r="F20" i="1"/>
  <c r="F24" i="1"/>
  <c r="F28" i="1"/>
  <c r="F32" i="1"/>
  <c r="F36" i="1"/>
  <c r="F40" i="1"/>
  <c r="F5" i="1"/>
  <c r="F9" i="1"/>
  <c r="F13" i="1"/>
  <c r="F17" i="1"/>
  <c r="F21" i="1"/>
  <c r="F25" i="1"/>
  <c r="F29" i="1"/>
  <c r="F33" i="1"/>
  <c r="F37" i="1"/>
  <c r="F41" i="1"/>
  <c r="F60" i="1"/>
  <c r="F10" i="1"/>
  <c r="F14" i="1"/>
  <c r="F18" i="1"/>
  <c r="F22" i="1"/>
  <c r="F26" i="1"/>
  <c r="F30" i="1"/>
  <c r="F34" i="1"/>
  <c r="F38" i="1"/>
  <c r="F56" i="1"/>
  <c r="F69" i="1"/>
  <c r="F3" i="1"/>
</calcChain>
</file>

<file path=xl/sharedStrings.xml><?xml version="1.0" encoding="utf-8"?>
<sst xmlns="http://schemas.openxmlformats.org/spreadsheetml/2006/main" count="346" uniqueCount="107">
  <si>
    <t>NOM DES SP ACTIF OU INACTIF</t>
  </si>
  <si>
    <t>PERNOMS</t>
  </si>
  <si>
    <t>DATE D'ENTREE AU CI OZON</t>
  </si>
  <si>
    <t>DATE DEPART DU CI OZON</t>
  </si>
  <si>
    <t>DUREE</t>
  </si>
  <si>
    <t>MOTIF DU DEPART</t>
  </si>
  <si>
    <t>DATE DEBUT D'INDISPONIBILITER</t>
  </si>
  <si>
    <t>DATE DE RETOUR DE L'INDISPONIBILITER</t>
  </si>
  <si>
    <t>DUREE D'INDISPONIBILITER ANNEE OU MOIS</t>
  </si>
  <si>
    <t xml:space="preserve">DUREE AU DROIT DE L'AMICALE EN </t>
  </si>
  <si>
    <t>DROIT AU VOYAGE ET SAINTE BARBE</t>
  </si>
  <si>
    <t>DROIT AMICALE</t>
  </si>
  <si>
    <t>STATUE OPERATIONNEL</t>
  </si>
  <si>
    <t xml:space="preserve"> THOMAS</t>
  </si>
  <si>
    <t xml:space="preserve">ACTIF </t>
  </si>
  <si>
    <t>ACTIF</t>
  </si>
  <si>
    <t>OPERATIONNEL</t>
  </si>
  <si>
    <t>FRANCK</t>
  </si>
  <si>
    <t xml:space="preserve">AURELIEN </t>
  </si>
  <si>
    <t>DENIS</t>
  </si>
  <si>
    <t>NATHALIE</t>
  </si>
  <si>
    <t>ALEXANDRE</t>
  </si>
  <si>
    <t xml:space="preserve">GREGORY </t>
  </si>
  <si>
    <t xml:space="preserve">EDDY </t>
  </si>
  <si>
    <t xml:space="preserve"> GUY</t>
  </si>
  <si>
    <t>PEDRO</t>
  </si>
  <si>
    <t>ANTHONY</t>
  </si>
  <si>
    <t xml:space="preserve">PASCAL </t>
  </si>
  <si>
    <t>NOUVEAU ARRIVER</t>
  </si>
  <si>
    <t xml:space="preserve"> J.PHILIPPE</t>
  </si>
  <si>
    <t xml:space="preserve"> BENJAMIN </t>
  </si>
  <si>
    <t>JOHN</t>
  </si>
  <si>
    <t>LUDOVIC</t>
  </si>
  <si>
    <t>VIVIEN</t>
  </si>
  <si>
    <t xml:space="preserve"> GREGOIRE</t>
  </si>
  <si>
    <t>FABRICE</t>
  </si>
  <si>
    <t>FABIEN</t>
  </si>
  <si>
    <t>LOIC</t>
  </si>
  <si>
    <t xml:space="preserve">MICKAEL </t>
  </si>
  <si>
    <t xml:space="preserve"> LAURENT</t>
  </si>
  <si>
    <t>PHILIPPE</t>
  </si>
  <si>
    <t xml:space="preserve">  HELENE</t>
  </si>
  <si>
    <t xml:space="preserve">MAXIME </t>
  </si>
  <si>
    <t xml:space="preserve">GUILLAUME </t>
  </si>
  <si>
    <t>DAVID</t>
  </si>
  <si>
    <t>CHRISTOPHE</t>
  </si>
  <si>
    <t>GILLES</t>
  </si>
  <si>
    <t>YOHANN</t>
  </si>
  <si>
    <t>FLORIAN</t>
  </si>
  <si>
    <t>AMELIE</t>
  </si>
  <si>
    <t>STAGIER</t>
  </si>
  <si>
    <t>NOM DES SP RETRAITE</t>
  </si>
  <si>
    <t>DATE DEBU D'INDISPONIBILITER</t>
  </si>
  <si>
    <t>DUREE D'INDISPONIBILITER</t>
  </si>
  <si>
    <t>DUREE AU DROIT DE L'AMICALE</t>
  </si>
  <si>
    <t>DROIT AU VOYAGE</t>
  </si>
  <si>
    <t>STATUE</t>
  </si>
  <si>
    <t>RICHARD</t>
  </si>
  <si>
    <t>RETRAITE</t>
  </si>
  <si>
    <t>fin de droit</t>
  </si>
  <si>
    <t xml:space="preserve">RETRAITER </t>
  </si>
  <si>
    <t>DANIEL</t>
  </si>
  <si>
    <t xml:space="preserve"> ROGER</t>
  </si>
  <si>
    <t xml:space="preserve"> GILBERT</t>
  </si>
  <si>
    <t>FIN DES VOYAGES 2018</t>
  </si>
  <si>
    <t>4 VOYAGES</t>
  </si>
  <si>
    <t>RETRAITER</t>
  </si>
  <si>
    <t xml:space="preserve"> JACKY </t>
  </si>
  <si>
    <t xml:space="preserve"> DANIEL </t>
  </si>
  <si>
    <t>GEORGES</t>
  </si>
  <si>
    <t>OLIVIER</t>
  </si>
  <si>
    <t xml:space="preserve">RETRAITE </t>
  </si>
  <si>
    <t xml:space="preserve">LOUIS </t>
  </si>
  <si>
    <t xml:space="preserve"> JEAN</t>
  </si>
  <si>
    <t xml:space="preserve">LUCIEN </t>
  </si>
  <si>
    <t>ROGER</t>
  </si>
  <si>
    <t>NOM DES SP QUI SONT EN INDISPONIBLITER</t>
  </si>
  <si>
    <t xml:space="preserve">AUDREY </t>
  </si>
  <si>
    <t>CONGER MATERNITER</t>
  </si>
  <si>
    <t xml:space="preserve">INDISPONIBLE </t>
  </si>
  <si>
    <t xml:space="preserve"> VANESSA</t>
  </si>
  <si>
    <t>INDISPONIBLE</t>
  </si>
  <si>
    <t>NOM DES SP QUI A DEMENAGER SANS MUTATION</t>
  </si>
  <si>
    <t>DEMENAGEMENT</t>
  </si>
  <si>
    <t xml:space="preserve">STEPHANE </t>
  </si>
  <si>
    <t xml:space="preserve">DEMENAGEMENT </t>
  </si>
  <si>
    <t>NOM DES SP EN MUTATION</t>
  </si>
  <si>
    <t xml:space="preserve"> JEROME</t>
  </si>
  <si>
    <t xml:space="preserve">MUTATION </t>
  </si>
  <si>
    <t xml:space="preserve"> FLAVIO</t>
  </si>
  <si>
    <t>MUTATION</t>
  </si>
  <si>
    <t xml:space="preserve"> FABIEN</t>
  </si>
  <si>
    <t>FIN DE DROIT</t>
  </si>
  <si>
    <t>CASSANDRE</t>
  </si>
  <si>
    <t>1 VOYAGES</t>
  </si>
  <si>
    <t>NOM DES SP EN DEMISSION</t>
  </si>
  <si>
    <t xml:space="preserve">VIRGINIE </t>
  </si>
  <si>
    <t>DEMISSION</t>
  </si>
  <si>
    <t>DROIT A L'AMICALE</t>
  </si>
  <si>
    <t>Après 5 ans d’engagement : 1 voyage et 1 sainte barbe</t>
  </si>
  <si>
    <t>Après 10 ans d’engagement :2 voyages et 2 sainte barbe</t>
  </si>
  <si>
    <t>Après 15 ans d’engagement : 3 voyage s et 3 sainte barbe</t>
  </si>
  <si>
    <t>Après 20 ans d’engagement : 4 voyages et 4 sainte barbe</t>
  </si>
  <si>
    <t>Après 25 ans d’engagement : 5 voyages et 5 sainte barbe</t>
  </si>
  <si>
    <t>Après 30 ans d’engagement : 6 voyages et 6 sainte barbe</t>
  </si>
  <si>
    <t>Moins de 5 ans d'engagement: 0 voyage et  0 sainte barbe</t>
  </si>
  <si>
    <t>Nbe d'années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</si>
</sst>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d\ dd\ mmm\ 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1"/>
      <color rgb="FF30303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14" fontId="0" fillId="2" borderId="7" xfId="0" applyNumberFormat="1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14" fontId="1" fillId="2" borderId="13" xfId="0" applyNumberFormat="1" applyFont="1" applyFill="1" applyBorder="1" applyAlignment="1">
      <alignment horizontal="center" vertical="center" wrapText="1"/>
    </xf>
    <xf numFmtId="14" fontId="0" fillId="3" borderId="7" xfId="0" applyNumberFormat="1" applyFill="1" applyBorder="1" applyAlignment="1">
      <alignment horizontal="center" vertical="center" wrapText="1"/>
    </xf>
    <xf numFmtId="14" fontId="0" fillId="3" borderId="6" xfId="0" applyNumberFormat="1" applyFill="1" applyBorder="1" applyAlignment="1">
      <alignment horizontal="center" vertical="center" wrapText="1"/>
    </xf>
    <xf numFmtId="14" fontId="0" fillId="0" borderId="20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14" fontId="0" fillId="0" borderId="0" xfId="0" applyNumberFormat="1" applyBorder="1"/>
    <xf numFmtId="0" fontId="4" fillId="0" borderId="0" xfId="0" applyFont="1"/>
    <xf numFmtId="0" fontId="4" fillId="0" borderId="7" xfId="0" applyNumberFormat="1" applyFont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0" borderId="2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6" fillId="0" borderId="0" xfId="0" applyFont="1"/>
    <xf numFmtId="2" fontId="6" fillId="0" borderId="7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68" fontId="0" fillId="0" borderId="0" xfId="0" applyNumberFormat="1"/>
    <xf numFmtId="168" fontId="1" fillId="2" borderId="3" xfId="0" applyNumberFormat="1" applyFont="1" applyFill="1" applyBorder="1" applyAlignment="1">
      <alignment horizontal="center" vertical="center" wrapText="1"/>
    </xf>
    <xf numFmtId="168" fontId="0" fillId="0" borderId="6" xfId="0" applyNumberFormat="1" applyBorder="1" applyAlignment="1">
      <alignment horizontal="center" vertical="center" wrapText="1"/>
    </xf>
    <xf numFmtId="168" fontId="0" fillId="0" borderId="7" xfId="0" applyNumberFormat="1" applyBorder="1" applyAlignment="1">
      <alignment horizontal="center" vertical="center" wrapText="1"/>
    </xf>
    <xf numFmtId="168" fontId="0" fillId="2" borderId="7" xfId="0" applyNumberFormat="1" applyFill="1" applyBorder="1" applyAlignment="1">
      <alignment horizontal="center" vertical="center" wrapText="1"/>
    </xf>
    <xf numFmtId="168" fontId="0" fillId="0" borderId="11" xfId="0" applyNumberFormat="1" applyBorder="1" applyAlignment="1">
      <alignment horizontal="center" vertical="center" wrapText="1"/>
    </xf>
    <xf numFmtId="168" fontId="1" fillId="2" borderId="13" xfId="0" applyNumberFormat="1" applyFont="1" applyFill="1" applyBorder="1" applyAlignment="1">
      <alignment horizontal="center" vertical="center" wrapText="1"/>
    </xf>
    <xf numFmtId="168" fontId="1" fillId="2" borderId="14" xfId="0" applyNumberFormat="1" applyFont="1" applyFill="1" applyBorder="1" applyAlignment="1">
      <alignment horizontal="center" vertical="center" wrapText="1"/>
    </xf>
    <xf numFmtId="168" fontId="1" fillId="2" borderId="12" xfId="0" applyNumberFormat="1" applyFont="1" applyFill="1" applyBorder="1" applyAlignment="1">
      <alignment horizontal="center" vertical="center" wrapText="1"/>
    </xf>
    <xf numFmtId="168" fontId="0" fillId="3" borderId="7" xfId="0" applyNumberFormat="1" applyFill="1" applyBorder="1" applyAlignment="1">
      <alignment horizontal="center" vertical="center" wrapText="1"/>
    </xf>
    <xf numFmtId="168" fontId="0" fillId="3" borderId="6" xfId="0" applyNumberFormat="1" applyFill="1" applyBorder="1" applyAlignment="1">
      <alignment horizontal="center" vertical="center" wrapText="1"/>
    </xf>
    <xf numFmtId="168" fontId="0" fillId="0" borderId="20" xfId="0" applyNumberFormat="1" applyBorder="1" applyAlignment="1">
      <alignment horizontal="center" vertical="center" wrapText="1"/>
    </xf>
    <xf numFmtId="168" fontId="0" fillId="0" borderId="0" xfId="0" applyNumberFormat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 wrapText="1"/>
    </xf>
    <xf numFmtId="0" fontId="8" fillId="5" borderId="23" xfId="0" applyNumberFormat="1" applyFont="1" applyFill="1" applyBorder="1" applyAlignment="1">
      <alignment horizontal="center" vertical="center" wrapText="1"/>
    </xf>
    <xf numFmtId="0" fontId="8" fillId="5" borderId="8" xfId="0" applyNumberFormat="1" applyFont="1" applyFill="1" applyBorder="1" applyAlignment="1">
      <alignment horizontal="center" vertical="center"/>
    </xf>
    <xf numFmtId="0" fontId="8" fillId="5" borderId="21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64"/>
  <sheetViews>
    <sheetView tabSelected="1" zoomScale="90" zoomScaleNormal="90" workbookViewId="0">
      <pane xSplit="4212" topLeftCell="K1" activePane="topRight"/>
      <selection activeCell="A6" sqref="A6"/>
      <selection pane="topRight" activeCell="M3" sqref="M3"/>
    </sheetView>
  </sheetViews>
  <sheetFormatPr baseColWidth="10" defaultRowHeight="14.4" x14ac:dyDescent="0.3"/>
  <cols>
    <col min="2" max="2" width="27.44140625" style="1" customWidth="1"/>
    <col min="3" max="3" width="12.88671875" customWidth="1"/>
    <col min="4" max="4" width="13.77734375" style="41" customWidth="1"/>
    <col min="5" max="5" width="13.109375" style="41" customWidth="1"/>
    <col min="6" max="6" width="15.109375" style="53" bestFit="1" customWidth="1"/>
    <col min="7" max="7" width="7.33203125" style="63" customWidth="1"/>
    <col min="8" max="8" width="20.5546875" customWidth="1"/>
    <col min="9" max="9" width="18.88671875" style="68" customWidth="1"/>
    <col min="10" max="10" width="19.21875" style="68" customWidth="1"/>
    <col min="11" max="11" width="24.44140625" customWidth="1"/>
    <col min="12" max="12" width="17.88671875" customWidth="1"/>
    <col min="13" max="13" width="17.5546875" customWidth="1"/>
    <col min="14" max="14" width="9.6640625" customWidth="1"/>
    <col min="15" max="15" width="15.109375" bestFit="1" customWidth="1"/>
  </cols>
  <sheetData>
    <row r="1" spans="1:16" ht="15" thickBot="1" x14ac:dyDescent="0.35"/>
    <row r="2" spans="1:16" ht="30.75" customHeight="1" thickTop="1" x14ac:dyDescent="0.3">
      <c r="A2" s="2"/>
      <c r="B2" s="37" t="s">
        <v>0</v>
      </c>
      <c r="C2" s="38" t="s">
        <v>1</v>
      </c>
      <c r="D2" s="42" t="s">
        <v>2</v>
      </c>
      <c r="E2" s="42" t="s">
        <v>3</v>
      </c>
      <c r="F2" s="36" t="s">
        <v>4</v>
      </c>
      <c r="G2" s="67" t="s">
        <v>106</v>
      </c>
      <c r="H2" s="36" t="s">
        <v>5</v>
      </c>
      <c r="I2" s="69" t="s">
        <v>6</v>
      </c>
      <c r="J2" s="69" t="s">
        <v>7</v>
      </c>
      <c r="K2" s="36" t="s">
        <v>8</v>
      </c>
      <c r="L2" s="36" t="s">
        <v>9</v>
      </c>
      <c r="M2" s="36" t="s">
        <v>10</v>
      </c>
      <c r="N2" s="36" t="s">
        <v>11</v>
      </c>
      <c r="O2" s="34" t="s">
        <v>12</v>
      </c>
      <c r="P2" t="s">
        <v>0</v>
      </c>
    </row>
    <row r="3" spans="1:16" x14ac:dyDescent="0.3">
      <c r="A3" s="2"/>
      <c r="B3" s="3"/>
      <c r="C3" s="4" t="s">
        <v>13</v>
      </c>
      <c r="D3" s="43">
        <v>42156</v>
      </c>
      <c r="E3" s="44">
        <f ca="1">TODAY()</f>
        <v>42671</v>
      </c>
      <c r="F3" s="54" t="str">
        <f ca="1">DATEDIF(D3,E3,"y")&amp;"ans"&amp;DATEDIF(D3,E3,"ym")&amp;"mois"&amp;DATEDIF(D3,E3,"md")&amp;"jours"</f>
        <v>1ans4mois27jours</v>
      </c>
      <c r="G3" s="64">
        <f ca="1">DATEDIF(D3,E3,"d")/365.25</f>
        <v>1.4099931553730323</v>
      </c>
      <c r="H3" s="5" t="s">
        <v>14</v>
      </c>
      <c r="I3" s="70"/>
      <c r="J3" s="70"/>
      <c r="K3" s="4"/>
      <c r="L3" s="4"/>
      <c r="M3" s="90">
        <f ca="1">VLOOKUP(G:G,Droits,2,TRUE)</f>
        <v>0</v>
      </c>
      <c r="N3" s="4" t="s">
        <v>15</v>
      </c>
      <c r="O3" s="6" t="s">
        <v>16</v>
      </c>
    </row>
    <row r="4" spans="1:16" x14ac:dyDescent="0.3">
      <c r="A4" s="2">
        <v>2015</v>
      </c>
      <c r="B4" s="7"/>
      <c r="C4" s="5" t="s">
        <v>17</v>
      </c>
      <c r="D4" s="44">
        <v>34700</v>
      </c>
      <c r="E4" s="44">
        <f t="shared" ref="E4:E69" ca="1" si="0">TODAY()</f>
        <v>42671</v>
      </c>
      <c r="F4" s="54" t="str">
        <f ca="1">DATEDIF(D4,E4,"y")&amp;"ans"&amp;DATEDIF(D4,E4,"ym")&amp;"mois"&amp;DATEDIF(D4,E4,"md")&amp;"jours"</f>
        <v>21ans9mois27jours</v>
      </c>
      <c r="G4" s="64">
        <f t="shared" ref="G4:G67" ca="1" si="1">DATEDIF(D4,E4,"d")/365.25</f>
        <v>21.82340862422998</v>
      </c>
      <c r="H4" s="5" t="s">
        <v>14</v>
      </c>
      <c r="I4" s="71"/>
      <c r="J4" s="71"/>
      <c r="K4" s="5"/>
      <c r="L4" s="5"/>
      <c r="M4" s="90">
        <f ca="1">VLOOKUP(G:G,Droits,2,TRUE)</f>
        <v>4</v>
      </c>
      <c r="N4" s="5" t="s">
        <v>14</v>
      </c>
      <c r="O4" s="6" t="s">
        <v>16</v>
      </c>
    </row>
    <row r="5" spans="1:16" x14ac:dyDescent="0.3">
      <c r="A5" s="2"/>
      <c r="B5" s="7"/>
      <c r="C5" s="5" t="s">
        <v>18</v>
      </c>
      <c r="D5" s="44">
        <v>40544</v>
      </c>
      <c r="E5" s="44">
        <f t="shared" ca="1" si="0"/>
        <v>42671</v>
      </c>
      <c r="F5" s="54" t="str">
        <f t="shared" ref="F5:F41" ca="1" si="2">DATEDIF(D5,E5,"y")&amp;"ans"&amp;DATEDIF(D5,E5,"ym")&amp;"mois"&amp;DATEDIF(D5,E5,"md")&amp;"jours"</f>
        <v>5ans9mois27jours</v>
      </c>
      <c r="G5" s="64">
        <f t="shared" ca="1" si="1"/>
        <v>5.8234086242299794</v>
      </c>
      <c r="H5" s="5" t="s">
        <v>14</v>
      </c>
      <c r="I5" s="71"/>
      <c r="J5" s="71"/>
      <c r="K5" s="5"/>
      <c r="L5" s="5"/>
      <c r="M5" s="90">
        <f ca="1">VLOOKUP(G:G,Droits,2,TRUE)</f>
        <v>1</v>
      </c>
      <c r="N5" s="5" t="s">
        <v>15</v>
      </c>
      <c r="O5" s="6" t="s">
        <v>16</v>
      </c>
    </row>
    <row r="6" spans="1:16" x14ac:dyDescent="0.3">
      <c r="A6" s="2"/>
      <c r="B6" s="7"/>
      <c r="C6" s="5" t="s">
        <v>19</v>
      </c>
      <c r="D6" s="44">
        <v>30742</v>
      </c>
      <c r="E6" s="44">
        <f t="shared" ca="1" si="0"/>
        <v>42671</v>
      </c>
      <c r="F6" s="54" t="str">
        <f t="shared" ca="1" si="2"/>
        <v>32ans7mois27jours</v>
      </c>
      <c r="G6" s="64">
        <f t="shared" ca="1" si="1"/>
        <v>32.659822039698838</v>
      </c>
      <c r="H6" s="5" t="s">
        <v>14</v>
      </c>
      <c r="I6" s="71"/>
      <c r="J6" s="71"/>
      <c r="K6" s="5"/>
      <c r="L6" s="5"/>
      <c r="M6" s="90">
        <f ca="1">VLOOKUP(G:G,Droits,2,TRUE)</f>
        <v>6</v>
      </c>
      <c r="N6" s="5" t="s">
        <v>15</v>
      </c>
      <c r="O6" s="6" t="s">
        <v>16</v>
      </c>
    </row>
    <row r="7" spans="1:16" x14ac:dyDescent="0.3">
      <c r="A7" s="2"/>
      <c r="B7" s="7"/>
      <c r="C7" s="5" t="s">
        <v>20</v>
      </c>
      <c r="D7" s="44"/>
      <c r="E7" s="44">
        <f t="shared" ca="1" si="0"/>
        <v>42671</v>
      </c>
      <c r="F7" s="54" t="str">
        <f t="shared" ca="1" si="2"/>
        <v>116ans9mois28jours</v>
      </c>
      <c r="G7" s="64">
        <f t="shared" ca="1" si="1"/>
        <v>116.82683093771389</v>
      </c>
      <c r="H7" s="5" t="s">
        <v>14</v>
      </c>
      <c r="I7" s="71"/>
      <c r="J7" s="71"/>
      <c r="K7" s="5"/>
      <c r="L7" s="5"/>
      <c r="M7" s="90">
        <f ca="1">VLOOKUP(G:G,Droits,2,TRUE)</f>
        <v>6</v>
      </c>
      <c r="N7" s="5" t="s">
        <v>15</v>
      </c>
      <c r="O7" s="6" t="s">
        <v>16</v>
      </c>
    </row>
    <row r="8" spans="1:16" x14ac:dyDescent="0.3">
      <c r="A8" s="2"/>
      <c r="B8" s="7"/>
      <c r="C8" s="5" t="s">
        <v>21</v>
      </c>
      <c r="D8" s="44">
        <v>39234</v>
      </c>
      <c r="E8" s="44">
        <f t="shared" ca="1" si="0"/>
        <v>42671</v>
      </c>
      <c r="F8" s="54" t="str">
        <f t="shared" ca="1" si="2"/>
        <v>9ans4mois27jours</v>
      </c>
      <c r="G8" s="64">
        <f t="shared" ca="1" si="1"/>
        <v>9.4099931553730318</v>
      </c>
      <c r="H8" s="5" t="s">
        <v>14</v>
      </c>
      <c r="I8" s="71"/>
      <c r="J8" s="71"/>
      <c r="K8" s="5"/>
      <c r="L8" s="5"/>
      <c r="M8" s="90">
        <f ca="1">VLOOKUP(G:G,Droits,2,TRUE)</f>
        <v>1</v>
      </c>
      <c r="N8" s="5" t="s">
        <v>15</v>
      </c>
      <c r="O8" s="6" t="s">
        <v>16</v>
      </c>
    </row>
    <row r="9" spans="1:16" x14ac:dyDescent="0.3">
      <c r="A9" s="2"/>
      <c r="B9" s="7"/>
      <c r="C9" s="5" t="s">
        <v>22</v>
      </c>
      <c r="D9" s="44">
        <v>41395</v>
      </c>
      <c r="E9" s="44">
        <f t="shared" ca="1" si="0"/>
        <v>42671</v>
      </c>
      <c r="F9" s="54" t="str">
        <f t="shared" ca="1" si="2"/>
        <v>3ans5mois27jours</v>
      </c>
      <c r="G9" s="64">
        <f t="shared" ca="1" si="1"/>
        <v>3.4934976043805612</v>
      </c>
      <c r="H9" s="5" t="s">
        <v>14</v>
      </c>
      <c r="I9" s="71"/>
      <c r="J9" s="71"/>
      <c r="K9" s="5"/>
      <c r="L9" s="5"/>
      <c r="M9" s="90">
        <f ca="1">VLOOKUP(G:G,Droits,2,TRUE)</f>
        <v>0</v>
      </c>
      <c r="N9" s="5" t="s">
        <v>15</v>
      </c>
      <c r="O9" s="6" t="s">
        <v>16</v>
      </c>
    </row>
    <row r="10" spans="1:16" x14ac:dyDescent="0.3">
      <c r="A10" s="2"/>
      <c r="B10" s="7"/>
      <c r="C10" s="5" t="s">
        <v>23</v>
      </c>
      <c r="D10" s="44">
        <v>41913</v>
      </c>
      <c r="E10" s="44">
        <f t="shared" ca="1" si="0"/>
        <v>42671</v>
      </c>
      <c r="F10" s="54" t="str">
        <f t="shared" ca="1" si="2"/>
        <v>2ans0mois27jours</v>
      </c>
      <c r="G10" s="64">
        <f t="shared" ca="1" si="1"/>
        <v>2.0752908966461328</v>
      </c>
      <c r="H10" s="5" t="s">
        <v>14</v>
      </c>
      <c r="I10" s="71"/>
      <c r="J10" s="71"/>
      <c r="K10" s="5"/>
      <c r="L10" s="5"/>
      <c r="M10" s="90">
        <f ca="1">VLOOKUP(G:G,Droits,2,TRUE)</f>
        <v>0</v>
      </c>
      <c r="N10" s="5" t="s">
        <v>15</v>
      </c>
      <c r="O10" s="6" t="s">
        <v>16</v>
      </c>
    </row>
    <row r="11" spans="1:16" x14ac:dyDescent="0.3">
      <c r="A11" s="2">
        <v>2015</v>
      </c>
      <c r="B11" s="7"/>
      <c r="C11" s="5" t="s">
        <v>24</v>
      </c>
      <c r="D11" s="44">
        <v>33175</v>
      </c>
      <c r="E11" s="44">
        <f t="shared" ca="1" si="0"/>
        <v>42671</v>
      </c>
      <c r="F11" s="54" t="str">
        <f t="shared" ca="1" si="2"/>
        <v>25ans11mois29jours</v>
      </c>
      <c r="G11" s="64">
        <f t="shared" ca="1" si="1"/>
        <v>25.998631074606433</v>
      </c>
      <c r="H11" s="5" t="s">
        <v>14</v>
      </c>
      <c r="I11" s="71"/>
      <c r="J11" s="71"/>
      <c r="K11" s="5"/>
      <c r="L11" s="5"/>
      <c r="M11" s="90">
        <f ca="1">VLOOKUP(G:G,Droits,2,TRUE)</f>
        <v>5</v>
      </c>
      <c r="N11" s="5" t="s">
        <v>15</v>
      </c>
      <c r="O11" s="6" t="s">
        <v>16</v>
      </c>
    </row>
    <row r="12" spans="1:16" x14ac:dyDescent="0.3">
      <c r="A12" s="2"/>
      <c r="B12" s="7"/>
      <c r="C12" s="5" t="s">
        <v>25</v>
      </c>
      <c r="D12" s="44">
        <v>38047</v>
      </c>
      <c r="E12" s="44">
        <f t="shared" ca="1" si="0"/>
        <v>42671</v>
      </c>
      <c r="F12" s="54" t="str">
        <f t="shared" ca="1" si="2"/>
        <v>12ans7mois27jours</v>
      </c>
      <c r="G12" s="64">
        <f t="shared" ca="1" si="1"/>
        <v>12.659822039698836</v>
      </c>
      <c r="H12" s="5" t="s">
        <v>14</v>
      </c>
      <c r="I12" s="71"/>
      <c r="J12" s="71"/>
      <c r="K12" s="5"/>
      <c r="L12" s="5"/>
      <c r="M12" s="90">
        <f ca="1">VLOOKUP(G:G,Droits,2,TRUE)</f>
        <v>2</v>
      </c>
      <c r="N12" s="5" t="s">
        <v>15</v>
      </c>
      <c r="O12" s="6" t="s">
        <v>16</v>
      </c>
    </row>
    <row r="13" spans="1:16" x14ac:dyDescent="0.3">
      <c r="A13" s="2"/>
      <c r="B13" s="7"/>
      <c r="C13" s="5" t="s">
        <v>26</v>
      </c>
      <c r="D13" s="44">
        <v>38786</v>
      </c>
      <c r="E13" s="44">
        <f t="shared" ca="1" si="0"/>
        <v>42671</v>
      </c>
      <c r="F13" s="54" t="str">
        <f t="shared" ca="1" si="2"/>
        <v>10ans7mois18jours</v>
      </c>
      <c r="G13" s="64">
        <f t="shared" ca="1" si="1"/>
        <v>10.636550308008214</v>
      </c>
      <c r="H13" s="5" t="s">
        <v>14</v>
      </c>
      <c r="I13" s="71"/>
      <c r="J13" s="71"/>
      <c r="K13" s="5"/>
      <c r="L13" s="5"/>
      <c r="M13" s="90">
        <f ca="1">VLOOKUP(G:G,Droits,2,TRUE)</f>
        <v>2</v>
      </c>
      <c r="N13" s="5" t="s">
        <v>15</v>
      </c>
      <c r="O13" s="6" t="s">
        <v>16</v>
      </c>
    </row>
    <row r="14" spans="1:16" x14ac:dyDescent="0.3">
      <c r="A14" s="2"/>
      <c r="B14" s="7"/>
      <c r="C14" s="5" t="s">
        <v>27</v>
      </c>
      <c r="D14" s="44">
        <v>38412</v>
      </c>
      <c r="E14" s="44">
        <f ca="1">TODAY()</f>
        <v>42671</v>
      </c>
      <c r="F14" s="54" t="str">
        <f t="shared" ca="1" si="2"/>
        <v>11ans7mois27jours</v>
      </c>
      <c r="G14" s="64">
        <f t="shared" ca="1" si="1"/>
        <v>11.66050650239562</v>
      </c>
      <c r="H14" s="5" t="s">
        <v>14</v>
      </c>
      <c r="I14" s="71">
        <v>42156</v>
      </c>
      <c r="J14" s="71"/>
      <c r="K14" s="5"/>
      <c r="L14" s="5"/>
      <c r="M14" s="90">
        <f ca="1">VLOOKUP(G:G,Droits,2,TRUE)</f>
        <v>2</v>
      </c>
      <c r="N14" s="4" t="s">
        <v>15</v>
      </c>
      <c r="O14" s="6" t="s">
        <v>16</v>
      </c>
    </row>
    <row r="15" spans="1:16" ht="28.8" x14ac:dyDescent="0.3">
      <c r="A15" s="2"/>
      <c r="B15" s="7"/>
      <c r="C15" s="5" t="s">
        <v>21</v>
      </c>
      <c r="D15" s="44">
        <v>42644</v>
      </c>
      <c r="E15" s="44">
        <f ca="1">TODAY()</f>
        <v>42671</v>
      </c>
      <c r="F15" s="54" t="str">
        <f t="shared" ca="1" si="2"/>
        <v>0ans0mois27jours</v>
      </c>
      <c r="G15" s="64">
        <f t="shared" ca="1" si="1"/>
        <v>7.3921971252566734E-2</v>
      </c>
      <c r="H15" s="5" t="s">
        <v>14</v>
      </c>
      <c r="I15" s="71"/>
      <c r="J15" s="71"/>
      <c r="K15" s="5"/>
      <c r="L15" s="5"/>
      <c r="M15" s="90">
        <f ca="1">VLOOKUP(G:G,Droits,2,TRUE)</f>
        <v>0</v>
      </c>
      <c r="N15" s="4" t="s">
        <v>15</v>
      </c>
      <c r="O15" s="6" t="s">
        <v>28</v>
      </c>
    </row>
    <row r="16" spans="1:16" x14ac:dyDescent="0.3">
      <c r="A16" s="2"/>
      <c r="B16" s="7"/>
      <c r="C16" s="5" t="s">
        <v>29</v>
      </c>
      <c r="D16" s="44">
        <v>38047</v>
      </c>
      <c r="E16" s="44">
        <f t="shared" ca="1" si="0"/>
        <v>42671</v>
      </c>
      <c r="F16" s="54" t="str">
        <f t="shared" ca="1" si="2"/>
        <v>12ans7mois27jours</v>
      </c>
      <c r="G16" s="64">
        <f t="shared" ca="1" si="1"/>
        <v>12.659822039698836</v>
      </c>
      <c r="H16" s="5" t="s">
        <v>14</v>
      </c>
      <c r="I16" s="71"/>
      <c r="J16" s="71"/>
      <c r="K16" s="5"/>
      <c r="L16" s="5"/>
      <c r="M16" s="90">
        <f ca="1">VLOOKUP(G:G,Droits,2,TRUE)</f>
        <v>2</v>
      </c>
      <c r="N16" s="4" t="s">
        <v>15</v>
      </c>
      <c r="O16" s="6" t="s">
        <v>16</v>
      </c>
    </row>
    <row r="17" spans="1:15" x14ac:dyDescent="0.3">
      <c r="A17" s="2"/>
      <c r="B17" s="7"/>
      <c r="C17" s="5" t="s">
        <v>30</v>
      </c>
      <c r="D17" s="44">
        <v>41974</v>
      </c>
      <c r="E17" s="44">
        <f t="shared" ca="1" si="0"/>
        <v>42671</v>
      </c>
      <c r="F17" s="54" t="str">
        <f t="shared" ca="1" si="2"/>
        <v>1ans10mois27jours</v>
      </c>
      <c r="G17" s="64">
        <f t="shared" ca="1" si="1"/>
        <v>1.9082819986310746</v>
      </c>
      <c r="H17" s="5" t="s">
        <v>14</v>
      </c>
      <c r="I17" s="71"/>
      <c r="J17" s="71"/>
      <c r="K17" s="5"/>
      <c r="L17" s="5"/>
      <c r="M17" s="90">
        <f ca="1">VLOOKUP(G:G,Droits,2,TRUE)</f>
        <v>0</v>
      </c>
      <c r="N17" s="4" t="s">
        <v>15</v>
      </c>
      <c r="O17" s="6" t="s">
        <v>16</v>
      </c>
    </row>
    <row r="18" spans="1:15" x14ac:dyDescent="0.3">
      <c r="A18" s="2"/>
      <c r="B18" s="7"/>
      <c r="C18" s="5" t="s">
        <v>31</v>
      </c>
      <c r="D18" s="44">
        <v>35159</v>
      </c>
      <c r="E18" s="44">
        <f t="shared" ca="1" si="0"/>
        <v>42671</v>
      </c>
      <c r="F18" s="54" t="str">
        <f t="shared" ca="1" si="2"/>
        <v>20ans6mois24jours</v>
      </c>
      <c r="G18" s="64">
        <f t="shared" ca="1" si="1"/>
        <v>20.566735112936346</v>
      </c>
      <c r="H18" s="5" t="s">
        <v>14</v>
      </c>
      <c r="I18" s="71"/>
      <c r="J18" s="71"/>
      <c r="K18" s="5"/>
      <c r="L18" s="5"/>
      <c r="M18" s="90">
        <f ca="1">VLOOKUP(G:G,Droits,2,TRUE)</f>
        <v>4</v>
      </c>
      <c r="N18" s="4" t="s">
        <v>15</v>
      </c>
      <c r="O18" s="6" t="s">
        <v>16</v>
      </c>
    </row>
    <row r="19" spans="1:15" x14ac:dyDescent="0.3">
      <c r="A19" s="2"/>
      <c r="B19" s="7"/>
      <c r="C19" s="5" t="s">
        <v>31</v>
      </c>
      <c r="D19" s="44"/>
      <c r="E19" s="44">
        <f t="shared" ca="1" si="0"/>
        <v>42671</v>
      </c>
      <c r="F19" s="54" t="str">
        <f t="shared" ca="1" si="2"/>
        <v>116ans9mois28jours</v>
      </c>
      <c r="G19" s="64">
        <f t="shared" ca="1" si="1"/>
        <v>116.82683093771389</v>
      </c>
      <c r="H19" s="5" t="s">
        <v>14</v>
      </c>
      <c r="I19" s="71"/>
      <c r="J19" s="71"/>
      <c r="K19" s="5"/>
      <c r="L19" s="5"/>
      <c r="M19" s="90">
        <f ca="1">VLOOKUP(G:G,Droits,2,TRUE)</f>
        <v>6</v>
      </c>
      <c r="N19" s="4" t="s">
        <v>15</v>
      </c>
      <c r="O19" s="6" t="s">
        <v>16</v>
      </c>
    </row>
    <row r="20" spans="1:15" x14ac:dyDescent="0.3">
      <c r="A20" s="2"/>
      <c r="B20" s="7"/>
      <c r="C20" s="5" t="s">
        <v>32</v>
      </c>
      <c r="D20" s="44">
        <v>35247</v>
      </c>
      <c r="E20" s="44">
        <f t="shared" ca="1" si="0"/>
        <v>42671</v>
      </c>
      <c r="F20" s="54" t="str">
        <f t="shared" ca="1" si="2"/>
        <v>20ans3mois27jours</v>
      </c>
      <c r="G20" s="64">
        <f t="shared" ca="1" si="1"/>
        <v>20.325804243668721</v>
      </c>
      <c r="H20" s="5" t="s">
        <v>14</v>
      </c>
      <c r="I20" s="71"/>
      <c r="J20" s="71"/>
      <c r="K20" s="5"/>
      <c r="L20" s="5"/>
      <c r="M20" s="90">
        <f ca="1">VLOOKUP(G:G,Droits,2,TRUE)</f>
        <v>4</v>
      </c>
      <c r="N20" s="4" t="s">
        <v>15</v>
      </c>
      <c r="O20" s="6" t="s">
        <v>16</v>
      </c>
    </row>
    <row r="21" spans="1:15" x14ac:dyDescent="0.3">
      <c r="A21" s="2"/>
      <c r="B21" s="7"/>
      <c r="C21" s="5" t="s">
        <v>33</v>
      </c>
      <c r="D21" s="44"/>
      <c r="E21" s="44">
        <f t="shared" ca="1" si="0"/>
        <v>42671</v>
      </c>
      <c r="F21" s="54" t="str">
        <f t="shared" ca="1" si="2"/>
        <v>116ans9mois28jours</v>
      </c>
      <c r="G21" s="64">
        <f t="shared" ca="1" si="1"/>
        <v>116.82683093771389</v>
      </c>
      <c r="H21" s="5" t="s">
        <v>14</v>
      </c>
      <c r="I21" s="71"/>
      <c r="J21" s="71"/>
      <c r="K21" s="5"/>
      <c r="L21" s="5"/>
      <c r="M21" s="90">
        <f ca="1">VLOOKUP(G:G,Droits,2,TRUE)</f>
        <v>6</v>
      </c>
      <c r="N21" s="4" t="s">
        <v>15</v>
      </c>
      <c r="O21" s="6" t="s">
        <v>16</v>
      </c>
    </row>
    <row r="22" spans="1:15" x14ac:dyDescent="0.3">
      <c r="A22" s="2">
        <v>2015</v>
      </c>
      <c r="B22" s="7"/>
      <c r="C22" s="5" t="s">
        <v>34</v>
      </c>
      <c r="D22" s="44">
        <v>34943</v>
      </c>
      <c r="E22" s="44">
        <f t="shared" ca="1" si="0"/>
        <v>42671</v>
      </c>
      <c r="F22" s="54" t="str">
        <f t="shared" ca="1" si="2"/>
        <v>21ans1mois27jours</v>
      </c>
      <c r="G22" s="64">
        <f t="shared" ca="1" si="1"/>
        <v>21.15811088295688</v>
      </c>
      <c r="H22" s="5" t="s">
        <v>14</v>
      </c>
      <c r="I22" s="71"/>
      <c r="J22" s="71"/>
      <c r="K22" s="5"/>
      <c r="L22" s="5"/>
      <c r="M22" s="90">
        <f ca="1">VLOOKUP(G:G,Droits,2,TRUE)</f>
        <v>4</v>
      </c>
      <c r="N22" s="4" t="s">
        <v>15</v>
      </c>
      <c r="O22" s="6" t="s">
        <v>16</v>
      </c>
    </row>
    <row r="23" spans="1:15" x14ac:dyDescent="0.3">
      <c r="A23" s="2">
        <v>2015</v>
      </c>
      <c r="B23" s="7"/>
      <c r="C23" s="5" t="s">
        <v>35</v>
      </c>
      <c r="D23" s="44">
        <v>35431</v>
      </c>
      <c r="E23" s="44">
        <f ca="1">TODAY()</f>
        <v>42671</v>
      </c>
      <c r="F23" s="54" t="str">
        <f ca="1">DATEDIF(D23,E23,"y")&amp;"ans"&amp;DATEDIF(D23,E23,"ym")&amp;"mois"&amp;DATEDIF(D23,E23,"md")&amp;"jours"</f>
        <v>19ans9mois27jours</v>
      </c>
      <c r="G23" s="64">
        <f t="shared" ca="1" si="1"/>
        <v>19.822039698836413</v>
      </c>
      <c r="H23" s="5" t="s">
        <v>14</v>
      </c>
      <c r="I23" s="71"/>
      <c r="J23" s="71"/>
      <c r="K23" s="5"/>
      <c r="L23" s="5"/>
      <c r="M23" s="90">
        <f ca="1">VLOOKUP(G:G,Droits,2,TRUE)</f>
        <v>3</v>
      </c>
      <c r="N23" s="4" t="s">
        <v>15</v>
      </c>
      <c r="O23" s="6" t="s">
        <v>16</v>
      </c>
    </row>
    <row r="24" spans="1:15" x14ac:dyDescent="0.3">
      <c r="A24" s="2"/>
      <c r="B24" s="8"/>
      <c r="C24" s="9" t="s">
        <v>36</v>
      </c>
      <c r="D24" s="45">
        <v>42675</v>
      </c>
      <c r="E24" s="45">
        <f ca="1">TODAY()</f>
        <v>42671</v>
      </c>
      <c r="F24" s="55" t="e">
        <f ca="1">DATEDIF(D24,E24,"y")&amp;"ans"&amp;DATEDIF(D24,E24,"ym")&amp;"mois"&amp;DATEDIF(D24,E24,"md")&amp;"jours"</f>
        <v>#NUM!</v>
      </c>
      <c r="G24" s="64"/>
      <c r="H24" s="9"/>
      <c r="I24" s="72"/>
      <c r="J24" s="72"/>
      <c r="K24" s="9"/>
      <c r="L24" s="9"/>
      <c r="M24" s="91">
        <f>VLOOKUP(G:G,Droits,2,TRUE)</f>
        <v>0</v>
      </c>
      <c r="N24" s="10"/>
      <c r="O24" s="11"/>
    </row>
    <row r="25" spans="1:15" x14ac:dyDescent="0.3">
      <c r="A25" s="2"/>
      <c r="B25" s="7"/>
      <c r="C25" s="5" t="s">
        <v>37</v>
      </c>
      <c r="D25" s="44">
        <v>42552</v>
      </c>
      <c r="E25" s="44">
        <f ca="1">TODAY()</f>
        <v>42671</v>
      </c>
      <c r="F25" s="54" t="str">
        <f t="shared" ca="1" si="2"/>
        <v>0ans3mois27jours</v>
      </c>
      <c r="G25" s="64">
        <f t="shared" ca="1" si="1"/>
        <v>0.32580424366872007</v>
      </c>
      <c r="H25" s="5" t="s">
        <v>14</v>
      </c>
      <c r="I25" s="71"/>
      <c r="J25" s="71"/>
      <c r="K25" s="5"/>
      <c r="L25" s="5"/>
      <c r="M25" s="90">
        <f ca="1">VLOOKUP(G:G,Droits,2,TRUE)</f>
        <v>0</v>
      </c>
      <c r="N25" s="4" t="s">
        <v>15</v>
      </c>
      <c r="O25" s="6" t="s">
        <v>16</v>
      </c>
    </row>
    <row r="26" spans="1:15" x14ac:dyDescent="0.3">
      <c r="A26" s="2"/>
      <c r="B26" s="7"/>
      <c r="C26" s="5" t="s">
        <v>37</v>
      </c>
      <c r="D26" s="44">
        <v>38412</v>
      </c>
      <c r="E26" s="44">
        <f t="shared" ca="1" si="0"/>
        <v>42671</v>
      </c>
      <c r="F26" s="54" t="str">
        <f t="shared" ca="1" si="2"/>
        <v>11ans7mois27jours</v>
      </c>
      <c r="G26" s="64">
        <f t="shared" ca="1" si="1"/>
        <v>11.66050650239562</v>
      </c>
      <c r="H26" s="5" t="s">
        <v>14</v>
      </c>
      <c r="I26" s="71"/>
      <c r="J26" s="71"/>
      <c r="K26" s="5"/>
      <c r="L26" s="5"/>
      <c r="M26" s="90">
        <f ca="1">VLOOKUP(G:G,Droits,2,TRUE)</f>
        <v>2</v>
      </c>
      <c r="N26" s="4" t="s">
        <v>15</v>
      </c>
      <c r="O26" s="6" t="s">
        <v>16</v>
      </c>
    </row>
    <row r="27" spans="1:15" x14ac:dyDescent="0.3">
      <c r="A27" s="2"/>
      <c r="B27" s="7"/>
      <c r="C27" s="5" t="s">
        <v>38</v>
      </c>
      <c r="D27" s="44">
        <v>42005</v>
      </c>
      <c r="E27" s="44">
        <f t="shared" ca="1" si="0"/>
        <v>42671</v>
      </c>
      <c r="F27" s="54" t="str">
        <f t="shared" ca="1" si="2"/>
        <v>1ans9mois27jours</v>
      </c>
      <c r="G27" s="64">
        <f t="shared" ca="1" si="1"/>
        <v>1.8234086242299794</v>
      </c>
      <c r="H27" s="5" t="s">
        <v>14</v>
      </c>
      <c r="I27" s="71"/>
      <c r="J27" s="71"/>
      <c r="K27" s="5"/>
      <c r="L27" s="5"/>
      <c r="M27" s="90">
        <f ca="1">VLOOKUP(G:G,Droits,2,TRUE)</f>
        <v>0</v>
      </c>
      <c r="N27" s="4" t="s">
        <v>15</v>
      </c>
      <c r="O27" s="6" t="s">
        <v>16</v>
      </c>
    </row>
    <row r="28" spans="1:15" x14ac:dyDescent="0.3">
      <c r="A28" s="2"/>
      <c r="B28" s="7"/>
      <c r="C28" s="5" t="s">
        <v>37</v>
      </c>
      <c r="D28" s="44">
        <v>37898</v>
      </c>
      <c r="E28" s="44">
        <f t="shared" ca="1" si="0"/>
        <v>42671</v>
      </c>
      <c r="F28" s="54" t="str">
        <f t="shared" ca="1" si="2"/>
        <v>13ans0mois24jours</v>
      </c>
      <c r="G28" s="64">
        <f t="shared" ca="1" si="1"/>
        <v>13.067761806981519</v>
      </c>
      <c r="H28" s="5" t="s">
        <v>14</v>
      </c>
      <c r="I28" s="71"/>
      <c r="J28" s="71"/>
      <c r="K28" s="5"/>
      <c r="L28" s="5"/>
      <c r="M28" s="90">
        <f ca="1">VLOOKUP(G:G,Droits,2,TRUE)</f>
        <v>2</v>
      </c>
      <c r="N28" s="4" t="s">
        <v>15</v>
      </c>
      <c r="O28" s="6" t="s">
        <v>16</v>
      </c>
    </row>
    <row r="29" spans="1:15" x14ac:dyDescent="0.3">
      <c r="A29" s="2"/>
      <c r="B29" s="7"/>
      <c r="C29" s="5" t="s">
        <v>39</v>
      </c>
      <c r="D29" s="44">
        <v>38687</v>
      </c>
      <c r="E29" s="44">
        <f t="shared" ca="1" si="0"/>
        <v>42671</v>
      </c>
      <c r="F29" s="54" t="str">
        <f t="shared" ca="1" si="2"/>
        <v>10ans10mois27jours</v>
      </c>
      <c r="G29" s="64">
        <f t="shared" ca="1" si="1"/>
        <v>10.907597535934292</v>
      </c>
      <c r="H29" s="5" t="s">
        <v>14</v>
      </c>
      <c r="I29" s="71"/>
      <c r="J29" s="71"/>
      <c r="K29" s="5"/>
      <c r="L29" s="5"/>
      <c r="M29" s="90">
        <f ca="1">VLOOKUP(G:G,Droits,2,TRUE)</f>
        <v>2</v>
      </c>
      <c r="N29" s="4" t="s">
        <v>15</v>
      </c>
      <c r="O29" s="6" t="s">
        <v>16</v>
      </c>
    </row>
    <row r="30" spans="1:15" x14ac:dyDescent="0.3">
      <c r="A30" s="2"/>
      <c r="B30" s="7"/>
      <c r="C30" s="5" t="s">
        <v>40</v>
      </c>
      <c r="D30" s="44">
        <v>36465</v>
      </c>
      <c r="E30" s="44">
        <f t="shared" ca="1" si="0"/>
        <v>42671</v>
      </c>
      <c r="F30" s="54" t="str">
        <f t="shared" ca="1" si="2"/>
        <v>16ans11mois27jours</v>
      </c>
      <c r="G30" s="64">
        <f t="shared" ca="1" si="1"/>
        <v>16.991101984941821</v>
      </c>
      <c r="H30" s="5" t="s">
        <v>14</v>
      </c>
      <c r="I30" s="71"/>
      <c r="J30" s="71"/>
      <c r="K30" s="5"/>
      <c r="L30" s="5"/>
      <c r="M30" s="90">
        <f ca="1">VLOOKUP(G:G,Droits,2,TRUE)</f>
        <v>3</v>
      </c>
      <c r="N30" s="4" t="s">
        <v>15</v>
      </c>
      <c r="O30" s="6" t="s">
        <v>16</v>
      </c>
    </row>
    <row r="31" spans="1:15" x14ac:dyDescent="0.3">
      <c r="A31" s="2"/>
      <c r="B31" s="7"/>
      <c r="C31" s="5" t="s">
        <v>41</v>
      </c>
      <c r="D31" s="44"/>
      <c r="E31" s="44">
        <f t="shared" ca="1" si="0"/>
        <v>42671</v>
      </c>
      <c r="F31" s="54" t="str">
        <f t="shared" ca="1" si="2"/>
        <v>116ans9mois28jours</v>
      </c>
      <c r="G31" s="64">
        <f t="shared" ca="1" si="1"/>
        <v>116.82683093771389</v>
      </c>
      <c r="H31" s="5" t="s">
        <v>14</v>
      </c>
      <c r="I31" s="71"/>
      <c r="J31" s="71"/>
      <c r="K31" s="5"/>
      <c r="L31" s="5"/>
      <c r="M31" s="90">
        <f ca="1">VLOOKUP(G:G,Droits,2,TRUE)</f>
        <v>6</v>
      </c>
      <c r="N31" s="4" t="s">
        <v>15</v>
      </c>
      <c r="O31" s="6" t="s">
        <v>16</v>
      </c>
    </row>
    <row r="32" spans="1:15" x14ac:dyDescent="0.3">
      <c r="A32" s="2"/>
      <c r="B32" s="7"/>
      <c r="C32" s="5" t="s">
        <v>42</v>
      </c>
      <c r="D32" s="44">
        <v>41791</v>
      </c>
      <c r="E32" s="44">
        <f t="shared" ca="1" si="0"/>
        <v>42671</v>
      </c>
      <c r="F32" s="54" t="str">
        <f t="shared" ca="1" si="2"/>
        <v>2ans4mois27jours</v>
      </c>
      <c r="G32" s="64">
        <f t="shared" ca="1" si="1"/>
        <v>2.409308692676249</v>
      </c>
      <c r="H32" s="5" t="s">
        <v>14</v>
      </c>
      <c r="I32" s="71"/>
      <c r="J32" s="71"/>
      <c r="K32" s="5"/>
      <c r="L32" s="5"/>
      <c r="M32" s="90">
        <f ca="1">VLOOKUP(G:G,Droits,2,TRUE)</f>
        <v>0</v>
      </c>
      <c r="N32" s="4" t="s">
        <v>15</v>
      </c>
      <c r="O32" s="6" t="s">
        <v>16</v>
      </c>
    </row>
    <row r="33" spans="1:15" x14ac:dyDescent="0.3">
      <c r="A33" s="2"/>
      <c r="B33" s="7"/>
      <c r="C33" s="5" t="s">
        <v>43</v>
      </c>
      <c r="D33" s="44">
        <v>42156</v>
      </c>
      <c r="E33" s="44">
        <f t="shared" ca="1" si="0"/>
        <v>42671</v>
      </c>
      <c r="F33" s="54" t="str">
        <f t="shared" ca="1" si="2"/>
        <v>1ans4mois27jours</v>
      </c>
      <c r="G33" s="64">
        <f t="shared" ca="1" si="1"/>
        <v>1.4099931553730323</v>
      </c>
      <c r="H33" s="5" t="s">
        <v>14</v>
      </c>
      <c r="I33" s="71"/>
      <c r="J33" s="71"/>
      <c r="K33" s="5"/>
      <c r="L33" s="5"/>
      <c r="M33" s="90">
        <f ca="1">VLOOKUP(G:G,Droits,2,TRUE)</f>
        <v>0</v>
      </c>
      <c r="N33" s="4" t="s">
        <v>15</v>
      </c>
      <c r="O33" s="6" t="s">
        <v>16</v>
      </c>
    </row>
    <row r="34" spans="1:15" x14ac:dyDescent="0.3">
      <c r="A34" s="2"/>
      <c r="B34" s="7"/>
      <c r="C34" s="5" t="s">
        <v>44</v>
      </c>
      <c r="D34" s="44">
        <v>41334</v>
      </c>
      <c r="E34" s="44">
        <f t="shared" ca="1" si="0"/>
        <v>42671</v>
      </c>
      <c r="F34" s="54" t="str">
        <f t="shared" ca="1" si="2"/>
        <v>3ans7mois27jours</v>
      </c>
      <c r="G34" s="64">
        <f t="shared" ca="1" si="1"/>
        <v>3.6605065023956196</v>
      </c>
      <c r="H34" s="5" t="s">
        <v>14</v>
      </c>
      <c r="I34" s="71"/>
      <c r="J34" s="71"/>
      <c r="K34" s="5"/>
      <c r="L34" s="5"/>
      <c r="M34" s="90">
        <f ca="1">VLOOKUP(G:G,Droits,2,TRUE)</f>
        <v>0</v>
      </c>
      <c r="N34" s="4" t="s">
        <v>15</v>
      </c>
      <c r="O34" s="6" t="s">
        <v>16</v>
      </c>
    </row>
    <row r="35" spans="1:15" x14ac:dyDescent="0.3">
      <c r="A35" s="2">
        <v>2015</v>
      </c>
      <c r="B35" s="7"/>
      <c r="C35" s="5" t="s">
        <v>45</v>
      </c>
      <c r="D35" s="44">
        <v>33227</v>
      </c>
      <c r="E35" s="44">
        <f ca="1">TODAY()</f>
        <v>42671</v>
      </c>
      <c r="F35" s="54" t="str">
        <f t="shared" ca="1" si="2"/>
        <v>25ans10mois8jours</v>
      </c>
      <c r="G35" s="64">
        <f t="shared" ca="1" si="1"/>
        <v>25.856262833675565</v>
      </c>
      <c r="H35" s="5" t="s">
        <v>14</v>
      </c>
      <c r="I35" s="71"/>
      <c r="J35" s="71"/>
      <c r="K35" s="5"/>
      <c r="L35" s="5"/>
      <c r="M35" s="90">
        <f ca="1">VLOOKUP(G:G,Droits,2,TRUE)</f>
        <v>5</v>
      </c>
      <c r="N35" s="4" t="s">
        <v>15</v>
      </c>
      <c r="O35" s="6" t="s">
        <v>16</v>
      </c>
    </row>
    <row r="36" spans="1:15" x14ac:dyDescent="0.3">
      <c r="A36" s="2"/>
      <c r="B36" s="7"/>
      <c r="C36" s="5" t="s">
        <v>46</v>
      </c>
      <c r="D36" s="44">
        <v>39508</v>
      </c>
      <c r="E36" s="44">
        <f t="shared" ca="1" si="0"/>
        <v>42671</v>
      </c>
      <c r="F36" s="54" t="str">
        <f t="shared" ca="1" si="2"/>
        <v>8ans7mois27jours</v>
      </c>
      <c r="G36" s="64">
        <f t="shared" ca="1" si="1"/>
        <v>8.6598220396988363</v>
      </c>
      <c r="H36" s="5" t="s">
        <v>14</v>
      </c>
      <c r="I36" s="71"/>
      <c r="J36" s="71"/>
      <c r="K36" s="5"/>
      <c r="L36" s="5"/>
      <c r="M36" s="90">
        <f ca="1">VLOOKUP(G:G,Droits,2,TRUE)</f>
        <v>1</v>
      </c>
      <c r="N36" s="4" t="s">
        <v>15</v>
      </c>
      <c r="O36" s="6" t="s">
        <v>16</v>
      </c>
    </row>
    <row r="37" spans="1:15" x14ac:dyDescent="0.3">
      <c r="A37" s="2"/>
      <c r="B37" s="7"/>
      <c r="C37" s="5" t="s">
        <v>46</v>
      </c>
      <c r="D37" s="44">
        <v>37288</v>
      </c>
      <c r="E37" s="44">
        <f t="shared" ca="1" si="0"/>
        <v>42671</v>
      </c>
      <c r="F37" s="54" t="str">
        <f t="shared" ca="1" si="2"/>
        <v>14ans8mois27jours</v>
      </c>
      <c r="G37" s="64">
        <f t="shared" ca="1" si="1"/>
        <v>14.737850787132102</v>
      </c>
      <c r="H37" s="5" t="s">
        <v>14</v>
      </c>
      <c r="I37" s="71"/>
      <c r="J37" s="71"/>
      <c r="K37" s="5"/>
      <c r="L37" s="5"/>
      <c r="M37" s="90">
        <f ca="1">VLOOKUP(G:G,Droits,2,TRUE)</f>
        <v>2</v>
      </c>
      <c r="N37" s="4" t="s">
        <v>15</v>
      </c>
      <c r="O37" s="6" t="s">
        <v>16</v>
      </c>
    </row>
    <row r="38" spans="1:15" x14ac:dyDescent="0.3">
      <c r="A38" s="2"/>
      <c r="B38" s="7"/>
      <c r="C38" s="5" t="s">
        <v>47</v>
      </c>
      <c r="D38" s="44">
        <v>39569</v>
      </c>
      <c r="E38" s="44">
        <f t="shared" ca="1" si="0"/>
        <v>42671</v>
      </c>
      <c r="F38" s="54" t="str">
        <f t="shared" ca="1" si="2"/>
        <v>8ans5mois27jours</v>
      </c>
      <c r="G38" s="64">
        <f t="shared" ca="1" si="1"/>
        <v>8.4928131416837775</v>
      </c>
      <c r="H38" s="5" t="s">
        <v>14</v>
      </c>
      <c r="I38" s="71"/>
      <c r="J38" s="71"/>
      <c r="K38" s="5"/>
      <c r="L38" s="5"/>
      <c r="M38" s="90">
        <f ca="1">VLOOKUP(G:G,Droits,2,TRUE)</f>
        <v>1</v>
      </c>
      <c r="N38" s="4" t="s">
        <v>15</v>
      </c>
      <c r="O38" s="6" t="s">
        <v>16</v>
      </c>
    </row>
    <row r="39" spans="1:15" x14ac:dyDescent="0.3">
      <c r="A39" s="2"/>
      <c r="B39" s="7"/>
      <c r="C39" s="5" t="s">
        <v>47</v>
      </c>
      <c r="D39" s="44">
        <v>35503</v>
      </c>
      <c r="E39" s="44">
        <f t="shared" ca="1" si="0"/>
        <v>42671</v>
      </c>
      <c r="F39" s="54" t="str">
        <f t="shared" ca="1" si="2"/>
        <v>19ans7mois14jours</v>
      </c>
      <c r="G39" s="64">
        <f t="shared" ca="1" si="1"/>
        <v>19.6249144421629</v>
      </c>
      <c r="H39" s="5" t="s">
        <v>14</v>
      </c>
      <c r="I39" s="71"/>
      <c r="J39" s="71"/>
      <c r="K39" s="5"/>
      <c r="L39" s="5"/>
      <c r="M39" s="90">
        <f ca="1">VLOOKUP(G:G,Droits,2,TRUE)</f>
        <v>3</v>
      </c>
      <c r="N39" s="4" t="s">
        <v>15</v>
      </c>
      <c r="O39" s="6" t="s">
        <v>16</v>
      </c>
    </row>
    <row r="40" spans="1:15" ht="28.8" x14ac:dyDescent="0.3">
      <c r="A40" s="2"/>
      <c r="B40" s="7"/>
      <c r="C40" s="5" t="s">
        <v>48</v>
      </c>
      <c r="D40" s="44">
        <v>42644</v>
      </c>
      <c r="E40" s="44">
        <f ca="1">TODAY()</f>
        <v>42671</v>
      </c>
      <c r="F40" s="54" t="str">
        <f t="shared" ca="1" si="2"/>
        <v>0ans0mois27jours</v>
      </c>
      <c r="G40" s="64">
        <f t="shared" ca="1" si="1"/>
        <v>7.3921971252566734E-2</v>
      </c>
      <c r="H40" s="5" t="s">
        <v>14</v>
      </c>
      <c r="I40" s="71"/>
      <c r="J40" s="71"/>
      <c r="K40" s="5"/>
      <c r="L40" s="5"/>
      <c r="M40" s="90">
        <f ca="1">VLOOKUP(G:G,Droits,2,TRUE)</f>
        <v>0</v>
      </c>
      <c r="N40" s="4" t="s">
        <v>15</v>
      </c>
      <c r="O40" s="6" t="s">
        <v>28</v>
      </c>
    </row>
    <row r="41" spans="1:15" ht="15" thickBot="1" x14ac:dyDescent="0.35">
      <c r="A41" s="2"/>
      <c r="B41" s="12"/>
      <c r="C41" s="13" t="s">
        <v>49</v>
      </c>
      <c r="D41" s="46">
        <v>42370</v>
      </c>
      <c r="E41" s="46">
        <f t="shared" ca="1" si="0"/>
        <v>42671</v>
      </c>
      <c r="F41" s="56" t="str">
        <f t="shared" ca="1" si="2"/>
        <v>0ans9mois27jours</v>
      </c>
      <c r="G41" s="64">
        <f t="shared" ca="1" si="1"/>
        <v>0.82409308692676253</v>
      </c>
      <c r="H41" s="13" t="s">
        <v>14</v>
      </c>
      <c r="I41" s="73"/>
      <c r="J41" s="73"/>
      <c r="K41" s="13"/>
      <c r="L41" s="13"/>
      <c r="M41" s="90">
        <f ca="1">VLOOKUP(G:G,Droits,2,TRUE)</f>
        <v>0</v>
      </c>
      <c r="N41" s="4" t="s">
        <v>15</v>
      </c>
      <c r="O41" s="6" t="s">
        <v>50</v>
      </c>
    </row>
    <row r="42" spans="1:15" s="19" customFormat="1" ht="44.4" thickTop="1" thickBot="1" x14ac:dyDescent="0.35">
      <c r="A42" s="15"/>
      <c r="B42" s="16" t="s">
        <v>51</v>
      </c>
      <c r="C42" s="17"/>
      <c r="D42" s="47" t="s">
        <v>2</v>
      </c>
      <c r="E42" s="47" t="s">
        <v>3</v>
      </c>
      <c r="F42" s="57" t="s">
        <v>4</v>
      </c>
      <c r="G42" s="64"/>
      <c r="H42" s="17" t="s">
        <v>5</v>
      </c>
      <c r="I42" s="74" t="s">
        <v>52</v>
      </c>
      <c r="J42" s="74" t="s">
        <v>7</v>
      </c>
      <c r="K42" s="17" t="s">
        <v>53</v>
      </c>
      <c r="L42" s="17" t="s">
        <v>54</v>
      </c>
      <c r="M42" s="17" t="s">
        <v>55</v>
      </c>
      <c r="N42" s="17" t="s">
        <v>11</v>
      </c>
      <c r="O42" s="18" t="s">
        <v>56</v>
      </c>
    </row>
    <row r="43" spans="1:15" ht="15" thickTop="1" x14ac:dyDescent="0.3">
      <c r="A43" s="2"/>
      <c r="B43" s="3"/>
      <c r="C43" s="4" t="s">
        <v>57</v>
      </c>
      <c r="D43" s="43"/>
      <c r="E43" s="43"/>
      <c r="F43" s="58" t="str">
        <f t="shared" ref="F43:F54" si="3">DATEDIF(D43,E43,"y")&amp;"ans"&amp;DATEDIF(D43,E43,"ym")&amp;"mois"&amp;DATEDIF(D43,E43,"md")&amp;"jours"</f>
        <v>0ans0mois0jours</v>
      </c>
      <c r="G43" s="64">
        <f t="shared" si="1"/>
        <v>0</v>
      </c>
      <c r="H43" s="4" t="s">
        <v>58</v>
      </c>
      <c r="I43" s="70"/>
      <c r="J43" s="70"/>
      <c r="K43" s="4"/>
      <c r="L43" s="4"/>
      <c r="M43" s="4" t="s">
        <v>59</v>
      </c>
      <c r="N43" s="4" t="s">
        <v>14</v>
      </c>
      <c r="O43" s="20" t="s">
        <v>60</v>
      </c>
    </row>
    <row r="44" spans="1:15" x14ac:dyDescent="0.3">
      <c r="A44" s="2"/>
      <c r="B44" s="7"/>
      <c r="C44" s="5" t="s">
        <v>61</v>
      </c>
      <c r="D44" s="44"/>
      <c r="E44" s="44"/>
      <c r="F44" s="54" t="str">
        <f t="shared" si="3"/>
        <v>0ans0mois0jours</v>
      </c>
      <c r="G44" s="64">
        <f t="shared" si="1"/>
        <v>0</v>
      </c>
      <c r="H44" s="5" t="s">
        <v>58</v>
      </c>
      <c r="I44" s="71"/>
      <c r="J44" s="71"/>
      <c r="K44" s="5"/>
      <c r="L44" s="5"/>
      <c r="M44" s="5" t="s">
        <v>59</v>
      </c>
      <c r="N44" s="5" t="s">
        <v>15</v>
      </c>
      <c r="O44" s="6" t="s">
        <v>60</v>
      </c>
    </row>
    <row r="45" spans="1:15" x14ac:dyDescent="0.3">
      <c r="A45" s="2"/>
      <c r="B45" s="7"/>
      <c r="C45" s="5" t="s">
        <v>62</v>
      </c>
      <c r="D45" s="44"/>
      <c r="E45" s="44"/>
      <c r="F45" s="54" t="str">
        <f t="shared" si="3"/>
        <v>0ans0mois0jours</v>
      </c>
      <c r="G45" s="64">
        <f t="shared" si="1"/>
        <v>0</v>
      </c>
      <c r="H45" s="5" t="s">
        <v>58</v>
      </c>
      <c r="I45" s="71"/>
      <c r="J45" s="71"/>
      <c r="K45" s="5"/>
      <c r="L45" s="5"/>
      <c r="M45" s="5" t="s">
        <v>59</v>
      </c>
      <c r="N45" s="5" t="s">
        <v>15</v>
      </c>
      <c r="O45" s="6" t="s">
        <v>60</v>
      </c>
    </row>
    <row r="46" spans="1:15" ht="28.8" x14ac:dyDescent="0.3">
      <c r="A46" s="2"/>
      <c r="B46" s="7"/>
      <c r="C46" s="5" t="s">
        <v>63</v>
      </c>
      <c r="D46" s="44">
        <v>34731</v>
      </c>
      <c r="E46" s="44">
        <v>42125</v>
      </c>
      <c r="F46" s="54" t="str">
        <f t="shared" si="3"/>
        <v>20ans3mois0jours</v>
      </c>
      <c r="G46" s="64">
        <f t="shared" si="1"/>
        <v>20.243668720054757</v>
      </c>
      <c r="H46" s="5" t="s">
        <v>58</v>
      </c>
      <c r="I46" s="71"/>
      <c r="J46" s="71"/>
      <c r="K46" s="5"/>
      <c r="L46" s="5" t="s">
        <v>64</v>
      </c>
      <c r="M46" s="5" t="s">
        <v>65</v>
      </c>
      <c r="N46" s="5" t="s">
        <v>15</v>
      </c>
      <c r="O46" s="6" t="s">
        <v>66</v>
      </c>
    </row>
    <row r="47" spans="1:15" x14ac:dyDescent="0.3">
      <c r="A47" s="2"/>
      <c r="B47" s="7"/>
      <c r="C47" s="5" t="s">
        <v>67</v>
      </c>
      <c r="D47" s="44"/>
      <c r="E47" s="44"/>
      <c r="F47" s="54" t="str">
        <f t="shared" si="3"/>
        <v>0ans0mois0jours</v>
      </c>
      <c r="G47" s="64">
        <f t="shared" si="1"/>
        <v>0</v>
      </c>
      <c r="H47" s="5" t="s">
        <v>58</v>
      </c>
      <c r="I47" s="71"/>
      <c r="J47" s="71"/>
      <c r="K47" s="5"/>
      <c r="L47" s="5"/>
      <c r="M47" s="5" t="s">
        <v>59</v>
      </c>
      <c r="N47" s="5" t="s">
        <v>15</v>
      </c>
      <c r="O47" s="6" t="s">
        <v>60</v>
      </c>
    </row>
    <row r="48" spans="1:15" x14ac:dyDescent="0.3">
      <c r="A48" s="2"/>
      <c r="B48" s="7"/>
      <c r="C48" s="5" t="s">
        <v>68</v>
      </c>
      <c r="D48" s="44"/>
      <c r="E48" s="44"/>
      <c r="F48" s="54" t="str">
        <f t="shared" si="3"/>
        <v>0ans0mois0jours</v>
      </c>
      <c r="G48" s="64">
        <f t="shared" si="1"/>
        <v>0</v>
      </c>
      <c r="H48" s="5" t="s">
        <v>58</v>
      </c>
      <c r="I48" s="71"/>
      <c r="J48" s="71"/>
      <c r="K48" s="5"/>
      <c r="L48" s="5"/>
      <c r="M48" s="5" t="s">
        <v>59</v>
      </c>
      <c r="N48" s="5" t="s">
        <v>15</v>
      </c>
      <c r="O48" s="6" t="s">
        <v>60</v>
      </c>
    </row>
    <row r="49" spans="1:15" x14ac:dyDescent="0.3">
      <c r="A49" s="2"/>
      <c r="B49" s="7"/>
      <c r="C49" s="5" t="s">
        <v>69</v>
      </c>
      <c r="D49" s="44"/>
      <c r="E49" s="44"/>
      <c r="F49" s="54" t="str">
        <f t="shared" si="3"/>
        <v>0ans0mois0jours</v>
      </c>
      <c r="G49" s="64">
        <f t="shared" si="1"/>
        <v>0</v>
      </c>
      <c r="H49" s="5" t="s">
        <v>58</v>
      </c>
      <c r="I49" s="71"/>
      <c r="J49" s="71"/>
      <c r="K49" s="5"/>
      <c r="L49" s="5"/>
      <c r="M49" s="5" t="s">
        <v>59</v>
      </c>
      <c r="N49" s="5" t="s">
        <v>15</v>
      </c>
      <c r="O49" s="6" t="s">
        <v>60</v>
      </c>
    </row>
    <row r="50" spans="1:15" x14ac:dyDescent="0.3">
      <c r="A50" s="2"/>
      <c r="B50" s="7"/>
      <c r="C50" s="5" t="s">
        <v>70</v>
      </c>
      <c r="D50" s="44">
        <v>34335</v>
      </c>
      <c r="E50" s="44">
        <v>42369</v>
      </c>
      <c r="F50" s="54" t="str">
        <f t="shared" si="3"/>
        <v>21ans11mois30jours</v>
      </c>
      <c r="G50" s="64">
        <f t="shared" si="1"/>
        <v>21.995893223819301</v>
      </c>
      <c r="H50" s="5" t="s">
        <v>71</v>
      </c>
      <c r="I50" s="71"/>
      <c r="J50" s="71"/>
      <c r="K50" s="5"/>
      <c r="L50" s="5"/>
      <c r="M50" s="5"/>
      <c r="N50" s="5" t="s">
        <v>15</v>
      </c>
      <c r="O50" s="6" t="s">
        <v>66</v>
      </c>
    </row>
    <row r="51" spans="1:15" x14ac:dyDescent="0.3">
      <c r="A51" s="2"/>
      <c r="B51" s="7"/>
      <c r="C51" s="5" t="s">
        <v>72</v>
      </c>
      <c r="D51" s="44"/>
      <c r="E51" s="44"/>
      <c r="F51" s="54" t="str">
        <f t="shared" si="3"/>
        <v>0ans0mois0jours</v>
      </c>
      <c r="G51" s="64">
        <f t="shared" si="1"/>
        <v>0</v>
      </c>
      <c r="H51" s="5" t="s">
        <v>58</v>
      </c>
      <c r="I51" s="71"/>
      <c r="J51" s="71"/>
      <c r="K51" s="5"/>
      <c r="L51" s="5"/>
      <c r="M51" s="5" t="s">
        <v>59</v>
      </c>
      <c r="N51" s="5" t="s">
        <v>15</v>
      </c>
      <c r="O51" s="6" t="s">
        <v>60</v>
      </c>
    </row>
    <row r="52" spans="1:15" x14ac:dyDescent="0.3">
      <c r="A52" s="2"/>
      <c r="B52" s="7"/>
      <c r="C52" s="5" t="s">
        <v>73</v>
      </c>
      <c r="D52" s="44"/>
      <c r="E52" s="44"/>
      <c r="F52" s="54" t="str">
        <f t="shared" si="3"/>
        <v>0ans0mois0jours</v>
      </c>
      <c r="G52" s="64">
        <f t="shared" si="1"/>
        <v>0</v>
      </c>
      <c r="H52" s="5" t="s">
        <v>58</v>
      </c>
      <c r="I52" s="71"/>
      <c r="J52" s="71"/>
      <c r="K52" s="5"/>
      <c r="L52" s="5"/>
      <c r="M52" s="5" t="s">
        <v>59</v>
      </c>
      <c r="N52" s="5" t="s">
        <v>15</v>
      </c>
      <c r="O52" s="6" t="s">
        <v>60</v>
      </c>
    </row>
    <row r="53" spans="1:15" x14ac:dyDescent="0.3">
      <c r="A53" s="2"/>
      <c r="B53" s="7"/>
      <c r="C53" s="5" t="s">
        <v>74</v>
      </c>
      <c r="D53" s="44"/>
      <c r="E53" s="44"/>
      <c r="F53" s="54" t="str">
        <f t="shared" si="3"/>
        <v>0ans0mois0jours</v>
      </c>
      <c r="G53" s="64">
        <f t="shared" si="1"/>
        <v>0</v>
      </c>
      <c r="H53" s="5" t="s">
        <v>58</v>
      </c>
      <c r="I53" s="71"/>
      <c r="J53" s="71"/>
      <c r="K53" s="5"/>
      <c r="L53" s="5"/>
      <c r="M53" s="5" t="s">
        <v>59</v>
      </c>
      <c r="N53" s="5" t="s">
        <v>15</v>
      </c>
      <c r="O53" s="6" t="s">
        <v>60</v>
      </c>
    </row>
    <row r="54" spans="1:15" ht="15" thickBot="1" x14ac:dyDescent="0.35">
      <c r="A54" s="2"/>
      <c r="B54" s="12"/>
      <c r="C54" s="13" t="s">
        <v>75</v>
      </c>
      <c r="D54" s="46"/>
      <c r="E54" s="46"/>
      <c r="F54" s="56" t="str">
        <f t="shared" si="3"/>
        <v>0ans0mois0jours</v>
      </c>
      <c r="G54" s="64">
        <f t="shared" si="1"/>
        <v>0</v>
      </c>
      <c r="H54" s="13" t="s">
        <v>58</v>
      </c>
      <c r="I54" s="73"/>
      <c r="J54" s="73"/>
      <c r="K54" s="13"/>
      <c r="L54" s="13"/>
      <c r="M54" s="13" t="s">
        <v>59</v>
      </c>
      <c r="N54" s="13" t="s">
        <v>15</v>
      </c>
      <c r="O54" s="21" t="s">
        <v>60</v>
      </c>
    </row>
    <row r="55" spans="1:15" ht="44.4" thickTop="1" thickBot="1" x14ac:dyDescent="0.35">
      <c r="A55" s="2"/>
      <c r="B55" s="22" t="s">
        <v>76</v>
      </c>
      <c r="C55" s="23" t="s">
        <v>1</v>
      </c>
      <c r="D55" s="47" t="s">
        <v>2</v>
      </c>
      <c r="E55" s="47" t="s">
        <v>3</v>
      </c>
      <c r="F55" s="57" t="s">
        <v>4</v>
      </c>
      <c r="G55" s="64"/>
      <c r="H55" s="17" t="s">
        <v>5</v>
      </c>
      <c r="I55" s="74" t="s">
        <v>52</v>
      </c>
      <c r="J55" s="74" t="s">
        <v>7</v>
      </c>
      <c r="K55" s="17" t="s">
        <v>53</v>
      </c>
      <c r="L55" s="17" t="s">
        <v>54</v>
      </c>
      <c r="M55" s="17" t="s">
        <v>55</v>
      </c>
      <c r="N55" s="17" t="s">
        <v>11</v>
      </c>
      <c r="O55" s="18" t="s">
        <v>56</v>
      </c>
    </row>
    <row r="56" spans="1:15" ht="15" thickTop="1" x14ac:dyDescent="0.3">
      <c r="A56" s="2"/>
      <c r="B56" s="7"/>
      <c r="C56" s="5" t="s">
        <v>77</v>
      </c>
      <c r="D56" s="44">
        <v>39783</v>
      </c>
      <c r="E56" s="44">
        <f t="shared" ca="1" si="0"/>
        <v>42671</v>
      </c>
      <c r="F56" s="54" t="str">
        <f ca="1">DATEDIF(D56,E56,"y")&amp;"ans"&amp;DATEDIF(D56,E56,"ym")&amp;"mois"&amp;DATEDIF(D56,E56,"md")&amp;"jours"</f>
        <v>7ans10mois27jours</v>
      </c>
      <c r="G56" s="64">
        <f t="shared" ca="1" si="1"/>
        <v>7.9069130732375088</v>
      </c>
      <c r="H56" s="5" t="s">
        <v>78</v>
      </c>
      <c r="I56" s="71">
        <v>41244</v>
      </c>
      <c r="J56" s="71">
        <v>42401</v>
      </c>
      <c r="K56" s="5"/>
      <c r="L56" s="5"/>
      <c r="M56" s="5"/>
      <c r="N56" s="5" t="s">
        <v>14</v>
      </c>
      <c r="O56" s="6" t="s">
        <v>79</v>
      </c>
    </row>
    <row r="57" spans="1:15" ht="15" thickBot="1" x14ac:dyDescent="0.35">
      <c r="A57" s="2"/>
      <c r="B57" s="7"/>
      <c r="C57" s="5" t="s">
        <v>80</v>
      </c>
      <c r="D57" s="44">
        <v>41275</v>
      </c>
      <c r="E57" s="44">
        <f t="shared" ca="1" si="0"/>
        <v>42671</v>
      </c>
      <c r="F57" s="54" t="str">
        <f ca="1">DATEDIF(D57,E57,"y")&amp;"ans"&amp;DATEDIF(D57,E57,"ym")&amp;"mois"&amp;DATEDIF(D57,E57,"md")&amp;"jours"</f>
        <v>3ans9mois27jours</v>
      </c>
      <c r="G57" s="64">
        <f t="shared" ca="1" si="1"/>
        <v>3.8220396988364134</v>
      </c>
      <c r="H57" s="5" t="s">
        <v>78</v>
      </c>
      <c r="I57" s="71">
        <v>41974</v>
      </c>
      <c r="J57" s="71"/>
      <c r="K57" s="5"/>
      <c r="L57" s="5"/>
      <c r="M57" s="5"/>
      <c r="N57" s="4" t="s">
        <v>15</v>
      </c>
      <c r="O57" s="6" t="s">
        <v>81</v>
      </c>
    </row>
    <row r="58" spans="1:15" ht="44.4" thickTop="1" thickBot="1" x14ac:dyDescent="0.35">
      <c r="A58" s="2"/>
      <c r="B58" s="22" t="s">
        <v>82</v>
      </c>
      <c r="C58" s="23" t="s">
        <v>1</v>
      </c>
      <c r="D58" s="47" t="s">
        <v>2</v>
      </c>
      <c r="E58" s="47" t="s">
        <v>3</v>
      </c>
      <c r="F58" s="57" t="s">
        <v>4</v>
      </c>
      <c r="G58" s="64"/>
      <c r="H58" s="17" t="s">
        <v>5</v>
      </c>
      <c r="I58" s="74" t="s">
        <v>52</v>
      </c>
      <c r="J58" s="74" t="s">
        <v>7</v>
      </c>
      <c r="K58" s="17" t="s">
        <v>53</v>
      </c>
      <c r="L58" s="17" t="s">
        <v>54</v>
      </c>
      <c r="M58" s="17" t="s">
        <v>55</v>
      </c>
      <c r="N58" s="17" t="s">
        <v>11</v>
      </c>
      <c r="O58" s="18" t="s">
        <v>56</v>
      </c>
    </row>
    <row r="59" spans="1:15" ht="15" thickTop="1" x14ac:dyDescent="0.3">
      <c r="A59" s="2"/>
      <c r="B59" s="3"/>
      <c r="C59" s="4" t="s">
        <v>75</v>
      </c>
      <c r="D59" s="43"/>
      <c r="E59" s="43"/>
      <c r="F59" s="58" t="str">
        <f>DATEDIF(D59,E59,"y")&amp;"ans"&amp;DATEDIF(D59,E59,"ym")&amp;"mois"&amp;DATEDIF(D59,E59,"md")&amp;"jours"</f>
        <v>0ans0mois0jours</v>
      </c>
      <c r="G59" s="64">
        <f t="shared" si="1"/>
        <v>0</v>
      </c>
      <c r="H59" s="4" t="s">
        <v>83</v>
      </c>
      <c r="I59" s="70"/>
      <c r="J59" s="70"/>
      <c r="K59" s="4"/>
      <c r="L59" s="4"/>
      <c r="M59" s="4" t="s">
        <v>59</v>
      </c>
      <c r="N59" s="4" t="s">
        <v>15</v>
      </c>
      <c r="O59" s="20" t="s">
        <v>60</v>
      </c>
    </row>
    <row r="60" spans="1:15" ht="15" thickBot="1" x14ac:dyDescent="0.35">
      <c r="A60" s="2"/>
      <c r="B60" s="12"/>
      <c r="C60" s="13" t="s">
        <v>84</v>
      </c>
      <c r="D60" s="46">
        <v>40972</v>
      </c>
      <c r="E60" s="46">
        <f ca="1">TODAY()</f>
        <v>42671</v>
      </c>
      <c r="F60" s="56" t="str">
        <f ca="1">DATEDIF(D60,E60,"y")&amp;"ans"&amp;DATEDIF(D60,E60,"ym")&amp;"mois"&amp;DATEDIF(D60,E60,"md")&amp;"jours"</f>
        <v>4ans7mois24jours</v>
      </c>
      <c r="G60" s="64">
        <f t="shared" ca="1" si="1"/>
        <v>4.6516084873374401</v>
      </c>
      <c r="H60" s="13" t="s">
        <v>85</v>
      </c>
      <c r="I60" s="73">
        <v>42552</v>
      </c>
      <c r="J60" s="73">
        <f ca="1">TODAY()</f>
        <v>42671</v>
      </c>
      <c r="K60" s="13" t="str">
        <f ca="1">DATEDIF(I60,J60,"y")&amp;"ans"&amp;DATEDIF(I60,J60,"ym")&amp;"mois"&amp;DATEDIF(I60,J60,"md")&amp;"jours"</f>
        <v>0ans3mois27jours</v>
      </c>
      <c r="L60" s="13"/>
      <c r="M60" s="13"/>
      <c r="N60" s="13" t="s">
        <v>15</v>
      </c>
      <c r="O60" s="21" t="s">
        <v>16</v>
      </c>
    </row>
    <row r="61" spans="1:15" ht="30" customHeight="1" thickTop="1" thickBot="1" x14ac:dyDescent="0.35">
      <c r="A61" s="2"/>
      <c r="B61" s="22" t="s">
        <v>86</v>
      </c>
      <c r="C61" s="23" t="s">
        <v>1</v>
      </c>
      <c r="D61" s="47" t="s">
        <v>2</v>
      </c>
      <c r="E61" s="47" t="s">
        <v>3</v>
      </c>
      <c r="F61" s="57" t="s">
        <v>4</v>
      </c>
      <c r="G61" s="64"/>
      <c r="H61" s="17" t="s">
        <v>5</v>
      </c>
      <c r="I61" s="75" t="s">
        <v>52</v>
      </c>
      <c r="J61" s="76" t="s">
        <v>7</v>
      </c>
      <c r="K61" s="17" t="s">
        <v>53</v>
      </c>
      <c r="L61" s="17" t="s">
        <v>54</v>
      </c>
      <c r="M61" s="17" t="s">
        <v>55</v>
      </c>
      <c r="N61" s="17" t="s">
        <v>11</v>
      </c>
      <c r="O61" s="18" t="s">
        <v>56</v>
      </c>
    </row>
    <row r="62" spans="1:15" ht="15" thickTop="1" x14ac:dyDescent="0.3">
      <c r="A62" s="2"/>
      <c r="B62" s="3"/>
      <c r="C62" s="4" t="s">
        <v>87</v>
      </c>
      <c r="D62" s="43">
        <v>39934</v>
      </c>
      <c r="E62" s="43">
        <v>42125</v>
      </c>
      <c r="F62" s="58" t="str">
        <f>DATEDIF(D62,E62,"y")&amp;"ans"&amp;DATEDIF(D62,E62,"ym")&amp;"mois"&amp;DATEDIF(D62,E62,"md")&amp;"jours"</f>
        <v>6ans0mois0jours</v>
      </c>
      <c r="G62" s="64">
        <f t="shared" si="1"/>
        <v>5.9986310746064335</v>
      </c>
      <c r="H62" s="4" t="s">
        <v>88</v>
      </c>
      <c r="I62" s="70"/>
      <c r="J62" s="70"/>
      <c r="K62" s="4"/>
      <c r="L62" s="4"/>
      <c r="M62" s="4"/>
      <c r="N62" s="4" t="s">
        <v>15</v>
      </c>
      <c r="O62" s="20" t="s">
        <v>88</v>
      </c>
    </row>
    <row r="63" spans="1:15" x14ac:dyDescent="0.3">
      <c r="A63" s="2"/>
      <c r="B63" s="7"/>
      <c r="C63" s="5" t="s">
        <v>89</v>
      </c>
      <c r="D63" s="44">
        <v>38869</v>
      </c>
      <c r="E63" s="44">
        <v>42156</v>
      </c>
      <c r="F63" s="54" t="str">
        <f t="shared" ref="F63:F66" si="4">DATEDIF(D63,E63,"y")&amp;"ans"&amp;DATEDIF(D63,E63,"ym")&amp;"mois"&amp;DATEDIF(D63,E63,"md")&amp;"jours"</f>
        <v>9ans0mois0jours</v>
      </c>
      <c r="G63" s="64">
        <f t="shared" si="1"/>
        <v>8.9993155373032163</v>
      </c>
      <c r="H63" s="5" t="s">
        <v>88</v>
      </c>
      <c r="I63" s="71"/>
      <c r="J63" s="71"/>
      <c r="K63" s="5"/>
      <c r="L63" s="5"/>
      <c r="M63" s="5"/>
      <c r="N63" s="5" t="s">
        <v>15</v>
      </c>
      <c r="O63" s="6" t="s">
        <v>90</v>
      </c>
    </row>
    <row r="64" spans="1:15" ht="28.8" x14ac:dyDescent="0.3">
      <c r="A64" s="2"/>
      <c r="B64" s="24"/>
      <c r="C64" s="25" t="s">
        <v>91</v>
      </c>
      <c r="D64" s="48">
        <v>40909</v>
      </c>
      <c r="E64" s="48">
        <v>42156</v>
      </c>
      <c r="F64" s="59" t="str">
        <f t="shared" si="4"/>
        <v>3ans5mois0jours</v>
      </c>
      <c r="G64" s="64">
        <f t="shared" si="1"/>
        <v>3.4140999315537304</v>
      </c>
      <c r="H64" s="25" t="s">
        <v>88</v>
      </c>
      <c r="I64" s="77">
        <v>41973</v>
      </c>
      <c r="J64" s="77">
        <v>42156</v>
      </c>
      <c r="K64" s="25"/>
      <c r="L64" s="25"/>
      <c r="M64" s="25"/>
      <c r="N64" s="25" t="s">
        <v>92</v>
      </c>
      <c r="O64" s="26" t="s">
        <v>90</v>
      </c>
    </row>
    <row r="65" spans="1:15" x14ac:dyDescent="0.3">
      <c r="A65" s="2"/>
      <c r="B65" s="7"/>
      <c r="C65" s="5" t="s">
        <v>93</v>
      </c>
      <c r="D65" s="44">
        <v>41913</v>
      </c>
      <c r="E65" s="44">
        <v>42614</v>
      </c>
      <c r="F65" s="54" t="str">
        <f>DATEDIF(D65,E65,"y")&amp;"ans"&amp;DATEDIF(D65,E65,"ym")&amp;"mois"&amp;DATEDIF(D65,E65,"md")&amp;"jours"</f>
        <v>1ans11mois0jours</v>
      </c>
      <c r="G65" s="64">
        <f t="shared" si="1"/>
        <v>1.9192334017796031</v>
      </c>
      <c r="H65" s="5" t="s">
        <v>88</v>
      </c>
      <c r="I65" s="71"/>
      <c r="J65" s="71"/>
      <c r="K65" s="5"/>
      <c r="L65" s="5"/>
      <c r="M65" s="5"/>
      <c r="N65" s="5" t="s">
        <v>15</v>
      </c>
      <c r="O65" s="6" t="s">
        <v>90</v>
      </c>
    </row>
    <row r="66" spans="1:15" ht="15" thickBot="1" x14ac:dyDescent="0.35">
      <c r="A66" s="2"/>
      <c r="B66" s="12"/>
      <c r="C66" s="13" t="s">
        <v>45</v>
      </c>
      <c r="D66" s="46">
        <v>36526</v>
      </c>
      <c r="E66" s="46">
        <v>41274</v>
      </c>
      <c r="F66" s="56" t="str">
        <f t="shared" si="4"/>
        <v>12ans11mois30jours</v>
      </c>
      <c r="G66" s="64">
        <f t="shared" si="1"/>
        <v>12.999315537303216</v>
      </c>
      <c r="H66" s="13" t="s">
        <v>90</v>
      </c>
      <c r="I66" s="73">
        <v>41274</v>
      </c>
      <c r="J66" s="73">
        <f ca="1">TODAY()</f>
        <v>42671</v>
      </c>
      <c r="K66" s="14" t="str">
        <f ca="1">DATEDIF(I66,J66,"y")&amp;"ans"&amp;DATEDIF(I66,J66,"ym")&amp;"mois"&amp;DATEDIF(I66,J66,"md")&amp;"jours"</f>
        <v>3ans9mois27jours</v>
      </c>
      <c r="L66" s="13"/>
      <c r="M66" s="13" t="s">
        <v>94</v>
      </c>
      <c r="N66" s="13" t="s">
        <v>15</v>
      </c>
      <c r="O66" s="21" t="s">
        <v>90</v>
      </c>
    </row>
    <row r="67" spans="1:15" ht="30" customHeight="1" thickTop="1" thickBot="1" x14ac:dyDescent="0.35">
      <c r="A67" s="2"/>
      <c r="B67" s="22" t="s">
        <v>95</v>
      </c>
      <c r="C67" s="23" t="s">
        <v>1</v>
      </c>
      <c r="D67" s="47" t="s">
        <v>2</v>
      </c>
      <c r="E67" s="47" t="s">
        <v>3</v>
      </c>
      <c r="F67" s="57" t="s">
        <v>4</v>
      </c>
      <c r="G67" s="64"/>
      <c r="H67" s="17" t="s">
        <v>5</v>
      </c>
      <c r="I67" s="74" t="s">
        <v>52</v>
      </c>
      <c r="J67" s="74" t="s">
        <v>7</v>
      </c>
      <c r="K67" s="17" t="s">
        <v>53</v>
      </c>
      <c r="L67" s="17" t="s">
        <v>54</v>
      </c>
      <c r="M67" s="17" t="s">
        <v>55</v>
      </c>
      <c r="N67" s="17" t="s">
        <v>11</v>
      </c>
      <c r="O67" s="18" t="s">
        <v>56</v>
      </c>
    </row>
    <row r="68" spans="1:15" ht="29.4" thickTop="1" x14ac:dyDescent="0.3">
      <c r="A68" s="2"/>
      <c r="B68" s="27"/>
      <c r="C68" s="28" t="s">
        <v>96</v>
      </c>
      <c r="D68" s="49">
        <v>40603</v>
      </c>
      <c r="E68" s="49"/>
      <c r="F68" s="60" t="e">
        <f t="shared" ref="F68:F69" si="5">DATEDIF(D68,E68,"y")&amp;"ans"&amp;DATEDIF(D68,E68,"ym")&amp;"mois"&amp;DATEDIF(D68,E68,"md")&amp;"jours"</f>
        <v>#NUM!</v>
      </c>
      <c r="G68" s="64" t="e">
        <f t="shared" ref="G68:G69" si="6">DATEDIF(D68,E68,"d")/365.25</f>
        <v>#NUM!</v>
      </c>
      <c r="H68" s="28" t="s">
        <v>97</v>
      </c>
      <c r="I68" s="78"/>
      <c r="J68" s="78"/>
      <c r="K68" s="28"/>
      <c r="L68" s="28"/>
      <c r="M68" s="28"/>
      <c r="N68" s="28" t="s">
        <v>92</v>
      </c>
      <c r="O68" s="26" t="s">
        <v>97</v>
      </c>
    </row>
    <row r="69" spans="1:15" ht="28.8" x14ac:dyDescent="0.3">
      <c r="A69" s="2"/>
      <c r="B69" s="24"/>
      <c r="C69" s="25" t="s">
        <v>26</v>
      </c>
      <c r="D69" s="48">
        <v>41913</v>
      </c>
      <c r="E69" s="48">
        <f t="shared" ca="1" si="0"/>
        <v>42671</v>
      </c>
      <c r="F69" s="59" t="str">
        <f t="shared" ca="1" si="5"/>
        <v>2ans0mois27jours</v>
      </c>
      <c r="G69" s="64">
        <f t="shared" ca="1" si="6"/>
        <v>2.0752908966461328</v>
      </c>
      <c r="H69" s="25" t="s">
        <v>97</v>
      </c>
      <c r="I69" s="77">
        <v>42309</v>
      </c>
      <c r="J69" s="77"/>
      <c r="K69" s="25"/>
      <c r="L69" s="25"/>
      <c r="M69" s="25"/>
      <c r="N69" s="25" t="s">
        <v>92</v>
      </c>
      <c r="O69" s="26" t="s">
        <v>97</v>
      </c>
    </row>
    <row r="70" spans="1:15" ht="15" thickBot="1" x14ac:dyDescent="0.35">
      <c r="A70" s="2"/>
      <c r="B70" s="29"/>
      <c r="C70" s="30"/>
      <c r="D70" s="50"/>
      <c r="E70" s="50"/>
      <c r="F70" s="61"/>
      <c r="G70" s="65"/>
      <c r="H70" s="30"/>
      <c r="I70" s="79"/>
      <c r="J70" s="79"/>
      <c r="K70" s="30"/>
      <c r="L70" s="30"/>
      <c r="M70" s="30"/>
      <c r="N70" s="30"/>
      <c r="O70" s="31"/>
    </row>
    <row r="71" spans="1:15" ht="30" customHeight="1" thickTop="1" thickBot="1" x14ac:dyDescent="0.35">
      <c r="B71" s="39" t="s">
        <v>98</v>
      </c>
      <c r="C71" s="40"/>
      <c r="D71" s="40"/>
      <c r="E71" s="40"/>
      <c r="F71" s="62"/>
      <c r="G71" s="66"/>
      <c r="H71" s="32"/>
      <c r="I71" s="80"/>
      <c r="J71" s="80"/>
      <c r="K71" s="32"/>
      <c r="L71" s="32"/>
      <c r="M71" s="32"/>
      <c r="N71" s="32"/>
      <c r="O71" s="32"/>
    </row>
    <row r="72" spans="1:15" ht="30" customHeight="1" thickTop="1" x14ac:dyDescent="0.3">
      <c r="B72" s="84" t="s">
        <v>105</v>
      </c>
      <c r="C72" s="81">
        <v>0</v>
      </c>
      <c r="D72" s="87">
        <v>0</v>
      </c>
      <c r="E72" s="51"/>
      <c r="F72" s="62"/>
      <c r="G72" s="66"/>
      <c r="H72" s="35"/>
      <c r="I72" s="80"/>
      <c r="J72" s="80"/>
      <c r="K72" s="35"/>
      <c r="L72" s="35"/>
      <c r="M72" s="35"/>
      <c r="N72" s="35"/>
      <c r="O72" s="35"/>
    </row>
    <row r="73" spans="1:15" ht="28.8" x14ac:dyDescent="0.3">
      <c r="B73" s="85" t="s">
        <v>99</v>
      </c>
      <c r="C73" s="82">
        <v>5</v>
      </c>
      <c r="D73" s="88">
        <v>1</v>
      </c>
      <c r="E73" s="52"/>
    </row>
    <row r="74" spans="1:15" ht="28.8" x14ac:dyDescent="0.3">
      <c r="B74" s="85" t="s">
        <v>100</v>
      </c>
      <c r="C74" s="82">
        <v>10</v>
      </c>
      <c r="D74" s="88">
        <v>2</v>
      </c>
    </row>
    <row r="75" spans="1:15" ht="28.8" x14ac:dyDescent="0.3">
      <c r="B75" s="85" t="s">
        <v>101</v>
      </c>
      <c r="C75" s="82">
        <v>15</v>
      </c>
      <c r="D75" s="88">
        <v>3</v>
      </c>
    </row>
    <row r="76" spans="1:15" ht="28.8" x14ac:dyDescent="0.3">
      <c r="B76" s="85" t="s">
        <v>102</v>
      </c>
      <c r="C76" s="82">
        <v>20</v>
      </c>
      <c r="D76" s="88">
        <v>4</v>
      </c>
    </row>
    <row r="77" spans="1:15" ht="28.8" x14ac:dyDescent="0.3">
      <c r="B77" s="85" t="s">
        <v>103</v>
      </c>
      <c r="C77" s="82">
        <v>25</v>
      </c>
      <c r="D77" s="88">
        <v>5</v>
      </c>
    </row>
    <row r="78" spans="1:15" ht="29.4" thickBot="1" x14ac:dyDescent="0.35">
      <c r="B78" s="86" t="s">
        <v>104</v>
      </c>
      <c r="C78" s="83">
        <v>30</v>
      </c>
      <c r="D78" s="89">
        <v>6</v>
      </c>
    </row>
    <row r="79" spans="1:15" ht="15" thickTop="1" x14ac:dyDescent="0.3"/>
    <row r="2264" spans="2:3" x14ac:dyDescent="0.3">
      <c r="B2264" s="35"/>
      <c r="C2264" s="33"/>
    </row>
  </sheetData>
  <sheetProtection selectLockedCells="1" selectUnlockedCells="1"/>
  <autoFilter ref="B2:P78"/>
  <mergeCells count="1">
    <mergeCell ref="B71:E71"/>
  </mergeCells>
  <dataValidations count="6">
    <dataValidation type="list" allowBlank="1" showInputMessage="1" showErrorMessage="1" sqref="H68:H72 H59:H60 H56:H57 H43:H54 H62:H66 H3:H40">
      <formula1>"RETRAITE ,DEMENAGEMENT ,ACTIF ,INACTIF, MUTATION ,CONGER MATERNITER,DEMISSION"</formula1>
    </dataValidation>
    <dataValidation type="list" allowBlank="1" showInputMessage="1" showErrorMessage="1" sqref="N59:N60 N68:N72 N43:N54 N3:N41 N56:N57 N62:N64 N66">
      <formula1>"ACTIF, INACTIF,FIN DE DROIT"</formula1>
    </dataValidation>
    <dataValidation type="list" allowBlank="1" showInputMessage="1" showErrorMessage="1" sqref="O56:O57 O43:O54 O62:O66 O59:O60">
      <formula1>"OPERATIONNEL, STAGIER, RETRAITER, INDISPONIBLE, MUTATION"</formula1>
    </dataValidation>
    <dataValidation type="list" allowBlank="1" showInputMessage="1" showErrorMessage="1" sqref="O68:O72">
      <formula1>"OPERATIONNEL, STAGIER, RETRAITER, INDISPONIBLE, MUTATION,DEMISSION"</formula1>
    </dataValidation>
    <dataValidation type="list" allowBlank="1" showInputMessage="1" showErrorMessage="1" sqref="O3:O41">
      <formula1>"OPERATIONNEL, STAGIER, RETRAITER, INDISPONIBLE, MUTATION,DEMISSION,NOUVEAU ARRIVER"</formula1>
    </dataValidation>
    <dataValidation type="list" allowBlank="1" showInputMessage="1" showErrorMessage="1" sqref="H41">
      <formula1>"RETRAITE ,DEMENAGEMENT ,ACTIF ,INACTIF, MUTATION ,CONGER MATERNITER,DEMISSION,INDISPONIBILITER"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POUR SIGNATUR DES STATUE (2)</vt:lpstr>
      <vt:lpstr>Droits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da silva</dc:creator>
  <cp:lastModifiedBy>raymond pentier</cp:lastModifiedBy>
  <dcterms:created xsi:type="dcterms:W3CDTF">2016-10-20T16:20:10Z</dcterms:created>
  <dcterms:modified xsi:type="dcterms:W3CDTF">2016-10-28T17:24:37Z</dcterms:modified>
</cp:coreProperties>
</file>