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phaël\Documents\M1 MEEF FFRS- Semestre 7\Excel\"/>
    </mc:Choice>
  </mc:AlternateContent>
  <bookViews>
    <workbookView xWindow="0" yWindow="0" windowWidth="19200" windowHeight="6924"/>
  </bookViews>
  <sheets>
    <sheet name="Feuil1" sheetId="1" r:id="rId1"/>
  </sheets>
  <definedNames>
    <definedName name="Noms">Feuil1!$A$11:$C$15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3" i="1"/>
  <c r="I40" i="1"/>
  <c r="L37" i="1"/>
  <c r="L36" i="1"/>
  <c r="L38" i="1" s="1"/>
  <c r="L35" i="1"/>
  <c r="A45" i="1" l="1"/>
  <c r="A44" i="1"/>
  <c r="A43" i="1"/>
  <c r="A42" i="1"/>
  <c r="A34" i="1"/>
  <c r="A33" i="1"/>
  <c r="A35" i="1" s="1"/>
  <c r="O30" i="1"/>
  <c r="N30" i="1"/>
  <c r="M30" i="1"/>
  <c r="G37" i="1"/>
  <c r="G35" i="1"/>
  <c r="G36" i="1"/>
  <c r="G34" i="1"/>
  <c r="K30" i="1"/>
  <c r="K28" i="1"/>
  <c r="K29" i="1"/>
  <c r="K27" i="1"/>
  <c r="G21" i="1"/>
  <c r="C22" i="1"/>
  <c r="C21" i="1"/>
  <c r="I11" i="1" a="1"/>
  <c r="I11" i="1" s="1"/>
  <c r="I12" i="1" a="1"/>
  <c r="I12" i="1"/>
  <c r="I13" i="1" a="1"/>
  <c r="I13" i="1" s="1"/>
  <c r="I14" i="1" a="1"/>
  <c r="I14" i="1"/>
  <c r="I15" i="1" a="1"/>
  <c r="I15" i="1" s="1"/>
  <c r="I16" i="1" a="1"/>
  <c r="I16" i="1" s="1"/>
  <c r="I17" i="1" a="1"/>
  <c r="I17" i="1" s="1"/>
  <c r="I10" i="1" a="1"/>
  <c r="I10" i="1" s="1"/>
  <c r="C9" i="1" a="1"/>
  <c r="C9" i="1" s="1"/>
  <c r="C3" i="1"/>
  <c r="C4" i="1"/>
  <c r="C5" i="1"/>
  <c r="C6" i="1"/>
  <c r="C2" i="1"/>
</calcChain>
</file>

<file path=xl/sharedStrings.xml><?xml version="1.0" encoding="utf-8"?>
<sst xmlns="http://schemas.openxmlformats.org/spreadsheetml/2006/main" count="54" uniqueCount="49">
  <si>
    <t>vis</t>
  </si>
  <si>
    <t>clou</t>
  </si>
  <si>
    <t>total</t>
  </si>
  <si>
    <t>Saisir un nom</t>
  </si>
  <si>
    <t>Yannick</t>
  </si>
  <si>
    <t>Pierrick</t>
  </si>
  <si>
    <t>Jean-Luc</t>
  </si>
  <si>
    <t>Raphaël</t>
  </si>
  <si>
    <t>Annie</t>
  </si>
  <si>
    <t>Armelle</t>
  </si>
  <si>
    <t>Marie</t>
  </si>
  <si>
    <t>Déborah</t>
  </si>
  <si>
    <t>René</t>
  </si>
  <si>
    <t>Serge</t>
  </si>
  <si>
    <t>André</t>
  </si>
  <si>
    <t>Monique</t>
  </si>
  <si>
    <t>Adrie</t>
  </si>
  <si>
    <t>Lila</t>
  </si>
  <si>
    <t>Cyril</t>
  </si>
  <si>
    <t>boutique Tours</t>
  </si>
  <si>
    <t>boutique Brest</t>
  </si>
  <si>
    <t>parfum</t>
  </si>
  <si>
    <t>jus d'orange</t>
  </si>
  <si>
    <t>lait</t>
  </si>
  <si>
    <t>cassoulet</t>
  </si>
  <si>
    <t>crèpes</t>
  </si>
  <si>
    <t>ganache</t>
  </si>
  <si>
    <t>confiture</t>
  </si>
  <si>
    <t>papier</t>
  </si>
  <si>
    <t>roue</t>
  </si>
  <si>
    <t>roulette</t>
  </si>
  <si>
    <t>galette</t>
  </si>
  <si>
    <t>chemise</t>
  </si>
  <si>
    <t>produits communs</t>
  </si>
  <si>
    <t>Hzlene</t>
  </si>
  <si>
    <t>Ctrl + Maj + Entrée</t>
  </si>
  <si>
    <t xml:space="preserve"> </t>
  </si>
  <si>
    <t>Heures de nuit</t>
  </si>
  <si>
    <t>jours</t>
  </si>
  <si>
    <t>heures</t>
  </si>
  <si>
    <t>minutes</t>
  </si>
  <si>
    <t>date d'entrée</t>
  </si>
  <si>
    <t>ancienneté</t>
  </si>
  <si>
    <t>mois</t>
  </si>
  <si>
    <t>année</t>
  </si>
  <si>
    <t>date de facture</t>
  </si>
  <si>
    <t>date d'échéance</t>
  </si>
  <si>
    <t>début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</si>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</sst>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;@"/>
    <numFmt numFmtId="165" formatCode="[h]:mm:ss;@"/>
    <numFmt numFmtId="166" formatCode="[h]:mm"/>
    <numFmt numFmtId="167" formatCode="[hh]&quot;h&quot;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0" fillId="0" borderId="0" xfId="0" applyNumberFormat="1"/>
    <xf numFmtId="22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D31" zoomScale="115" zoomScaleNormal="115" workbookViewId="0">
      <selection activeCell="I40" sqref="I40"/>
    </sheetView>
  </sheetViews>
  <sheetFormatPr baseColWidth="10" defaultRowHeight="14.4" x14ac:dyDescent="0.3"/>
  <cols>
    <col min="1" max="1" width="20.6640625" customWidth="1"/>
    <col min="3" max="3" width="15.5546875" bestFit="1" customWidth="1"/>
    <col min="4" max="4" width="14.33203125" bestFit="1" customWidth="1"/>
    <col min="5" max="5" width="12.6640625" bestFit="1" customWidth="1"/>
    <col min="7" max="7" width="16.21875" bestFit="1" customWidth="1"/>
    <col min="8" max="8" width="12.88671875" bestFit="1" customWidth="1"/>
    <col min="9" max="9" width="21.33203125" bestFit="1" customWidth="1"/>
  </cols>
  <sheetData>
    <row r="1" spans="1:9" x14ac:dyDescent="0.3">
      <c r="A1" t="s">
        <v>0</v>
      </c>
      <c r="B1" t="s">
        <v>1</v>
      </c>
      <c r="C1" t="s">
        <v>2</v>
      </c>
      <c r="G1" s="1" t="s">
        <v>35</v>
      </c>
    </row>
    <row r="2" spans="1:9" x14ac:dyDescent="0.3">
      <c r="A2">
        <v>15</v>
      </c>
      <c r="B2">
        <v>24</v>
      </c>
      <c r="C2">
        <f>A2:A6+B2:B6</f>
        <v>39</v>
      </c>
    </row>
    <row r="3" spans="1:9" x14ac:dyDescent="0.3">
      <c r="A3">
        <v>10</v>
      </c>
      <c r="B3">
        <v>10</v>
      </c>
      <c r="C3">
        <f t="shared" ref="C3:C6" si="0">A3:A7+B3:B7</f>
        <v>20</v>
      </c>
    </row>
    <row r="4" spans="1:9" x14ac:dyDescent="0.3">
      <c r="A4">
        <v>2</v>
      </c>
      <c r="B4">
        <v>58</v>
      </c>
      <c r="C4">
        <f t="shared" si="0"/>
        <v>60</v>
      </c>
    </row>
    <row r="5" spans="1:9" x14ac:dyDescent="0.3">
      <c r="A5">
        <v>8</v>
      </c>
      <c r="B5">
        <v>38</v>
      </c>
      <c r="C5">
        <f t="shared" si="0"/>
        <v>46</v>
      </c>
    </row>
    <row r="6" spans="1:9" x14ac:dyDescent="0.3">
      <c r="A6">
        <v>89</v>
      </c>
      <c r="B6">
        <v>11</v>
      </c>
      <c r="C6">
        <f t="shared" si="0"/>
        <v>100</v>
      </c>
    </row>
    <row r="9" spans="1:9" x14ac:dyDescent="0.3">
      <c r="A9" t="s">
        <v>3</v>
      </c>
      <c r="B9" t="s">
        <v>34</v>
      </c>
      <c r="C9" t="str">
        <f t="array" ref="C9">IF(OR(B9=Noms),"trouvé","non trouvé")</f>
        <v>non trouvé</v>
      </c>
      <c r="G9" t="s">
        <v>19</v>
      </c>
      <c r="H9" t="s">
        <v>20</v>
      </c>
      <c r="I9" t="s">
        <v>33</v>
      </c>
    </row>
    <row r="10" spans="1:9" x14ac:dyDescent="0.3">
      <c r="G10" t="s">
        <v>21</v>
      </c>
      <c r="H10" t="s">
        <v>28</v>
      </c>
      <c r="I10" t="str">
        <f t="array" ref="I10">IF(OR(H10=$G$10:$G$17),"commun","pas commun")</f>
        <v>commun</v>
      </c>
    </row>
    <row r="11" spans="1:9" x14ac:dyDescent="0.3">
      <c r="A11" t="s">
        <v>4</v>
      </c>
      <c r="B11" t="s">
        <v>9</v>
      </c>
      <c r="C11" t="s">
        <v>10</v>
      </c>
      <c r="G11" t="s">
        <v>22</v>
      </c>
      <c r="H11" t="s">
        <v>21</v>
      </c>
      <c r="I11" t="str">
        <f t="array" ref="I11">IF(OR(H11=$G$10:$G$17),"commun","pas commun")</f>
        <v>commun</v>
      </c>
    </row>
    <row r="12" spans="1:9" x14ac:dyDescent="0.3">
      <c r="A12" t="s">
        <v>5</v>
      </c>
      <c r="B12" t="s">
        <v>11</v>
      </c>
      <c r="C12" t="s">
        <v>15</v>
      </c>
      <c r="G12" t="s">
        <v>23</v>
      </c>
      <c r="H12" t="s">
        <v>29</v>
      </c>
      <c r="I12" t="str">
        <f t="array" ref="I12">IF(OR(H12=$G$10:$G$17),"commun","pas commun")</f>
        <v>pas commun</v>
      </c>
    </row>
    <row r="13" spans="1:9" x14ac:dyDescent="0.3">
      <c r="A13" t="s">
        <v>6</v>
      </c>
      <c r="B13" t="s">
        <v>12</v>
      </c>
      <c r="C13" t="s">
        <v>16</v>
      </c>
      <c r="G13" t="s">
        <v>24</v>
      </c>
      <c r="H13" t="s">
        <v>30</v>
      </c>
      <c r="I13" t="str">
        <f t="array" ref="I13">IF(OR(H13=$G$10:$G$17),"commun","pas commun")</f>
        <v>pas commun</v>
      </c>
    </row>
    <row r="14" spans="1:9" x14ac:dyDescent="0.3">
      <c r="A14" t="s">
        <v>7</v>
      </c>
      <c r="B14" t="s">
        <v>13</v>
      </c>
      <c r="C14" t="s">
        <v>17</v>
      </c>
      <c r="G14" t="s">
        <v>25</v>
      </c>
      <c r="H14" t="s">
        <v>31</v>
      </c>
      <c r="I14" t="str">
        <f t="array" ref="I14">IF(OR(H14=$G$10:$G$17),"commun","pas commun")</f>
        <v>pas commun</v>
      </c>
    </row>
    <row r="15" spans="1:9" x14ac:dyDescent="0.3">
      <c r="A15" t="s">
        <v>8</v>
      </c>
      <c r="B15" t="s">
        <v>14</v>
      </c>
      <c r="C15" t="s">
        <v>18</v>
      </c>
      <c r="G15" t="s">
        <v>26</v>
      </c>
      <c r="H15" t="s">
        <v>27</v>
      </c>
      <c r="I15" t="str">
        <f t="array" ref="I15">IF(OR(H15=$G$10:$G$17),"commun","pas commun")</f>
        <v>commun</v>
      </c>
    </row>
    <row r="16" spans="1:9" x14ac:dyDescent="0.3">
      <c r="G16" t="s">
        <v>27</v>
      </c>
      <c r="H16" t="s">
        <v>32</v>
      </c>
      <c r="I16" t="str">
        <f t="array" ref="I16">IF(OR(H16=$G$10:$G$17),"commun","pas commun")</f>
        <v>pas commun</v>
      </c>
    </row>
    <row r="17" spans="3:15" x14ac:dyDescent="0.3">
      <c r="G17" t="s">
        <v>28</v>
      </c>
      <c r="H17" t="s">
        <v>24</v>
      </c>
      <c r="I17" t="str">
        <f t="array" ref="I17">IF(OR(H17=$G$10:$G$17),"commun","pas commun")</f>
        <v>commun</v>
      </c>
    </row>
    <row r="21" spans="3:15" x14ac:dyDescent="0.3">
      <c r="C21" s="2">
        <f ca="1">TODAY()</f>
        <v>42631</v>
      </c>
      <c r="E21" s="2">
        <v>30451</v>
      </c>
      <c r="F21" s="2">
        <v>42601</v>
      </c>
      <c r="G21" s="4">
        <f>(F21-E21)/365</f>
        <v>33.287671232876711</v>
      </c>
    </row>
    <row r="22" spans="3:15" x14ac:dyDescent="0.3">
      <c r="C22" s="3">
        <f ca="1">NOW()</f>
        <v>42631.603126041664</v>
      </c>
    </row>
    <row r="27" spans="3:15" x14ac:dyDescent="0.3">
      <c r="C27" s="5"/>
      <c r="D27" s="5"/>
      <c r="E27" s="5"/>
      <c r="I27" s="5">
        <v>0.33333333333333331</v>
      </c>
      <c r="J27" s="5">
        <v>0.79166666666666663</v>
      </c>
      <c r="K27" s="5">
        <f>SUM(J27-I27)</f>
        <v>0.45833333333333331</v>
      </c>
    </row>
    <row r="28" spans="3:15" x14ac:dyDescent="0.3">
      <c r="C28" s="5"/>
      <c r="D28" s="5"/>
      <c r="E28" s="5"/>
      <c r="I28" s="5">
        <v>0.375</v>
      </c>
      <c r="J28" s="5">
        <v>0.70833333333333337</v>
      </c>
      <c r="K28" s="5">
        <f t="shared" ref="K28:K29" si="1">SUM(J28-I28)</f>
        <v>0.33333333333333337</v>
      </c>
      <c r="L28" t="s">
        <v>36</v>
      </c>
    </row>
    <row r="29" spans="3:15" x14ac:dyDescent="0.3">
      <c r="C29" s="5"/>
      <c r="D29" s="5"/>
      <c r="E29" s="5"/>
      <c r="I29" s="5">
        <v>0.29166666666666669</v>
      </c>
      <c r="J29" s="5">
        <v>0.66666666666666663</v>
      </c>
      <c r="K29" s="5">
        <f t="shared" si="1"/>
        <v>0.37499999999999994</v>
      </c>
      <c r="M29" t="s">
        <v>38</v>
      </c>
      <c r="N29" t="s">
        <v>39</v>
      </c>
      <c r="O29" t="s">
        <v>40</v>
      </c>
    </row>
    <row r="30" spans="3:15" x14ac:dyDescent="0.3">
      <c r="E30" s="7"/>
      <c r="K30" s="6">
        <f>SUM(K27:K29)</f>
        <v>1.1666666666666667</v>
      </c>
      <c r="M30">
        <f>DAY(K30)</f>
        <v>1</v>
      </c>
      <c r="N30">
        <f>HOUR(K30)</f>
        <v>4</v>
      </c>
      <c r="O30">
        <f>MINUTE(K30)</f>
        <v>0</v>
      </c>
    </row>
    <row r="33" spans="1:12" x14ac:dyDescent="0.3">
      <c r="A33" s="2">
        <f ca="1">TODAY()</f>
        <v>42631</v>
      </c>
      <c r="E33" s="8" t="s">
        <v>37</v>
      </c>
    </row>
    <row r="34" spans="1:12" x14ac:dyDescent="0.3">
      <c r="A34" s="3">
        <f ca="1">NOW()</f>
        <v>42631.603126041664</v>
      </c>
      <c r="E34" s="5">
        <v>0.33333333333333331</v>
      </c>
      <c r="F34" s="5">
        <v>0.79166666666666663</v>
      </c>
      <c r="G34" s="5">
        <f>IF(E34&lt;F34,F34-E34,(24-E34+F34))</f>
        <v>0.45833333333333331</v>
      </c>
      <c r="J34" s="8"/>
    </row>
    <row r="35" spans="1:12" x14ac:dyDescent="0.3">
      <c r="A35" s="2">
        <f ca="1">DATE(YEAR(A33),MONTH(A33)+1,DAY(A33))</f>
        <v>42661</v>
      </c>
      <c r="E35" s="5">
        <v>0.83333333333333337</v>
      </c>
      <c r="F35" s="5">
        <v>0.16666666666666666</v>
      </c>
      <c r="G35" s="5">
        <f t="shared" ref="G35:G36" si="2">IF(E35&lt;F35,F35-E35,(24-E35+F35))</f>
        <v>23.333333333333336</v>
      </c>
      <c r="J35" s="5">
        <v>0.33333333333333331</v>
      </c>
      <c r="K35" s="5">
        <v>0.79166666666666663</v>
      </c>
      <c r="L35" s="5">
        <f>IF(J35&lt;K35,K35-J35,(24-J35+K35))</f>
        <v>0.45833333333333331</v>
      </c>
    </row>
    <row r="36" spans="1:12" x14ac:dyDescent="0.3">
      <c r="E36" s="5">
        <v>0.33333333333333331</v>
      </c>
      <c r="F36" s="5">
        <v>0.79166666666666663</v>
      </c>
      <c r="G36" s="5">
        <f t="shared" si="2"/>
        <v>0.45833333333333331</v>
      </c>
      <c r="J36" s="5">
        <v>0.83333333333333337</v>
      </c>
      <c r="K36" s="5">
        <v>0.16666666666666666</v>
      </c>
      <c r="L36" s="5">
        <f t="shared" ref="L36:L37" si="3">IF(J36&lt;K36,K36-J36,(24-J36+K36))</f>
        <v>23.333333333333336</v>
      </c>
    </row>
    <row r="37" spans="1:12" x14ac:dyDescent="0.3">
      <c r="G37" s="6">
        <f>SUM(G34:G36)</f>
        <v>24.25</v>
      </c>
      <c r="J37" s="5">
        <v>0.33333333333333331</v>
      </c>
      <c r="K37" s="5">
        <v>0.79166666666666663</v>
      </c>
      <c r="L37" s="5">
        <f t="shared" si="3"/>
        <v>0.45833333333333331</v>
      </c>
    </row>
    <row r="38" spans="1:12" x14ac:dyDescent="0.3">
      <c r="A38" t="s">
        <v>41</v>
      </c>
      <c r="L38" s="6">
        <f>SUM(L35:L37)</f>
        <v>24.25</v>
      </c>
    </row>
    <row r="39" spans="1:12" x14ac:dyDescent="0.3">
      <c r="A39" s="2">
        <v>38809</v>
      </c>
    </row>
    <row r="40" spans="1:12" x14ac:dyDescent="0.3">
      <c r="A40" s="2">
        <v>43465</v>
      </c>
      <c r="H40" s="2">
        <v>42632</v>
      </c>
      <c r="I40" s="2" t="str">
        <f>TEXT(H40,"jjjj")</f>
        <v>lundi</v>
      </c>
    </row>
    <row r="41" spans="1:12" x14ac:dyDescent="0.3">
      <c r="A41" t="s">
        <v>42</v>
      </c>
    </row>
    <row r="42" spans="1:12" x14ac:dyDescent="0.3">
      <c r="A42">
        <f>(A40-A39)/365</f>
        <v>12.756164383561643</v>
      </c>
      <c r="D42" t="s">
        <v>45</v>
      </c>
      <c r="E42" s="2">
        <v>36558</v>
      </c>
    </row>
    <row r="43" spans="1:12" x14ac:dyDescent="0.3">
      <c r="A43">
        <f>DATEDIF(A39,A40,"y")</f>
        <v>12</v>
      </c>
      <c r="B43" t="s">
        <v>44</v>
      </c>
      <c r="D43" t="s">
        <v>46</v>
      </c>
      <c r="E43" s="2">
        <f>EOMONTH(E42,2)+10</f>
        <v>36656</v>
      </c>
    </row>
    <row r="44" spans="1:12" x14ac:dyDescent="0.3">
      <c r="A44">
        <f>DATEDIF(A39,A40,"ym")</f>
        <v>8</v>
      </c>
      <c r="B44" t="s">
        <v>43</v>
      </c>
    </row>
    <row r="45" spans="1:12" x14ac:dyDescent="0.3">
      <c r="A45">
        <f>DATEDIF(A39,A40,"md")</f>
        <v>29</v>
      </c>
      <c r="B45" t="s">
        <v>38</v>
      </c>
      <c r="D45" t="s">
        <v>47</v>
      </c>
      <c r="E45" s="2">
        <v>42540</v>
      </c>
    </row>
    <row r="46" spans="1:12" x14ac:dyDescent="0.3">
      <c r="D46" t="s">
        <v>48</v>
      </c>
      <c r="E46" s="2">
        <v>42581</v>
      </c>
      <c r="F46" s="2">
        <v>42565</v>
      </c>
    </row>
    <row r="47" spans="1:12" x14ac:dyDescent="0.3">
      <c r="E47">
        <f>NETWORKDAYS(E45,E46,F46)</f>
        <v>29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Noms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Raphaël Esnault</dc:creator>
  <cp:lastModifiedBy>Raphaël Esnault</cp:lastModifiedBy>
  <dcterms:created xsi:type="dcterms:W3CDTF">2016-09-18T07:31:45Z</dcterms:created>
  <dcterms:modified xsi:type="dcterms:W3CDTF">2016-09-18T12:29:38Z</dcterms:modified>
</cp:coreProperties>
</file>