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Data" sheetId="1" r:id="rId1"/>
    <sheet name="Analysis" sheetId="2" r:id="rId2"/>
  </sheets>
  <calcPr calcId="145621"/>
</workbook>
</file>

<file path=xl/calcChain.xml><?xml version="1.0" encoding="utf-8"?>
<calcChain xmlns="http://schemas.openxmlformats.org/spreadsheetml/2006/main">
  <c r="F5" i="2" l="1"/>
  <c r="F4" i="2"/>
  <c r="F3" i="2"/>
  <c r="F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" i="1"/>
  <c r="C42" i="2"/>
  <c r="D42" i="2"/>
  <c r="F43" i="2"/>
  <c r="H44" i="2"/>
  <c r="E42" i="2"/>
  <c r="G43" i="2"/>
  <c r="D44" i="2"/>
  <c r="C43" i="2"/>
  <c r="F44" i="2"/>
  <c r="E43" i="2"/>
  <c r="G44" i="2"/>
  <c r="F42" i="2"/>
  <c r="H43" i="2"/>
  <c r="G42" i="2"/>
  <c r="C44" i="2"/>
  <c r="H42" i="2"/>
  <c r="E44" i="2"/>
  <c r="D43" i="2"/>
  <c r="B44" i="2"/>
  <c r="B43" i="2"/>
  <c r="B42" i="2"/>
  <c r="H34" i="2"/>
  <c r="H35" i="2"/>
  <c r="H36" i="2"/>
  <c r="G34" i="2"/>
  <c r="G35" i="2"/>
  <c r="G36" i="2"/>
  <c r="C34" i="2"/>
  <c r="C36" i="2"/>
  <c r="D35" i="2"/>
  <c r="D34" i="2"/>
  <c r="D36" i="2"/>
  <c r="C35" i="2"/>
  <c r="E34" i="2"/>
  <c r="E36" i="2"/>
  <c r="F35" i="2"/>
  <c r="F34" i="2"/>
  <c r="F36" i="2"/>
  <c r="E35" i="2"/>
  <c r="B36" i="2"/>
  <c r="B35" i="2"/>
  <c r="B34" i="2"/>
  <c r="F27" i="2"/>
  <c r="F26" i="2"/>
  <c r="F25" i="2"/>
  <c r="E27" i="2"/>
  <c r="E26" i="2"/>
  <c r="E25" i="2"/>
  <c r="D27" i="2"/>
  <c r="D26" i="2"/>
  <c r="D25" i="2"/>
  <c r="C27" i="2"/>
  <c r="C26" i="2"/>
  <c r="C25" i="2"/>
  <c r="B27" i="2"/>
  <c r="B25" i="2"/>
  <c r="B26" i="2"/>
  <c r="A41" i="2" l="1"/>
  <c r="A33" i="2"/>
  <c r="A24" i="2"/>
  <c r="C12" i="2"/>
  <c r="D17" i="2"/>
  <c r="E17" i="2"/>
  <c r="C9" i="2"/>
  <c r="D41" i="2" s="1"/>
  <c r="D9" i="2"/>
  <c r="E41" i="2" s="1"/>
  <c r="E9" i="2"/>
  <c r="F41" i="2" s="1"/>
  <c r="B9" i="2"/>
  <c r="B33" i="2" s="1"/>
  <c r="C10" i="2"/>
  <c r="C16" i="2"/>
  <c r="D16" i="2"/>
  <c r="B11" i="2"/>
  <c r="D24" i="2" l="1"/>
  <c r="D33" i="2"/>
  <c r="E33" i="2"/>
  <c r="E24" i="2"/>
  <c r="C24" i="2"/>
  <c r="B41" i="2"/>
  <c r="B24" i="2"/>
  <c r="F33" i="2"/>
  <c r="D18" i="2"/>
  <c r="C14" i="2"/>
  <c r="B14" i="2"/>
  <c r="E15" i="2"/>
  <c r="D19" i="2"/>
  <c r="D13" i="2"/>
  <c r="B10" i="2"/>
  <c r="E18" i="2"/>
  <c r="E16" i="2"/>
  <c r="E14" i="2"/>
  <c r="E12" i="2"/>
  <c r="D12" i="2"/>
  <c r="B12" i="2"/>
  <c r="D14" i="2"/>
  <c r="E11" i="2"/>
  <c r="E10" i="2"/>
  <c r="D10" i="2"/>
  <c r="B16" i="2"/>
  <c r="E19" i="2"/>
  <c r="D11" i="2"/>
  <c r="C18" i="2"/>
  <c r="B18" i="2"/>
  <c r="E13" i="2"/>
  <c r="D15" i="2"/>
  <c r="C19" i="2"/>
  <c r="C17" i="2"/>
  <c r="C15" i="2"/>
  <c r="C13" i="2"/>
  <c r="C11" i="2"/>
  <c r="B19" i="2"/>
  <c r="B17" i="2"/>
  <c r="B15" i="2"/>
  <c r="B13" i="2"/>
</calcChain>
</file>

<file path=xl/sharedStrings.xml><?xml version="1.0" encoding="utf-8"?>
<sst xmlns="http://schemas.openxmlformats.org/spreadsheetml/2006/main" count="77" uniqueCount="36">
  <si>
    <t>lot</t>
  </si>
  <si>
    <t>couleur</t>
  </si>
  <si>
    <t>estimation</t>
  </si>
  <si>
    <t>prix</t>
  </si>
  <si>
    <t>rank</t>
  </si>
  <si>
    <t>bleu</t>
  </si>
  <si>
    <t>Rouge</t>
  </si>
  <si>
    <t>Vert</t>
  </si>
  <si>
    <t>Noir</t>
  </si>
  <si>
    <t>noir</t>
  </si>
  <si>
    <t>Type:</t>
  </si>
  <si>
    <t>Voiture</t>
  </si>
  <si>
    <t>moto</t>
  </si>
  <si>
    <t>Camion</t>
  </si>
  <si>
    <t>lot de</t>
  </si>
  <si>
    <t>a</t>
  </si>
  <si>
    <t>10 Best Sales (all)</t>
  </si>
  <si>
    <t>Rank</t>
  </si>
  <si>
    <t>3 Best Voitures</t>
  </si>
  <si>
    <t>Du lot 1 a 12, ce sont des voitures</t>
  </si>
  <si>
    <t>Rank entre tous les types</t>
  </si>
  <si>
    <t>Vendeur</t>
  </si>
  <si>
    <t>Pierre</t>
  </si>
  <si>
    <t>Marc</t>
  </si>
  <si>
    <t>Jean</t>
  </si>
  <si>
    <t>Luc</t>
  </si>
  <si>
    <t>luc</t>
  </si>
  <si>
    <t>%vendu</t>
  </si>
  <si>
    <t>Pas de probleme pour ces tableaux</t>
  </si>
  <si>
    <t>3 Best Sales by Jean</t>
  </si>
  <si>
    <t>Ventes</t>
  </si>
  <si>
    <t>3 Best Sales by Marc</t>
  </si>
  <si>
    <t>Vendor</t>
  </si>
  <si>
    <t>J'ai bien le premier interval de lot mais pas le second (voir le troisieme….)</t>
  </si>
  <si>
    <t>ici que tout ce joue : J'ai 2 intervals</t>
  </si>
  <si>
    <t>le nom de mes vendeurs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</si>
</sst>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" fillId="0" borderId="0" xfId="0" applyFont="1"/>
    <xf numFmtId="0" fontId="0" fillId="0" borderId="1" xfId="0" applyBorder="1"/>
    <xf numFmtId="9" fontId="0" fillId="0" borderId="0" xfId="2" applyFont="1"/>
    <xf numFmtId="165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104777</xdr:rowOff>
    </xdr:from>
    <xdr:to>
      <xdr:col>3</xdr:col>
      <xdr:colOff>238125</xdr:colOff>
      <xdr:row>4</xdr:row>
      <xdr:rowOff>180975</xdr:rowOff>
    </xdr:to>
    <xdr:cxnSp macro="">
      <xdr:nvCxnSpPr>
        <xdr:cNvPr id="5" name="Straight Arrow Connector 4"/>
        <xdr:cNvCxnSpPr/>
      </xdr:nvCxnSpPr>
      <xdr:spPr>
        <a:xfrm flipH="1" flipV="1">
          <a:off x="1885950" y="295277"/>
          <a:ext cx="180975" cy="6476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85726</xdr:colOff>
      <xdr:row>8</xdr:row>
      <xdr:rowOff>123825</xdr:rowOff>
    </xdr:from>
    <xdr:to>
      <xdr:col>6</xdr:col>
      <xdr:colOff>581025</xdr:colOff>
      <xdr:row>14</xdr:row>
      <xdr:rowOff>171450</xdr:rowOff>
    </xdr:to>
    <xdr:cxnSp macro="">
      <xdr:nvCxnSpPr>
        <xdr:cNvPr id="8" name="Straight Arrow Connector 7"/>
        <xdr:cNvCxnSpPr/>
      </xdr:nvCxnSpPr>
      <xdr:spPr>
        <a:xfrm flipH="1" flipV="1">
          <a:off x="3133726" y="1819275"/>
          <a:ext cx="1104899" cy="1190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266701</xdr:colOff>
      <xdr:row>16</xdr:row>
      <xdr:rowOff>38100</xdr:rowOff>
    </xdr:from>
    <xdr:to>
      <xdr:col>7</xdr:col>
      <xdr:colOff>85725</xdr:colOff>
      <xdr:row>21</xdr:row>
      <xdr:rowOff>228600</xdr:rowOff>
    </xdr:to>
    <xdr:cxnSp macro="">
      <xdr:nvCxnSpPr>
        <xdr:cNvPr id="12" name="Straight Arrow Connector 11"/>
        <xdr:cNvCxnSpPr/>
      </xdr:nvCxnSpPr>
      <xdr:spPr>
        <a:xfrm flipH="1">
          <a:off x="2705101" y="3257550"/>
          <a:ext cx="1647824" cy="1143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16</xdr:row>
      <xdr:rowOff>85725</xdr:rowOff>
    </xdr:from>
    <xdr:to>
      <xdr:col>8</xdr:col>
      <xdr:colOff>571500</xdr:colOff>
      <xdr:row>30</xdr:row>
      <xdr:rowOff>295275</xdr:rowOff>
    </xdr:to>
    <xdr:cxnSp macro="">
      <xdr:nvCxnSpPr>
        <xdr:cNvPr id="7" name="Straight Arrow Connector 6"/>
        <xdr:cNvCxnSpPr/>
      </xdr:nvCxnSpPr>
      <xdr:spPr>
        <a:xfrm flipH="1">
          <a:off x="4448175" y="3305175"/>
          <a:ext cx="1000125" cy="3048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219075</xdr:colOff>
      <xdr:row>26</xdr:row>
      <xdr:rowOff>171450</xdr:rowOff>
    </xdr:from>
    <xdr:to>
      <xdr:col>13</xdr:col>
      <xdr:colOff>428625</xdr:colOff>
      <xdr:row>39</xdr:row>
      <xdr:rowOff>133350</xdr:rowOff>
    </xdr:to>
    <xdr:cxnSp macro="">
      <xdr:nvCxnSpPr>
        <xdr:cNvPr id="10" name="Straight Arrow Connector 9"/>
        <xdr:cNvCxnSpPr/>
      </xdr:nvCxnSpPr>
      <xdr:spPr>
        <a:xfrm flipH="1">
          <a:off x="5095875" y="5467350"/>
          <a:ext cx="3257550" cy="2781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3</xdr:row>
      <xdr:rowOff>180975</xdr:rowOff>
    </xdr:from>
    <xdr:to>
      <xdr:col>14</xdr:col>
      <xdr:colOff>76200</xdr:colOff>
      <xdr:row>9</xdr:row>
      <xdr:rowOff>57150</xdr:rowOff>
    </xdr:to>
    <xdr:cxnSp macro="">
      <xdr:nvCxnSpPr>
        <xdr:cNvPr id="13" name="Straight Arrow Connector 12"/>
        <xdr:cNvCxnSpPr/>
      </xdr:nvCxnSpPr>
      <xdr:spPr>
        <a:xfrm flipH="1" flipV="1">
          <a:off x="5124450" y="752475"/>
          <a:ext cx="3486150" cy="1190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5</xdr:row>
      <xdr:rowOff>38100</xdr:rowOff>
    </xdr:from>
    <xdr:to>
      <xdr:col>9</xdr:col>
      <xdr:colOff>457200</xdr:colOff>
      <xdr:row>11</xdr:row>
      <xdr:rowOff>95250</xdr:rowOff>
    </xdr:to>
    <xdr:cxnSp macro="">
      <xdr:nvCxnSpPr>
        <xdr:cNvPr id="15" name="Straight Arrow Connector 14"/>
        <xdr:cNvCxnSpPr/>
      </xdr:nvCxnSpPr>
      <xdr:spPr>
        <a:xfrm flipH="1" flipV="1">
          <a:off x="3590925" y="990600"/>
          <a:ext cx="2352675" cy="1371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J20" sqref="J20"/>
    </sheetView>
  </sheetViews>
  <sheetFormatPr defaultRowHeight="15" x14ac:dyDescent="0.25"/>
  <cols>
    <col min="4" max="4" width="10.5703125" bestFit="1" customWidth="1"/>
    <col min="5" max="6" width="8.28515625" customWidth="1"/>
  </cols>
  <sheetData>
    <row r="1" spans="1:7" x14ac:dyDescent="0.25">
      <c r="A1" t="s">
        <v>0</v>
      </c>
      <c r="B1" t="s">
        <v>21</v>
      </c>
      <c r="C1" t="s">
        <v>1</v>
      </c>
      <c r="D1" t="s">
        <v>2</v>
      </c>
      <c r="E1" t="s">
        <v>3</v>
      </c>
      <c r="F1" t="s">
        <v>27</v>
      </c>
      <c r="G1" t="s">
        <v>4</v>
      </c>
    </row>
    <row r="2" spans="1:7" x14ac:dyDescent="0.25">
      <c r="A2">
        <v>1</v>
      </c>
      <c r="B2" t="s">
        <v>22</v>
      </c>
      <c r="C2" t="s">
        <v>5</v>
      </c>
      <c r="D2">
        <v>15000</v>
      </c>
      <c r="E2">
        <v>12000</v>
      </c>
      <c r="F2" s="6">
        <f>(E2/D2)-1</f>
        <v>-0.19999999999999996</v>
      </c>
      <c r="G2" s="7">
        <f>RANK(F2,$F$2:$F$23)+COUNTIF($F$2:F2,F2)-1</f>
        <v>21</v>
      </c>
    </row>
    <row r="3" spans="1:7" x14ac:dyDescent="0.25">
      <c r="A3">
        <v>2</v>
      </c>
      <c r="B3" t="s">
        <v>23</v>
      </c>
      <c r="C3" t="s">
        <v>6</v>
      </c>
      <c r="D3">
        <v>25000</v>
      </c>
      <c r="E3">
        <v>44000</v>
      </c>
      <c r="F3" s="6">
        <f t="shared" ref="F3:F23" si="0">(E3/D3)-1</f>
        <v>0.76</v>
      </c>
      <c r="G3" s="7">
        <f>RANK(F3,$F$2:$F$23)+COUNTIF($F$2:F3,F3)-1</f>
        <v>1</v>
      </c>
    </row>
    <row r="4" spans="1:7" x14ac:dyDescent="0.25">
      <c r="A4">
        <v>3</v>
      </c>
      <c r="B4" t="s">
        <v>23</v>
      </c>
      <c r="C4" t="s">
        <v>7</v>
      </c>
      <c r="D4">
        <v>18000</v>
      </c>
      <c r="E4">
        <v>20000</v>
      </c>
      <c r="F4" s="6">
        <f t="shared" si="0"/>
        <v>0.11111111111111116</v>
      </c>
      <c r="G4" s="7">
        <f>RANK(F4,$F$2:$F$23)+COUNTIF($F$2:F4,F4)-1</f>
        <v>9</v>
      </c>
    </row>
    <row r="5" spans="1:7" x14ac:dyDescent="0.25">
      <c r="A5">
        <v>4</v>
      </c>
      <c r="B5" t="s">
        <v>23</v>
      </c>
      <c r="C5" t="s">
        <v>8</v>
      </c>
      <c r="D5">
        <v>5000</v>
      </c>
      <c r="E5">
        <v>4500</v>
      </c>
      <c r="F5" s="6">
        <f t="shared" si="0"/>
        <v>-9.9999999999999978E-2</v>
      </c>
      <c r="G5" s="7">
        <f>RANK(F5,$F$2:$F$23)+COUNTIF($F$2:F5,F5)-1</f>
        <v>16</v>
      </c>
    </row>
    <row r="6" spans="1:7" x14ac:dyDescent="0.25">
      <c r="A6">
        <v>5</v>
      </c>
      <c r="B6" t="s">
        <v>23</v>
      </c>
      <c r="C6" t="s">
        <v>5</v>
      </c>
      <c r="D6">
        <v>3500</v>
      </c>
      <c r="E6">
        <v>4000</v>
      </c>
      <c r="F6" s="6">
        <f t="shared" si="0"/>
        <v>0.14285714285714279</v>
      </c>
      <c r="G6" s="7">
        <f>RANK(F6,$F$2:$F$23)+COUNTIF($F$2:F6,F6)-1</f>
        <v>6</v>
      </c>
    </row>
    <row r="7" spans="1:7" x14ac:dyDescent="0.25">
      <c r="A7">
        <v>6</v>
      </c>
      <c r="B7" t="s">
        <v>23</v>
      </c>
      <c r="C7" t="s">
        <v>5</v>
      </c>
      <c r="D7">
        <v>8000</v>
      </c>
      <c r="E7">
        <v>8900</v>
      </c>
      <c r="F7" s="6">
        <f t="shared" si="0"/>
        <v>0.11250000000000004</v>
      </c>
      <c r="G7" s="7">
        <f>RANK(F7,$F$2:$F$23)+COUNTIF($F$2:F7,F7)-1</f>
        <v>8</v>
      </c>
    </row>
    <row r="8" spans="1:7" x14ac:dyDescent="0.25">
      <c r="A8">
        <v>7</v>
      </c>
      <c r="B8" t="s">
        <v>23</v>
      </c>
      <c r="C8" t="s">
        <v>5</v>
      </c>
      <c r="D8">
        <v>7000</v>
      </c>
      <c r="E8">
        <v>7900</v>
      </c>
      <c r="F8" s="6">
        <f t="shared" si="0"/>
        <v>0.12857142857142856</v>
      </c>
      <c r="G8" s="7">
        <f>RANK(F8,$F$2:$F$23)+COUNTIF($F$2:F8,F8)-1</f>
        <v>7</v>
      </c>
    </row>
    <row r="9" spans="1:7" x14ac:dyDescent="0.25">
      <c r="A9">
        <v>8</v>
      </c>
      <c r="B9" t="s">
        <v>23</v>
      </c>
      <c r="C9" t="s">
        <v>9</v>
      </c>
      <c r="D9">
        <v>9500</v>
      </c>
      <c r="E9">
        <v>12500</v>
      </c>
      <c r="F9" s="6">
        <f t="shared" si="0"/>
        <v>0.31578947368421062</v>
      </c>
      <c r="G9" s="7">
        <f>RANK(F9,$F$2:$F$23)+COUNTIF($F$2:F9,F9)-1</f>
        <v>2</v>
      </c>
    </row>
    <row r="10" spans="1:7" x14ac:dyDescent="0.25">
      <c r="A10">
        <v>9</v>
      </c>
      <c r="B10" t="s">
        <v>24</v>
      </c>
      <c r="C10" t="s">
        <v>6</v>
      </c>
      <c r="D10">
        <v>8450</v>
      </c>
      <c r="E10">
        <v>7000</v>
      </c>
      <c r="F10" s="6">
        <f t="shared" si="0"/>
        <v>-0.17159763313609466</v>
      </c>
      <c r="G10" s="7">
        <f>RANK(F10,$F$2:$F$23)+COUNTIF($F$2:F10,F10)-1</f>
        <v>20</v>
      </c>
    </row>
    <row r="11" spans="1:7" x14ac:dyDescent="0.25">
      <c r="A11">
        <v>10</v>
      </c>
      <c r="B11" t="s">
        <v>24</v>
      </c>
      <c r="C11" t="s">
        <v>7</v>
      </c>
      <c r="D11">
        <v>10000</v>
      </c>
      <c r="E11">
        <v>8000</v>
      </c>
      <c r="F11" s="6">
        <f t="shared" si="0"/>
        <v>-0.19999999999999996</v>
      </c>
      <c r="G11" s="7">
        <f>RANK(F11,$F$2:$F$23)+COUNTIF($F$2:F11,F11)-1</f>
        <v>22</v>
      </c>
    </row>
    <row r="12" spans="1:7" x14ac:dyDescent="0.25">
      <c r="A12">
        <v>11</v>
      </c>
      <c r="B12" t="s">
        <v>24</v>
      </c>
      <c r="C12" t="s">
        <v>7</v>
      </c>
      <c r="D12">
        <v>15000</v>
      </c>
      <c r="E12">
        <v>18000</v>
      </c>
      <c r="F12" s="6">
        <f t="shared" si="0"/>
        <v>0.19999999999999996</v>
      </c>
      <c r="G12" s="7">
        <f>RANK(F12,$F$2:$F$23)+COUNTIF($F$2:F12,F12)-1</f>
        <v>3</v>
      </c>
    </row>
    <row r="13" spans="1:7" x14ac:dyDescent="0.25">
      <c r="A13">
        <v>12</v>
      </c>
      <c r="B13" t="s">
        <v>24</v>
      </c>
      <c r="C13" t="s">
        <v>7</v>
      </c>
      <c r="D13">
        <v>3000</v>
      </c>
      <c r="E13">
        <v>3500</v>
      </c>
      <c r="F13" s="6">
        <f t="shared" si="0"/>
        <v>0.16666666666666674</v>
      </c>
      <c r="G13" s="7">
        <f>RANK(F13,$F$2:$F$23)+COUNTIF($F$2:F13,F13)-1</f>
        <v>4</v>
      </c>
    </row>
    <row r="14" spans="1:7" x14ac:dyDescent="0.25">
      <c r="A14">
        <v>13</v>
      </c>
      <c r="B14" t="s">
        <v>24</v>
      </c>
      <c r="C14" t="s">
        <v>6</v>
      </c>
      <c r="D14">
        <v>6000</v>
      </c>
      <c r="E14">
        <v>6000</v>
      </c>
      <c r="F14" s="6">
        <f t="shared" si="0"/>
        <v>0</v>
      </c>
      <c r="G14" s="7">
        <f>RANK(F14,$F$2:$F$23)+COUNTIF($F$2:F14,F14)-1</f>
        <v>13</v>
      </c>
    </row>
    <row r="15" spans="1:7" x14ac:dyDescent="0.25">
      <c r="A15">
        <v>14</v>
      </c>
      <c r="B15" t="s">
        <v>24</v>
      </c>
      <c r="C15" t="s">
        <v>7</v>
      </c>
      <c r="D15">
        <v>5500</v>
      </c>
      <c r="E15">
        <v>5500</v>
      </c>
      <c r="F15" s="6">
        <f t="shared" si="0"/>
        <v>0</v>
      </c>
      <c r="G15" s="7">
        <f>RANK(F15,$F$2:$F$23)+COUNTIF($F$2:F15,F15)-1</f>
        <v>14</v>
      </c>
    </row>
    <row r="16" spans="1:7" x14ac:dyDescent="0.25">
      <c r="A16">
        <v>15</v>
      </c>
      <c r="B16" t="s">
        <v>24</v>
      </c>
      <c r="C16" t="s">
        <v>8</v>
      </c>
      <c r="D16">
        <v>4500</v>
      </c>
      <c r="E16">
        <v>5000</v>
      </c>
      <c r="F16" s="6">
        <f t="shared" si="0"/>
        <v>0.11111111111111116</v>
      </c>
      <c r="G16" s="7">
        <f>RANK(F16,$F$2:$F$23)+COUNTIF($F$2:F16,F16)-1</f>
        <v>10</v>
      </c>
    </row>
    <row r="17" spans="1:7" x14ac:dyDescent="0.25">
      <c r="A17">
        <v>16</v>
      </c>
      <c r="B17" t="s">
        <v>25</v>
      </c>
      <c r="C17" t="s">
        <v>6</v>
      </c>
      <c r="D17">
        <v>8000</v>
      </c>
      <c r="E17">
        <v>8500</v>
      </c>
      <c r="F17" s="6">
        <f t="shared" si="0"/>
        <v>6.25E-2</v>
      </c>
      <c r="G17" s="7">
        <f>RANK(F17,$F$2:$F$23)+COUNTIF($F$2:F17,F17)-1</f>
        <v>11</v>
      </c>
    </row>
    <row r="18" spans="1:7" x14ac:dyDescent="0.25">
      <c r="A18">
        <v>17</v>
      </c>
      <c r="B18" t="s">
        <v>26</v>
      </c>
      <c r="C18" t="s">
        <v>5</v>
      </c>
      <c r="D18">
        <v>9000</v>
      </c>
      <c r="E18">
        <v>7500</v>
      </c>
      <c r="F18" s="6">
        <f t="shared" si="0"/>
        <v>-0.16666666666666663</v>
      </c>
      <c r="G18" s="7">
        <f>RANK(F18,$F$2:$F$23)+COUNTIF($F$2:F18,F18)-1</f>
        <v>19</v>
      </c>
    </row>
    <row r="19" spans="1:7" x14ac:dyDescent="0.25">
      <c r="A19">
        <v>18</v>
      </c>
      <c r="B19" t="s">
        <v>26</v>
      </c>
      <c r="C19" t="s">
        <v>6</v>
      </c>
      <c r="D19">
        <v>10000</v>
      </c>
      <c r="E19">
        <v>9000</v>
      </c>
      <c r="F19" s="6">
        <f t="shared" si="0"/>
        <v>-9.9999999999999978E-2</v>
      </c>
      <c r="G19" s="7">
        <f>RANK(F19,$F$2:$F$23)+COUNTIF($F$2:F19,F19)-1</f>
        <v>17</v>
      </c>
    </row>
    <row r="20" spans="1:7" x14ac:dyDescent="0.25">
      <c r="A20">
        <v>19</v>
      </c>
      <c r="B20" t="s">
        <v>24</v>
      </c>
      <c r="C20" t="s">
        <v>7</v>
      </c>
      <c r="D20">
        <v>48000</v>
      </c>
      <c r="E20">
        <v>55000</v>
      </c>
      <c r="F20" s="6">
        <f t="shared" si="0"/>
        <v>0.14583333333333326</v>
      </c>
      <c r="G20" s="7">
        <f>RANK(F20,$F$2:$F$23)+COUNTIF($F$2:F20,F20)-1</f>
        <v>5</v>
      </c>
    </row>
    <row r="21" spans="1:7" x14ac:dyDescent="0.25">
      <c r="A21">
        <v>20</v>
      </c>
      <c r="B21" t="s">
        <v>24</v>
      </c>
      <c r="C21" t="s">
        <v>6</v>
      </c>
      <c r="D21">
        <v>5000</v>
      </c>
      <c r="E21">
        <v>4500</v>
      </c>
      <c r="F21" s="6">
        <f t="shared" si="0"/>
        <v>-9.9999999999999978E-2</v>
      </c>
      <c r="G21" s="7">
        <f>RANK(F21,$F$2:$F$23)+COUNTIF($F$2:F21,F21)-1</f>
        <v>18</v>
      </c>
    </row>
    <row r="22" spans="1:7" x14ac:dyDescent="0.25">
      <c r="A22">
        <v>21</v>
      </c>
      <c r="B22" t="s">
        <v>24</v>
      </c>
      <c r="C22" t="s">
        <v>5</v>
      </c>
      <c r="D22">
        <v>23000</v>
      </c>
      <c r="E22">
        <v>22000</v>
      </c>
      <c r="F22" s="6">
        <f t="shared" si="0"/>
        <v>-4.3478260869565188E-2</v>
      </c>
      <c r="G22" s="7">
        <f>RANK(F22,$F$2:$F$23)+COUNTIF($F$2:F22,F22)-1</f>
        <v>15</v>
      </c>
    </row>
    <row r="23" spans="1:7" x14ac:dyDescent="0.25">
      <c r="A23">
        <v>22</v>
      </c>
      <c r="B23" t="s">
        <v>24</v>
      </c>
      <c r="C23" t="s">
        <v>6</v>
      </c>
      <c r="D23">
        <v>18000</v>
      </c>
      <c r="E23">
        <v>19000</v>
      </c>
      <c r="F23" s="6">
        <f t="shared" si="0"/>
        <v>5.555555555555558E-2</v>
      </c>
      <c r="G23" s="7">
        <f>RANK(F23,$F$2:$F$23)+COUNTIF($F$2:F23,F23)-1</f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O23" sqref="O23"/>
    </sheetView>
  </sheetViews>
  <sheetFormatPr defaultRowHeight="15" x14ac:dyDescent="0.25"/>
  <sheetData>
    <row r="1" spans="1:15" x14ac:dyDescent="0.25">
      <c r="A1" s="3" t="s">
        <v>10</v>
      </c>
      <c r="B1" s="3" t="s">
        <v>14</v>
      </c>
      <c r="C1" s="3" t="s">
        <v>15</v>
      </c>
      <c r="F1" s="5" t="s">
        <v>30</v>
      </c>
      <c r="G1" s="5" t="s">
        <v>14</v>
      </c>
      <c r="H1" s="5" t="s">
        <v>15</v>
      </c>
      <c r="I1" s="5" t="s">
        <v>14</v>
      </c>
      <c r="J1" s="5" t="s">
        <v>15</v>
      </c>
    </row>
    <row r="2" spans="1:15" x14ac:dyDescent="0.25">
      <c r="A2" s="3" t="s">
        <v>11</v>
      </c>
      <c r="B2" s="3">
        <v>1</v>
      </c>
      <c r="C2" s="3">
        <v>12</v>
      </c>
      <c r="F2" s="5" t="str">
        <f>Data!B2</f>
        <v>Pierre</v>
      </c>
      <c r="G2" s="5">
        <v>1</v>
      </c>
      <c r="H2" s="5">
        <v>1</v>
      </c>
      <c r="I2" s="5"/>
      <c r="J2" s="5"/>
    </row>
    <row r="3" spans="1:15" x14ac:dyDescent="0.25">
      <c r="A3" s="3" t="s">
        <v>12</v>
      </c>
      <c r="B3" s="3">
        <v>13</v>
      </c>
      <c r="C3" s="3">
        <v>17</v>
      </c>
      <c r="F3" s="5" t="str">
        <f>Data!B3</f>
        <v>Marc</v>
      </c>
      <c r="G3" s="5">
        <v>2</v>
      </c>
      <c r="H3" s="5">
        <v>8</v>
      </c>
      <c r="I3" s="5"/>
      <c r="J3" s="5"/>
    </row>
    <row r="4" spans="1:15" x14ac:dyDescent="0.25">
      <c r="A4" s="3" t="s">
        <v>13</v>
      </c>
      <c r="B4" s="3">
        <v>18</v>
      </c>
      <c r="C4" s="3">
        <v>22</v>
      </c>
      <c r="F4" s="5" t="str">
        <f>Data!B11</f>
        <v>Jean</v>
      </c>
      <c r="G4" s="5">
        <v>9</v>
      </c>
      <c r="H4" s="5">
        <v>15</v>
      </c>
      <c r="I4" s="5">
        <v>19</v>
      </c>
      <c r="J4" s="5">
        <v>22</v>
      </c>
    </row>
    <row r="5" spans="1:15" x14ac:dyDescent="0.25">
      <c r="F5" s="5" t="str">
        <f>Data!B18</f>
        <v>luc</v>
      </c>
      <c r="G5" s="5">
        <v>16</v>
      </c>
      <c r="H5" s="5">
        <v>18</v>
      </c>
      <c r="I5" s="5"/>
      <c r="J5" s="5"/>
    </row>
    <row r="6" spans="1:15" x14ac:dyDescent="0.25">
      <c r="C6" t="s">
        <v>19</v>
      </c>
    </row>
    <row r="7" spans="1:15" ht="28.5" x14ac:dyDescent="0.45">
      <c r="B7" s="4" t="s">
        <v>16</v>
      </c>
    </row>
    <row r="9" spans="1:15" x14ac:dyDescent="0.25">
      <c r="A9" t="s">
        <v>17</v>
      </c>
      <c r="B9" s="3" t="str">
        <f>Data!A1</f>
        <v>lot</v>
      </c>
      <c r="C9" s="3" t="str">
        <f>Data!C1</f>
        <v>couleur</v>
      </c>
      <c r="D9" s="3" t="str">
        <f>Data!D1</f>
        <v>estimation</v>
      </c>
      <c r="E9" s="3" t="str">
        <f>Data!E1</f>
        <v>prix</v>
      </c>
    </row>
    <row r="10" spans="1:15" x14ac:dyDescent="0.25">
      <c r="A10">
        <v>1</v>
      </c>
      <c r="B10" s="2">
        <f>INDEX(Data!A:A,MATCH($A10,Data!$G:$G,0))</f>
        <v>2</v>
      </c>
      <c r="C10" s="2" t="str">
        <f>INDEX(Data!C:C,MATCH($A10,Data!$G:$G,0))</f>
        <v>Rouge</v>
      </c>
      <c r="D10" s="2">
        <f>INDEX(Data!D:D,MATCH($A10,Data!$G:$G,0))</f>
        <v>25000</v>
      </c>
      <c r="E10" s="2">
        <f>INDEX(Data!E:E,MATCH($A10,Data!$G:$G,0))</f>
        <v>44000</v>
      </c>
      <c r="O10" t="s">
        <v>34</v>
      </c>
    </row>
    <row r="11" spans="1:15" x14ac:dyDescent="0.25">
      <c r="A11">
        <v>2</v>
      </c>
      <c r="B11" s="1">
        <f>INDEX(Data!A:A,MATCH($A11,Data!$G:$G,0))</f>
        <v>8</v>
      </c>
      <c r="C11" s="1" t="str">
        <f>INDEX(Data!C:C,MATCH($A11,Data!$G:$G,0))</f>
        <v>noir</v>
      </c>
      <c r="D11" s="1">
        <f>INDEX(Data!D:D,MATCH($A11,Data!$G:$G,0))</f>
        <v>9500</v>
      </c>
      <c r="E11" s="1">
        <f>INDEX(Data!E:E,MATCH($A11,Data!$G:$G,0))</f>
        <v>12500</v>
      </c>
    </row>
    <row r="12" spans="1:15" x14ac:dyDescent="0.25">
      <c r="A12">
        <v>3</v>
      </c>
      <c r="B12" s="1">
        <f>INDEX(Data!A:A,MATCH($A12,Data!$G:$G,0))</f>
        <v>11</v>
      </c>
      <c r="C12" s="1" t="str">
        <f>INDEX(Data!C:C,MATCH($A12,Data!$G:$G,0))</f>
        <v>Vert</v>
      </c>
      <c r="D12" s="1">
        <f>INDEX(Data!D:D,MATCH($A12,Data!$G:$G,0))</f>
        <v>15000</v>
      </c>
      <c r="E12" s="1">
        <f>INDEX(Data!E:E,MATCH($A12,Data!$G:$G,0))</f>
        <v>18000</v>
      </c>
      <c r="K12" t="s">
        <v>35</v>
      </c>
    </row>
    <row r="13" spans="1:15" x14ac:dyDescent="0.25">
      <c r="A13">
        <v>4</v>
      </c>
      <c r="B13" s="1">
        <f>INDEX(Data!A:A,MATCH($A13,Data!$G:$G,0))</f>
        <v>12</v>
      </c>
      <c r="C13" s="1" t="str">
        <f>INDEX(Data!C:C,MATCH($A13,Data!$G:$G,0))</f>
        <v>Vert</v>
      </c>
      <c r="D13" s="1">
        <f>INDEX(Data!D:D,MATCH($A13,Data!$G:$G,0))</f>
        <v>3000</v>
      </c>
      <c r="E13" s="1">
        <f>INDEX(Data!E:E,MATCH($A13,Data!$G:$G,0))</f>
        <v>3500</v>
      </c>
    </row>
    <row r="14" spans="1:15" x14ac:dyDescent="0.25">
      <c r="A14">
        <v>5</v>
      </c>
      <c r="B14" s="1">
        <f>INDEX(Data!A:A,MATCH($A14,Data!$G:$G,0))</f>
        <v>19</v>
      </c>
      <c r="C14" s="1" t="str">
        <f>INDEX(Data!C:C,MATCH($A14,Data!$G:$G,0))</f>
        <v>Vert</v>
      </c>
      <c r="D14" s="1">
        <f>INDEX(Data!D:D,MATCH($A14,Data!$G:$G,0))</f>
        <v>48000</v>
      </c>
      <c r="E14" s="1">
        <f>INDEX(Data!E:E,MATCH($A14,Data!$G:$G,0))</f>
        <v>55000</v>
      </c>
    </row>
    <row r="15" spans="1:15" x14ac:dyDescent="0.25">
      <c r="A15">
        <v>6</v>
      </c>
      <c r="B15" s="1">
        <f>INDEX(Data!A:A,MATCH($A15,Data!$G:$G,0))</f>
        <v>5</v>
      </c>
      <c r="C15" s="1" t="str">
        <f>INDEX(Data!C:C,MATCH($A15,Data!$G:$G,0))</f>
        <v>bleu</v>
      </c>
      <c r="D15" s="1">
        <f>INDEX(Data!D:D,MATCH($A15,Data!$G:$G,0))</f>
        <v>3500</v>
      </c>
      <c r="E15" s="1">
        <f>INDEX(Data!E:E,MATCH($A15,Data!$G:$G,0))</f>
        <v>4000</v>
      </c>
    </row>
    <row r="16" spans="1:15" x14ac:dyDescent="0.25">
      <c r="A16">
        <v>7</v>
      </c>
      <c r="B16" s="1">
        <f>INDEX(Data!A:A,MATCH($A16,Data!$G:$G,0))</f>
        <v>7</v>
      </c>
      <c r="C16" s="1" t="str">
        <f>INDEX(Data!C:C,MATCH($A16,Data!$G:$G,0))</f>
        <v>bleu</v>
      </c>
      <c r="D16" s="1">
        <f>INDEX(Data!D:D,MATCH($A16,Data!$G:$G,0))</f>
        <v>7000</v>
      </c>
      <c r="E16" s="1">
        <f>INDEX(Data!E:E,MATCH($A16,Data!$G:$G,0))</f>
        <v>7900</v>
      </c>
      <c r="H16" t="s">
        <v>28</v>
      </c>
    </row>
    <row r="17" spans="1:15" x14ac:dyDescent="0.25">
      <c r="A17">
        <v>8</v>
      </c>
      <c r="B17" s="1">
        <f>INDEX(Data!A:A,MATCH($A17,Data!$G:$G,0))</f>
        <v>6</v>
      </c>
      <c r="C17" s="1" t="str">
        <f>INDEX(Data!C:C,MATCH($A17,Data!$G:$G,0))</f>
        <v>bleu</v>
      </c>
      <c r="D17" s="1">
        <f>INDEX(Data!D:D,MATCH($A17,Data!$G:$G,0))</f>
        <v>8000</v>
      </c>
      <c r="E17" s="1">
        <f>INDEX(Data!E:E,MATCH($A17,Data!$G:$G,0))</f>
        <v>8900</v>
      </c>
    </row>
    <row r="18" spans="1:15" x14ac:dyDescent="0.25">
      <c r="A18">
        <v>9</v>
      </c>
      <c r="B18" s="1">
        <f>INDEX(Data!A:A,MATCH($A18,Data!$G:$G,0))</f>
        <v>3</v>
      </c>
      <c r="C18" s="1" t="str">
        <f>INDEX(Data!C:C,MATCH($A18,Data!$G:$G,0))</f>
        <v>Vert</v>
      </c>
      <c r="D18" s="1">
        <f>INDEX(Data!D:D,MATCH($A18,Data!$G:$G,0))</f>
        <v>18000</v>
      </c>
      <c r="E18" s="1">
        <f>INDEX(Data!E:E,MATCH($A18,Data!$G:$G,0))</f>
        <v>20000</v>
      </c>
    </row>
    <row r="19" spans="1:15" x14ac:dyDescent="0.25">
      <c r="A19">
        <v>10</v>
      </c>
      <c r="B19" s="1">
        <f>INDEX(Data!A:A,MATCH($A19,Data!$G:$G,0))</f>
        <v>15</v>
      </c>
      <c r="C19" s="1" t="str">
        <f>INDEX(Data!C:C,MATCH($A19,Data!$G:$G,0))</f>
        <v>Noir</v>
      </c>
      <c r="D19" s="1">
        <f>INDEX(Data!D:D,MATCH($A19,Data!$G:$G,0))</f>
        <v>4500</v>
      </c>
      <c r="E19" s="1">
        <f>INDEX(Data!E:E,MATCH($A19,Data!$G:$G,0))</f>
        <v>5000</v>
      </c>
    </row>
    <row r="22" spans="1:15" ht="28.5" x14ac:dyDescent="0.45">
      <c r="B22" s="4" t="s">
        <v>18</v>
      </c>
    </row>
    <row r="24" spans="1:15" x14ac:dyDescent="0.25">
      <c r="A24" t="str">
        <f>A$9</f>
        <v>Rank</v>
      </c>
      <c r="B24" t="str">
        <f t="shared" ref="B24:E24" si="0">B$9</f>
        <v>lot</v>
      </c>
      <c r="C24" t="str">
        <f t="shared" si="0"/>
        <v>couleur</v>
      </c>
      <c r="D24" t="str">
        <f t="shared" si="0"/>
        <v>estimation</v>
      </c>
      <c r="E24" t="str">
        <f t="shared" si="0"/>
        <v>prix</v>
      </c>
      <c r="F24" t="s">
        <v>20</v>
      </c>
    </row>
    <row r="25" spans="1:15" x14ac:dyDescent="0.25">
      <c r="A25">
        <v>1</v>
      </c>
      <c r="B25" s="5">
        <f ca="1">INDEX(Data!A:A,MATCH(SMALL(INDIRECT("Data!G"&amp;Analysis!$B$2&amp;":G"&amp;Analysis!$C$2),$A$25),Data!$G:$G,0))</f>
        <v>2</v>
      </c>
      <c r="C25" s="5" t="str">
        <f ca="1">INDEX(Data!C:C,MATCH(SMALL(INDIRECT("Data!G"&amp;Analysis!$B$2&amp;":G"&amp;Analysis!$C$2),$A$25),Data!$G:$G,0))</f>
        <v>Rouge</v>
      </c>
      <c r="D25" s="5">
        <f ca="1">INDEX(Data!D:D,MATCH(SMALL(INDIRECT("Data!G"&amp;Analysis!$B$2&amp;":G"&amp;Analysis!$C$2),$A$25),Data!$G:$G,0))</f>
        <v>25000</v>
      </c>
      <c r="E25" s="5">
        <f ca="1">INDEX(Data!E:E,MATCH(SMALL(INDIRECT("Data!G"&amp;Analysis!$B$2&amp;":G"&amp;Analysis!$C$2),$A$25),Data!$G:$G,0))</f>
        <v>44000</v>
      </c>
      <c r="F25" s="5">
        <f ca="1">INDEX(Data!G:G,MATCH(SMALL(INDIRECT("Data!G"&amp;Analysis!$B$2&amp;":G"&amp;Analysis!$C$2),$A$25),Data!$G:$G,0))</f>
        <v>1</v>
      </c>
      <c r="G25" s="5"/>
    </row>
    <row r="26" spans="1:15" x14ac:dyDescent="0.25">
      <c r="A26">
        <v>2</v>
      </c>
      <c r="B26" s="5">
        <f ca="1">INDEX(Data!A:A,MATCH(SMALL(INDIRECT("Data!G"&amp;Analysis!$B$2&amp;":G"&amp;Analysis!$C$2),$A$26),Data!$G:$G,0))</f>
        <v>8</v>
      </c>
      <c r="C26" s="5" t="str">
        <f ca="1">INDEX(Data!C:C,MATCH(SMALL(INDIRECT("Data!G"&amp;Analysis!$B$2&amp;":G"&amp;Analysis!$C$2),$A$26),Data!$G:$G,0))</f>
        <v>noir</v>
      </c>
      <c r="D26" s="5">
        <f ca="1">INDEX(Data!D:D,MATCH(SMALL(INDIRECT("Data!G"&amp;Analysis!$B$2&amp;":G"&amp;Analysis!$C$2),$A$26),Data!$G:$G,0))</f>
        <v>9500</v>
      </c>
      <c r="E26" s="5">
        <f ca="1">INDEX(Data!E:E,MATCH(SMALL(INDIRECT("Data!G"&amp;Analysis!$B$2&amp;":G"&amp;Analysis!$C$2),$A$26),Data!$G:$G,0))</f>
        <v>12500</v>
      </c>
      <c r="F26" s="5">
        <f ca="1">INDEX(Data!G:G,MATCH(SMALL(INDIRECT("Data!G"&amp;Analysis!$B$2&amp;":G"&amp;Analysis!$C$2),$A$26),Data!$G:$G,0))</f>
        <v>2</v>
      </c>
      <c r="G26" s="5"/>
    </row>
    <row r="27" spans="1:15" x14ac:dyDescent="0.25">
      <c r="A27">
        <v>3</v>
      </c>
      <c r="B27" s="5">
        <f ca="1">INDEX(Data!A:A,MATCH(SMALL(INDIRECT("Data!G"&amp;Analysis!$B$2&amp;":G"&amp;Analysis!$C$2),$A$27),Data!$G:$G,0))</f>
        <v>11</v>
      </c>
      <c r="C27" s="5" t="str">
        <f ca="1">INDEX(Data!C:C,MATCH(SMALL(INDIRECT("Data!G"&amp;Analysis!$B$2&amp;":G"&amp;Analysis!$C$2),$A$27),Data!$G:$G,0))</f>
        <v>Vert</v>
      </c>
      <c r="D27" s="5">
        <f ca="1">INDEX(Data!D:D,MATCH(SMALL(INDIRECT("Data!G"&amp;Analysis!$B$2&amp;":G"&amp;Analysis!$C$2),$A$27),Data!$G:$G,0))</f>
        <v>15000</v>
      </c>
      <c r="E27" s="5">
        <f ca="1">INDEX(Data!E:E,MATCH(SMALL(INDIRECT("Data!G"&amp;Analysis!$B$2&amp;":G"&amp;Analysis!$C$2),$A$27),Data!$G:$G,0))</f>
        <v>18000</v>
      </c>
      <c r="F27" s="5">
        <f ca="1">INDEX(Data!G:G,MATCH(SMALL(INDIRECT("Data!G"&amp;Analysis!$B$2&amp;":G"&amp;Analysis!$C$2),$A$27),Data!$G:$G,0))</f>
        <v>3</v>
      </c>
      <c r="G27" s="5"/>
      <c r="O27" t="s">
        <v>33</v>
      </c>
    </row>
    <row r="31" spans="1:15" ht="28.5" x14ac:dyDescent="0.45">
      <c r="B31" s="4" t="s">
        <v>31</v>
      </c>
    </row>
    <row r="33" spans="1:8" x14ac:dyDescent="0.25">
      <c r="A33" t="str">
        <f>A$9</f>
        <v>Rank</v>
      </c>
      <c r="B33" t="str">
        <f t="shared" ref="B33:E33" si="1">B$9</f>
        <v>lot</v>
      </c>
      <c r="C33" t="s">
        <v>32</v>
      </c>
      <c r="D33" t="str">
        <f>C$9</f>
        <v>couleur</v>
      </c>
      <c r="E33" t="str">
        <f>D$9</f>
        <v>estimation</v>
      </c>
      <c r="F33" t="str">
        <f>E$9</f>
        <v>prix</v>
      </c>
      <c r="H33" t="s">
        <v>20</v>
      </c>
    </row>
    <row r="34" spans="1:8" x14ac:dyDescent="0.25">
      <c r="A34">
        <v>1</v>
      </c>
      <c r="B34" s="5">
        <f ca="1">INDEX(Data!A:A,MATCH(SMALL(INDIRECT("Data!G"&amp;Analysis!$G$3&amp;":G"&amp;Analysis!$H$3),$A$25),Data!$G:$G,0))</f>
        <v>2</v>
      </c>
      <c r="C34" s="5" t="str">
        <f ca="1">INDEX(Data!B:B,MATCH(SMALL(INDIRECT("Data!G"&amp;Analysis!$G$3&amp;":G"&amp;Analysis!$H$3),$A$25),Data!$G:$G,0))</f>
        <v>Marc</v>
      </c>
      <c r="D34" s="5" t="str">
        <f ca="1">INDEX(Data!C:C,MATCH(SMALL(INDIRECT("Data!G"&amp;Analysis!$G$3&amp;":G"&amp;Analysis!$H$3),$A$25),Data!$G:$G,0))</f>
        <v>Rouge</v>
      </c>
      <c r="E34" s="5">
        <f ca="1">INDEX(Data!D:D,MATCH(SMALL(INDIRECT("Data!G"&amp;Analysis!$G$3&amp;":G"&amp;Analysis!$H$3),$A$25),Data!$G:$G,0))</f>
        <v>25000</v>
      </c>
      <c r="F34" s="5">
        <f ca="1">INDEX(Data!E:E,MATCH(SMALL(INDIRECT("Data!G"&amp;Analysis!$G$3&amp;":G"&amp;Analysis!$H$3),$A$25),Data!$G:$G,0))</f>
        <v>44000</v>
      </c>
      <c r="G34" s="5">
        <f ca="1">INDEX(Data!F:F,MATCH(SMALL(INDIRECT("Data!G"&amp;Analysis!$G$3&amp;":G"&amp;Analysis!$H$3),$A$25),Data!$G:$G,0))</f>
        <v>0.76</v>
      </c>
      <c r="H34" s="5">
        <f ca="1">INDEX(Data!G:G,MATCH(SMALL(INDIRECT("Data!G"&amp;Analysis!$G$3&amp;":G"&amp;Analysis!$H$3),$A$25),Data!$G:$G,0))</f>
        <v>1</v>
      </c>
    </row>
    <row r="35" spans="1:8" x14ac:dyDescent="0.25">
      <c r="A35">
        <v>2</v>
      </c>
      <c r="B35" s="5">
        <f ca="1">INDEX(Data!A:A,MATCH(SMALL(INDIRECT("Data!G"&amp;Analysis!$G$3&amp;":G"&amp;Analysis!$H$3),$A$26),Data!$G:$G,0))</f>
        <v>5</v>
      </c>
      <c r="C35" s="5" t="str">
        <f ca="1">INDEX(Data!B:B,MATCH(SMALL(INDIRECT("Data!G"&amp;Analysis!$G$3&amp;":G"&amp;Analysis!$H$3),$A$26),Data!$G:$G,0))</f>
        <v>Marc</v>
      </c>
      <c r="D35" s="5" t="str">
        <f ca="1">INDEX(Data!C:C,MATCH(SMALL(INDIRECT("Data!G"&amp;Analysis!$G$3&amp;":G"&amp;Analysis!$H$3),$A$26),Data!$G:$G,0))</f>
        <v>bleu</v>
      </c>
      <c r="E35" s="5">
        <f ca="1">INDEX(Data!D:D,MATCH(SMALL(INDIRECT("Data!G"&amp;Analysis!$G$3&amp;":G"&amp;Analysis!$H$3),$A$26),Data!$G:$G,0))</f>
        <v>3500</v>
      </c>
      <c r="F35" s="5">
        <f ca="1">INDEX(Data!E:E,MATCH(SMALL(INDIRECT("Data!G"&amp;Analysis!$G$3&amp;":G"&amp;Analysis!$H$3),$A$26),Data!$G:$G,0))</f>
        <v>4000</v>
      </c>
      <c r="G35" s="5">
        <f ca="1">INDEX(Data!F:F,MATCH(SMALL(INDIRECT("Data!G"&amp;Analysis!$G$3&amp;":G"&amp;Analysis!$H$3),$A$26),Data!$G:$G,0))</f>
        <v>0.14285714285714279</v>
      </c>
      <c r="H35" s="5">
        <f ca="1">INDEX(Data!G:G,MATCH(SMALL(INDIRECT("Data!G"&amp;Analysis!$G$3&amp;":G"&amp;Analysis!$H$3),$A$26),Data!$G:$G,0))</f>
        <v>6</v>
      </c>
    </row>
    <row r="36" spans="1:8" x14ac:dyDescent="0.25">
      <c r="A36">
        <v>3</v>
      </c>
      <c r="B36" s="5">
        <f ca="1">INDEX(Data!A:A,MATCH(SMALL(INDIRECT("Data!G"&amp;Analysis!$G$3&amp;":G"&amp;Analysis!$H$3),$A$27),Data!$G:$G,0))</f>
        <v>7</v>
      </c>
      <c r="C36" s="5" t="str">
        <f ca="1">INDEX(Data!B:B,MATCH(SMALL(INDIRECT("Data!G"&amp;Analysis!$G$3&amp;":G"&amp;Analysis!$H$3),$A$27),Data!$G:$G,0))</f>
        <v>Marc</v>
      </c>
      <c r="D36" s="5" t="str">
        <f ca="1">INDEX(Data!C:C,MATCH(SMALL(INDIRECT("Data!G"&amp;Analysis!$G$3&amp;":G"&amp;Analysis!$H$3),$A$27),Data!$G:$G,0))</f>
        <v>bleu</v>
      </c>
      <c r="E36" s="5">
        <f ca="1">INDEX(Data!D:D,MATCH(SMALL(INDIRECT("Data!G"&amp;Analysis!$G$3&amp;":G"&amp;Analysis!$H$3),$A$27),Data!$G:$G,0))</f>
        <v>7000</v>
      </c>
      <c r="F36" s="5">
        <f ca="1">INDEX(Data!E:E,MATCH(SMALL(INDIRECT("Data!G"&amp;Analysis!$G$3&amp;":G"&amp;Analysis!$H$3),$A$27),Data!$G:$G,0))</f>
        <v>7900</v>
      </c>
      <c r="G36" s="5">
        <f ca="1">INDEX(Data!F:F,MATCH(SMALL(INDIRECT("Data!G"&amp;Analysis!$G$3&amp;":G"&amp;Analysis!$H$3),$A$27),Data!$G:$G,0))</f>
        <v>0.12857142857142856</v>
      </c>
      <c r="H36" s="5">
        <f ca="1">INDEX(Data!G:G,MATCH(SMALL(INDIRECT("Data!G"&amp;Analysis!$G$3&amp;":G"&amp;Analysis!$H$3),$A$27),Data!$G:$G,0))</f>
        <v>7</v>
      </c>
    </row>
    <row r="39" spans="1:8" ht="28.5" x14ac:dyDescent="0.45">
      <c r="B39" s="4" t="s">
        <v>29</v>
      </c>
    </row>
    <row r="41" spans="1:8" x14ac:dyDescent="0.25">
      <c r="A41" t="str">
        <f>A$9</f>
        <v>Rank</v>
      </c>
      <c r="B41" t="str">
        <f t="shared" ref="B41:E41" si="2">B$9</f>
        <v>lot</v>
      </c>
      <c r="C41" t="s">
        <v>32</v>
      </c>
      <c r="D41" t="str">
        <f>C$9</f>
        <v>couleur</v>
      </c>
      <c r="E41" t="str">
        <f>D$9</f>
        <v>estimation</v>
      </c>
      <c r="F41" t="str">
        <f>E$9</f>
        <v>prix</v>
      </c>
      <c r="H41" t="s">
        <v>20</v>
      </c>
    </row>
    <row r="42" spans="1:8" x14ac:dyDescent="0.25">
      <c r="A42">
        <v>1</v>
      </c>
      <c r="B42" s="5">
        <f ca="1">INDEX(Data!A:A,MATCH(SMALL(INDIRECT("Data!G"&amp;Analysis!$G$4&amp;":G"&amp;Analysis!$H$4),$A$25),Data!$G:$G,0))</f>
        <v>8</v>
      </c>
      <c r="C42" s="5" t="str">
        <f ca="1">INDEX(Data!B:B,MATCH(SMALL(INDIRECT("Data!G"&amp;Analysis!$G$4&amp;":G"&amp;Analysis!$H$4),$A$25),Data!$G:$G,0))</f>
        <v>Marc</v>
      </c>
      <c r="D42" s="5" t="str">
        <f ca="1">INDEX(Data!C:C,MATCH(SMALL(INDIRECT("Data!G"&amp;Analysis!$G$4&amp;":G"&amp;Analysis!$H$4),$A$25),Data!$G:$G,0))</f>
        <v>noir</v>
      </c>
      <c r="E42" s="5">
        <f ca="1">INDEX(Data!D:D,MATCH(SMALL(INDIRECT("Data!G"&amp;Analysis!$G$4&amp;":G"&amp;Analysis!$H$4),$A$25),Data!$G:$G,0))</f>
        <v>9500</v>
      </c>
      <c r="F42" s="5">
        <f ca="1">INDEX(Data!E:E,MATCH(SMALL(INDIRECT("Data!G"&amp;Analysis!$G$4&amp;":G"&amp;Analysis!$H$4),$A$25),Data!$G:$G,0))</f>
        <v>12500</v>
      </c>
      <c r="G42" s="5">
        <f ca="1">INDEX(Data!F:F,MATCH(SMALL(INDIRECT("Data!G"&amp;Analysis!$G$4&amp;":G"&amp;Analysis!$H$4),$A$25),Data!$G:$G,0))</f>
        <v>0.31578947368421062</v>
      </c>
      <c r="H42" s="5">
        <f ca="1">INDEX(Data!G:G,MATCH(SMALL(INDIRECT("Data!G"&amp;Analysis!$G$4&amp;":G"&amp;Analysis!$H$4),$A$25),Data!$G:$G,0))</f>
        <v>2</v>
      </c>
    </row>
    <row r="43" spans="1:8" x14ac:dyDescent="0.25">
      <c r="A43">
        <v>2</v>
      </c>
      <c r="B43" s="5">
        <f ca="1">INDEX(Data!A:A,MATCH(SMALL(INDIRECT("Data!G"&amp;Analysis!$G$4&amp;":G"&amp;Analysis!$H$4),$A$26),Data!$G:$G,0))</f>
        <v>11</v>
      </c>
      <c r="C43" s="5" t="str">
        <f ca="1">INDEX(Data!B:B,MATCH(SMALL(INDIRECT("Data!G"&amp;Analysis!$G$4&amp;":G"&amp;Analysis!$H$4),$A$26),Data!$G:$G,0))</f>
        <v>Jean</v>
      </c>
      <c r="D43" s="5" t="str">
        <f ca="1">INDEX(Data!C:C,MATCH(SMALL(INDIRECT("Data!G"&amp;Analysis!$G$4&amp;":G"&amp;Analysis!$H$4),$A$26),Data!$G:$G,0))</f>
        <v>Vert</v>
      </c>
      <c r="E43" s="5">
        <f ca="1">INDEX(Data!D:D,MATCH(SMALL(INDIRECT("Data!G"&amp;Analysis!$G$4&amp;":G"&amp;Analysis!$H$4),$A$26),Data!$G:$G,0))</f>
        <v>15000</v>
      </c>
      <c r="F43" s="5">
        <f ca="1">INDEX(Data!E:E,MATCH(SMALL(INDIRECT("Data!G"&amp;Analysis!$G$4&amp;":G"&amp;Analysis!$H$4),$A$26),Data!$G:$G,0))</f>
        <v>18000</v>
      </c>
      <c r="G43" s="5">
        <f ca="1">INDEX(Data!F:F,MATCH(SMALL(INDIRECT("Data!G"&amp;Analysis!$G$4&amp;":G"&amp;Analysis!$H$4),$A$26),Data!$G:$G,0))</f>
        <v>0.19999999999999996</v>
      </c>
      <c r="H43" s="5">
        <f ca="1">INDEX(Data!G:G,MATCH(SMALL(INDIRECT("Data!G"&amp;Analysis!$G$4&amp;":G"&amp;Analysis!$H$4),$A$26),Data!$G:$G,0))</f>
        <v>3</v>
      </c>
    </row>
    <row r="44" spans="1:8" x14ac:dyDescent="0.25">
      <c r="A44">
        <v>3</v>
      </c>
      <c r="B44" s="5">
        <f ca="1">INDEX(Data!A:A,MATCH(SMALL(INDIRECT("Data!G"&amp;Analysis!$G$4&amp;":G"&amp;Analysis!$H$4),$A$27),Data!$G:$G,0))</f>
        <v>12</v>
      </c>
      <c r="C44" s="5" t="str">
        <f ca="1">INDEX(Data!B:B,MATCH(SMALL(INDIRECT("Data!G"&amp;Analysis!$G$4&amp;":G"&amp;Analysis!$H$4),$A$27),Data!$G:$G,0))</f>
        <v>Jean</v>
      </c>
      <c r="D44" s="5" t="str">
        <f ca="1">INDEX(Data!C:C,MATCH(SMALL(INDIRECT("Data!G"&amp;Analysis!$G$4&amp;":G"&amp;Analysis!$H$4),$A$27),Data!$G:$G,0))</f>
        <v>Vert</v>
      </c>
      <c r="E44" s="5">
        <f ca="1">INDEX(Data!D:D,MATCH(SMALL(INDIRECT("Data!G"&amp;Analysis!$G$4&amp;":G"&amp;Analysis!$H$4),$A$27),Data!$G:$G,0))</f>
        <v>3000</v>
      </c>
      <c r="F44" s="5">
        <f ca="1">INDEX(Data!E:E,MATCH(SMALL(INDIRECT("Data!G"&amp;Analysis!$G$4&amp;":G"&amp;Analysis!$H$4),$A$27),Data!$G:$G,0))</f>
        <v>3500</v>
      </c>
      <c r="G44" s="5">
        <f ca="1">INDEX(Data!F:F,MATCH(SMALL(INDIRECT("Data!G"&amp;Analysis!$G$4&amp;":G"&amp;Analysis!$H$4),$A$27),Data!$G:$G,0))</f>
        <v>0.16666666666666674</v>
      </c>
      <c r="H44" s="5">
        <f ca="1">INDEX(Data!G:G,MATCH(SMALL(INDIRECT("Data!G"&amp;Analysis!$G$4&amp;":G"&amp;Analysis!$H$4),$A$27),Data!$G:$G,0))</f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2016-09-20T09:41:58Z</dcterms:modified>
</cp:coreProperties>
</file>