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 activeTab="1"/>
  </bookViews>
  <sheets>
    <sheet name="Feuil1" sheetId="1" r:id="rId1"/>
    <sheet name="GROUPEMENT" sheetId="3" r:id="rId2"/>
    <sheet name="Feuil4" sheetId="4" r:id="rId3"/>
  </sheets>
  <calcPr calcId="152511"/>
</workbook>
</file>

<file path=xl/calcChain.xml><?xml version="1.0" encoding="utf-8"?>
<calcChain xmlns="http://schemas.openxmlformats.org/spreadsheetml/2006/main">
  <c r="G19" i="3" l="1"/>
  <c r="C28" i="3"/>
  <c r="F23" i="3"/>
  <c r="C29" i="3"/>
  <c r="B33" i="3"/>
  <c r="C33" i="3"/>
  <c r="D33" i="3"/>
  <c r="A33" i="3"/>
  <c r="E23" i="3"/>
  <c r="G28" i="3"/>
  <c r="F28" i="3"/>
  <c r="A24" i="3"/>
  <c r="B24" i="3"/>
  <c r="E28" i="3"/>
  <c r="A41" i="3"/>
</calcChain>
</file>

<file path=xl/sharedStrings.xml><?xml version="1.0" encoding="utf-8"?>
<sst xmlns="http://schemas.openxmlformats.org/spreadsheetml/2006/main" count="312" uniqueCount="170">
  <si>
    <t>ROUX</t>
  </si>
  <si>
    <t>Réalisé</t>
  </si>
  <si>
    <t xml:space="preserve">NICOLLE </t>
  </si>
  <si>
    <t>DURAND</t>
  </si>
  <si>
    <t>devis adi Mr et Mme</t>
  </si>
  <si>
    <t>CLIENTS</t>
  </si>
  <si>
    <t>PROJETS</t>
  </si>
  <si>
    <t>STATUT</t>
  </si>
  <si>
    <t>TEBOUL</t>
  </si>
  <si>
    <t>devis adi Mère de Mme TEBOUL</t>
  </si>
  <si>
    <t xml:space="preserve">contact vincent ? </t>
  </si>
  <si>
    <t>SCHNEIDER</t>
  </si>
  <si>
    <t>rachat prêt mur et pth</t>
  </si>
  <si>
    <t>SIONNEAU</t>
  </si>
  <si>
    <t>IJ + autre</t>
  </si>
  <si>
    <t>DENEU</t>
  </si>
  <si>
    <t>sans suite</t>
  </si>
  <si>
    <t>DELAUNAY / BOUGUERRA</t>
  </si>
  <si>
    <t>Rachat PTH</t>
  </si>
  <si>
    <t>RUEL</t>
  </si>
  <si>
    <t xml:space="preserve">DE </t>
  </si>
  <si>
    <t>A</t>
  </si>
  <si>
    <t>Gérald/JE</t>
  </si>
  <si>
    <t>Vincent</t>
  </si>
  <si>
    <t>JE/G</t>
  </si>
  <si>
    <t>JE</t>
  </si>
  <si>
    <t>CHOINARD / DUDUIT</t>
  </si>
  <si>
    <t>Acquisition</t>
  </si>
  <si>
    <t>PICOT</t>
  </si>
  <si>
    <t>vincent</t>
  </si>
  <si>
    <t>LENORAIS</t>
  </si>
  <si>
    <t>placement</t>
  </si>
  <si>
    <t>Gérald</t>
  </si>
  <si>
    <t>rdv a prendre</t>
  </si>
  <si>
    <t>GAUDIN</t>
  </si>
  <si>
    <t>décennal</t>
  </si>
  <si>
    <t>cogedis</t>
  </si>
  <si>
    <t>MICHEL/LECLUSE</t>
  </si>
  <si>
    <t>ADI</t>
  </si>
  <si>
    <t>réalisé</t>
  </si>
  <si>
    <t>devis ADI vincent, abandon</t>
  </si>
  <si>
    <t>devis fait / attente retour client car en attente de retour propo banque</t>
  </si>
  <si>
    <t>rachat pth</t>
  </si>
  <si>
    <t>TDC construction/D RAULT</t>
  </si>
  <si>
    <t>decennal /DO etc…</t>
  </si>
  <si>
    <t>D RAULT</t>
  </si>
  <si>
    <t>CARLES</t>
  </si>
  <si>
    <t>rachat pth avec garantie tontine</t>
  </si>
  <si>
    <t>gerald</t>
  </si>
  <si>
    <t xml:space="preserve">DEVIS ADI A FAIRE </t>
  </si>
  <si>
    <t>GOUPIL</t>
  </si>
  <si>
    <t>GUTTON</t>
  </si>
  <si>
    <t>MARIE CHARLOTTE</t>
  </si>
  <si>
    <t xml:space="preserve">ADP </t>
  </si>
  <si>
    <t>Mme DEBAYEUX CER</t>
  </si>
  <si>
    <t>Caroline DEBRAY</t>
  </si>
  <si>
    <t>c goupil</t>
  </si>
  <si>
    <t>KORNYELI</t>
  </si>
  <si>
    <t>devis adi a faire</t>
  </si>
  <si>
    <t>Abandon</t>
  </si>
  <si>
    <t>abandonnée</t>
  </si>
  <si>
    <t>abandonné</t>
  </si>
  <si>
    <t>aquisition Murs et fdc, devis adi</t>
  </si>
  <si>
    <t>attente décision de justice si liquidation ou pas</t>
  </si>
  <si>
    <t>devis ADI vincent, loi hamon donc plus tard normalement</t>
  </si>
  <si>
    <t>attente accord de financement , loi hamon donc plus tard</t>
  </si>
  <si>
    <t>4 dossiers de rachat de prêt</t>
  </si>
  <si>
    <t xml:space="preserve">BIARD-FILEUX </t>
  </si>
  <si>
    <t>JE ou Gérald</t>
  </si>
  <si>
    <t>hubert / farcy</t>
  </si>
  <si>
    <t>adi</t>
  </si>
  <si>
    <t>Abandonné</t>
  </si>
  <si>
    <t>en attente de real mais OK</t>
  </si>
  <si>
    <t>eric</t>
  </si>
  <si>
    <t>FOUBERT&amp;MARIE</t>
  </si>
  <si>
    <t>Placement dont madelin</t>
  </si>
  <si>
    <t>gérald (mail)</t>
  </si>
  <si>
    <t>clients qui d'abords realiser leur acquisition + investissement locatif car bien défiscalisant fini</t>
  </si>
  <si>
    <t>DUPUIS</t>
  </si>
  <si>
    <t>Eric</t>
  </si>
  <si>
    <t>en attente de proposition car qs positif</t>
  </si>
  <si>
    <t>HEUZE</t>
  </si>
  <si>
    <t>abandonné car dossier fait par banque des clients</t>
  </si>
  <si>
    <t>BLAIS Eric</t>
  </si>
  <si>
    <t>faut que je vois pour ma mutuelle, devis fait mais je dois rappeler E.ROGER pour comparer et explication.</t>
  </si>
  <si>
    <t>FLAMBARD / LETELLIER</t>
  </si>
  <si>
    <t>mutuelle</t>
  </si>
  <si>
    <t xml:space="preserve">doc envoyé à David rault </t>
  </si>
  <si>
    <t>attente propo de rachat de prêt pour savoir si rachat de prêt,</t>
  </si>
  <si>
    <r>
      <rPr>
        <b/>
        <sz val="11"/>
        <color indexed="10"/>
        <rFont val="Calibri"/>
        <family val="2"/>
      </rPr>
      <t>4 ADI</t>
    </r>
    <r>
      <rPr>
        <sz val="11"/>
        <color theme="1"/>
        <rFont val="Calibri"/>
        <family val="2"/>
        <scheme val="minor"/>
      </rPr>
      <t xml:space="preserve"> sur Rachat de prêt</t>
    </r>
  </si>
  <si>
    <t>LE MESNIL</t>
  </si>
  <si>
    <t>attente de proposition banque</t>
  </si>
  <si>
    <t>ADI sur acquisition</t>
  </si>
  <si>
    <t>adi 118 k€ sur acquisition</t>
  </si>
  <si>
    <t>adi Mr 121 921,60€ sru acquisition</t>
  </si>
  <si>
    <t>PTH acquisition</t>
  </si>
  <si>
    <t>PENITOT</t>
  </si>
  <si>
    <t>Moyen terme, acquisition portefeuille</t>
  </si>
  <si>
    <t>attente de réponse d'accord</t>
  </si>
  <si>
    <t>MATTER</t>
  </si>
  <si>
    <t>en attente de trouver un bien</t>
  </si>
  <si>
    <t>POUSSIER</t>
  </si>
  <si>
    <t>consolidation pro</t>
  </si>
  <si>
    <t>demande à S. LEGOFF de faire un prêt de tréso, rien a gagner pécinièrement  mais entrée sur le cabinet comptable si pb résolu.</t>
  </si>
  <si>
    <t>LEBARBEY-CHEVAL</t>
  </si>
  <si>
    <t>rachat du PTH Mr à Mr + Mme</t>
  </si>
  <si>
    <t>en attente de rdv notaire</t>
  </si>
  <si>
    <t>la mie caline</t>
  </si>
  <si>
    <t>ok en instruction.</t>
  </si>
  <si>
    <t>TEICEE</t>
  </si>
  <si>
    <t>PTH pour acquisition ou conruction de batiment</t>
  </si>
  <si>
    <t>en attente, pas décidé sur le choix</t>
  </si>
  <si>
    <t>Date</t>
  </si>
  <si>
    <t>MONTANT</t>
  </si>
  <si>
    <t xml:space="preserve">Etat </t>
  </si>
  <si>
    <t>COMMENTAIRE</t>
  </si>
  <si>
    <t>NOM CLIENT</t>
  </si>
  <si>
    <t xml:space="preserve">ADI </t>
  </si>
  <si>
    <t>Rachat prêt Immo</t>
  </si>
  <si>
    <t>Ancien sans travaux</t>
  </si>
  <si>
    <t>Ancien avec travaux</t>
  </si>
  <si>
    <t>Terrain seul</t>
  </si>
  <si>
    <t>Construction</t>
  </si>
  <si>
    <t>Terrain+construction</t>
  </si>
  <si>
    <t>Neuf clé en main</t>
  </si>
  <si>
    <t>VEFA</t>
  </si>
  <si>
    <t>Travaux d'amélioration</t>
  </si>
  <si>
    <t>Travaux d'agrandissement</t>
  </si>
  <si>
    <t>Travaux de tranformation</t>
  </si>
  <si>
    <t>Autre travaux</t>
  </si>
  <si>
    <t>Soulte</t>
  </si>
  <si>
    <t>Soulte+travaux</t>
  </si>
  <si>
    <t>Prêt auto</t>
  </si>
  <si>
    <t>Prêt conso</t>
  </si>
  <si>
    <t>Achat SCP</t>
  </si>
  <si>
    <t xml:space="preserve">Rachat </t>
  </si>
  <si>
    <t>FDC</t>
  </si>
  <si>
    <t>FDC+MURS</t>
  </si>
  <si>
    <t>MURS</t>
  </si>
  <si>
    <t>Installation Pro</t>
  </si>
  <si>
    <t>Regroupement de crédit</t>
  </si>
  <si>
    <t>Divers</t>
  </si>
  <si>
    <t>PROJET</t>
  </si>
  <si>
    <t>APPORTEUR</t>
  </si>
  <si>
    <t>Jean-Emile</t>
  </si>
  <si>
    <t>ETAT</t>
  </si>
  <si>
    <t>En cours</t>
  </si>
  <si>
    <t>Sans suite</t>
  </si>
  <si>
    <t>Epargne / placement</t>
  </si>
  <si>
    <t>Prévoyance</t>
  </si>
  <si>
    <t>DESTINATION</t>
  </si>
  <si>
    <t>Nombre part objet</t>
  </si>
  <si>
    <t>NOMBRE D'AFFAIRE PAR ETAT</t>
  </si>
  <si>
    <t>Manque d'info</t>
  </si>
  <si>
    <t>LOI HAMON donc plus tard</t>
  </si>
  <si>
    <t>NOMBRE DE DEMANDE  PAR OBJET</t>
  </si>
  <si>
    <t>AFFAIRE</t>
  </si>
  <si>
    <t>NOMBRE DE RECO APORTEES ET REALISE</t>
  </si>
  <si>
    <t>Soit en montant (assuré, epargné, etc…)</t>
  </si>
  <si>
    <t xml:space="preserve">REALISEE PAR </t>
  </si>
  <si>
    <t>NOMBRE DE RECO (BRUT)</t>
  </si>
  <si>
    <t xml:space="preserve">APPORTEE PAR </t>
  </si>
  <si>
    <t>RECUE (réalisée, en cours, etc…)</t>
  </si>
  <si>
    <t>APPROTEE PAR</t>
  </si>
  <si>
    <t>APPORTE PAR</t>
  </si>
  <si>
    <t>RECU PAR</t>
  </si>
  <si>
    <t>TOTAL REALISE</t>
  </si>
  <si>
    <t>TOTAL MONTANT REALISE PAR TYPE D'AFFAIRE (ASSURE, EPARGNE, PREVOYANCE)</t>
  </si>
  <si>
    <t>TOTAL NOMBRE D'AFFAIRE REALISEES PAR OBJET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</si>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</sst>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_€"/>
  </numFmts>
  <fonts count="5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4" fontId="0" fillId="0" borderId="0" xfId="0" applyNumberFormat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11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right" vertical="center" wrapText="1"/>
    </xf>
    <xf numFmtId="165" fontId="4" fillId="0" borderId="1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41"/>
  <sheetViews>
    <sheetView topLeftCell="A13" workbookViewId="0">
      <selection activeCell="B39" sqref="B39:G39"/>
    </sheetView>
  </sheetViews>
  <sheetFormatPr baseColWidth="10" defaultRowHeight="15" x14ac:dyDescent="0.25"/>
  <cols>
    <col min="1" max="1" width="11.42578125" style="1"/>
    <col min="2" max="2" width="23.85546875" style="1" customWidth="1"/>
    <col min="3" max="3" width="31.42578125" style="1" customWidth="1"/>
    <col min="4" max="5" width="13.28515625" style="1" customWidth="1"/>
    <col min="6" max="6" width="54.140625" style="1" customWidth="1"/>
    <col min="7" max="16384" width="11.42578125" style="1"/>
  </cols>
  <sheetData>
    <row r="1" spans="2:6" s="2" customFormat="1" ht="21.75" thickTop="1" x14ac:dyDescent="0.35">
      <c r="B1" s="3" t="s">
        <v>5</v>
      </c>
      <c r="C1" s="4" t="s">
        <v>6</v>
      </c>
      <c r="D1" s="12" t="s">
        <v>20</v>
      </c>
      <c r="E1" s="12" t="s">
        <v>21</v>
      </c>
      <c r="F1" s="5" t="s">
        <v>7</v>
      </c>
    </row>
    <row r="2" spans="2:6" s="25" customFormat="1" x14ac:dyDescent="0.25">
      <c r="B2" s="21" t="s">
        <v>0</v>
      </c>
      <c r="C2" s="22" t="s">
        <v>93</v>
      </c>
      <c r="D2" s="26" t="s">
        <v>73</v>
      </c>
      <c r="E2" s="26" t="s">
        <v>23</v>
      </c>
      <c r="F2" s="27" t="s">
        <v>1</v>
      </c>
    </row>
    <row r="3" spans="2:6" s="25" customFormat="1" x14ac:dyDescent="0.25">
      <c r="B3" s="21" t="s">
        <v>2</v>
      </c>
      <c r="C3" s="22" t="s">
        <v>94</v>
      </c>
      <c r="D3" s="26" t="s">
        <v>25</v>
      </c>
      <c r="E3" s="26"/>
      <c r="F3" s="27" t="s">
        <v>39</v>
      </c>
    </row>
    <row r="4" spans="2:6" x14ac:dyDescent="0.25">
      <c r="B4" s="6" t="s">
        <v>3</v>
      </c>
      <c r="C4" s="7" t="s">
        <v>4</v>
      </c>
      <c r="D4" s="13"/>
      <c r="E4" s="13" t="s">
        <v>23</v>
      </c>
      <c r="F4" s="8" t="s">
        <v>16</v>
      </c>
    </row>
    <row r="5" spans="2:6" x14ac:dyDescent="0.25">
      <c r="B5" s="6" t="s">
        <v>8</v>
      </c>
      <c r="C5" s="7" t="s">
        <v>9</v>
      </c>
      <c r="D5" s="13"/>
      <c r="E5" s="13" t="s">
        <v>23</v>
      </c>
      <c r="F5" s="8" t="s">
        <v>10</v>
      </c>
    </row>
    <row r="6" spans="2:6" x14ac:dyDescent="0.25">
      <c r="B6" s="6" t="s">
        <v>11</v>
      </c>
      <c r="C6" s="7" t="s">
        <v>12</v>
      </c>
      <c r="D6" s="13"/>
      <c r="E6" s="13" t="s">
        <v>23</v>
      </c>
      <c r="F6" s="8" t="s">
        <v>65</v>
      </c>
    </row>
    <row r="7" spans="2:6" x14ac:dyDescent="0.25">
      <c r="B7" s="6" t="s">
        <v>13</v>
      </c>
      <c r="C7" s="7" t="s">
        <v>14</v>
      </c>
      <c r="D7" s="13"/>
      <c r="E7" s="13" t="s">
        <v>23</v>
      </c>
      <c r="F7" s="8" t="s">
        <v>10</v>
      </c>
    </row>
    <row r="8" spans="2:6" s="25" customFormat="1" x14ac:dyDescent="0.25">
      <c r="B8" s="21" t="s">
        <v>15</v>
      </c>
      <c r="C8" s="22" t="s">
        <v>89</v>
      </c>
      <c r="D8" s="26" t="s">
        <v>24</v>
      </c>
      <c r="E8" s="26" t="s">
        <v>23</v>
      </c>
      <c r="F8" s="27" t="s">
        <v>66</v>
      </c>
    </row>
    <row r="9" spans="2:6" ht="24.75" customHeight="1" x14ac:dyDescent="0.25">
      <c r="B9" s="6" t="s">
        <v>17</v>
      </c>
      <c r="C9" s="7" t="s">
        <v>18</v>
      </c>
      <c r="D9" s="13" t="s">
        <v>73</v>
      </c>
      <c r="E9" s="13" t="s">
        <v>23</v>
      </c>
      <c r="F9" s="8" t="s">
        <v>64</v>
      </c>
    </row>
    <row r="10" spans="2:6" ht="24.75" customHeight="1" x14ac:dyDescent="0.25">
      <c r="B10" s="16" t="s">
        <v>19</v>
      </c>
      <c r="C10" s="17" t="s">
        <v>42</v>
      </c>
      <c r="D10" s="18" t="s">
        <v>22</v>
      </c>
      <c r="E10" s="18"/>
      <c r="F10" s="19" t="s">
        <v>59</v>
      </c>
    </row>
    <row r="11" spans="2:6" s="25" customFormat="1" ht="24.75" customHeight="1" x14ac:dyDescent="0.25">
      <c r="B11" s="21" t="s">
        <v>26</v>
      </c>
      <c r="C11" s="22" t="s">
        <v>92</v>
      </c>
      <c r="D11" s="22" t="s">
        <v>73</v>
      </c>
      <c r="E11" s="23" t="s">
        <v>23</v>
      </c>
      <c r="F11" s="24" t="s">
        <v>39</v>
      </c>
    </row>
    <row r="12" spans="2:6" ht="24.75" customHeight="1" x14ac:dyDescent="0.25">
      <c r="B12" s="16" t="s">
        <v>28</v>
      </c>
      <c r="C12" s="17" t="s">
        <v>27</v>
      </c>
      <c r="D12" s="18"/>
      <c r="E12" s="18" t="s">
        <v>29</v>
      </c>
      <c r="F12" s="19" t="s">
        <v>40</v>
      </c>
    </row>
    <row r="13" spans="2:6" ht="24.75" customHeight="1" x14ac:dyDescent="0.25">
      <c r="B13" s="16" t="s">
        <v>30</v>
      </c>
      <c r="C13" s="17" t="s">
        <v>31</v>
      </c>
      <c r="D13" s="18" t="s">
        <v>73</v>
      </c>
      <c r="E13" s="18" t="s">
        <v>32</v>
      </c>
      <c r="F13" s="19" t="s">
        <v>33</v>
      </c>
    </row>
    <row r="14" spans="2:6" ht="24.75" customHeight="1" x14ac:dyDescent="0.25">
      <c r="B14" s="16" t="s">
        <v>30</v>
      </c>
      <c r="C14" s="17" t="s">
        <v>38</v>
      </c>
      <c r="D14" s="18" t="s">
        <v>73</v>
      </c>
      <c r="E14" s="18" t="s">
        <v>23</v>
      </c>
      <c r="F14" s="19" t="s">
        <v>41</v>
      </c>
    </row>
    <row r="15" spans="2:6" s="25" customFormat="1" ht="24.75" customHeight="1" x14ac:dyDescent="0.25">
      <c r="B15" s="28" t="s">
        <v>37</v>
      </c>
      <c r="C15" s="29" t="s">
        <v>38</v>
      </c>
      <c r="D15" s="23" t="s">
        <v>73</v>
      </c>
      <c r="E15" s="23" t="s">
        <v>23</v>
      </c>
      <c r="F15" s="24" t="s">
        <v>39</v>
      </c>
    </row>
    <row r="16" spans="2:6" ht="24.75" customHeight="1" x14ac:dyDescent="0.25">
      <c r="B16" s="16" t="s">
        <v>34</v>
      </c>
      <c r="C16" s="17" t="s">
        <v>35</v>
      </c>
      <c r="D16" s="18" t="s">
        <v>36</v>
      </c>
      <c r="E16" s="18" t="s">
        <v>29</v>
      </c>
      <c r="F16" s="19" t="s">
        <v>33</v>
      </c>
    </row>
    <row r="17" spans="1:6" ht="24.75" customHeight="1" x14ac:dyDescent="0.25">
      <c r="B17" s="16" t="s">
        <v>43</v>
      </c>
      <c r="C17" s="17" t="s">
        <v>44</v>
      </c>
      <c r="D17" s="18" t="s">
        <v>45</v>
      </c>
      <c r="E17" s="18" t="s">
        <v>23</v>
      </c>
      <c r="F17" s="19" t="s">
        <v>87</v>
      </c>
    </row>
    <row r="18" spans="1:6" ht="24.75" customHeight="1" x14ac:dyDescent="0.25">
      <c r="B18" s="16" t="s">
        <v>46</v>
      </c>
      <c r="C18" s="17" t="s">
        <v>47</v>
      </c>
      <c r="D18" s="18"/>
      <c r="E18" s="18" t="s">
        <v>48</v>
      </c>
      <c r="F18" s="19" t="s">
        <v>60</v>
      </c>
    </row>
    <row r="19" spans="1:6" ht="24.75" customHeight="1" x14ac:dyDescent="0.25">
      <c r="B19" s="16" t="s">
        <v>50</v>
      </c>
      <c r="C19" s="17" t="s">
        <v>27</v>
      </c>
      <c r="D19" s="18"/>
      <c r="E19" s="18" t="s">
        <v>23</v>
      </c>
      <c r="F19" s="19" t="s">
        <v>61</v>
      </c>
    </row>
    <row r="20" spans="1:6" ht="24.75" customHeight="1" x14ac:dyDescent="0.25">
      <c r="B20" s="16" t="s">
        <v>51</v>
      </c>
      <c r="C20" s="17" t="s">
        <v>62</v>
      </c>
      <c r="D20" s="18"/>
      <c r="E20" s="18" t="s">
        <v>23</v>
      </c>
      <c r="F20" s="19" t="s">
        <v>63</v>
      </c>
    </row>
    <row r="21" spans="1:6" ht="24.75" customHeight="1" x14ac:dyDescent="0.25">
      <c r="B21" s="16" t="s">
        <v>52</v>
      </c>
      <c r="C21" s="17" t="s">
        <v>53</v>
      </c>
      <c r="D21" s="18" t="s">
        <v>54</v>
      </c>
      <c r="E21" s="18" t="s">
        <v>23</v>
      </c>
      <c r="F21" s="19" t="s">
        <v>49</v>
      </c>
    </row>
    <row r="22" spans="1:6" ht="24.75" customHeight="1" x14ac:dyDescent="0.25">
      <c r="B22" s="16" t="s">
        <v>55</v>
      </c>
      <c r="C22" s="17" t="s">
        <v>38</v>
      </c>
      <c r="D22" s="18" t="s">
        <v>56</v>
      </c>
      <c r="E22" s="18" t="s">
        <v>29</v>
      </c>
      <c r="F22" s="19" t="s">
        <v>16</v>
      </c>
    </row>
    <row r="23" spans="1:6" ht="24.75" customHeight="1" x14ac:dyDescent="0.25">
      <c r="B23" s="16" t="s">
        <v>57</v>
      </c>
      <c r="C23" s="17" t="s">
        <v>38</v>
      </c>
      <c r="D23" s="18" t="s">
        <v>73</v>
      </c>
      <c r="E23" s="18" t="s">
        <v>29</v>
      </c>
      <c r="F23" s="19" t="s">
        <v>58</v>
      </c>
    </row>
    <row r="24" spans="1:6" ht="24.75" customHeight="1" x14ac:dyDescent="0.25">
      <c r="B24" s="16" t="s">
        <v>67</v>
      </c>
      <c r="C24" s="17" t="s">
        <v>38</v>
      </c>
      <c r="D24" s="18" t="s">
        <v>68</v>
      </c>
      <c r="E24" s="18" t="s">
        <v>23</v>
      </c>
      <c r="F24" s="19" t="s">
        <v>71</v>
      </c>
    </row>
    <row r="25" spans="1:6" ht="24.75" customHeight="1" x14ac:dyDescent="0.25">
      <c r="A25" s="20"/>
      <c r="B25" s="16" t="s">
        <v>69</v>
      </c>
      <c r="C25" s="17" t="s">
        <v>70</v>
      </c>
      <c r="D25" s="18" t="s">
        <v>48</v>
      </c>
      <c r="E25" s="18" t="s">
        <v>29</v>
      </c>
      <c r="F25" s="19" t="s">
        <v>72</v>
      </c>
    </row>
    <row r="26" spans="1:6" ht="24.75" customHeight="1" x14ac:dyDescent="0.25">
      <c r="B26" s="16" t="s">
        <v>74</v>
      </c>
      <c r="C26" s="17" t="s">
        <v>75</v>
      </c>
      <c r="D26" s="18" t="s">
        <v>73</v>
      </c>
      <c r="E26" s="18" t="s">
        <v>76</v>
      </c>
      <c r="F26" s="19" t="s">
        <v>77</v>
      </c>
    </row>
    <row r="27" spans="1:6" ht="24.75" customHeight="1" x14ac:dyDescent="0.25">
      <c r="B27" s="16" t="s">
        <v>78</v>
      </c>
      <c r="C27" s="17" t="s">
        <v>38</v>
      </c>
      <c r="D27" s="18" t="s">
        <v>79</v>
      </c>
      <c r="E27" s="18" t="s">
        <v>23</v>
      </c>
      <c r="F27" s="19" t="s">
        <v>80</v>
      </c>
    </row>
    <row r="28" spans="1:6" ht="38.25" customHeight="1" x14ac:dyDescent="0.25">
      <c r="B28" s="16" t="s">
        <v>83</v>
      </c>
      <c r="C28" s="17" t="s">
        <v>86</v>
      </c>
      <c r="D28" s="18" t="s">
        <v>73</v>
      </c>
      <c r="E28" s="18" t="s">
        <v>23</v>
      </c>
      <c r="F28" s="19" t="s">
        <v>84</v>
      </c>
    </row>
    <row r="29" spans="1:6" ht="24.75" customHeight="1" x14ac:dyDescent="0.25">
      <c r="B29" s="16" t="s">
        <v>85</v>
      </c>
      <c r="C29" s="17" t="s">
        <v>38</v>
      </c>
      <c r="D29" s="18" t="s">
        <v>73</v>
      </c>
      <c r="E29" s="18" t="s">
        <v>23</v>
      </c>
      <c r="F29" s="19" t="s">
        <v>88</v>
      </c>
    </row>
    <row r="30" spans="1:6" ht="24.75" customHeight="1" x14ac:dyDescent="0.25">
      <c r="B30" s="16" t="s">
        <v>90</v>
      </c>
      <c r="C30" s="17" t="s">
        <v>95</v>
      </c>
      <c r="D30" s="18" t="s">
        <v>29</v>
      </c>
      <c r="E30" s="18" t="s">
        <v>73</v>
      </c>
      <c r="F30" s="19" t="s">
        <v>91</v>
      </c>
    </row>
    <row r="31" spans="1:6" ht="24.75" customHeight="1" x14ac:dyDescent="0.25">
      <c r="B31" s="16" t="s">
        <v>96</v>
      </c>
      <c r="C31" s="17" t="s">
        <v>97</v>
      </c>
      <c r="D31" s="18" t="s">
        <v>48</v>
      </c>
      <c r="E31" s="18" t="s">
        <v>73</v>
      </c>
      <c r="F31" s="19" t="s">
        <v>98</v>
      </c>
    </row>
    <row r="32" spans="1:6" ht="24.75" customHeight="1" x14ac:dyDescent="0.25">
      <c r="B32" s="16" t="s">
        <v>99</v>
      </c>
      <c r="C32" s="17" t="s">
        <v>95</v>
      </c>
      <c r="D32" s="18" t="s">
        <v>29</v>
      </c>
      <c r="E32" s="18" t="s">
        <v>73</v>
      </c>
      <c r="F32" s="19" t="s">
        <v>100</v>
      </c>
    </row>
    <row r="33" spans="2:6" ht="36" customHeight="1" x14ac:dyDescent="0.25">
      <c r="B33" s="16" t="s">
        <v>101</v>
      </c>
      <c r="C33" s="17" t="s">
        <v>102</v>
      </c>
      <c r="D33" s="18" t="s">
        <v>48</v>
      </c>
      <c r="E33" s="18" t="s">
        <v>73</v>
      </c>
      <c r="F33" s="19" t="s">
        <v>103</v>
      </c>
    </row>
    <row r="34" spans="2:6" ht="24.75" customHeight="1" x14ac:dyDescent="0.25">
      <c r="B34" s="16" t="s">
        <v>104</v>
      </c>
      <c r="C34" s="17" t="s">
        <v>105</v>
      </c>
      <c r="D34" s="18" t="s">
        <v>29</v>
      </c>
      <c r="E34" s="18" t="s">
        <v>73</v>
      </c>
      <c r="F34" s="19" t="s">
        <v>106</v>
      </c>
    </row>
    <row r="35" spans="2:6" s="25" customFormat="1" ht="24.75" customHeight="1" x14ac:dyDescent="0.25">
      <c r="B35" s="28" t="s">
        <v>107</v>
      </c>
      <c r="C35" s="29" t="s">
        <v>92</v>
      </c>
      <c r="D35" s="23" t="s">
        <v>48</v>
      </c>
      <c r="E35" s="23" t="s">
        <v>73</v>
      </c>
      <c r="F35" s="24" t="s">
        <v>108</v>
      </c>
    </row>
    <row r="36" spans="2:6" ht="24.75" customHeight="1" x14ac:dyDescent="0.25">
      <c r="B36" s="16" t="s">
        <v>109</v>
      </c>
      <c r="C36" s="17" t="s">
        <v>110</v>
      </c>
      <c r="D36" s="18" t="s">
        <v>29</v>
      </c>
      <c r="E36" s="18" t="s">
        <v>73</v>
      </c>
      <c r="F36" s="19" t="s">
        <v>111</v>
      </c>
    </row>
    <row r="37" spans="2:6" ht="24.75" customHeight="1" x14ac:dyDescent="0.25">
      <c r="B37" s="16" t="s">
        <v>81</v>
      </c>
      <c r="C37" s="17" t="s">
        <v>38</v>
      </c>
      <c r="D37" s="18" t="s">
        <v>73</v>
      </c>
      <c r="E37" s="18" t="s">
        <v>23</v>
      </c>
      <c r="F37" s="19" t="s">
        <v>82</v>
      </c>
    </row>
    <row r="38" spans="2:6" ht="24.75" customHeight="1" x14ac:dyDescent="0.25">
      <c r="B38" s="16"/>
      <c r="C38" s="17"/>
      <c r="D38" s="18"/>
      <c r="E38" s="18"/>
      <c r="F38" s="19"/>
    </row>
    <row r="39" spans="2:6" ht="24.75" customHeight="1" x14ac:dyDescent="0.25">
      <c r="B39" s="16"/>
      <c r="C39" s="17"/>
      <c r="D39" s="18"/>
      <c r="E39" s="18"/>
      <c r="F39" s="19"/>
    </row>
    <row r="40" spans="2:6" ht="15.75" thickBot="1" x14ac:dyDescent="0.3">
      <c r="B40" s="9"/>
      <c r="C40" s="10"/>
      <c r="D40" s="14"/>
      <c r="E40" s="14"/>
      <c r="F40" s="11"/>
    </row>
    <row r="41" spans="2:6" ht="15.75" thickTop="1" x14ac:dyDescent="0.25">
      <c r="B41" s="15"/>
      <c r="C41" s="15"/>
      <c r="D41" s="15"/>
      <c r="E41" s="15"/>
      <c r="F41" s="1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J42"/>
  <sheetViews>
    <sheetView tabSelected="1" zoomScale="115" zoomScaleNormal="115" workbookViewId="0">
      <selection activeCell="F23" sqref="F23"/>
    </sheetView>
  </sheetViews>
  <sheetFormatPr baseColWidth="10" defaultRowHeight="11.25" x14ac:dyDescent="0.25"/>
  <cols>
    <col min="1" max="1" width="11.140625" style="34" customWidth="1"/>
    <col min="2" max="2" width="22.85546875" style="34" customWidth="1"/>
    <col min="3" max="3" width="13.5703125" style="34" customWidth="1"/>
    <col min="4" max="4" width="11.42578125" style="34"/>
    <col min="5" max="5" width="20.7109375" style="34" customWidth="1"/>
    <col min="6" max="6" width="21.7109375" style="34" customWidth="1"/>
    <col min="7" max="7" width="14" style="34" customWidth="1"/>
    <col min="8" max="8" width="12.85546875" style="34" bestFit="1" customWidth="1"/>
    <col min="9" max="9" width="11.42578125" style="34"/>
    <col min="10" max="10" width="40.7109375" style="34" customWidth="1"/>
    <col min="11" max="16384" width="11.42578125" style="34"/>
  </cols>
  <sheetData>
    <row r="1" spans="1:10" s="31" customFormat="1" ht="33.75" x14ac:dyDescent="0.25">
      <c r="A1" s="30" t="s">
        <v>112</v>
      </c>
      <c r="B1" s="30" t="s">
        <v>116</v>
      </c>
      <c r="C1" s="30" t="s">
        <v>164</v>
      </c>
      <c r="D1" s="30" t="s">
        <v>165</v>
      </c>
      <c r="E1" s="30" t="s">
        <v>156</v>
      </c>
      <c r="F1" s="30" t="s">
        <v>150</v>
      </c>
      <c r="G1" s="30" t="s">
        <v>155</v>
      </c>
      <c r="H1" s="30" t="s">
        <v>113</v>
      </c>
      <c r="I1" s="30" t="s">
        <v>114</v>
      </c>
      <c r="J1" s="30" t="s">
        <v>115</v>
      </c>
    </row>
    <row r="2" spans="1:10" x14ac:dyDescent="0.25">
      <c r="A2" s="32"/>
      <c r="B2" s="32"/>
      <c r="C2" s="32" t="s">
        <v>32</v>
      </c>
      <c r="D2" s="32" t="s">
        <v>144</v>
      </c>
      <c r="E2" s="32" t="s">
        <v>117</v>
      </c>
      <c r="F2" s="32" t="s">
        <v>120</v>
      </c>
      <c r="G2" s="32">
        <v>2</v>
      </c>
      <c r="H2" s="33">
        <v>300000</v>
      </c>
      <c r="I2" s="32" t="s">
        <v>1</v>
      </c>
      <c r="J2" s="32"/>
    </row>
    <row r="3" spans="1:10" x14ac:dyDescent="0.25">
      <c r="A3" s="32"/>
      <c r="B3" s="32"/>
      <c r="C3" s="32" t="s">
        <v>32</v>
      </c>
      <c r="D3" s="32" t="s">
        <v>79</v>
      </c>
      <c r="E3" s="32" t="s">
        <v>117</v>
      </c>
      <c r="F3" s="32" t="s">
        <v>117</v>
      </c>
      <c r="G3" s="32">
        <v>2</v>
      </c>
      <c r="H3" s="33">
        <v>250000</v>
      </c>
      <c r="I3" s="32" t="s">
        <v>1</v>
      </c>
      <c r="J3" s="32"/>
    </row>
    <row r="4" spans="1:10" x14ac:dyDescent="0.25">
      <c r="A4" s="32"/>
      <c r="B4" s="32"/>
      <c r="C4" s="32" t="s">
        <v>144</v>
      </c>
      <c r="D4" s="32" t="s">
        <v>79</v>
      </c>
      <c r="E4" s="32" t="s">
        <v>148</v>
      </c>
      <c r="F4" s="32" t="s">
        <v>120</v>
      </c>
      <c r="G4" s="32">
        <v>8</v>
      </c>
      <c r="H4" s="33">
        <v>1250000</v>
      </c>
      <c r="I4" s="32" t="s">
        <v>1</v>
      </c>
      <c r="J4" s="32"/>
    </row>
    <row r="5" spans="1:10" x14ac:dyDescent="0.25">
      <c r="A5" s="32"/>
      <c r="B5" s="32"/>
      <c r="C5" s="32" t="s">
        <v>32</v>
      </c>
      <c r="D5" s="32" t="s">
        <v>79</v>
      </c>
      <c r="E5" s="32" t="s">
        <v>117</v>
      </c>
      <c r="F5" s="32"/>
      <c r="G5" s="32">
        <v>2</v>
      </c>
      <c r="H5" s="33"/>
      <c r="I5" s="32" t="s">
        <v>1</v>
      </c>
      <c r="J5" s="32"/>
    </row>
    <row r="6" spans="1:10" x14ac:dyDescent="0.25">
      <c r="A6" s="32"/>
      <c r="B6" s="32"/>
      <c r="C6" s="32" t="s">
        <v>23</v>
      </c>
      <c r="D6" s="32" t="s">
        <v>79</v>
      </c>
      <c r="E6" s="32" t="s">
        <v>117</v>
      </c>
      <c r="F6" s="32"/>
      <c r="G6" s="32">
        <v>1</v>
      </c>
      <c r="H6" s="33">
        <v>140000</v>
      </c>
      <c r="I6" s="32" t="s">
        <v>147</v>
      </c>
      <c r="J6" s="32"/>
    </row>
    <row r="7" spans="1:10" x14ac:dyDescent="0.25">
      <c r="A7" s="32"/>
      <c r="B7" s="32"/>
      <c r="C7" s="32" t="s">
        <v>23</v>
      </c>
      <c r="D7" s="32" t="s">
        <v>79</v>
      </c>
      <c r="E7" s="32" t="s">
        <v>117</v>
      </c>
      <c r="F7" s="32"/>
      <c r="G7" s="32">
        <v>6</v>
      </c>
      <c r="H7" s="33">
        <v>125000</v>
      </c>
      <c r="I7" s="32" t="s">
        <v>1</v>
      </c>
      <c r="J7" s="32"/>
    </row>
    <row r="8" spans="1:10" x14ac:dyDescent="0.25">
      <c r="A8" s="32"/>
      <c r="B8" s="32"/>
      <c r="C8" s="32" t="s">
        <v>32</v>
      </c>
      <c r="D8" s="32" t="s">
        <v>79</v>
      </c>
      <c r="E8" s="32" t="s">
        <v>117</v>
      </c>
      <c r="F8" s="32"/>
      <c r="G8" s="32">
        <v>6</v>
      </c>
      <c r="H8" s="33">
        <v>40000</v>
      </c>
      <c r="I8" s="32" t="s">
        <v>1</v>
      </c>
      <c r="J8" s="32"/>
    </row>
    <row r="9" spans="1:10" x14ac:dyDescent="0.25">
      <c r="A9" s="32"/>
      <c r="B9" s="32"/>
      <c r="C9" s="32" t="s">
        <v>79</v>
      </c>
      <c r="D9" s="32" t="s">
        <v>32</v>
      </c>
      <c r="E9" s="32" t="s">
        <v>148</v>
      </c>
      <c r="F9" s="32"/>
      <c r="G9" s="32">
        <v>4</v>
      </c>
      <c r="H9" s="33">
        <v>40000</v>
      </c>
      <c r="I9" s="32" t="s">
        <v>1</v>
      </c>
      <c r="J9" s="32"/>
    </row>
    <row r="10" spans="1:10" x14ac:dyDescent="0.25">
      <c r="A10" s="32"/>
      <c r="B10" s="32"/>
      <c r="C10" s="32" t="s">
        <v>23</v>
      </c>
      <c r="D10" s="32" t="s">
        <v>79</v>
      </c>
      <c r="E10" s="32" t="s">
        <v>117</v>
      </c>
      <c r="F10" s="32"/>
      <c r="G10" s="32">
        <v>2</v>
      </c>
      <c r="H10" s="33">
        <v>60000</v>
      </c>
      <c r="I10" s="32" t="s">
        <v>1</v>
      </c>
      <c r="J10" s="32"/>
    </row>
    <row r="11" spans="1:10" x14ac:dyDescent="0.25">
      <c r="A11" s="32"/>
      <c r="B11" s="32"/>
      <c r="C11" s="32" t="s">
        <v>23</v>
      </c>
      <c r="D11" s="32" t="s">
        <v>79</v>
      </c>
      <c r="E11" s="32" t="s">
        <v>117</v>
      </c>
      <c r="F11" s="32"/>
      <c r="G11" s="32">
        <v>6</v>
      </c>
      <c r="H11" s="33"/>
      <c r="I11" s="32" t="s">
        <v>146</v>
      </c>
      <c r="J11" s="32"/>
    </row>
    <row r="12" spans="1:10" x14ac:dyDescent="0.25">
      <c r="A12" s="32"/>
      <c r="B12" s="32"/>
      <c r="C12" s="32" t="s">
        <v>32</v>
      </c>
      <c r="D12" s="32" t="s">
        <v>79</v>
      </c>
      <c r="E12" s="32" t="s">
        <v>117</v>
      </c>
      <c r="F12" s="32"/>
      <c r="G12" s="32">
        <v>3</v>
      </c>
      <c r="H12" s="33">
        <v>20000</v>
      </c>
      <c r="I12" s="32" t="s">
        <v>1</v>
      </c>
      <c r="J12" s="32"/>
    </row>
    <row r="13" spans="1:10" x14ac:dyDescent="0.25">
      <c r="A13" s="32"/>
      <c r="B13" s="32"/>
      <c r="C13" s="32" t="s">
        <v>144</v>
      </c>
      <c r="D13" s="32" t="s">
        <v>79</v>
      </c>
      <c r="E13" s="32" t="s">
        <v>117</v>
      </c>
      <c r="F13" s="32"/>
      <c r="G13" s="32">
        <v>2</v>
      </c>
      <c r="H13" s="33">
        <v>40000</v>
      </c>
      <c r="I13" s="32" t="s">
        <v>147</v>
      </c>
      <c r="J13" s="32"/>
    </row>
    <row r="14" spans="1:10" x14ac:dyDescent="0.25">
      <c r="A14" s="32"/>
      <c r="B14" s="32"/>
      <c r="C14" s="32" t="s">
        <v>23</v>
      </c>
      <c r="D14" s="32" t="s">
        <v>32</v>
      </c>
      <c r="E14" s="32" t="s">
        <v>148</v>
      </c>
      <c r="F14" s="32"/>
      <c r="G14" s="32">
        <v>4</v>
      </c>
      <c r="H14" s="33">
        <v>60000</v>
      </c>
      <c r="I14" s="32" t="s">
        <v>1</v>
      </c>
      <c r="J14" s="32"/>
    </row>
    <row r="15" spans="1:10" x14ac:dyDescent="0.25">
      <c r="A15" s="32"/>
      <c r="B15" s="32"/>
      <c r="C15" s="32" t="s">
        <v>144</v>
      </c>
      <c r="D15" s="32" t="s">
        <v>32</v>
      </c>
      <c r="E15" s="32"/>
      <c r="F15" s="32"/>
      <c r="G15" s="32">
        <v>2</v>
      </c>
      <c r="H15" s="33"/>
      <c r="I15" s="32" t="s">
        <v>146</v>
      </c>
      <c r="J15" s="32"/>
    </row>
    <row r="16" spans="1:10" x14ac:dyDescent="0.25">
      <c r="A16" s="32"/>
      <c r="B16" s="32"/>
      <c r="C16" s="32" t="s">
        <v>23</v>
      </c>
      <c r="D16" s="32" t="s">
        <v>32</v>
      </c>
      <c r="E16" s="32"/>
      <c r="F16" s="32"/>
      <c r="G16" s="32">
        <v>3</v>
      </c>
      <c r="H16" s="33">
        <v>12000</v>
      </c>
      <c r="I16" s="32" t="s">
        <v>1</v>
      </c>
      <c r="J16" s="32"/>
    </row>
    <row r="17" spans="1:10" x14ac:dyDescent="0.25">
      <c r="A17" s="32"/>
      <c r="B17" s="32"/>
      <c r="C17" s="32"/>
      <c r="D17" s="32"/>
      <c r="E17" s="32"/>
      <c r="F17" s="32"/>
      <c r="G17" s="32"/>
      <c r="H17" s="33"/>
      <c r="I17" s="32"/>
      <c r="J17" s="32"/>
    </row>
    <row r="18" spans="1:10" x14ac:dyDescent="0.25">
      <c r="A18" s="32"/>
      <c r="B18" s="32"/>
      <c r="C18" s="32"/>
      <c r="D18" s="32"/>
      <c r="E18" s="32"/>
      <c r="F18" s="32"/>
      <c r="G18" s="32"/>
      <c r="H18" s="33"/>
      <c r="I18" s="32"/>
      <c r="J18" s="32"/>
    </row>
    <row r="19" spans="1:10" x14ac:dyDescent="0.25">
      <c r="A19" s="32"/>
      <c r="B19" s="32"/>
      <c r="C19" s="32"/>
      <c r="D19" s="32"/>
      <c r="E19" s="32"/>
      <c r="F19" s="32"/>
      <c r="G19" s="32">
        <f>SUM(G2:G18)</f>
        <v>53</v>
      </c>
      <c r="H19" s="33"/>
      <c r="I19" s="32"/>
      <c r="J19" s="32"/>
    </row>
    <row r="20" spans="1:10" x14ac:dyDescent="0.25">
      <c r="A20" s="42"/>
      <c r="B20" s="47"/>
      <c r="C20" s="47"/>
      <c r="D20" s="38"/>
      <c r="E20" s="38"/>
      <c r="F20" s="38"/>
      <c r="G20" s="32"/>
      <c r="H20" s="39"/>
      <c r="I20" s="38"/>
      <c r="J20" s="38"/>
    </row>
    <row r="21" spans="1:10" ht="33.75" x14ac:dyDescent="0.25">
      <c r="A21" s="53" t="s">
        <v>160</v>
      </c>
      <c r="B21" s="54"/>
      <c r="C21" s="55"/>
      <c r="D21" s="38"/>
      <c r="E21" s="38" t="s">
        <v>168</v>
      </c>
      <c r="F21" s="39" t="s">
        <v>167</v>
      </c>
      <c r="G21" s="30"/>
      <c r="H21" s="39"/>
      <c r="I21" s="38"/>
      <c r="J21" s="38"/>
    </row>
    <row r="22" spans="1:10" x14ac:dyDescent="0.25">
      <c r="A22" s="32" t="s">
        <v>161</v>
      </c>
      <c r="B22" s="53" t="s">
        <v>162</v>
      </c>
      <c r="C22" s="55"/>
      <c r="D22" s="38"/>
      <c r="E22" s="38" t="s">
        <v>148</v>
      </c>
      <c r="F22" s="38" t="s">
        <v>148</v>
      </c>
      <c r="G22" s="38"/>
      <c r="H22" s="39"/>
      <c r="I22" s="38"/>
      <c r="J22" s="38"/>
    </row>
    <row r="23" spans="1:10" x14ac:dyDescent="0.25">
      <c r="A23" s="32" t="s">
        <v>144</v>
      </c>
      <c r="B23" s="53" t="s">
        <v>32</v>
      </c>
      <c r="C23" s="55"/>
      <c r="E23" s="34">
        <f>SUMPRODUCT(($E$2:$E$19=E$22)*($I$2:$I$19="Réalisé")*$G$2:$G$19)</f>
        <v>16</v>
      </c>
      <c r="F23" s="33">
        <f>SUMPRODUCT(($E$2:$E$19=F$22)*($I$2:$I$19="Réalisé")*$H$2:$H$19)</f>
        <v>1350000</v>
      </c>
      <c r="H23" s="35"/>
    </row>
    <row r="24" spans="1:10" x14ac:dyDescent="0.25">
      <c r="A24" s="44">
        <f>COUNTIFS($C2:$C19,$A23)</f>
        <v>3</v>
      </c>
      <c r="B24" s="53">
        <f>COUNTIFS($D2:$D19,$B23)</f>
        <v>4</v>
      </c>
      <c r="C24" s="55"/>
    </row>
    <row r="25" spans="1:10" ht="7.5" customHeight="1" x14ac:dyDescent="0.25">
      <c r="A25" s="49"/>
      <c r="B25" s="47"/>
      <c r="C25" s="47"/>
    </row>
    <row r="26" spans="1:10" ht="11.25" customHeight="1" x14ac:dyDescent="0.25">
      <c r="A26" s="56" t="s">
        <v>157</v>
      </c>
      <c r="B26" s="57"/>
      <c r="C26" s="58"/>
      <c r="E26" s="53" t="s">
        <v>152</v>
      </c>
      <c r="F26" s="54"/>
      <c r="G26" s="55"/>
    </row>
    <row r="27" spans="1:10" ht="22.5" x14ac:dyDescent="0.25">
      <c r="A27" s="36" t="s">
        <v>163</v>
      </c>
      <c r="B27" s="36" t="s">
        <v>159</v>
      </c>
      <c r="C27" s="52" t="s">
        <v>169</v>
      </c>
      <c r="E27" s="32" t="s">
        <v>1</v>
      </c>
      <c r="F27" s="32" t="s">
        <v>146</v>
      </c>
      <c r="G27" s="32" t="s">
        <v>154</v>
      </c>
    </row>
    <row r="28" spans="1:10" x14ac:dyDescent="0.25">
      <c r="A28" s="32" t="s">
        <v>23</v>
      </c>
      <c r="B28" s="32" t="s">
        <v>32</v>
      </c>
      <c r="C28" s="52">
        <f>SUMPRODUCT(($C$2:$C$19=$A$28)*($D$2:$D$19=$B$28)*($I$2:$I$19="Réalisé")*$G$2:$G$19)</f>
        <v>7</v>
      </c>
      <c r="E28" s="32">
        <f>COUNTIFS($I2:$I19,$E27)</f>
        <v>11</v>
      </c>
      <c r="F28" s="32">
        <f>COUNTIFS($I2:$I19,$F27)</f>
        <v>2</v>
      </c>
      <c r="G28" s="32">
        <f>COUNTIFS($I2:$I19,$G27)</f>
        <v>0</v>
      </c>
    </row>
    <row r="29" spans="1:10" ht="15" customHeight="1" x14ac:dyDescent="0.25">
      <c r="A29" s="59" t="s">
        <v>158</v>
      </c>
      <c r="B29" s="60"/>
      <c r="C29" s="33">
        <f>SUMPRODUCT(($C$2:$C$19=$A$28)*($D$2:$D$19=$B$28)*($I$2:$I$19="Réalisé")*$H$2:$H$19)</f>
        <v>72000</v>
      </c>
      <c r="E29" s="48"/>
      <c r="F29" s="38"/>
    </row>
    <row r="30" spans="1:10" ht="7.5" customHeight="1" x14ac:dyDescent="0.25">
      <c r="A30" s="50"/>
      <c r="B30" s="50"/>
      <c r="C30" s="39"/>
      <c r="E30" s="38"/>
      <c r="F30" s="38"/>
    </row>
    <row r="31" spans="1:10" ht="17.25" customHeight="1" x14ac:dyDescent="0.25">
      <c r="A31" s="46" t="s">
        <v>166</v>
      </c>
      <c r="B31" s="46"/>
      <c r="C31" s="46"/>
      <c r="E31" s="38"/>
      <c r="F31" s="38"/>
    </row>
    <row r="32" spans="1:10" ht="17.25" customHeight="1" x14ac:dyDescent="0.25">
      <c r="A32" s="51" t="s">
        <v>23</v>
      </c>
      <c r="B32" s="51" t="s">
        <v>79</v>
      </c>
      <c r="C32" s="51" t="s">
        <v>32</v>
      </c>
      <c r="D32" s="51" t="s">
        <v>144</v>
      </c>
      <c r="E32" s="38"/>
      <c r="F32" s="38"/>
    </row>
    <row r="33" spans="1:10" x14ac:dyDescent="0.25">
      <c r="A33" s="38">
        <f>SUMPRODUCT(($D$2:$D$19=A$32)*($I$2:$I$19="Réalisé")*$G$2:$G$19)</f>
        <v>0</v>
      </c>
      <c r="B33" s="38">
        <f>SUMPRODUCT(($D$2:$D$19=B$32)*($I$2:$I$19="Réalisé")*$G$2:$G$19)</f>
        <v>29</v>
      </c>
      <c r="C33" s="38">
        <f>SUMPRODUCT(($D$2:$D$19=C$32)*($I$2:$I$19="Réalisé")*$G$2:$G$19)</f>
        <v>11</v>
      </c>
      <c r="D33" s="38">
        <f>SUMPRODUCT(($D$2:$D$19=D$32)*($I$2:$I$19="Réalisé")*$G$2:$G$19)</f>
        <v>2</v>
      </c>
      <c r="E33" s="38"/>
      <c r="F33" s="38"/>
    </row>
    <row r="34" spans="1:10" x14ac:dyDescent="0.25">
      <c r="A34" s="40"/>
      <c r="B34" s="38"/>
      <c r="E34" s="38"/>
      <c r="F34" s="38"/>
    </row>
    <row r="35" spans="1:10" ht="11.25" customHeight="1" x14ac:dyDescent="0.25">
      <c r="A35" s="40"/>
      <c r="B35" s="38"/>
      <c r="E35" s="38"/>
      <c r="F35" s="38"/>
      <c r="G35" s="38"/>
      <c r="H35" s="38"/>
      <c r="J35" s="37"/>
    </row>
    <row r="36" spans="1:10" x14ac:dyDescent="0.25">
      <c r="A36" s="40"/>
      <c r="B36" s="38"/>
      <c r="E36" s="38"/>
      <c r="F36" s="38"/>
      <c r="G36" s="38"/>
      <c r="H36" s="38"/>
      <c r="J36" s="37"/>
    </row>
    <row r="37" spans="1:10" x14ac:dyDescent="0.25">
      <c r="A37" s="40"/>
      <c r="B37" s="38"/>
      <c r="E37" s="38"/>
      <c r="F37" s="38"/>
      <c r="G37" s="38"/>
      <c r="H37" s="38"/>
    </row>
    <row r="38" spans="1:10" x14ac:dyDescent="0.25">
      <c r="G38" s="40"/>
      <c r="H38" s="38"/>
    </row>
    <row r="39" spans="1:10" ht="22.5" customHeight="1" x14ac:dyDescent="0.25">
      <c r="A39" s="32" t="s">
        <v>151</v>
      </c>
      <c r="G39" s="40"/>
      <c r="H39" s="40"/>
      <c r="J39" s="43"/>
    </row>
    <row r="40" spans="1:10" x14ac:dyDescent="0.25">
      <c r="A40" s="32" t="s">
        <v>117</v>
      </c>
      <c r="G40" s="40"/>
      <c r="H40" s="40"/>
      <c r="J40" s="41"/>
    </row>
    <row r="41" spans="1:10" x14ac:dyDescent="0.25">
      <c r="A41" s="32">
        <f>COUNTIFS(E2:E19,A40)</f>
        <v>10</v>
      </c>
      <c r="G41" s="38"/>
      <c r="H41" s="38"/>
      <c r="J41" s="45"/>
    </row>
    <row r="42" spans="1:10" x14ac:dyDescent="0.25">
      <c r="G42" s="38"/>
      <c r="H42" s="38"/>
    </row>
  </sheetData>
  <mergeCells count="7">
    <mergeCell ref="A21:C21"/>
    <mergeCell ref="E26:G26"/>
    <mergeCell ref="A26:C26"/>
    <mergeCell ref="A29:B29"/>
    <mergeCell ref="B22:C22"/>
    <mergeCell ref="B23:C23"/>
    <mergeCell ref="B24:C24"/>
  </mergeCells>
  <dataValidations xWindow="668" yWindow="815" count="11">
    <dataValidation allowBlank="1" showInputMessage="1" showErrorMessage="1" prompt="Choisir ci-dessous l'apporteur d'Affaire" sqref="G40 A22 G36 A27"/>
    <dataValidation allowBlank="1" showInputMessage="1" showErrorMessage="1" prompt="Nombre d'Affaire apportées" sqref="A34:A37 A24:A26 G38:G39 A31"/>
    <dataValidation allowBlank="1" showInputMessage="1" showErrorMessage="1" prompt="Nommbre d'affaire reçu" sqref="H38 B34:B37 B24:B25 A30"/>
    <dataValidation allowBlank="1" showInputMessage="1" showErrorMessage="1" prompt="Choisir ci-dessous le bénéficiaire de l'affaire" sqref="H36 H40 B22 B27"/>
    <dataValidation allowBlank="1" showInputMessage="1" showErrorMessage="1" prompt="Nombre d'affaire réalisé par etat : REALISE, EN COURS, ABANDONNE, MANQUE D'INFO, SANS SUITE, LOI HAMON DONC PLUS TARD" sqref="E28"/>
    <dataValidation allowBlank="1" showInputMessage="1" showErrorMessage="1" prompt="Choisir ci-dessous l'objet de la demande" sqref="E1 G21"/>
    <dataValidation allowBlank="1" showInputMessage="1" showErrorMessage="1" prompt="Coisir ci-dessous la destination du projet." sqref="F1"/>
    <dataValidation allowBlank="1" showInputMessage="1" showErrorMessage="1" prompt="Choisir ci-dessous l'état des affaires : REALISE, EN COURS, ABANDONNE, MANQUE D'INFO" sqref="E26"/>
    <dataValidation allowBlank="1" showInputMessage="1" showErrorMessage="1" prompt="choisir ci-dessous l'objet de la demande" sqref="E21"/>
    <dataValidation allowBlank="1" showInputMessage="1" showErrorMessage="1" prompt="Choisir ci-dessous le montant assuré, le montant épargné, etc..._x000a_" sqref="H1"/>
    <dataValidation allowBlank="1" showInputMessage="1" showErrorMessage="1" prompt="Montant Assuré, montant Epargné, montant prévoyance" sqref="H2:H20"/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C34"/>
  <sheetViews>
    <sheetView workbookViewId="0">
      <selection activeCell="A4" sqref="A4:A5"/>
    </sheetView>
  </sheetViews>
  <sheetFormatPr baseColWidth="10" defaultRowHeight="15" x14ac:dyDescent="0.25"/>
  <cols>
    <col min="1" max="1" width="26.5703125" customWidth="1"/>
  </cols>
  <sheetData>
    <row r="1" spans="1:3" x14ac:dyDescent="0.25">
      <c r="A1" t="s">
        <v>142</v>
      </c>
      <c r="B1" t="s">
        <v>143</v>
      </c>
      <c r="C1" t="s">
        <v>145</v>
      </c>
    </row>
    <row r="3" spans="1:3" x14ac:dyDescent="0.25">
      <c r="A3" t="s">
        <v>117</v>
      </c>
      <c r="B3" t="s">
        <v>32</v>
      </c>
      <c r="C3" t="s">
        <v>1</v>
      </c>
    </row>
    <row r="4" spans="1:3" x14ac:dyDescent="0.25">
      <c r="A4" t="s">
        <v>148</v>
      </c>
      <c r="B4" t="s">
        <v>144</v>
      </c>
      <c r="C4" t="s">
        <v>153</v>
      </c>
    </row>
    <row r="5" spans="1:3" x14ac:dyDescent="0.25">
      <c r="A5" t="s">
        <v>149</v>
      </c>
      <c r="B5" t="s">
        <v>23</v>
      </c>
      <c r="C5" t="s">
        <v>154</v>
      </c>
    </row>
    <row r="6" spans="1:3" x14ac:dyDescent="0.25">
      <c r="A6" t="s">
        <v>118</v>
      </c>
      <c r="B6" t="s">
        <v>79</v>
      </c>
      <c r="C6" t="s">
        <v>146</v>
      </c>
    </row>
    <row r="7" spans="1:3" x14ac:dyDescent="0.25">
      <c r="A7" t="s">
        <v>119</v>
      </c>
      <c r="C7" t="s">
        <v>147</v>
      </c>
    </row>
    <row r="8" spans="1:3" x14ac:dyDescent="0.25">
      <c r="A8" t="s">
        <v>120</v>
      </c>
    </row>
    <row r="9" spans="1:3" x14ac:dyDescent="0.25">
      <c r="A9" t="s">
        <v>121</v>
      </c>
    </row>
    <row r="10" spans="1:3" x14ac:dyDescent="0.25">
      <c r="A10" t="s">
        <v>122</v>
      </c>
    </row>
    <row r="11" spans="1:3" x14ac:dyDescent="0.25">
      <c r="A11" t="s">
        <v>123</v>
      </c>
    </row>
    <row r="12" spans="1:3" x14ac:dyDescent="0.25">
      <c r="A12" t="s">
        <v>124</v>
      </c>
    </row>
    <row r="13" spans="1:3" x14ac:dyDescent="0.25">
      <c r="A13" t="s">
        <v>125</v>
      </c>
    </row>
    <row r="14" spans="1:3" x14ac:dyDescent="0.25">
      <c r="A14" t="s">
        <v>126</v>
      </c>
    </row>
    <row r="15" spans="1:3" x14ac:dyDescent="0.25">
      <c r="A15" t="s">
        <v>127</v>
      </c>
    </row>
    <row r="16" spans="1:3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34" spans="1:1" x14ac:dyDescent="0.25">
      <c r="A34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GROUPEMENT</vt:lpstr>
      <vt:lpstr>Feuil4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2016-03-10T18:06:19Z</dcterms:created>
  <dcterms:modified xsi:type="dcterms:W3CDTF">2016-09-18T14:17:30Z</dcterms:modified>
</cp:coreProperties>
</file>