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'\Documents\VBA\"/>
    </mc:Choice>
  </mc:AlternateContent>
  <bookViews>
    <workbookView xWindow="1170" yWindow="75" windowWidth="20115" windowHeight="7995"/>
  </bookViews>
  <sheets>
    <sheet name="Salarié 1" sheetId="1" r:id="rId1"/>
    <sheet name="Salarié 2" sheetId="2" r:id="rId2"/>
    <sheet name="Salarié 3" sheetId="3" r:id="rId3"/>
  </sheets>
  <calcPr calcId="171027"/>
  <fileRecoveryPr repairLoad="1"/>
</workbook>
</file>

<file path=xl/calcChain.xml><?xml version="1.0" encoding="utf-8"?>
<calcChain xmlns="http://schemas.openxmlformats.org/spreadsheetml/2006/main">
  <c r="T48" i="2" l="1"/>
  <c r="T40" i="2"/>
  <c r="T16" i="2"/>
  <c r="P49" i="2"/>
  <c r="P50" i="2"/>
  <c r="F50" i="2"/>
  <c r="F49" i="2"/>
  <c r="J40" i="2"/>
  <c r="J32" i="2"/>
  <c r="J16" i="2"/>
  <c r="J24" i="2"/>
  <c r="G40" i="2"/>
  <c r="G32" i="2"/>
  <c r="G16" i="2"/>
  <c r="G24" i="2"/>
  <c r="F50" i="1"/>
  <c r="P49" i="1"/>
  <c r="J50" i="1"/>
  <c r="T50" i="1"/>
  <c r="T49" i="1"/>
  <c r="T32" i="1"/>
  <c r="T24" i="1"/>
  <c r="Q40" i="1"/>
  <c r="Q32" i="1"/>
  <c r="Q24" i="1"/>
  <c r="Q16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0" i="1"/>
  <c r="K9" i="1"/>
  <c r="M45" i="3" l="1"/>
  <c r="M44" i="3"/>
  <c r="M43" i="3"/>
  <c r="M42" i="3"/>
  <c r="M41" i="3"/>
  <c r="M37" i="3"/>
  <c r="M36" i="3"/>
  <c r="M35" i="3"/>
  <c r="M34" i="3"/>
  <c r="M33" i="3"/>
  <c r="M29" i="3"/>
  <c r="M28" i="3"/>
  <c r="M27" i="3"/>
  <c r="M26" i="3"/>
  <c r="M25" i="3"/>
  <c r="M21" i="3"/>
  <c r="M20" i="3"/>
  <c r="M19" i="3"/>
  <c r="M18" i="3"/>
  <c r="M17" i="3"/>
  <c r="M13" i="3"/>
  <c r="M12" i="3"/>
  <c r="M11" i="3"/>
  <c r="M10" i="3"/>
  <c r="M9" i="3"/>
  <c r="M45" i="2"/>
  <c r="M44" i="2"/>
  <c r="M43" i="2"/>
  <c r="M42" i="2"/>
  <c r="M41" i="2"/>
  <c r="M37" i="2"/>
  <c r="M36" i="2"/>
  <c r="M35" i="2"/>
  <c r="M34" i="2"/>
  <c r="M33" i="2"/>
  <c r="M29" i="2"/>
  <c r="M28" i="2"/>
  <c r="M27" i="2"/>
  <c r="M26" i="2"/>
  <c r="M25" i="2"/>
  <c r="M21" i="2"/>
  <c r="M20" i="2"/>
  <c r="M19" i="2"/>
  <c r="M18" i="2"/>
  <c r="M17" i="2"/>
  <c r="M13" i="2"/>
  <c r="M12" i="2"/>
  <c r="M11" i="2"/>
  <c r="M10" i="2"/>
  <c r="M9" i="2"/>
  <c r="M45" i="1"/>
  <c r="M44" i="1"/>
  <c r="M43" i="1"/>
  <c r="M42" i="1"/>
  <c r="M41" i="1"/>
  <c r="M37" i="1"/>
  <c r="M36" i="1"/>
  <c r="M35" i="1"/>
  <c r="M34" i="1"/>
  <c r="M33" i="1"/>
  <c r="M29" i="1"/>
  <c r="M28" i="1"/>
  <c r="M27" i="1"/>
  <c r="M26" i="1"/>
  <c r="M25" i="1"/>
  <c r="M21" i="1"/>
  <c r="M20" i="1"/>
  <c r="M19" i="1"/>
  <c r="M18" i="1"/>
  <c r="M17" i="1"/>
  <c r="M13" i="1"/>
  <c r="M12" i="1"/>
  <c r="M11" i="1"/>
  <c r="M10" i="1"/>
  <c r="M9" i="1"/>
  <c r="M16" i="2" l="1"/>
  <c r="M24" i="2"/>
  <c r="T24" i="2" s="1"/>
  <c r="M48" i="3"/>
  <c r="M16" i="3"/>
  <c r="M16" i="1"/>
  <c r="M24" i="1"/>
  <c r="ET50" i="1" s="1"/>
  <c r="M40" i="3"/>
  <c r="M32" i="3"/>
  <c r="M32" i="2"/>
  <c r="T32" i="2" s="1"/>
  <c r="M40" i="2"/>
  <c r="M48" i="2"/>
  <c r="M32" i="1"/>
  <c r="M48" i="1"/>
  <c r="M24" i="3"/>
  <c r="T49" i="3" s="1"/>
  <c r="T50" i="3" s="1"/>
  <c r="T49" i="2"/>
  <c r="T50" i="2" s="1"/>
  <c r="M40" i="1"/>
  <c r="C38" i="1"/>
  <c r="C17" i="2"/>
  <c r="C45" i="1"/>
  <c r="C44" i="1"/>
  <c r="C43" i="1"/>
  <c r="C42" i="1"/>
  <c r="C41" i="1"/>
  <c r="C37" i="1"/>
  <c r="C36" i="1"/>
  <c r="C35" i="1"/>
  <c r="C34" i="1"/>
  <c r="C33" i="1"/>
  <c r="C29" i="1"/>
  <c r="C28" i="1"/>
  <c r="C27" i="1"/>
  <c r="C26" i="1"/>
  <c r="C25" i="1"/>
  <c r="C21" i="1"/>
  <c r="C20" i="1"/>
  <c r="C19" i="1"/>
  <c r="C18" i="1"/>
  <c r="C17" i="1"/>
  <c r="C13" i="1"/>
  <c r="C12" i="1"/>
  <c r="C11" i="1"/>
  <c r="C10" i="1"/>
  <c r="C9" i="1"/>
  <c r="C45" i="3"/>
  <c r="C44" i="3"/>
  <c r="C43" i="3"/>
  <c r="C42" i="3"/>
  <c r="C41" i="3"/>
  <c r="C37" i="3"/>
  <c r="C36" i="3"/>
  <c r="C35" i="3"/>
  <c r="C34" i="3"/>
  <c r="C33" i="3"/>
  <c r="C29" i="3"/>
  <c r="C28" i="3"/>
  <c r="C27" i="3"/>
  <c r="C26" i="3"/>
  <c r="C25" i="3"/>
  <c r="C21" i="3"/>
  <c r="C20" i="3"/>
  <c r="C19" i="3"/>
  <c r="C18" i="3"/>
  <c r="C17" i="3"/>
  <c r="C13" i="3"/>
  <c r="C12" i="3"/>
  <c r="C11" i="3"/>
  <c r="C10" i="3"/>
  <c r="C9" i="3"/>
  <c r="C45" i="2"/>
  <c r="C44" i="2"/>
  <c r="C43" i="2"/>
  <c r="C42" i="2"/>
  <c r="C41" i="2"/>
  <c r="C37" i="2"/>
  <c r="C36" i="2"/>
  <c r="C35" i="2"/>
  <c r="C34" i="2"/>
  <c r="C33" i="2"/>
  <c r="C29" i="2"/>
  <c r="C28" i="2"/>
  <c r="C27" i="2"/>
  <c r="C26" i="2"/>
  <c r="C25" i="2"/>
  <c r="C21" i="2"/>
  <c r="C20" i="2"/>
  <c r="C19" i="2"/>
  <c r="C18" i="2"/>
  <c r="C13" i="2"/>
  <c r="C12" i="2"/>
  <c r="C11" i="2"/>
  <c r="C10" i="2"/>
  <c r="C9" i="2"/>
  <c r="C24" i="2" l="1"/>
  <c r="J49" i="2" s="1"/>
  <c r="J50" i="2" s="1"/>
  <c r="C16" i="1"/>
  <c r="C40" i="3"/>
  <c r="C48" i="3"/>
  <c r="C24" i="3"/>
  <c r="J24" i="3" s="1"/>
  <c r="C32" i="2"/>
  <c r="C48" i="2"/>
  <c r="C40" i="2"/>
  <c r="C24" i="1"/>
  <c r="J24" i="1" s="1"/>
  <c r="J49" i="1" s="1"/>
  <c r="EJ50" i="1" s="1"/>
  <c r="C32" i="1"/>
  <c r="C32" i="3"/>
  <c r="C48" i="1"/>
  <c r="C40" i="1"/>
  <c r="C16" i="3"/>
  <c r="J16" i="3" s="1"/>
  <c r="C16" i="2"/>
  <c r="J49" i="3" l="1"/>
  <c r="J50" i="3" s="1"/>
</calcChain>
</file>

<file path=xl/comments1.xml><?xml version="1.0" encoding="utf-8"?>
<comments xmlns="http://schemas.openxmlformats.org/spreadsheetml/2006/main">
  <authors>
    <author>Pauline Haslé</author>
  </authors>
  <commentList>
    <comment ref="T5" authorId="0" shapeId="0">
      <text>
        <r>
          <rPr>
            <b/>
            <sz val="9"/>
            <color indexed="81"/>
            <rFont val="Tahoma"/>
            <family val="2"/>
          </rPr>
          <t>Pauline Haslé:</t>
        </r>
        <r>
          <rPr>
            <sz val="9"/>
            <color indexed="81"/>
            <rFont val="Tahoma"/>
            <family val="2"/>
          </rPr>
          <t xml:space="preserve">
Reprene le chiffrs de J50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Pauline Haslé:</t>
        </r>
        <r>
          <rPr>
            <sz val="9"/>
            <color indexed="81"/>
            <rFont val="Tahoma"/>
            <charset val="1"/>
          </rPr>
          <t xml:space="preserve">
Mettre en Jaune les ligne fériés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Pauline Haslé:</t>
        </r>
        <r>
          <rPr>
            <sz val="9"/>
            <color indexed="81"/>
            <rFont val="Tahoma"/>
            <charset val="1"/>
          </rPr>
          <t xml:space="preserve">
En rose les lignes de weekend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Pauline Haslé:</t>
        </r>
        <r>
          <rPr>
            <sz val="9"/>
            <color indexed="81"/>
            <rFont val="Tahoma"/>
            <family val="2"/>
          </rPr>
          <t xml:space="preserve">
Provient du total hebdomadaire - 39h 
Ici, il est affiché 0,20 or, le calcule se fait pas en focntion sur 100 ou 1 mais sur 60.
  mn de plus on été travaillés ce qui correspond à 0,25 d'une heure ( 1/4) 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Pauline Haslé:</t>
        </r>
        <r>
          <rPr>
            <sz val="9"/>
            <color indexed="81"/>
            <rFont val="Tahoma"/>
            <charset val="1"/>
          </rPr>
          <t xml:space="preserve">
Insérer automatiquement une ligne de Total après chaque Dimanche
En bleu les ligne de Total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Pauline Haslé:</t>
        </r>
        <r>
          <rPr>
            <sz val="9"/>
            <color indexed="81"/>
            <rFont val="Tahoma"/>
            <charset val="1"/>
          </rPr>
          <t xml:space="preserve">
Détermine le nombre d'heure à payer a 125% soit, celles comprise entre 35 et 39. 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Pauline Hasl:
Somme heure travaillé si travaillé un jur férié (jaune)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<sst xmlns="http://schemas.openxmlformats.org/spreadsheetml/2006/main" count="365" uniqueCount="34">
  <si>
    <t>heures normales</t>
  </si>
  <si>
    <t>Heures supplementaires</t>
  </si>
  <si>
    <t>dt H majorées</t>
  </si>
  <si>
    <t xml:space="preserve">payées </t>
  </si>
  <si>
    <t>récupérées</t>
  </si>
  <si>
    <t xml:space="preserve">total à </t>
  </si>
  <si>
    <t xml:space="preserve"> du dimanches</t>
  </si>
  <si>
    <t>à 125%</t>
  </si>
  <si>
    <t xml:space="preserve">39h à 43h </t>
  </si>
  <si>
    <t>44h à 48h</t>
  </si>
  <si>
    <t>jours</t>
  </si>
  <si>
    <t>date</t>
  </si>
  <si>
    <t>h travaillees</t>
  </si>
  <si>
    <t>H+/ H-</t>
  </si>
  <si>
    <t>total</t>
  </si>
  <si>
    <t>jours fériés</t>
  </si>
  <si>
    <t>Colonne1</t>
  </si>
  <si>
    <t>125%</t>
  </si>
  <si>
    <t>150%</t>
  </si>
  <si>
    <t>M-1</t>
  </si>
  <si>
    <t>S</t>
  </si>
  <si>
    <t xml:space="preserve">D </t>
  </si>
  <si>
    <t>TOTAL</t>
  </si>
  <si>
    <t>L</t>
  </si>
  <si>
    <t>M</t>
  </si>
  <si>
    <t>J</t>
  </si>
  <si>
    <t>V</t>
  </si>
  <si>
    <t xml:space="preserve"> </t>
  </si>
  <si>
    <t>congés</t>
  </si>
  <si>
    <t>GRANGER Sébastien</t>
  </si>
  <si>
    <t>(40,2-39)*1,25</t>
  </si>
  <si>
    <t xml:space="preserve">SALARIÉ 3 </t>
  </si>
  <si>
    <t>SALARIÉ 2</t>
  </si>
  <si>
    <t>SALARIÉ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</si>
</sst>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dashDotDot">
        <color theme="0" tint="-0.14999847407452621"/>
      </left>
      <right style="dashDotDot">
        <color theme="0" tint="-0.14999847407452621"/>
      </right>
      <top style="dashDotDot">
        <color theme="0" tint="-0.14999847407452621"/>
      </top>
      <bottom style="dashDotDot">
        <color theme="0" tint="-0.14999847407452621"/>
      </bottom>
      <diagonal/>
    </border>
    <border>
      <left style="dashDot">
        <color theme="0" tint="-0.14996795556505021"/>
      </left>
      <right style="dashDot">
        <color theme="0" tint="-0.14996795556505021"/>
      </right>
      <top style="dashDot">
        <color theme="0" tint="-0.14996795556505021"/>
      </top>
      <bottom style="dashDot">
        <color theme="0" tint="-0.14996795556505021"/>
      </bottom>
      <diagonal/>
    </border>
    <border>
      <left style="thin">
        <color indexed="64"/>
      </left>
      <right style="dashDot">
        <color theme="0" tint="-0.14996795556505021"/>
      </right>
      <top/>
      <bottom style="dashDot">
        <color theme="0" tint="-0.14996795556505021"/>
      </bottom>
      <diagonal/>
    </border>
    <border>
      <left style="dashDot">
        <color theme="0" tint="-0.14996795556505021"/>
      </left>
      <right style="dashDot">
        <color theme="0" tint="-0.14996795556505021"/>
      </right>
      <top/>
      <bottom style="dashDot">
        <color theme="0" tint="-0.14996795556505021"/>
      </bottom>
      <diagonal/>
    </border>
    <border>
      <left style="dashDot">
        <color theme="0" tint="-0.14996795556505021"/>
      </left>
      <right style="dashDot">
        <color theme="0" tint="-0.14996795556505021"/>
      </right>
      <top style="thin">
        <color indexed="64"/>
      </top>
      <bottom style="dashDot">
        <color theme="0" tint="-0.14996795556505021"/>
      </bottom>
      <diagonal/>
    </border>
    <border>
      <left style="dashDot">
        <color theme="0" tint="-0.14996795556505021"/>
      </left>
      <right style="thin">
        <color indexed="64"/>
      </right>
      <top style="thin">
        <color indexed="64"/>
      </top>
      <bottom style="dashDot">
        <color theme="0" tint="-0.14996795556505021"/>
      </bottom>
      <diagonal/>
    </border>
    <border>
      <left style="thin">
        <color indexed="64"/>
      </left>
      <right style="dashDot">
        <color theme="0" tint="-0.14996795556505021"/>
      </right>
      <top style="dashDot">
        <color theme="0" tint="-0.14996795556505021"/>
      </top>
      <bottom style="dashDot">
        <color theme="0" tint="-0.14996795556505021"/>
      </bottom>
      <diagonal/>
    </border>
    <border>
      <left style="dashDot">
        <color theme="0" tint="-0.14996795556505021"/>
      </left>
      <right style="thin">
        <color indexed="64"/>
      </right>
      <top style="dashDot">
        <color theme="0" tint="-0.14996795556505021"/>
      </top>
      <bottom style="dashDot">
        <color theme="0" tint="-0.14996795556505021"/>
      </bottom>
      <diagonal/>
    </border>
    <border>
      <left/>
      <right style="dashDot">
        <color theme="0" tint="-0.14996795556505021"/>
      </right>
      <top style="dashDot">
        <color theme="0" tint="-0.14996795556505021"/>
      </top>
      <bottom style="dashDot">
        <color theme="0" tint="-0.14996795556505021"/>
      </bottom>
      <diagonal/>
    </border>
    <border>
      <left style="dashDot">
        <color theme="0" tint="-0.14996795556505021"/>
      </left>
      <right/>
      <top style="dashDot">
        <color theme="0" tint="-0.14996795556505021"/>
      </top>
      <bottom style="dashDot">
        <color theme="0" tint="-0.14996795556505021"/>
      </bottom>
      <diagonal/>
    </border>
    <border>
      <left/>
      <right style="dashDot">
        <color theme="0" tint="-0.14996795556505021"/>
      </right>
      <top style="dashDot">
        <color theme="0" tint="-0.14996795556505021"/>
      </top>
      <bottom/>
      <diagonal/>
    </border>
    <border>
      <left style="dashDot">
        <color theme="0" tint="-0.14996795556505021"/>
      </left>
      <right style="dashDot">
        <color theme="0" tint="-0.14996795556505021"/>
      </right>
      <top style="dashDot">
        <color theme="0" tint="-0.14996795556505021"/>
      </top>
      <bottom/>
      <diagonal/>
    </border>
    <border>
      <left style="dashDot">
        <color theme="0" tint="-0.14996795556505021"/>
      </left>
      <right/>
      <top style="dashDot">
        <color theme="0" tint="-0.14996795556505021"/>
      </top>
      <bottom/>
      <diagonal/>
    </border>
  </borders>
  <cellStyleXfs count="2">
    <xf numFmtId="0" fontId="0" fillId="0" borderId="0"/>
    <xf numFmtId="0" fontId="3" fillId="5" borderId="1" applyFill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shrinkToFit="1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shrinkToFit="1"/>
    </xf>
    <xf numFmtId="9" fontId="2" fillId="0" borderId="2" xfId="0" applyNumberFormat="1" applyFont="1" applyBorder="1"/>
    <xf numFmtId="0" fontId="0" fillId="2" borderId="2" xfId="0" applyFill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shrinkToFit="1"/>
    </xf>
    <xf numFmtId="164" fontId="0" fillId="0" borderId="2" xfId="0" applyNumberFormat="1" applyBorder="1"/>
    <xf numFmtId="4" fontId="0" fillId="0" borderId="2" xfId="0" applyNumberFormat="1" applyBorder="1"/>
    <xf numFmtId="164" fontId="0" fillId="8" borderId="2" xfId="0" applyNumberFormat="1" applyFill="1" applyBorder="1"/>
    <xf numFmtId="4" fontId="0" fillId="8" borderId="2" xfId="0" applyNumberFormat="1" applyFill="1" applyBorder="1"/>
    <xf numFmtId="0" fontId="0" fillId="4" borderId="2" xfId="0" applyFill="1" applyBorder="1"/>
    <xf numFmtId="4" fontId="0" fillId="4" borderId="2" xfId="0" applyNumberFormat="1" applyFill="1" applyBorder="1"/>
    <xf numFmtId="164" fontId="0" fillId="5" borderId="2" xfId="0" applyNumberFormat="1" applyFill="1" applyBorder="1"/>
    <xf numFmtId="4" fontId="0" fillId="5" borderId="2" xfId="0" applyNumberFormat="1" applyFill="1" applyBorder="1"/>
    <xf numFmtId="0" fontId="0" fillId="5" borderId="2" xfId="0" applyNumberFormat="1" applyFill="1" applyBorder="1"/>
    <xf numFmtId="164" fontId="0" fillId="0" borderId="2" xfId="0" applyNumberFormat="1" applyFill="1" applyBorder="1"/>
    <xf numFmtId="4" fontId="0" fillId="0" borderId="2" xfId="0" applyNumberFormat="1" applyFill="1" applyBorder="1"/>
    <xf numFmtId="0" fontId="0" fillId="0" borderId="2" xfId="0" applyNumberFormat="1" applyFill="1" applyBorder="1"/>
    <xf numFmtId="0" fontId="0" fillId="8" borderId="2" xfId="0" applyNumberFormat="1" applyFill="1" applyBorder="1"/>
    <xf numFmtId="0" fontId="0" fillId="4" borderId="2" xfId="0" applyNumberFormat="1" applyFill="1" applyBorder="1"/>
    <xf numFmtId="0" fontId="0" fillId="0" borderId="2" xfId="0" applyNumberFormat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2" fillId="0" borderId="9" xfId="0" applyFont="1" applyBorder="1"/>
    <xf numFmtId="0" fontId="2" fillId="0" borderId="8" xfId="0" applyFont="1" applyBorder="1"/>
    <xf numFmtId="0" fontId="0" fillId="2" borderId="9" xfId="0" applyFill="1" applyBorder="1"/>
    <xf numFmtId="4" fontId="0" fillId="0" borderId="10" xfId="0" applyNumberFormat="1" applyBorder="1"/>
    <xf numFmtId="0" fontId="0" fillId="3" borderId="9" xfId="0" applyFill="1" applyBorder="1"/>
    <xf numFmtId="164" fontId="0" fillId="3" borderId="2" xfId="0" applyNumberFormat="1" applyFill="1" applyBorder="1"/>
    <xf numFmtId="4" fontId="0" fillId="3" borderId="2" xfId="0" applyNumberFormat="1" applyFill="1" applyBorder="1"/>
    <xf numFmtId="0" fontId="0" fillId="3" borderId="2" xfId="0" applyNumberFormat="1" applyFill="1" applyBorder="1"/>
    <xf numFmtId="4" fontId="0" fillId="3" borderId="10" xfId="0" applyNumberFormat="1" applyFill="1" applyBorder="1"/>
    <xf numFmtId="0" fontId="0" fillId="4" borderId="7" xfId="0" applyFill="1" applyBorder="1"/>
    <xf numFmtId="4" fontId="0" fillId="4" borderId="8" xfId="0" applyNumberFormat="1" applyFill="1" applyBorder="1"/>
    <xf numFmtId="0" fontId="0" fillId="5" borderId="7" xfId="0" applyFill="1" applyBorder="1"/>
    <xf numFmtId="4" fontId="0" fillId="5" borderId="8" xfId="0" applyNumberFormat="1" applyFill="1" applyBorder="1"/>
    <xf numFmtId="0" fontId="0" fillId="0" borderId="7" xfId="0" applyFill="1" applyBorder="1"/>
    <xf numFmtId="4" fontId="0" fillId="0" borderId="8" xfId="0" applyNumberFormat="1" applyFill="1" applyBorder="1"/>
    <xf numFmtId="0" fontId="0" fillId="8" borderId="7" xfId="0" applyFill="1" applyBorder="1"/>
    <xf numFmtId="4" fontId="0" fillId="8" borderId="8" xfId="0" applyNumberFormat="1" applyFill="1" applyBorder="1"/>
    <xf numFmtId="4" fontId="0" fillId="4" borderId="10" xfId="0" applyNumberFormat="1" applyFill="1" applyBorder="1"/>
    <xf numFmtId="0" fontId="0" fillId="5" borderId="8" xfId="0" applyNumberFormat="1" applyFill="1" applyBorder="1"/>
    <xf numFmtId="0" fontId="0" fillId="0" borderId="7" xfId="0" applyBorder="1"/>
    <xf numFmtId="4" fontId="0" fillId="0" borderId="8" xfId="0" applyNumberFormat="1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4" fontId="0" fillId="6" borderId="12" xfId="0" applyNumberFormat="1" applyFill="1" applyBorder="1"/>
    <xf numFmtId="4" fontId="0" fillId="0" borderId="13" xfId="0" applyNumberFormat="1" applyBorder="1"/>
    <xf numFmtId="0" fontId="0" fillId="6" borderId="7" xfId="0" applyFill="1" applyBorder="1"/>
    <xf numFmtId="164" fontId="0" fillId="6" borderId="2" xfId="0" applyNumberFormat="1" applyFill="1" applyBorder="1"/>
    <xf numFmtId="4" fontId="0" fillId="6" borderId="2" xfId="0" applyNumberFormat="1" applyFill="1" applyBorder="1"/>
    <xf numFmtId="0" fontId="0" fillId="6" borderId="2" xfId="0" applyNumberFormat="1" applyFill="1" applyBorder="1"/>
    <xf numFmtId="4" fontId="0" fillId="6" borderId="8" xfId="0" applyNumberFormat="1" applyFill="1" applyBorder="1"/>
    <xf numFmtId="0" fontId="4" fillId="8" borderId="7" xfId="0" applyFont="1" applyFill="1" applyBorder="1"/>
    <xf numFmtId="4" fontId="4" fillId="8" borderId="2" xfId="0" applyNumberFormat="1" applyFont="1" applyFill="1" applyBorder="1"/>
    <xf numFmtId="0" fontId="4" fillId="8" borderId="2" xfId="0" applyNumberFormat="1" applyFont="1" applyFill="1" applyBorder="1"/>
    <xf numFmtId="4" fontId="4" fillId="8" borderId="8" xfId="0" applyNumberFormat="1" applyFont="1" applyFill="1" applyBorder="1"/>
    <xf numFmtId="164" fontId="0" fillId="8" borderId="2" xfId="0" applyNumberFormat="1" applyFont="1" applyFill="1" applyBorder="1"/>
    <xf numFmtId="0" fontId="0" fillId="5" borderId="2" xfId="0" applyFill="1" applyBorder="1"/>
    <xf numFmtId="0" fontId="0" fillId="5" borderId="8" xfId="0" applyFill="1" applyBorder="1"/>
    <xf numFmtId="0" fontId="4" fillId="5" borderId="7" xfId="0" applyFont="1" applyFill="1" applyBorder="1"/>
    <xf numFmtId="4" fontId="4" fillId="5" borderId="2" xfId="0" applyNumberFormat="1" applyFont="1" applyFill="1" applyBorder="1"/>
    <xf numFmtId="0" fontId="4" fillId="5" borderId="2" xfId="0" applyNumberFormat="1" applyFont="1" applyFill="1" applyBorder="1"/>
    <xf numFmtId="4" fontId="4" fillId="5" borderId="8" xfId="0" applyNumberFormat="1" applyFont="1" applyFill="1" applyBorder="1"/>
    <xf numFmtId="0" fontId="0" fillId="7" borderId="7" xfId="0" applyFont="1" applyFill="1" applyBorder="1"/>
    <xf numFmtId="164" fontId="0" fillId="7" borderId="2" xfId="0" applyNumberFormat="1" applyFont="1" applyFill="1" applyBorder="1"/>
    <xf numFmtId="4" fontId="0" fillId="7" borderId="2" xfId="0" applyNumberFormat="1" applyFont="1" applyFill="1" applyBorder="1"/>
    <xf numFmtId="0" fontId="0" fillId="7" borderId="2" xfId="0" applyNumberFormat="1" applyFont="1" applyFill="1" applyBorder="1"/>
    <xf numFmtId="4" fontId="0" fillId="7" borderId="8" xfId="0" applyNumberFormat="1" applyFont="1" applyFill="1" applyBorder="1"/>
    <xf numFmtId="0" fontId="0" fillId="6" borderId="7" xfId="0" applyFont="1" applyFill="1" applyBorder="1"/>
    <xf numFmtId="164" fontId="0" fillId="6" borderId="2" xfId="0" applyNumberFormat="1" applyFont="1" applyFill="1" applyBorder="1"/>
    <xf numFmtId="4" fontId="0" fillId="6" borderId="2" xfId="0" applyNumberFormat="1" applyFont="1" applyFill="1" applyBorder="1"/>
    <xf numFmtId="0" fontId="0" fillId="6" borderId="2" xfId="0" applyNumberFormat="1" applyFont="1" applyFill="1" applyBorder="1"/>
    <xf numFmtId="4" fontId="0" fillId="6" borderId="8" xfId="0" applyNumberFormat="1" applyFont="1" applyFill="1" applyBorder="1"/>
    <xf numFmtId="0" fontId="0" fillId="0" borderId="7" xfId="0" applyFont="1" applyFill="1" applyBorder="1"/>
    <xf numFmtId="164" fontId="0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2" xfId="0" applyNumberFormat="1" applyFont="1" applyFill="1" applyBorder="1"/>
    <xf numFmtId="4" fontId="0" fillId="0" borderId="8" xfId="0" applyNumberFormat="1" applyFont="1" applyFill="1" applyBorder="1"/>
    <xf numFmtId="0" fontId="0" fillId="6" borderId="2" xfId="0" applyFill="1" applyBorder="1"/>
    <xf numFmtId="0" fontId="0" fillId="6" borderId="8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" fontId="0" fillId="0" borderId="0" xfId="0" applyNumberFormat="1"/>
    <xf numFmtId="0" fontId="0" fillId="7" borderId="7" xfId="0" applyFill="1" applyBorder="1"/>
    <xf numFmtId="0" fontId="0" fillId="6" borderId="0" xfId="0" applyFill="1"/>
    <xf numFmtId="4" fontId="0" fillId="6" borderId="0" xfId="0" applyNumberFormat="1" applyFill="1"/>
  </cellXfs>
  <cellStyles count="2">
    <cellStyle name="FICHE PAY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D50"/>
  <sheetViews>
    <sheetView tabSelected="1" view="pageLayout" topLeftCell="K1" zoomScale="40" zoomScaleNormal="100" zoomScalePageLayoutView="40" workbookViewId="0">
      <selection activeCell="S19" sqref="S19"/>
    </sheetView>
  </sheetViews>
  <sheetFormatPr baseColWidth="10" defaultRowHeight="15" x14ac:dyDescent="0.25"/>
  <cols>
    <col min="1" max="1" width="4.7109375" customWidth="1"/>
    <col min="2" max="2" width="7.28515625" customWidth="1"/>
    <col min="3" max="3" width="7.140625" customWidth="1"/>
    <col min="4" max="4" width="7" customWidth="1"/>
    <col min="5" max="5" width="6" customWidth="1"/>
    <col min="7" max="7" width="8.42578125" customWidth="1"/>
    <col min="8" max="8" width="10.7109375" customWidth="1"/>
    <col min="9" max="9" width="10" customWidth="1"/>
    <col min="11" max="11" width="6.28515625" customWidth="1"/>
    <col min="12" max="12" width="6.7109375" customWidth="1"/>
    <col min="13" max="13" width="8.140625" customWidth="1"/>
    <col min="14" max="14" width="8.7109375" customWidth="1"/>
    <col min="15" max="15" width="6.140625" customWidth="1"/>
    <col min="16" max="16" width="9.28515625" customWidth="1"/>
    <col min="17" max="17" width="8" customWidth="1"/>
    <col min="20" max="20" width="10.140625" customWidth="1"/>
    <col min="21" max="21" width="6.140625" customWidth="1"/>
    <col min="22" max="22" width="7.42578125" customWidth="1"/>
    <col min="23" max="23" width="6.7109375" customWidth="1"/>
    <col min="24" max="24" width="6.140625" customWidth="1"/>
    <col min="25" max="25" width="5.42578125" customWidth="1"/>
    <col min="27" max="27" width="7.42578125" customWidth="1"/>
    <col min="28" max="28" width="10.140625" customWidth="1"/>
    <col min="29" max="29" width="10.42578125" customWidth="1"/>
    <col min="31" max="31" width="6.85546875" customWidth="1"/>
    <col min="32" max="32" width="5.42578125" customWidth="1"/>
    <col min="33" max="33" width="6.140625" customWidth="1"/>
    <col min="34" max="34" width="6.85546875" customWidth="1"/>
    <col min="35" max="35" width="7.140625" customWidth="1"/>
    <col min="36" max="36" width="11" customWidth="1"/>
    <col min="37" max="37" width="9" customWidth="1"/>
    <col min="41" max="41" width="6.7109375" customWidth="1"/>
    <col min="42" max="42" width="5.42578125" customWidth="1"/>
    <col min="43" max="43" width="5.7109375" customWidth="1"/>
    <col min="44" max="44" width="6.7109375" customWidth="1"/>
    <col min="45" max="45" width="5.28515625" customWidth="1"/>
    <col min="46" max="46" width="10.5703125" customWidth="1"/>
    <col min="47" max="47" width="8.140625" customWidth="1"/>
    <col min="48" max="48" width="9.5703125" customWidth="1"/>
    <col min="51" max="51" width="5.85546875" customWidth="1"/>
    <col min="52" max="52" width="6.42578125" customWidth="1"/>
    <col min="53" max="53" width="6.7109375" customWidth="1"/>
    <col min="54" max="54" width="6.140625" customWidth="1"/>
    <col min="55" max="55" width="4.7109375" customWidth="1"/>
    <col min="56" max="56" width="10.140625" customWidth="1"/>
    <col min="60" max="60" width="15.5703125" customWidth="1"/>
    <col min="61" max="61" width="4" customWidth="1"/>
    <col min="62" max="62" width="5.42578125" customWidth="1"/>
    <col min="63" max="63" width="5.28515625" customWidth="1"/>
    <col min="64" max="64" width="5.5703125" customWidth="1"/>
    <col min="65" max="65" width="5" customWidth="1"/>
    <col min="67" max="67" width="7.140625" customWidth="1"/>
    <col min="71" max="71" width="6" customWidth="1"/>
    <col min="72" max="72" width="5" customWidth="1"/>
    <col min="73" max="73" width="6.5703125" customWidth="1"/>
    <col min="74" max="74" width="6.140625" customWidth="1"/>
    <col min="75" max="75" width="5.7109375" customWidth="1"/>
    <col min="80" max="80" width="16.85546875" customWidth="1"/>
    <col min="81" max="81" width="5.140625" customWidth="1"/>
    <col min="82" max="82" width="5.5703125" customWidth="1"/>
    <col min="83" max="83" width="5.28515625" customWidth="1"/>
    <col min="84" max="84" width="5.85546875" customWidth="1"/>
    <col min="85" max="85" width="5.5703125" customWidth="1"/>
    <col min="86" max="86" width="10.140625" customWidth="1"/>
    <col min="87" max="87" width="7.5703125" customWidth="1"/>
    <col min="88" max="88" width="11" customWidth="1"/>
    <col min="90" max="90" width="16.85546875" customWidth="1"/>
    <col min="91" max="91" width="5.5703125" customWidth="1"/>
    <col min="92" max="92" width="6.140625" customWidth="1"/>
    <col min="93" max="93" width="6.7109375" customWidth="1"/>
    <col min="94" max="94" width="8.5703125" customWidth="1"/>
    <col min="95" max="95" width="5.42578125" customWidth="1"/>
    <col min="96" max="96" width="10.42578125" customWidth="1"/>
    <col min="97" max="97" width="6.85546875" customWidth="1"/>
    <col min="101" max="101" width="4.5703125" customWidth="1"/>
    <col min="102" max="102" width="5.5703125" customWidth="1"/>
    <col min="103" max="103" width="5.85546875" customWidth="1"/>
    <col min="104" max="104" width="6" customWidth="1"/>
    <col min="105" max="105" width="4.5703125" customWidth="1"/>
    <col min="106" max="106" width="11.140625" customWidth="1"/>
    <col min="107" max="107" width="7.7109375" customWidth="1"/>
    <col min="110" max="110" width="19.140625" customWidth="1"/>
    <col min="111" max="111" width="6.7109375" customWidth="1"/>
    <col min="112" max="112" width="8.140625" customWidth="1"/>
    <col min="113" max="114" width="5.7109375" customWidth="1"/>
    <col min="115" max="115" width="4.7109375" customWidth="1"/>
    <col min="116" max="116" width="10.28515625" customWidth="1"/>
    <col min="121" max="121" width="5.7109375" customWidth="1"/>
    <col min="122" max="122" width="6" customWidth="1"/>
    <col min="123" max="123" width="6.140625" customWidth="1"/>
    <col min="124" max="124" width="7.140625" customWidth="1"/>
    <col min="125" max="125" width="6.85546875" customWidth="1"/>
    <col min="126" max="126" width="10.5703125" customWidth="1"/>
    <col min="127" max="127" width="8.7109375" customWidth="1"/>
    <col min="131" max="131" width="5.140625" customWidth="1"/>
    <col min="132" max="132" width="5.28515625" customWidth="1"/>
    <col min="133" max="133" width="6.42578125" customWidth="1"/>
    <col min="134" max="134" width="5.5703125" customWidth="1"/>
    <col min="135" max="135" width="5" customWidth="1"/>
    <col min="141" max="141" width="3.85546875" customWidth="1"/>
    <col min="142" max="142" width="4.85546875" customWidth="1"/>
    <col min="143" max="143" width="9.140625" customWidth="1"/>
    <col min="144" max="144" width="5.7109375" customWidth="1"/>
    <col min="145" max="145" width="4.85546875" customWidth="1"/>
    <col min="151" max="151" width="4.5703125" customWidth="1"/>
    <col min="152" max="152" width="6.28515625" customWidth="1"/>
    <col min="153" max="153" width="8.140625" customWidth="1"/>
    <col min="154" max="154" width="6.140625" customWidth="1"/>
    <col min="155" max="155" width="5.5703125" customWidth="1"/>
    <col min="157" max="157" width="8.140625" customWidth="1"/>
    <col min="161" max="161" width="7.85546875" customWidth="1"/>
    <col min="162" max="162" width="7.28515625" customWidth="1"/>
    <col min="163" max="163" width="11" customWidth="1"/>
    <col min="164" max="164" width="5.85546875" customWidth="1"/>
    <col min="165" max="166" width="7.28515625" customWidth="1"/>
    <col min="167" max="167" width="9.28515625" customWidth="1"/>
    <col min="168" max="168" width="8.42578125" customWidth="1"/>
    <col min="169" max="169" width="8.5703125" customWidth="1"/>
    <col min="170" max="170" width="11.5703125" customWidth="1"/>
  </cols>
  <sheetData>
    <row r="1" spans="1:20" x14ac:dyDescent="0.25">
      <c r="A1" s="91">
        <v>42430</v>
      </c>
      <c r="B1" s="92"/>
      <c r="C1" s="25"/>
      <c r="D1" s="25"/>
      <c r="E1" s="87" t="s">
        <v>0</v>
      </c>
      <c r="F1" s="87"/>
      <c r="G1" s="87" t="s">
        <v>1</v>
      </c>
      <c r="H1" s="87"/>
      <c r="I1" s="87"/>
      <c r="J1" s="88"/>
      <c r="K1" s="91">
        <v>42461</v>
      </c>
      <c r="L1" s="92"/>
      <c r="M1" s="25"/>
      <c r="N1" s="25"/>
      <c r="O1" s="87" t="s">
        <v>0</v>
      </c>
      <c r="P1" s="87"/>
      <c r="Q1" s="87" t="s">
        <v>1</v>
      </c>
      <c r="R1" s="87"/>
      <c r="S1" s="87"/>
      <c r="T1" s="88"/>
    </row>
    <row r="2" spans="1:20" x14ac:dyDescent="0.25">
      <c r="A2" s="89" t="s">
        <v>33</v>
      </c>
      <c r="B2" s="90"/>
      <c r="C2" s="90"/>
      <c r="D2" s="90"/>
      <c r="E2" s="3"/>
      <c r="F2" s="2" t="s">
        <v>2</v>
      </c>
      <c r="G2" s="3" t="s">
        <v>3</v>
      </c>
      <c r="H2" s="3" t="s">
        <v>4</v>
      </c>
      <c r="I2" s="3" t="s">
        <v>4</v>
      </c>
      <c r="J2" s="26" t="s">
        <v>5</v>
      </c>
      <c r="K2" s="89" t="s">
        <v>33</v>
      </c>
      <c r="L2" s="90"/>
      <c r="M2" s="90"/>
      <c r="N2" s="90"/>
      <c r="O2" s="3"/>
      <c r="P2" s="2" t="s">
        <v>2</v>
      </c>
      <c r="Q2" s="3" t="s">
        <v>3</v>
      </c>
      <c r="R2" s="3" t="s">
        <v>4</v>
      </c>
      <c r="S2" s="3" t="s">
        <v>4</v>
      </c>
      <c r="T2" s="26" t="s">
        <v>5</v>
      </c>
    </row>
    <row r="3" spans="1:20" x14ac:dyDescent="0.25">
      <c r="A3" s="27"/>
      <c r="B3" s="3"/>
      <c r="C3" s="3"/>
      <c r="D3" s="3"/>
      <c r="E3" s="3"/>
      <c r="F3" s="2" t="s">
        <v>6</v>
      </c>
      <c r="G3" s="3" t="s">
        <v>7</v>
      </c>
      <c r="H3" s="3" t="s">
        <v>8</v>
      </c>
      <c r="I3" s="3" t="s">
        <v>9</v>
      </c>
      <c r="J3" s="26" t="s">
        <v>4</v>
      </c>
      <c r="K3" s="27"/>
      <c r="L3" s="3"/>
      <c r="M3" s="3"/>
      <c r="N3" s="3"/>
      <c r="O3" s="3"/>
      <c r="P3" s="2" t="s">
        <v>6</v>
      </c>
      <c r="Q3" s="3" t="s">
        <v>7</v>
      </c>
      <c r="R3" s="3" t="s">
        <v>8</v>
      </c>
      <c r="S3" s="3" t="s">
        <v>9</v>
      </c>
      <c r="T3" s="26" t="s">
        <v>4</v>
      </c>
    </row>
    <row r="4" spans="1:20" x14ac:dyDescent="0.25">
      <c r="A4" s="28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5" t="s">
        <v>15</v>
      </c>
      <c r="G4" s="4"/>
      <c r="H4" s="6" t="s">
        <v>17</v>
      </c>
      <c r="I4" s="6" t="s">
        <v>18</v>
      </c>
      <c r="J4" s="29" t="s">
        <v>19</v>
      </c>
      <c r="K4" s="28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5" t="s">
        <v>15</v>
      </c>
      <c r="Q4" s="4"/>
      <c r="R4" s="6" t="s">
        <v>17</v>
      </c>
      <c r="S4" s="6" t="s">
        <v>18</v>
      </c>
      <c r="T4" s="29" t="s">
        <v>19</v>
      </c>
    </row>
    <row r="5" spans="1:20" x14ac:dyDescent="0.25">
      <c r="A5" s="30"/>
      <c r="B5" s="7"/>
      <c r="C5" s="8"/>
      <c r="D5" s="8"/>
      <c r="E5" s="8"/>
      <c r="F5" s="9"/>
      <c r="G5" s="8"/>
      <c r="H5" s="8"/>
      <c r="I5" s="8"/>
      <c r="J5" s="31">
        <v>8.69</v>
      </c>
      <c r="K5" s="30"/>
      <c r="L5" s="7"/>
      <c r="M5" s="8"/>
      <c r="N5" s="8"/>
      <c r="O5" s="8"/>
      <c r="P5" s="9"/>
      <c r="Q5" s="8"/>
      <c r="R5" s="8"/>
      <c r="S5" s="8"/>
      <c r="T5" s="31">
        <v>8.94</v>
      </c>
    </row>
    <row r="6" spans="1:20" x14ac:dyDescent="0.25">
      <c r="A6" s="27" t="s">
        <v>20</v>
      </c>
      <c r="B6" s="10"/>
      <c r="C6" s="11"/>
      <c r="D6" s="11"/>
      <c r="E6" s="24"/>
      <c r="F6" s="11"/>
      <c r="G6" s="11"/>
      <c r="H6" s="11"/>
      <c r="I6" s="11"/>
      <c r="J6" s="31"/>
      <c r="K6" s="27" t="s">
        <v>20</v>
      </c>
      <c r="L6" s="10"/>
      <c r="M6" s="11"/>
      <c r="N6" s="11"/>
      <c r="O6" s="24"/>
      <c r="P6" s="11"/>
      <c r="Q6" s="11"/>
      <c r="R6" s="11"/>
      <c r="S6" s="11"/>
      <c r="T6" s="31"/>
    </row>
    <row r="7" spans="1:20" x14ac:dyDescent="0.25">
      <c r="A7" s="32" t="s">
        <v>21</v>
      </c>
      <c r="B7" s="33"/>
      <c r="C7" s="34"/>
      <c r="D7" s="34"/>
      <c r="E7" s="35"/>
      <c r="F7" s="34"/>
      <c r="G7" s="34"/>
      <c r="H7" s="34"/>
      <c r="I7" s="34"/>
      <c r="J7" s="36"/>
      <c r="K7" s="32" t="s">
        <v>21</v>
      </c>
      <c r="L7" s="33"/>
      <c r="M7" s="34"/>
      <c r="N7" s="34"/>
      <c r="O7" s="35"/>
      <c r="P7" s="34"/>
      <c r="Q7" s="34"/>
      <c r="R7" s="34"/>
      <c r="S7" s="34"/>
      <c r="T7" s="36"/>
    </row>
    <row r="8" spans="1:20" x14ac:dyDescent="0.25">
      <c r="A8" s="37" t="s">
        <v>22</v>
      </c>
      <c r="B8" s="14"/>
      <c r="C8" s="15"/>
      <c r="D8" s="15"/>
      <c r="E8" s="23"/>
      <c r="F8" s="15"/>
      <c r="G8" s="15"/>
      <c r="H8" s="15"/>
      <c r="I8" s="15"/>
      <c r="J8" s="38"/>
      <c r="K8" s="37" t="s">
        <v>22</v>
      </c>
      <c r="L8" s="14"/>
      <c r="M8" s="15"/>
      <c r="N8" s="15"/>
      <c r="O8" s="23"/>
      <c r="P8" s="15"/>
      <c r="Q8" s="15"/>
      <c r="R8" s="15"/>
      <c r="S8" s="15"/>
      <c r="T8" s="38"/>
    </row>
    <row r="9" spans="1:20" x14ac:dyDescent="0.25">
      <c r="A9" s="39" t="s">
        <v>23</v>
      </c>
      <c r="B9" s="16">
        <v>42429</v>
      </c>
      <c r="C9" s="17">
        <f>IF(D9="congés",7.8,7.8+D9)</f>
        <v>7.8</v>
      </c>
      <c r="D9" s="64"/>
      <c r="E9" s="64"/>
      <c r="F9" s="64"/>
      <c r="G9" s="64"/>
      <c r="H9" s="64"/>
      <c r="I9" s="64"/>
      <c r="J9" s="65"/>
      <c r="K9" s="54" t="str">
        <f>TEXT(L9,"jjj")</f>
        <v>lun</v>
      </c>
      <c r="L9" s="55">
        <v>42457</v>
      </c>
      <c r="M9" s="56">
        <f>IF(N9="congés",7.8,7.8+N9)</f>
        <v>7.8</v>
      </c>
      <c r="N9" s="85"/>
      <c r="O9" s="85"/>
      <c r="P9" s="85"/>
      <c r="Q9" s="85"/>
      <c r="R9" s="85"/>
      <c r="S9" s="85"/>
      <c r="T9" s="86"/>
    </row>
    <row r="10" spans="1:20" x14ac:dyDescent="0.25">
      <c r="A10" s="39" t="s">
        <v>24</v>
      </c>
      <c r="B10" s="16">
        <v>42430</v>
      </c>
      <c r="C10" s="17">
        <f>IF(D10="congés",7.8,7.8+D10)</f>
        <v>7.8</v>
      </c>
      <c r="D10" s="64"/>
      <c r="E10" s="64"/>
      <c r="F10" s="64"/>
      <c r="G10" s="64"/>
      <c r="H10" s="64"/>
      <c r="I10" s="64"/>
      <c r="J10" s="65"/>
      <c r="K10" s="41" t="str">
        <f t="shared" ref="K10:K47" si="0">TEXT(L10,"jjj")</f>
        <v>mar</v>
      </c>
      <c r="L10" s="16">
        <v>42458</v>
      </c>
      <c r="M10" s="17">
        <f>IF(N10="congés",7.8,7.8+N10)</f>
        <v>0</v>
      </c>
      <c r="N10" s="64">
        <v>-7.8</v>
      </c>
      <c r="O10" s="64"/>
      <c r="P10" s="64"/>
      <c r="Q10" s="64"/>
      <c r="R10" s="64"/>
      <c r="S10" s="64"/>
      <c r="T10" s="65"/>
    </row>
    <row r="11" spans="1:20" x14ac:dyDescent="0.25">
      <c r="A11" s="39" t="s">
        <v>24</v>
      </c>
      <c r="B11" s="16">
        <v>42431</v>
      </c>
      <c r="C11" s="17">
        <f>IF(D11="congés",7.8,7.8+D11)</f>
        <v>7.8</v>
      </c>
      <c r="D11" s="64"/>
      <c r="E11" s="64"/>
      <c r="F11" s="64"/>
      <c r="G11" s="64"/>
      <c r="H11" s="64"/>
      <c r="I11" s="64"/>
      <c r="J11" s="65"/>
      <c r="K11" s="41" t="str">
        <f t="shared" si="0"/>
        <v>mer</v>
      </c>
      <c r="L11" s="16">
        <v>42459</v>
      </c>
      <c r="M11" s="17">
        <f>IF(N11="congés",7.8,7.8+N11)</f>
        <v>7.8</v>
      </c>
      <c r="N11" s="64"/>
      <c r="O11" s="64"/>
      <c r="P11" s="64"/>
      <c r="Q11" s="64"/>
      <c r="R11" s="64"/>
      <c r="S11" s="64"/>
      <c r="T11" s="65"/>
    </row>
    <row r="12" spans="1:20" x14ac:dyDescent="0.25">
      <c r="A12" s="39" t="s">
        <v>25</v>
      </c>
      <c r="B12" s="16">
        <v>42432</v>
      </c>
      <c r="C12" s="17">
        <f>IF(D12="congés",7.8,7.8+D12)</f>
        <v>7.8</v>
      </c>
      <c r="D12" s="17"/>
      <c r="E12" s="18"/>
      <c r="F12" s="17"/>
      <c r="G12" s="18"/>
      <c r="H12" s="17"/>
      <c r="I12" s="17"/>
      <c r="J12" s="40"/>
      <c r="K12" s="41" t="str">
        <f t="shared" si="0"/>
        <v>jeu</v>
      </c>
      <c r="L12" s="16">
        <v>42460</v>
      </c>
      <c r="M12" s="17">
        <f>IF(N12="congés",7.8,7.8+N12)</f>
        <v>7.8</v>
      </c>
      <c r="N12" s="17"/>
      <c r="O12" s="18"/>
      <c r="P12" s="17"/>
      <c r="Q12" s="18"/>
      <c r="R12" s="17"/>
      <c r="S12" s="17"/>
      <c r="T12" s="40"/>
    </row>
    <row r="13" spans="1:20" x14ac:dyDescent="0.25">
      <c r="A13" s="41" t="s">
        <v>26</v>
      </c>
      <c r="B13" s="16">
        <v>42433</v>
      </c>
      <c r="C13" s="20">
        <f>IF(D13="congés",7.8,7.8+D13)</f>
        <v>7.8</v>
      </c>
      <c r="D13" s="20"/>
      <c r="E13" s="21"/>
      <c r="F13" s="20"/>
      <c r="G13" s="21"/>
      <c r="H13" s="20"/>
      <c r="I13" s="20"/>
      <c r="J13" s="42"/>
      <c r="K13" s="41" t="str">
        <f t="shared" si="0"/>
        <v>ven</v>
      </c>
      <c r="L13" s="16">
        <v>42461</v>
      </c>
      <c r="M13" s="20">
        <f>IF(N13="congés",7.8,7.8+N13)</f>
        <v>7.8</v>
      </c>
      <c r="N13" s="20"/>
      <c r="O13" s="21"/>
      <c r="P13" s="20"/>
      <c r="Q13" s="21"/>
      <c r="R13" s="20"/>
      <c r="S13" s="20"/>
      <c r="T13" s="42"/>
    </row>
    <row r="14" spans="1:20" x14ac:dyDescent="0.25">
      <c r="A14" s="39" t="s">
        <v>20</v>
      </c>
      <c r="B14" s="16">
        <v>42434</v>
      </c>
      <c r="C14" s="17"/>
      <c r="D14" s="17"/>
      <c r="E14" s="18"/>
      <c r="F14" s="17"/>
      <c r="G14" s="18"/>
      <c r="H14" s="17"/>
      <c r="I14" s="17"/>
      <c r="J14" s="40"/>
      <c r="K14" s="41" t="str">
        <f t="shared" si="0"/>
        <v>sam</v>
      </c>
      <c r="L14" s="16">
        <v>42462</v>
      </c>
      <c r="M14" s="17">
        <v>5</v>
      </c>
      <c r="N14" s="17">
        <v>5</v>
      </c>
      <c r="O14" s="18"/>
      <c r="P14" s="17"/>
      <c r="Q14" s="18"/>
      <c r="R14" s="17"/>
      <c r="S14" s="17"/>
      <c r="T14" s="40"/>
    </row>
    <row r="15" spans="1:20" x14ac:dyDescent="0.25">
      <c r="A15" s="43" t="s">
        <v>21</v>
      </c>
      <c r="B15" s="12">
        <v>42435</v>
      </c>
      <c r="C15" s="13"/>
      <c r="D15" s="13"/>
      <c r="E15" s="22"/>
      <c r="F15" s="13"/>
      <c r="G15" s="22"/>
      <c r="H15" s="13"/>
      <c r="I15" s="13"/>
      <c r="J15" s="44"/>
      <c r="K15" s="43" t="str">
        <f t="shared" si="0"/>
        <v>dim</v>
      </c>
      <c r="L15" s="12">
        <v>42463</v>
      </c>
      <c r="M15" s="13">
        <v>3</v>
      </c>
      <c r="N15" s="13">
        <v>3</v>
      </c>
      <c r="O15" s="22"/>
      <c r="P15" s="13">
        <v>3</v>
      </c>
      <c r="Q15" s="22"/>
      <c r="R15" s="13"/>
      <c r="S15" s="13"/>
      <c r="T15" s="44">
        <v>0.25</v>
      </c>
    </row>
    <row r="16" spans="1:20" x14ac:dyDescent="0.25">
      <c r="A16" s="37" t="s">
        <v>22</v>
      </c>
      <c r="B16" s="14"/>
      <c r="C16" s="15">
        <f>+C9+C10+C11+C12+C13+C14+C15</f>
        <v>39</v>
      </c>
      <c r="D16" s="15"/>
      <c r="E16" s="23">
        <v>35</v>
      </c>
      <c r="F16" s="15"/>
      <c r="G16" s="23">
        <v>4</v>
      </c>
      <c r="H16" s="15"/>
      <c r="I16" s="15"/>
      <c r="J16" s="45"/>
      <c r="K16" s="37" t="str">
        <f t="shared" si="0"/>
        <v>sam</v>
      </c>
      <c r="L16" s="14"/>
      <c r="M16" s="15">
        <f>+M9+M10+M11+M12+M13+M14+M15</f>
        <v>39.200000000000003</v>
      </c>
      <c r="N16" s="15"/>
      <c r="O16" s="23">
        <v>35</v>
      </c>
      <c r="P16" s="15"/>
      <c r="Q16" s="23">
        <f>39-O16</f>
        <v>4</v>
      </c>
      <c r="R16" s="15"/>
      <c r="S16" s="15"/>
      <c r="T16" s="45"/>
    </row>
    <row r="17" spans="1:20" x14ac:dyDescent="0.25">
      <c r="A17" s="41" t="s">
        <v>23</v>
      </c>
      <c r="B17" s="19">
        <v>42436</v>
      </c>
      <c r="C17" s="20">
        <f>IF(D17="congés",7.8,7.8+D17)</f>
        <v>7.8</v>
      </c>
      <c r="D17" s="20"/>
      <c r="E17" s="21"/>
      <c r="F17" s="20"/>
      <c r="G17" s="21"/>
      <c r="H17" s="20"/>
      <c r="I17" s="20"/>
      <c r="J17" s="42"/>
      <c r="K17" s="41" t="str">
        <f t="shared" si="0"/>
        <v>lun</v>
      </c>
      <c r="L17" s="19">
        <v>42464</v>
      </c>
      <c r="M17" s="20">
        <f>IF(N17="congés",7.8,7.8+N17)</f>
        <v>7.8</v>
      </c>
      <c r="N17" s="20"/>
      <c r="O17" s="21"/>
      <c r="P17" s="20"/>
      <c r="Q17" s="21"/>
      <c r="R17" s="20"/>
      <c r="S17" s="20"/>
      <c r="T17" s="42"/>
    </row>
    <row r="18" spans="1:20" x14ac:dyDescent="0.25">
      <c r="A18" s="39" t="s">
        <v>24</v>
      </c>
      <c r="B18" s="19">
        <v>42437</v>
      </c>
      <c r="C18" s="17">
        <f>IF(D18="congés",7.8,7.8+D18)</f>
        <v>7.8</v>
      </c>
      <c r="D18" s="20"/>
      <c r="E18" s="18"/>
      <c r="F18" s="17"/>
      <c r="G18" s="18"/>
      <c r="H18" s="18"/>
      <c r="I18" s="18"/>
      <c r="J18" s="46"/>
      <c r="K18" s="41" t="str">
        <f t="shared" si="0"/>
        <v>mar</v>
      </c>
      <c r="L18" s="19">
        <v>42465</v>
      </c>
      <c r="M18" s="17">
        <f>IF(N18="congés",7.8,7.8+N18)</f>
        <v>7.8</v>
      </c>
      <c r="N18" s="20"/>
      <c r="O18" s="18"/>
      <c r="P18" s="17"/>
      <c r="Q18" s="18"/>
      <c r="R18" s="18"/>
      <c r="S18" s="18"/>
      <c r="T18" s="46"/>
    </row>
    <row r="19" spans="1:20" x14ac:dyDescent="0.25">
      <c r="A19" s="39" t="s">
        <v>24</v>
      </c>
      <c r="B19" s="19">
        <v>42438</v>
      </c>
      <c r="C19" s="17">
        <f>IF(D19="congés",7.8,7.8+D19)</f>
        <v>7.8</v>
      </c>
      <c r="D19" s="17"/>
      <c r="E19" s="18"/>
      <c r="F19" s="17"/>
      <c r="G19" s="18"/>
      <c r="H19" s="17"/>
      <c r="I19" s="17"/>
      <c r="J19" s="40"/>
      <c r="K19" s="41" t="str">
        <f t="shared" si="0"/>
        <v>mer</v>
      </c>
      <c r="L19" s="19">
        <v>42466</v>
      </c>
      <c r="M19" s="17">
        <f>IF(N19="congés",7.8,7.8+N19)</f>
        <v>7.8</v>
      </c>
      <c r="N19" s="17"/>
      <c r="O19" s="18"/>
      <c r="P19" s="17"/>
      <c r="Q19" s="18"/>
      <c r="R19" s="17"/>
      <c r="S19" s="17"/>
      <c r="T19" s="40"/>
    </row>
    <row r="20" spans="1:20" x14ac:dyDescent="0.25">
      <c r="A20" s="39" t="s">
        <v>25</v>
      </c>
      <c r="B20" s="19">
        <v>42439</v>
      </c>
      <c r="C20" s="17">
        <f>IF(D20="congés",7.8,7.8+D20)</f>
        <v>7.8</v>
      </c>
      <c r="D20" s="17"/>
      <c r="E20" s="18"/>
      <c r="F20" s="17"/>
      <c r="G20" s="18"/>
      <c r="H20" s="17"/>
      <c r="I20" s="17"/>
      <c r="J20" s="40"/>
      <c r="K20" s="41" t="str">
        <f t="shared" si="0"/>
        <v>jeu</v>
      </c>
      <c r="L20" s="19">
        <v>42467</v>
      </c>
      <c r="M20" s="17">
        <f>IF(N20="congés",7.8,7.8+N20)</f>
        <v>7.8</v>
      </c>
      <c r="N20" s="17"/>
      <c r="O20" s="18"/>
      <c r="P20" s="17"/>
      <c r="Q20" s="18"/>
      <c r="R20" s="17"/>
      <c r="S20" s="17"/>
      <c r="T20" s="40"/>
    </row>
    <row r="21" spans="1:20" x14ac:dyDescent="0.25">
      <c r="A21" s="41" t="s">
        <v>26</v>
      </c>
      <c r="B21" s="19">
        <v>42440</v>
      </c>
      <c r="C21" s="20">
        <f>IF(D21="congés",7.8,7.8+D21)</f>
        <v>7.8</v>
      </c>
      <c r="D21" s="20"/>
      <c r="E21" s="21"/>
      <c r="F21" s="20"/>
      <c r="G21" s="21"/>
      <c r="H21" s="20"/>
      <c r="I21" s="20"/>
      <c r="J21" s="42"/>
      <c r="K21" s="41" t="str">
        <f t="shared" si="0"/>
        <v>ven</v>
      </c>
      <c r="L21" s="19">
        <v>42468</v>
      </c>
      <c r="M21" s="20">
        <f>IF(N21="congés",7.8,7.8+N21)</f>
        <v>7.8</v>
      </c>
      <c r="N21" s="20"/>
      <c r="O21" s="21"/>
      <c r="P21" s="20"/>
      <c r="Q21" s="21"/>
      <c r="R21" s="20"/>
      <c r="S21" s="20"/>
      <c r="T21" s="42"/>
    </row>
    <row r="22" spans="1:20" x14ac:dyDescent="0.25">
      <c r="A22" s="41" t="s">
        <v>20</v>
      </c>
      <c r="B22" s="19">
        <v>42441</v>
      </c>
      <c r="C22" s="20"/>
      <c r="D22" s="20"/>
      <c r="E22" s="21"/>
      <c r="F22" s="20"/>
      <c r="G22" s="21"/>
      <c r="H22" s="20"/>
      <c r="I22" s="20"/>
      <c r="J22" s="42"/>
      <c r="K22" s="41" t="str">
        <f t="shared" si="0"/>
        <v>sam</v>
      </c>
      <c r="L22" s="19">
        <v>42469</v>
      </c>
      <c r="M22" s="20"/>
      <c r="N22" s="20"/>
      <c r="O22" s="21"/>
      <c r="P22" s="20"/>
      <c r="Q22" s="21"/>
      <c r="R22" s="20"/>
      <c r="S22" s="20"/>
      <c r="T22" s="42"/>
    </row>
    <row r="23" spans="1:20" x14ac:dyDescent="0.25">
      <c r="A23" s="43" t="s">
        <v>21</v>
      </c>
      <c r="B23" s="12">
        <v>42442</v>
      </c>
      <c r="C23" s="13"/>
      <c r="D23" s="13"/>
      <c r="E23" s="22"/>
      <c r="F23" s="13"/>
      <c r="G23" s="22"/>
      <c r="H23" s="13"/>
      <c r="I23" s="13"/>
      <c r="J23" s="44"/>
      <c r="K23" s="43" t="str">
        <f t="shared" si="0"/>
        <v>dim</v>
      </c>
      <c r="L23" s="12">
        <v>42470</v>
      </c>
      <c r="M23" s="13"/>
      <c r="N23" s="13"/>
      <c r="O23" s="22"/>
      <c r="P23" s="13"/>
      <c r="Q23" s="22"/>
      <c r="R23" s="13"/>
      <c r="S23" s="13"/>
      <c r="T23" s="44"/>
    </row>
    <row r="24" spans="1:20" x14ac:dyDescent="0.25">
      <c r="A24" s="37" t="s">
        <v>22</v>
      </c>
      <c r="B24" s="14"/>
      <c r="C24" s="15">
        <f>C17+C18+C19+C20+C21+C22+C23</f>
        <v>39</v>
      </c>
      <c r="D24" s="15"/>
      <c r="E24" s="23">
        <v>35</v>
      </c>
      <c r="F24" s="15"/>
      <c r="G24" s="23">
        <v>4</v>
      </c>
      <c r="H24" s="15"/>
      <c r="I24" s="15"/>
      <c r="J24" s="38">
        <f>C24-39</f>
        <v>0</v>
      </c>
      <c r="K24" s="37" t="str">
        <f t="shared" si="0"/>
        <v>sam</v>
      </c>
      <c r="L24" s="14"/>
      <c r="M24" s="15">
        <f>M17+M18+M19+M20+M21+M22+M23</f>
        <v>39</v>
      </c>
      <c r="N24" s="15"/>
      <c r="O24" s="23">
        <v>35</v>
      </c>
      <c r="P24" s="15"/>
      <c r="Q24" s="23">
        <f>39-O24</f>
        <v>4</v>
      </c>
      <c r="R24" s="15"/>
      <c r="S24" s="15"/>
      <c r="T24" s="38">
        <f>M24-39</f>
        <v>0</v>
      </c>
    </row>
    <row r="25" spans="1:20" x14ac:dyDescent="0.25">
      <c r="A25" s="39" t="s">
        <v>23</v>
      </c>
      <c r="B25" s="16">
        <v>42443</v>
      </c>
      <c r="C25" s="17">
        <f>IF(D25="congés",7.8,7.8+D25)</f>
        <v>0</v>
      </c>
      <c r="D25" s="17">
        <v>-7.8</v>
      </c>
      <c r="E25" s="18"/>
      <c r="F25" s="17"/>
      <c r="G25" s="18"/>
      <c r="H25" s="17"/>
      <c r="I25" s="17"/>
      <c r="J25" s="40"/>
      <c r="K25" s="41" t="str">
        <f t="shared" si="0"/>
        <v>lun</v>
      </c>
      <c r="L25" s="16">
        <v>42471</v>
      </c>
      <c r="M25" s="17">
        <f>IF(N25="congés",7.8,7.8+N25)</f>
        <v>7.8</v>
      </c>
      <c r="N25" s="17"/>
      <c r="O25" s="18"/>
      <c r="P25" s="17"/>
      <c r="Q25" s="18"/>
      <c r="R25" s="17"/>
      <c r="S25" s="17"/>
      <c r="T25" s="40"/>
    </row>
    <row r="26" spans="1:20" x14ac:dyDescent="0.25">
      <c r="A26" s="39" t="s">
        <v>24</v>
      </c>
      <c r="B26" s="16">
        <v>42444</v>
      </c>
      <c r="C26" s="17">
        <f>IF(D26="congés",7.8,7.8+D26)</f>
        <v>7.8</v>
      </c>
      <c r="D26" s="17"/>
      <c r="E26" s="18"/>
      <c r="F26" s="17"/>
      <c r="G26" s="18"/>
      <c r="H26" s="17"/>
      <c r="I26" s="17"/>
      <c r="J26" s="40"/>
      <c r="K26" s="41" t="str">
        <f t="shared" si="0"/>
        <v>mar</v>
      </c>
      <c r="L26" s="16">
        <v>42472</v>
      </c>
      <c r="M26" s="17">
        <f>IF(N26="congés",7.8,7.8+N26)</f>
        <v>7.8</v>
      </c>
      <c r="N26" s="17"/>
      <c r="O26" s="18"/>
      <c r="P26" s="17"/>
      <c r="Q26" s="18"/>
      <c r="R26" s="17"/>
      <c r="S26" s="17"/>
      <c r="T26" s="40"/>
    </row>
    <row r="27" spans="1:20" x14ac:dyDescent="0.25">
      <c r="A27" s="66" t="s">
        <v>24</v>
      </c>
      <c r="B27" s="16">
        <v>42445</v>
      </c>
      <c r="C27" s="67">
        <f>IF(D27="congés",7.8,7.8+D27)</f>
        <v>7.8</v>
      </c>
      <c r="D27" s="67"/>
      <c r="E27" s="68"/>
      <c r="F27" s="67"/>
      <c r="G27" s="68"/>
      <c r="H27" s="67"/>
      <c r="I27" s="67"/>
      <c r="J27" s="69"/>
      <c r="K27" s="41" t="str">
        <f t="shared" si="0"/>
        <v>mer</v>
      </c>
      <c r="L27" s="16">
        <v>42473</v>
      </c>
      <c r="M27" s="67">
        <f>IF(N27="congés",7.8,7.8+N27)</f>
        <v>7.8</v>
      </c>
      <c r="N27" s="67"/>
      <c r="O27" s="68"/>
      <c r="P27" s="67"/>
      <c r="Q27" s="68"/>
      <c r="R27" s="67"/>
      <c r="S27" s="67"/>
      <c r="T27" s="69"/>
    </row>
    <row r="28" spans="1:20" x14ac:dyDescent="0.25">
      <c r="A28" s="41" t="s">
        <v>25</v>
      </c>
      <c r="B28" s="16">
        <v>42446</v>
      </c>
      <c r="C28" s="20">
        <f>IF(D28="congés",7.8,7.8+D28)</f>
        <v>7.8</v>
      </c>
      <c r="D28" s="20"/>
      <c r="E28" s="21"/>
      <c r="F28" s="20"/>
      <c r="G28" s="21"/>
      <c r="H28" s="20"/>
      <c r="I28" s="20"/>
      <c r="J28" s="42"/>
      <c r="K28" s="41" t="str">
        <f t="shared" si="0"/>
        <v>jeu</v>
      </c>
      <c r="L28" s="16">
        <v>42474</v>
      </c>
      <c r="M28" s="20">
        <f>IF(N28="congés",7.8,7.8+N28)</f>
        <v>7.8</v>
      </c>
      <c r="N28" s="20"/>
      <c r="O28" s="21"/>
      <c r="P28" s="20"/>
      <c r="Q28" s="21"/>
      <c r="R28" s="20"/>
      <c r="S28" s="20"/>
      <c r="T28" s="42"/>
    </row>
    <row r="29" spans="1:20" x14ac:dyDescent="0.25">
      <c r="A29" s="47" t="s">
        <v>26</v>
      </c>
      <c r="B29" s="16">
        <v>42447</v>
      </c>
      <c r="C29" s="17">
        <f>IF(D29="congés",7.8,7.8+D29)</f>
        <v>7.8</v>
      </c>
      <c r="D29" s="11"/>
      <c r="E29" s="24"/>
      <c r="F29" s="11"/>
      <c r="G29" s="24"/>
      <c r="H29" s="11"/>
      <c r="I29" s="11"/>
      <c r="J29" s="48"/>
      <c r="K29" s="41" t="str">
        <f t="shared" si="0"/>
        <v>ven</v>
      </c>
      <c r="L29" s="16">
        <v>42475</v>
      </c>
      <c r="M29" s="17">
        <f>IF(N29="congés",7.8,7.8+N29)</f>
        <v>7.8</v>
      </c>
      <c r="N29" s="11"/>
      <c r="O29" s="24"/>
      <c r="P29" s="11"/>
      <c r="Q29" s="24"/>
      <c r="R29" s="11"/>
      <c r="S29" s="11"/>
      <c r="T29" s="48"/>
    </row>
    <row r="30" spans="1:20" x14ac:dyDescent="0.25">
      <c r="A30" s="41" t="s">
        <v>20</v>
      </c>
      <c r="B30" s="16">
        <v>42448</v>
      </c>
      <c r="C30" s="20">
        <v>5</v>
      </c>
      <c r="D30" s="20">
        <v>5</v>
      </c>
      <c r="E30" s="21"/>
      <c r="F30" s="20"/>
      <c r="G30" s="21"/>
      <c r="H30" s="20"/>
      <c r="I30" s="20"/>
      <c r="J30" s="42"/>
      <c r="K30" s="41" t="str">
        <f t="shared" si="0"/>
        <v>sam</v>
      </c>
      <c r="L30" s="16">
        <v>42476</v>
      </c>
      <c r="M30" s="20"/>
      <c r="N30" s="20"/>
      <c r="O30" s="21"/>
      <c r="P30" s="20"/>
      <c r="Q30" s="21"/>
      <c r="R30" s="20"/>
      <c r="S30" s="20"/>
      <c r="T30" s="42"/>
    </row>
    <row r="31" spans="1:20" x14ac:dyDescent="0.25">
      <c r="A31" s="43" t="s">
        <v>21</v>
      </c>
      <c r="B31" s="12">
        <v>42449</v>
      </c>
      <c r="C31" s="13">
        <v>3</v>
      </c>
      <c r="D31" s="13">
        <v>3</v>
      </c>
      <c r="E31" s="22"/>
      <c r="F31" s="13">
        <v>3</v>
      </c>
      <c r="G31" s="22"/>
      <c r="H31" s="13"/>
      <c r="I31" s="13"/>
      <c r="J31" s="44"/>
      <c r="K31" s="43" t="str">
        <f t="shared" si="0"/>
        <v>dim</v>
      </c>
      <c r="L31" s="12">
        <v>42477</v>
      </c>
      <c r="M31" s="13"/>
      <c r="N31" s="13"/>
      <c r="O31" s="22"/>
      <c r="P31" s="13"/>
      <c r="Q31" s="22"/>
      <c r="R31" s="13"/>
      <c r="S31" s="13"/>
      <c r="T31" s="44"/>
    </row>
    <row r="32" spans="1:20" x14ac:dyDescent="0.25">
      <c r="A32" s="37" t="s">
        <v>22</v>
      </c>
      <c r="B32" s="14"/>
      <c r="C32" s="15">
        <f>C25+C26+C27+C28+C29+C30+C31</f>
        <v>39.200000000000003</v>
      </c>
      <c r="D32" s="15"/>
      <c r="E32" s="23">
        <v>35</v>
      </c>
      <c r="F32" s="15"/>
      <c r="G32" s="23">
        <v>4</v>
      </c>
      <c r="H32" s="15"/>
      <c r="I32" s="15"/>
      <c r="J32" s="38">
        <v>0.25</v>
      </c>
      <c r="K32" s="37" t="str">
        <f t="shared" si="0"/>
        <v>sam</v>
      </c>
      <c r="L32" s="14"/>
      <c r="M32" s="15">
        <f>M25+M26+M27+M28+M29+M30+M31</f>
        <v>39</v>
      </c>
      <c r="N32" s="15"/>
      <c r="O32" s="23">
        <v>35</v>
      </c>
      <c r="P32" s="15"/>
      <c r="Q32" s="23">
        <f>39-O32</f>
        <v>4</v>
      </c>
      <c r="R32" s="15"/>
      <c r="S32" s="15"/>
      <c r="T32" s="38">
        <f>M32-39</f>
        <v>0</v>
      </c>
    </row>
    <row r="33" spans="1:20" x14ac:dyDescent="0.25">
      <c r="A33" s="39" t="s">
        <v>23</v>
      </c>
      <c r="B33" s="16">
        <v>42450</v>
      </c>
      <c r="C33" s="17">
        <f t="shared" ref="C33:C38" si="1">IF(D33="congés",7.8,7.8+D33)</f>
        <v>7.8</v>
      </c>
      <c r="D33" s="17" t="s">
        <v>28</v>
      </c>
      <c r="E33" s="18"/>
      <c r="F33" s="17"/>
      <c r="G33" s="18"/>
      <c r="H33" s="17"/>
      <c r="I33" s="17"/>
      <c r="J33" s="40"/>
      <c r="K33" s="41" t="str">
        <f t="shared" si="0"/>
        <v>lun</v>
      </c>
      <c r="L33" s="16">
        <v>42478</v>
      </c>
      <c r="M33" s="17">
        <f>IF(N33="congés",7.8,7.8+N33)</f>
        <v>0</v>
      </c>
      <c r="N33" s="17">
        <v>-7.8</v>
      </c>
      <c r="O33" s="18"/>
      <c r="P33" s="17"/>
      <c r="Q33" s="18"/>
      <c r="R33" s="17"/>
      <c r="S33" s="17"/>
      <c r="T33" s="40"/>
    </row>
    <row r="34" spans="1:20" x14ac:dyDescent="0.25">
      <c r="A34" s="39" t="s">
        <v>24</v>
      </c>
      <c r="B34" s="16">
        <v>42451</v>
      </c>
      <c r="C34" s="17">
        <f t="shared" si="1"/>
        <v>7.8</v>
      </c>
      <c r="D34" s="17" t="s">
        <v>28</v>
      </c>
      <c r="E34" s="18"/>
      <c r="F34" s="17"/>
      <c r="G34" s="18"/>
      <c r="H34" s="17"/>
      <c r="I34" s="17"/>
      <c r="J34" s="40"/>
      <c r="K34" s="41" t="str">
        <f t="shared" si="0"/>
        <v>mar</v>
      </c>
      <c r="L34" s="16">
        <v>42479</v>
      </c>
      <c r="M34" s="17">
        <f>IF(N34="congés",7.8,7.8+N34)</f>
        <v>7.8</v>
      </c>
      <c r="N34" s="17"/>
      <c r="O34" s="18"/>
      <c r="P34" s="17"/>
      <c r="Q34" s="18"/>
      <c r="R34" s="17"/>
      <c r="S34" s="17"/>
      <c r="T34" s="40"/>
    </row>
    <row r="35" spans="1:20" x14ac:dyDescent="0.25">
      <c r="A35" s="47" t="s">
        <v>24</v>
      </c>
      <c r="B35" s="16">
        <v>42452</v>
      </c>
      <c r="C35" s="17">
        <f t="shared" si="1"/>
        <v>7.8</v>
      </c>
      <c r="D35" s="11" t="s">
        <v>28</v>
      </c>
      <c r="E35" s="24"/>
      <c r="F35" s="11"/>
      <c r="G35" s="24"/>
      <c r="H35" s="11"/>
      <c r="I35" s="11"/>
      <c r="J35" s="48"/>
      <c r="K35" s="41" t="str">
        <f t="shared" si="0"/>
        <v>mer</v>
      </c>
      <c r="L35" s="16">
        <v>42480</v>
      </c>
      <c r="M35" s="17">
        <f>IF(N35="congés",7.8,7.8+N35)</f>
        <v>7.8</v>
      </c>
      <c r="N35" s="11"/>
      <c r="O35" s="24"/>
      <c r="P35" s="11"/>
      <c r="Q35" s="24"/>
      <c r="R35" s="11"/>
      <c r="S35" s="11"/>
      <c r="T35" s="48"/>
    </row>
    <row r="36" spans="1:20" x14ac:dyDescent="0.25">
      <c r="A36" s="47" t="s">
        <v>25</v>
      </c>
      <c r="B36" s="16">
        <v>42453</v>
      </c>
      <c r="C36" s="17">
        <f t="shared" si="1"/>
        <v>7.8</v>
      </c>
      <c r="D36" s="11" t="s">
        <v>28</v>
      </c>
      <c r="E36" s="3"/>
      <c r="F36" s="11"/>
      <c r="G36" s="24"/>
      <c r="H36" s="11"/>
      <c r="I36" s="11"/>
      <c r="J36" s="48"/>
      <c r="K36" s="41" t="str">
        <f t="shared" si="0"/>
        <v>jeu</v>
      </c>
      <c r="L36" s="16">
        <v>42481</v>
      </c>
      <c r="M36" s="17">
        <f>IF(N36="congés",7.8,7.8+N36)</f>
        <v>7.8</v>
      </c>
      <c r="N36" s="11"/>
      <c r="O36" s="3"/>
      <c r="P36" s="11"/>
      <c r="Q36" s="24"/>
      <c r="R36" s="11"/>
      <c r="S36" s="11"/>
      <c r="T36" s="48"/>
    </row>
    <row r="37" spans="1:20" x14ac:dyDescent="0.25">
      <c r="A37" s="41" t="s">
        <v>26</v>
      </c>
      <c r="B37" s="16">
        <v>42454</v>
      </c>
      <c r="C37" s="20">
        <f t="shared" si="1"/>
        <v>7.8</v>
      </c>
      <c r="D37" s="20" t="s">
        <v>28</v>
      </c>
      <c r="E37" s="21"/>
      <c r="F37" s="20"/>
      <c r="G37" s="21"/>
      <c r="H37" s="20"/>
      <c r="I37" s="20"/>
      <c r="J37" s="42"/>
      <c r="K37" s="41" t="str">
        <f t="shared" si="0"/>
        <v>ven</v>
      </c>
      <c r="L37" s="16">
        <v>42482</v>
      </c>
      <c r="M37" s="20">
        <f>IF(N37="congés",7.8,7.8+N37)</f>
        <v>7.8</v>
      </c>
      <c r="N37" s="20"/>
      <c r="O37" s="21"/>
      <c r="P37" s="20"/>
      <c r="Q37" s="21"/>
      <c r="R37" s="20"/>
      <c r="S37" s="20"/>
      <c r="T37" s="42"/>
    </row>
    <row r="38" spans="1:20" x14ac:dyDescent="0.25">
      <c r="A38" s="47" t="s">
        <v>20</v>
      </c>
      <c r="B38" s="16">
        <v>42455</v>
      </c>
      <c r="C38" s="11">
        <f t="shared" si="1"/>
        <v>7.8</v>
      </c>
      <c r="D38" s="11" t="s">
        <v>28</v>
      </c>
      <c r="E38" s="24"/>
      <c r="F38" s="11"/>
      <c r="G38" s="24"/>
      <c r="H38" s="11"/>
      <c r="I38" s="11"/>
      <c r="J38" s="48"/>
      <c r="K38" s="41" t="str">
        <f t="shared" si="0"/>
        <v>sam</v>
      </c>
      <c r="L38" s="16">
        <v>42483</v>
      </c>
      <c r="M38" s="11">
        <v>5</v>
      </c>
      <c r="N38" s="11">
        <v>5</v>
      </c>
      <c r="O38" s="24"/>
      <c r="P38" s="11"/>
      <c r="Q38" s="24"/>
      <c r="R38" s="11"/>
      <c r="S38" s="11"/>
      <c r="T38" s="48"/>
    </row>
    <row r="39" spans="1:20" x14ac:dyDescent="0.25">
      <c r="A39" s="54" t="s">
        <v>21</v>
      </c>
      <c r="B39" s="55">
        <v>42456</v>
      </c>
      <c r="C39" s="56"/>
      <c r="D39" s="56"/>
      <c r="E39" s="57"/>
      <c r="F39" s="56"/>
      <c r="G39" s="57"/>
      <c r="H39" s="56"/>
      <c r="I39" s="56"/>
      <c r="J39" s="58"/>
      <c r="K39" s="43" t="str">
        <f t="shared" si="0"/>
        <v>dim</v>
      </c>
      <c r="L39" s="12">
        <v>42484</v>
      </c>
      <c r="M39" s="13">
        <v>3</v>
      </c>
      <c r="N39" s="13">
        <v>3</v>
      </c>
      <c r="O39" s="22"/>
      <c r="P39" s="13">
        <v>3</v>
      </c>
      <c r="Q39" s="22"/>
      <c r="R39" s="13"/>
      <c r="S39" s="13"/>
      <c r="T39" s="44"/>
    </row>
    <row r="40" spans="1:20" x14ac:dyDescent="0.25">
      <c r="A40" s="37" t="s">
        <v>22</v>
      </c>
      <c r="B40" s="14"/>
      <c r="C40" s="15">
        <f>C33+C34+C35+C36+C37+C38+C39</f>
        <v>46.8</v>
      </c>
      <c r="D40" s="15"/>
      <c r="E40" s="23">
        <v>35</v>
      </c>
      <c r="F40" s="15"/>
      <c r="G40" s="23">
        <v>4</v>
      </c>
      <c r="H40" s="15"/>
      <c r="I40" s="15"/>
      <c r="J40" s="38"/>
      <c r="K40" s="37" t="str">
        <f t="shared" si="0"/>
        <v>sam</v>
      </c>
      <c r="L40" s="14"/>
      <c r="M40" s="15">
        <f>M33+M34+M35+M36+M37+M38+M39</f>
        <v>39.200000000000003</v>
      </c>
      <c r="N40" s="15"/>
      <c r="O40" s="23">
        <v>35</v>
      </c>
      <c r="P40" s="15"/>
      <c r="Q40" s="23">
        <f>39-O40</f>
        <v>4</v>
      </c>
      <c r="R40" s="15"/>
      <c r="S40" s="15"/>
      <c r="T40" s="38">
        <v>0.25</v>
      </c>
    </row>
    <row r="41" spans="1:20" x14ac:dyDescent="0.25">
      <c r="A41" s="75" t="s">
        <v>23</v>
      </c>
      <c r="B41" s="76">
        <v>42457</v>
      </c>
      <c r="C41" s="77">
        <f>IF(D41="congés",7.8,7.8+D41)</f>
        <v>7.8</v>
      </c>
      <c r="D41" s="77">
        <v>0</v>
      </c>
      <c r="E41" s="78">
        <v>6</v>
      </c>
      <c r="F41" s="77">
        <v>6</v>
      </c>
      <c r="G41" s="78"/>
      <c r="H41" s="77"/>
      <c r="I41" s="77"/>
      <c r="J41" s="79"/>
      <c r="K41" s="94" t="str">
        <f t="shared" si="0"/>
        <v>lun</v>
      </c>
      <c r="L41" s="71">
        <v>42485</v>
      </c>
      <c r="M41" s="72">
        <f>IF(N41="congés",7.8,7.8+N41)</f>
        <v>7.8</v>
      </c>
      <c r="N41" s="72"/>
      <c r="O41" s="73"/>
      <c r="P41" s="72"/>
      <c r="Q41" s="73"/>
      <c r="R41" s="72"/>
      <c r="S41" s="72"/>
      <c r="T41" s="74"/>
    </row>
    <row r="42" spans="1:20" x14ac:dyDescent="0.25">
      <c r="A42" s="70" t="s">
        <v>24</v>
      </c>
      <c r="B42" s="71">
        <v>42458</v>
      </c>
      <c r="C42" s="72">
        <f>IF(D42="congés",7.8,7.8+D42)</f>
        <v>0</v>
      </c>
      <c r="D42" s="72">
        <v>-7.8</v>
      </c>
      <c r="E42" s="73"/>
      <c r="F42" s="72"/>
      <c r="G42" s="73"/>
      <c r="H42" s="72"/>
      <c r="I42" s="72"/>
      <c r="J42" s="74"/>
      <c r="K42" s="94" t="str">
        <f t="shared" si="0"/>
        <v>mar</v>
      </c>
      <c r="L42" s="71">
        <v>42486</v>
      </c>
      <c r="M42" s="72">
        <f>IF(N42="congés",7.8,7.8+N42)</f>
        <v>7.8</v>
      </c>
      <c r="N42" s="72"/>
      <c r="O42" s="73"/>
      <c r="P42" s="72"/>
      <c r="Q42" s="73"/>
      <c r="R42" s="72"/>
      <c r="S42" s="72"/>
      <c r="T42" s="74"/>
    </row>
    <row r="43" spans="1:20" x14ac:dyDescent="0.25">
      <c r="A43" s="70" t="s">
        <v>24</v>
      </c>
      <c r="B43" s="71">
        <v>42459</v>
      </c>
      <c r="C43" s="72">
        <f>IF(D43="congés",7.8,7.8+D43)</f>
        <v>7.8</v>
      </c>
      <c r="D43" s="72"/>
      <c r="E43" s="73"/>
      <c r="F43" s="72"/>
      <c r="G43" s="73"/>
      <c r="H43" s="72"/>
      <c r="I43" s="72"/>
      <c r="J43" s="74"/>
      <c r="K43" s="94" t="str">
        <f t="shared" si="0"/>
        <v>mer</v>
      </c>
      <c r="L43" s="71">
        <v>42487</v>
      </c>
      <c r="M43" s="72">
        <f>IF(N43="congés",7.8,7.8+N43)</f>
        <v>7.8</v>
      </c>
      <c r="N43" s="72"/>
      <c r="O43" s="73"/>
      <c r="P43" s="72"/>
      <c r="Q43" s="73"/>
      <c r="R43" s="72"/>
      <c r="S43" s="72"/>
      <c r="T43" s="74"/>
    </row>
    <row r="44" spans="1:20" x14ac:dyDescent="0.25">
      <c r="A44" s="70" t="s">
        <v>25</v>
      </c>
      <c r="B44" s="71">
        <v>42460</v>
      </c>
      <c r="C44" s="72">
        <f>IF(D44="congés",7.8,7.8+D44)</f>
        <v>7.8</v>
      </c>
      <c r="D44" s="72"/>
      <c r="E44" s="73"/>
      <c r="F44" s="72"/>
      <c r="G44" s="73"/>
      <c r="H44" s="72"/>
      <c r="I44" s="72"/>
      <c r="J44" s="74"/>
      <c r="K44" s="94" t="str">
        <f t="shared" si="0"/>
        <v>jeu</v>
      </c>
      <c r="L44" s="71">
        <v>42488</v>
      </c>
      <c r="M44" s="72">
        <f>IF(N44="congés",7.8,7.8+N44)</f>
        <v>7.8</v>
      </c>
      <c r="N44" s="72"/>
      <c r="O44" s="73"/>
      <c r="P44" s="72"/>
      <c r="Q44" s="73"/>
      <c r="R44" s="72"/>
      <c r="S44" s="72"/>
      <c r="T44" s="74"/>
    </row>
    <row r="45" spans="1:20" x14ac:dyDescent="0.25">
      <c r="A45" s="70" t="s">
        <v>26</v>
      </c>
      <c r="B45" s="71">
        <v>42461</v>
      </c>
      <c r="C45" s="72">
        <f>IF(D45="congés",7.8,7.8+D45)</f>
        <v>7.8</v>
      </c>
      <c r="D45" s="72"/>
      <c r="E45" s="73"/>
      <c r="F45" s="72"/>
      <c r="G45" s="73"/>
      <c r="H45" s="72"/>
      <c r="I45" s="72"/>
      <c r="J45" s="74"/>
      <c r="K45" s="94" t="str">
        <f t="shared" si="0"/>
        <v>ven</v>
      </c>
      <c r="L45" s="71">
        <v>42489</v>
      </c>
      <c r="M45" s="72">
        <f>IF(N45="congés",7.8,7.8+N45)</f>
        <v>7.8</v>
      </c>
      <c r="N45" s="72"/>
      <c r="O45" s="73"/>
      <c r="P45" s="72"/>
      <c r="Q45" s="73"/>
      <c r="R45" s="72"/>
      <c r="S45" s="72"/>
      <c r="T45" s="74"/>
    </row>
    <row r="46" spans="1:20" x14ac:dyDescent="0.25">
      <c r="A46" s="70" t="s">
        <v>20</v>
      </c>
      <c r="B46" s="71">
        <v>42462</v>
      </c>
      <c r="C46" s="72"/>
      <c r="D46" s="72"/>
      <c r="E46" s="73"/>
      <c r="F46" s="72"/>
      <c r="G46" s="73"/>
      <c r="H46" s="72"/>
      <c r="I46" s="72"/>
      <c r="J46" s="74"/>
      <c r="K46" s="94" t="str">
        <f t="shared" si="0"/>
        <v>sam</v>
      </c>
      <c r="L46" s="71">
        <v>42490</v>
      </c>
      <c r="M46" s="72"/>
      <c r="N46" s="72"/>
      <c r="O46" s="73"/>
      <c r="P46" s="72"/>
      <c r="Q46" s="73"/>
      <c r="R46" s="72"/>
      <c r="S46" s="72"/>
      <c r="T46" s="74"/>
    </row>
    <row r="47" spans="1:20" x14ac:dyDescent="0.25">
      <c r="A47" s="59" t="s">
        <v>21</v>
      </c>
      <c r="B47" s="63">
        <v>42463</v>
      </c>
      <c r="C47" s="60"/>
      <c r="D47" s="60"/>
      <c r="E47" s="61"/>
      <c r="F47" s="60"/>
      <c r="G47" s="61"/>
      <c r="H47" s="60"/>
      <c r="I47" s="60"/>
      <c r="J47" s="62"/>
      <c r="K47" s="43" t="str">
        <f t="shared" si="0"/>
        <v>dim</v>
      </c>
      <c r="L47" s="63">
        <v>42491</v>
      </c>
      <c r="M47" s="60"/>
      <c r="N47" s="60"/>
      <c r="O47" s="61"/>
      <c r="P47" s="60"/>
      <c r="Q47" s="61"/>
      <c r="R47" s="60"/>
      <c r="S47" s="60"/>
      <c r="T47" s="62"/>
    </row>
    <row r="48" spans="1:20" x14ac:dyDescent="0.25">
      <c r="A48" s="37" t="s">
        <v>22</v>
      </c>
      <c r="B48" s="14"/>
      <c r="C48" s="15">
        <f>C41+C42+C43+C44+C45+C46+C47</f>
        <v>31.2</v>
      </c>
      <c r="D48" s="15"/>
      <c r="E48" s="23">
        <v>35</v>
      </c>
      <c r="F48" s="15"/>
      <c r="G48" s="23">
        <v>4</v>
      </c>
      <c r="H48" s="15"/>
      <c r="I48" s="15"/>
      <c r="J48" s="38"/>
      <c r="K48" s="37" t="s">
        <v>22</v>
      </c>
      <c r="L48" s="14"/>
      <c r="M48" s="15">
        <f>M41+M42+M43+M44+M45+M46+M47</f>
        <v>39</v>
      </c>
      <c r="N48" s="15"/>
      <c r="O48" s="23">
        <v>35</v>
      </c>
      <c r="P48" s="15"/>
      <c r="Q48" s="23">
        <v>4</v>
      </c>
      <c r="R48" s="15"/>
      <c r="S48" s="15"/>
      <c r="T48" s="38"/>
    </row>
    <row r="49" spans="1:160" x14ac:dyDescent="0.25">
      <c r="A49" s="27"/>
      <c r="B49" s="10"/>
      <c r="C49" s="11"/>
      <c r="D49" s="11"/>
      <c r="E49" s="11"/>
      <c r="F49" s="13">
        <v>3</v>
      </c>
      <c r="G49" s="11"/>
      <c r="H49" s="11"/>
      <c r="I49" s="11"/>
      <c r="J49" s="31">
        <f>J8+J16+J24+J32+J40+J48</f>
        <v>0.25</v>
      </c>
      <c r="K49" s="27"/>
      <c r="L49" s="10"/>
      <c r="M49" s="11"/>
      <c r="N49" s="11"/>
      <c r="O49" s="11"/>
      <c r="P49" s="13">
        <f>P47+P39+P31+P23+P15++P7</f>
        <v>6</v>
      </c>
      <c r="Q49" s="11"/>
      <c r="R49" s="11"/>
      <c r="S49" s="11"/>
      <c r="T49" s="31">
        <f>T8+T16+T24+T32+T40+T48</f>
        <v>0.25</v>
      </c>
    </row>
    <row r="50" spans="1:160" x14ac:dyDescent="0.25">
      <c r="F50" s="96">
        <f>F41+F39</f>
        <v>6</v>
      </c>
      <c r="J50" s="93">
        <f>J49+J5</f>
        <v>8.94</v>
      </c>
      <c r="P50" s="95"/>
      <c r="T50" s="93">
        <f>T49+T5</f>
        <v>9.19</v>
      </c>
      <c r="EA50" s="49"/>
      <c r="EB50" s="50"/>
      <c r="EC50" s="51"/>
      <c r="ED50" s="51"/>
      <c r="EE50" s="51"/>
      <c r="EF50" s="52">
        <v>6</v>
      </c>
      <c r="EG50" s="51"/>
      <c r="EH50" s="51"/>
      <c r="EI50" s="51"/>
      <c r="EJ50" s="53">
        <f>J5+J49</f>
        <v>8.94</v>
      </c>
      <c r="EK50" s="49"/>
      <c r="EL50" s="50"/>
      <c r="EM50" s="51"/>
      <c r="EN50" s="51"/>
      <c r="EO50" s="51"/>
      <c r="EP50" s="52"/>
      <c r="EQ50" s="51"/>
      <c r="ER50" s="51"/>
      <c r="ES50" s="51"/>
      <c r="ET50" s="53">
        <f>T5+T49</f>
        <v>9.19</v>
      </c>
      <c r="EU50" s="49"/>
      <c r="EV50" s="50"/>
      <c r="EW50" s="51"/>
      <c r="EX50" s="51"/>
      <c r="EY50" s="51"/>
      <c r="EZ50" s="52"/>
      <c r="FA50" s="51"/>
      <c r="FB50" s="51"/>
      <c r="FC50" s="51"/>
      <c r="FD50" s="53"/>
    </row>
  </sheetData>
  <mergeCells count="8">
    <mergeCell ref="A1:B1"/>
    <mergeCell ref="E1:F1"/>
    <mergeCell ref="G1:J1"/>
    <mergeCell ref="A2:D2"/>
    <mergeCell ref="K1:L1"/>
    <mergeCell ref="O1:P1"/>
    <mergeCell ref="Q1:T1"/>
    <mergeCell ref="K2:N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N51"/>
  <sheetViews>
    <sheetView showWhiteSpace="0" view="pageLayout" zoomScale="70" zoomScaleNormal="100" zoomScalePageLayoutView="70" workbookViewId="0">
      <selection activeCell="T23" sqref="T23"/>
    </sheetView>
  </sheetViews>
  <sheetFormatPr baseColWidth="10" defaultRowHeight="15" x14ac:dyDescent="0.25"/>
  <cols>
    <col min="1" max="1" width="4.5703125" customWidth="1"/>
    <col min="2" max="2" width="5.85546875" customWidth="1"/>
    <col min="3" max="3" width="7.85546875" customWidth="1"/>
    <col min="4" max="4" width="7.5703125" customWidth="1"/>
    <col min="5" max="5" width="6.42578125" customWidth="1"/>
    <col min="6" max="6" width="10.140625" customWidth="1"/>
    <col min="7" max="7" width="8.85546875" customWidth="1"/>
    <col min="11" max="11" width="7.28515625" customWidth="1"/>
    <col min="12" max="12" width="6" customWidth="1"/>
    <col min="13" max="13" width="8.42578125" customWidth="1"/>
    <col min="14" max="14" width="8.7109375" customWidth="1"/>
    <col min="15" max="15" width="5.42578125" customWidth="1"/>
    <col min="21" max="21" width="6.85546875" customWidth="1"/>
    <col min="22" max="22" width="5.85546875" customWidth="1"/>
    <col min="23" max="23" width="6.5703125" customWidth="1"/>
    <col min="24" max="24" width="7" customWidth="1"/>
    <col min="25" max="25" width="6.140625" customWidth="1"/>
    <col min="26" max="26" width="11" customWidth="1"/>
    <col min="27" max="27" width="7.7109375" customWidth="1"/>
    <col min="28" max="28" width="10.28515625" customWidth="1"/>
    <col min="29" max="29" width="10" customWidth="1"/>
    <col min="31" max="31" width="7" customWidth="1"/>
    <col min="32" max="33" width="6" customWidth="1"/>
    <col min="34" max="34" width="6.7109375" customWidth="1"/>
    <col min="35" max="35" width="5.28515625" customWidth="1"/>
    <col min="36" max="36" width="10.7109375" customWidth="1"/>
    <col min="37" max="37" width="7.5703125" customWidth="1"/>
    <col min="38" max="38" width="11" customWidth="1"/>
    <col min="41" max="41" width="7.140625" customWidth="1"/>
    <col min="42" max="42" width="6.5703125" customWidth="1"/>
    <col min="43" max="43" width="6" customWidth="1"/>
    <col min="44" max="44" width="6.42578125" customWidth="1"/>
    <col min="45" max="45" width="6.5703125" customWidth="1"/>
    <col min="47" max="47" width="8.28515625" customWidth="1"/>
    <col min="51" max="51" width="7.42578125" customWidth="1"/>
    <col min="52" max="52" width="6.5703125" customWidth="1"/>
    <col min="53" max="53" width="5.28515625" customWidth="1"/>
    <col min="54" max="54" width="6.42578125" customWidth="1"/>
    <col min="55" max="55" width="6.140625" customWidth="1"/>
    <col min="57" max="57" width="9" customWidth="1"/>
    <col min="61" max="61" width="4.28515625" customWidth="1"/>
    <col min="62" max="62" width="5.140625" customWidth="1"/>
    <col min="63" max="64" width="5.85546875" customWidth="1"/>
    <col min="65" max="65" width="6" customWidth="1"/>
    <col min="71" max="71" width="5.42578125" customWidth="1"/>
    <col min="72" max="72" width="5.5703125" customWidth="1"/>
    <col min="73" max="74" width="5.42578125" customWidth="1"/>
    <col min="75" max="75" width="6.42578125" customWidth="1"/>
    <col min="76" max="76" width="10.42578125" customWidth="1"/>
    <col min="77" max="77" width="8.28515625" customWidth="1"/>
    <col min="80" max="80" width="15.42578125" customWidth="1"/>
    <col min="81" max="81" width="4.42578125" customWidth="1"/>
    <col min="82" max="82" width="5.7109375" customWidth="1"/>
    <col min="83" max="83" width="6" customWidth="1"/>
    <col min="84" max="84" width="7.42578125" customWidth="1"/>
    <col min="85" max="85" width="5.7109375" customWidth="1"/>
    <col min="86" max="86" width="10" customWidth="1"/>
    <col min="87" max="87" width="8.7109375" customWidth="1"/>
    <col min="90" max="90" width="16.5703125" customWidth="1"/>
    <col min="91" max="91" width="4.5703125" customWidth="1"/>
    <col min="92" max="92" width="6.85546875" customWidth="1"/>
    <col min="93" max="93" width="6.140625" customWidth="1"/>
    <col min="94" max="94" width="5.42578125" customWidth="1"/>
    <col min="95" max="95" width="5.7109375" customWidth="1"/>
    <col min="96" max="96" width="10.42578125" customWidth="1"/>
    <col min="97" max="97" width="7.85546875" customWidth="1"/>
    <col min="100" max="100" width="14.85546875" customWidth="1"/>
    <col min="101" max="101" width="4.5703125" customWidth="1"/>
    <col min="102" max="102" width="5.85546875" customWidth="1"/>
    <col min="103" max="103" width="6" customWidth="1"/>
    <col min="104" max="104" width="6.7109375" customWidth="1"/>
    <col min="105" max="105" width="4.85546875" customWidth="1"/>
    <col min="107" max="107" width="7.140625" customWidth="1"/>
    <col min="110" max="110" width="15" customWidth="1"/>
    <col min="111" max="111" width="4.28515625" customWidth="1"/>
    <col min="112" max="112" width="5.85546875" customWidth="1"/>
    <col min="113" max="113" width="5.5703125" customWidth="1"/>
    <col min="114" max="114" width="5.7109375" customWidth="1"/>
    <col min="115" max="115" width="5.5703125" customWidth="1"/>
    <col min="116" max="116" width="10.140625" customWidth="1"/>
    <col min="117" max="117" width="7.28515625" customWidth="1"/>
    <col min="120" max="120" width="17.5703125" customWidth="1"/>
    <col min="121" max="121" width="4.85546875" customWidth="1"/>
    <col min="122" max="122" width="5.85546875" customWidth="1"/>
    <col min="123" max="123" width="8.140625" customWidth="1"/>
    <col min="124" max="124" width="6.7109375" customWidth="1"/>
    <col min="125" max="125" width="4.85546875" customWidth="1"/>
    <col min="126" max="126" width="9.85546875" customWidth="1"/>
    <col min="131" max="131" width="6.28515625" customWidth="1"/>
    <col min="132" max="132" width="5.7109375" customWidth="1"/>
    <col min="133" max="133" width="5.85546875" customWidth="1"/>
    <col min="134" max="134" width="6.85546875" customWidth="1"/>
    <col min="135" max="135" width="4.28515625" customWidth="1"/>
    <col min="136" max="136" width="10.28515625" customWidth="1"/>
    <col min="141" max="141" width="4.28515625" customWidth="1"/>
    <col min="142" max="142" width="7" customWidth="1"/>
    <col min="143" max="143" width="6.28515625" customWidth="1"/>
    <col min="144" max="145" width="6.5703125" customWidth="1"/>
    <col min="147" max="147" width="7.28515625" customWidth="1"/>
    <col min="151" max="151" width="5.42578125" customWidth="1"/>
    <col min="152" max="152" width="6.7109375" customWidth="1"/>
    <col min="153" max="153" width="5.5703125" customWidth="1"/>
    <col min="154" max="154" width="6.28515625" customWidth="1"/>
    <col min="155" max="155" width="4.85546875" customWidth="1"/>
    <col min="161" max="161" width="7" customWidth="1"/>
    <col min="162" max="162" width="4.85546875" customWidth="1"/>
    <col min="163" max="163" width="8.28515625" customWidth="1"/>
    <col min="164" max="165" width="7.5703125" customWidth="1"/>
    <col min="166" max="166" width="10.28515625" customWidth="1"/>
    <col min="167" max="167" width="8.7109375" customWidth="1"/>
    <col min="168" max="168" width="10" customWidth="1"/>
    <col min="170" max="170" width="11.42578125" customWidth="1"/>
  </cols>
  <sheetData>
    <row r="1" spans="1:20" x14ac:dyDescent="0.25">
      <c r="A1" s="91">
        <v>42430</v>
      </c>
      <c r="B1" s="92"/>
      <c r="C1" s="25"/>
      <c r="D1" s="25"/>
      <c r="E1" s="87" t="s">
        <v>0</v>
      </c>
      <c r="F1" s="87"/>
      <c r="G1" s="87" t="s">
        <v>1</v>
      </c>
      <c r="H1" s="87"/>
      <c r="I1" s="87"/>
      <c r="J1" s="88"/>
      <c r="K1" s="91">
        <v>42461</v>
      </c>
      <c r="L1" s="92"/>
      <c r="M1" s="25"/>
      <c r="N1" s="25"/>
      <c r="O1" s="87" t="s">
        <v>0</v>
      </c>
      <c r="P1" s="87"/>
      <c r="Q1" s="87" t="s">
        <v>1</v>
      </c>
      <c r="R1" s="87"/>
      <c r="S1" s="87"/>
      <c r="T1" s="88"/>
    </row>
    <row r="2" spans="1:20" x14ac:dyDescent="0.25">
      <c r="A2" s="89" t="s">
        <v>32</v>
      </c>
      <c r="B2" s="90"/>
      <c r="C2" s="90"/>
      <c r="D2" s="90"/>
      <c r="E2" s="3"/>
      <c r="F2" s="2" t="s">
        <v>2</v>
      </c>
      <c r="G2" s="3" t="s">
        <v>3</v>
      </c>
      <c r="H2" s="3" t="s">
        <v>4</v>
      </c>
      <c r="I2" s="3" t="s">
        <v>4</v>
      </c>
      <c r="J2" s="26" t="s">
        <v>5</v>
      </c>
      <c r="K2" s="89" t="s">
        <v>32</v>
      </c>
      <c r="L2" s="90"/>
      <c r="M2" s="90"/>
      <c r="N2" s="90"/>
      <c r="O2" s="3"/>
      <c r="P2" s="2" t="s">
        <v>2</v>
      </c>
      <c r="Q2" s="3" t="s">
        <v>3</v>
      </c>
      <c r="R2" s="3" t="s">
        <v>4</v>
      </c>
      <c r="S2" s="3" t="s">
        <v>4</v>
      </c>
      <c r="T2" s="26" t="s">
        <v>5</v>
      </c>
    </row>
    <row r="3" spans="1:20" x14ac:dyDescent="0.25">
      <c r="A3" s="27"/>
      <c r="B3" s="3"/>
      <c r="C3" s="3"/>
      <c r="D3" s="3"/>
      <c r="E3" s="3"/>
      <c r="F3" s="2" t="s">
        <v>6</v>
      </c>
      <c r="G3" s="3" t="s">
        <v>7</v>
      </c>
      <c r="H3" s="3" t="s">
        <v>8</v>
      </c>
      <c r="I3" s="3" t="s">
        <v>9</v>
      </c>
      <c r="J3" s="26" t="s">
        <v>4</v>
      </c>
      <c r="K3" s="27"/>
      <c r="L3" s="3"/>
      <c r="M3" s="3"/>
      <c r="N3" s="3"/>
      <c r="O3" s="3"/>
      <c r="P3" s="2" t="s">
        <v>6</v>
      </c>
      <c r="Q3" s="3" t="s">
        <v>7</v>
      </c>
      <c r="R3" s="3" t="s">
        <v>8</v>
      </c>
      <c r="S3" s="3" t="s">
        <v>9</v>
      </c>
      <c r="T3" s="26" t="s">
        <v>4</v>
      </c>
    </row>
    <row r="4" spans="1:20" x14ac:dyDescent="0.25">
      <c r="A4" s="28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5" t="s">
        <v>15</v>
      </c>
      <c r="G4" s="4" t="s">
        <v>16</v>
      </c>
      <c r="H4" s="6" t="s">
        <v>17</v>
      </c>
      <c r="I4" s="6" t="s">
        <v>18</v>
      </c>
      <c r="J4" s="29" t="s">
        <v>19</v>
      </c>
      <c r="K4" s="28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5" t="s">
        <v>15</v>
      </c>
      <c r="Q4" s="4" t="s">
        <v>16</v>
      </c>
      <c r="R4" s="6" t="s">
        <v>17</v>
      </c>
      <c r="S4" s="6" t="s">
        <v>18</v>
      </c>
      <c r="T4" s="29" t="s">
        <v>19</v>
      </c>
    </row>
    <row r="5" spans="1:20" x14ac:dyDescent="0.25">
      <c r="A5" s="30"/>
      <c r="B5" s="7"/>
      <c r="C5" s="8"/>
      <c r="D5" s="8"/>
      <c r="E5" s="8"/>
      <c r="F5" s="9"/>
      <c r="G5" s="8"/>
      <c r="H5" s="8"/>
      <c r="I5" s="8"/>
      <c r="J5" s="31">
        <v>2.77</v>
      </c>
      <c r="K5" s="30"/>
      <c r="L5" s="7"/>
      <c r="M5" s="8"/>
      <c r="N5" s="8"/>
      <c r="O5" s="8"/>
      <c r="P5" s="9"/>
      <c r="Q5" s="8"/>
      <c r="R5" s="8"/>
      <c r="S5" s="8"/>
      <c r="T5" s="31">
        <v>2.63</v>
      </c>
    </row>
    <row r="6" spans="1:20" x14ac:dyDescent="0.25">
      <c r="A6" s="27" t="s">
        <v>20</v>
      </c>
      <c r="B6" s="10"/>
      <c r="C6" s="11"/>
      <c r="D6" s="11"/>
      <c r="E6" s="24"/>
      <c r="F6" s="11"/>
      <c r="G6" s="11"/>
      <c r="H6" s="11"/>
      <c r="I6" s="11"/>
      <c r="J6" s="31"/>
      <c r="K6" s="27" t="s">
        <v>20</v>
      </c>
      <c r="L6" s="10"/>
      <c r="M6" s="11"/>
      <c r="N6" s="11"/>
      <c r="O6" s="24"/>
      <c r="P6" s="11"/>
      <c r="Q6" s="11"/>
      <c r="R6" s="11"/>
      <c r="S6" s="11"/>
      <c r="T6" s="31"/>
    </row>
    <row r="7" spans="1:20" x14ac:dyDescent="0.25">
      <c r="A7" s="32" t="s">
        <v>21</v>
      </c>
      <c r="B7" s="33"/>
      <c r="C7" s="34"/>
      <c r="D7" s="34"/>
      <c r="E7" s="35"/>
      <c r="F7" s="34"/>
      <c r="G7" s="34"/>
      <c r="H7" s="34"/>
      <c r="I7" s="34"/>
      <c r="J7" s="36"/>
      <c r="K7" s="32" t="s">
        <v>21</v>
      </c>
      <c r="L7" s="33"/>
      <c r="M7" s="34"/>
      <c r="N7" s="34"/>
      <c r="O7" s="35"/>
      <c r="P7" s="34"/>
      <c r="Q7" s="34"/>
      <c r="R7" s="34"/>
      <c r="S7" s="34"/>
      <c r="T7" s="36"/>
    </row>
    <row r="8" spans="1:20" x14ac:dyDescent="0.25">
      <c r="A8" s="37" t="s">
        <v>22</v>
      </c>
      <c r="B8" s="14"/>
      <c r="C8" s="15"/>
      <c r="D8" s="15"/>
      <c r="E8" s="23"/>
      <c r="F8" s="15"/>
      <c r="G8" s="15"/>
      <c r="H8" s="15"/>
      <c r="I8" s="15"/>
      <c r="J8" s="38"/>
      <c r="K8" s="37" t="s">
        <v>22</v>
      </c>
      <c r="L8" s="14"/>
      <c r="M8" s="15"/>
      <c r="N8" s="15"/>
      <c r="O8" s="23"/>
      <c r="P8" s="15"/>
      <c r="Q8" s="15"/>
      <c r="R8" s="15"/>
      <c r="S8" s="15"/>
      <c r="T8" s="38"/>
    </row>
    <row r="9" spans="1:20" x14ac:dyDescent="0.25">
      <c r="A9" s="39" t="s">
        <v>23</v>
      </c>
      <c r="B9" s="16">
        <v>42429</v>
      </c>
      <c r="C9" s="17">
        <f>IF(D9="congés",7.8,7.8+D9)</f>
        <v>7.8</v>
      </c>
      <c r="D9" s="64"/>
      <c r="E9" s="64"/>
      <c r="F9" s="64"/>
      <c r="G9" s="64"/>
      <c r="H9" s="64"/>
      <c r="I9" s="64"/>
      <c r="J9" s="65"/>
      <c r="K9" s="54" t="s">
        <v>23</v>
      </c>
      <c r="L9" s="55">
        <v>42457</v>
      </c>
      <c r="M9" s="56">
        <f>IF(N9="congés",7.8,7.8+N9)</f>
        <v>7.8</v>
      </c>
      <c r="N9" s="85"/>
      <c r="O9" s="85"/>
      <c r="P9" s="85"/>
      <c r="Q9" s="85"/>
      <c r="R9" s="85"/>
      <c r="S9" s="85"/>
      <c r="T9" s="86"/>
    </row>
    <row r="10" spans="1:20" x14ac:dyDescent="0.25">
      <c r="A10" s="39" t="s">
        <v>24</v>
      </c>
      <c r="B10" s="16">
        <v>42430</v>
      </c>
      <c r="C10" s="17">
        <f>IF(D10="congés",7.8,7.8+D10)</f>
        <v>7.8</v>
      </c>
      <c r="D10" s="64"/>
      <c r="E10" s="64"/>
      <c r="F10" s="64"/>
      <c r="G10" s="64"/>
      <c r="H10" s="64"/>
      <c r="I10" s="64"/>
      <c r="J10" s="65"/>
      <c r="K10" s="39" t="s">
        <v>24</v>
      </c>
      <c r="L10" s="16">
        <v>42458</v>
      </c>
      <c r="M10" s="17">
        <f>IF(N10="congés",7.8,7.8+N10)</f>
        <v>7.8</v>
      </c>
      <c r="N10" s="64"/>
      <c r="O10" s="64"/>
      <c r="P10" s="64"/>
      <c r="Q10" s="64"/>
      <c r="R10" s="64"/>
      <c r="S10" s="64"/>
      <c r="T10" s="65"/>
    </row>
    <row r="11" spans="1:20" x14ac:dyDescent="0.25">
      <c r="A11" s="39" t="s">
        <v>24</v>
      </c>
      <c r="B11" s="16">
        <v>42431</v>
      </c>
      <c r="C11" s="17">
        <f>IF(D11="congés",7.8,7.8+D11)</f>
        <v>7.8</v>
      </c>
      <c r="D11" s="64"/>
      <c r="E11" s="64"/>
      <c r="F11" s="64"/>
      <c r="G11" s="64"/>
      <c r="H11" s="64"/>
      <c r="I11" s="64"/>
      <c r="J11" s="65"/>
      <c r="K11" s="39" t="s">
        <v>24</v>
      </c>
      <c r="L11" s="16">
        <v>42459</v>
      </c>
      <c r="M11" s="17">
        <f>IF(N11="congés",7.8,7.8+N11)</f>
        <v>7.8</v>
      </c>
      <c r="N11" s="64"/>
      <c r="O11" s="64"/>
      <c r="P11" s="64"/>
      <c r="Q11" s="64"/>
      <c r="R11" s="64"/>
      <c r="S11" s="64"/>
      <c r="T11" s="65"/>
    </row>
    <row r="12" spans="1:20" x14ac:dyDescent="0.25">
      <c r="A12" s="39" t="s">
        <v>25</v>
      </c>
      <c r="B12" s="16">
        <v>42432</v>
      </c>
      <c r="C12" s="17">
        <f>IF(D12="congés",7.8,7.8+D12)</f>
        <v>7.8</v>
      </c>
      <c r="D12" s="17"/>
      <c r="E12" s="18"/>
      <c r="F12" s="17"/>
      <c r="G12" s="18"/>
      <c r="H12" s="17"/>
      <c r="I12" s="17"/>
      <c r="J12" s="40"/>
      <c r="K12" s="39" t="s">
        <v>25</v>
      </c>
      <c r="L12" s="16">
        <v>42460</v>
      </c>
      <c r="M12" s="17">
        <f>IF(N12="congés",7.8,7.8+N12)</f>
        <v>7.8</v>
      </c>
      <c r="N12" s="17"/>
      <c r="O12" s="18"/>
      <c r="P12" s="17"/>
      <c r="Q12" s="18"/>
      <c r="R12" s="17"/>
      <c r="S12" s="17"/>
      <c r="T12" s="40"/>
    </row>
    <row r="13" spans="1:20" x14ac:dyDescent="0.25">
      <c r="A13" s="41" t="s">
        <v>26</v>
      </c>
      <c r="B13" s="16">
        <v>42433</v>
      </c>
      <c r="C13" s="20">
        <f>IF(D13="congés",7.8,7.8+D13)</f>
        <v>7.8</v>
      </c>
      <c r="D13" s="20"/>
      <c r="E13" s="21"/>
      <c r="F13" s="20"/>
      <c r="G13" s="21"/>
      <c r="H13" s="20"/>
      <c r="I13" s="20"/>
      <c r="J13" s="42"/>
      <c r="K13" s="41" t="s">
        <v>26</v>
      </c>
      <c r="L13" s="16">
        <v>42461</v>
      </c>
      <c r="M13" s="20">
        <f>IF(N13="congés",7.8,7.8+N13)</f>
        <v>7.8</v>
      </c>
      <c r="N13" s="20"/>
      <c r="O13" s="21"/>
      <c r="P13" s="20"/>
      <c r="Q13" s="21"/>
      <c r="R13" s="20"/>
      <c r="S13" s="20"/>
      <c r="T13" s="42"/>
    </row>
    <row r="14" spans="1:20" x14ac:dyDescent="0.25">
      <c r="A14" s="39" t="s">
        <v>20</v>
      </c>
      <c r="B14" s="16">
        <v>42434</v>
      </c>
      <c r="C14" s="17"/>
      <c r="D14" s="17"/>
      <c r="E14" s="18"/>
      <c r="F14" s="17"/>
      <c r="G14" s="18"/>
      <c r="H14" s="17"/>
      <c r="I14" s="17"/>
      <c r="J14" s="40"/>
      <c r="K14" s="39" t="s">
        <v>20</v>
      </c>
      <c r="L14" s="16">
        <v>42462</v>
      </c>
      <c r="M14" s="17"/>
      <c r="N14" s="17"/>
      <c r="O14" s="18"/>
      <c r="P14" s="17"/>
      <c r="Q14" s="18"/>
      <c r="R14" s="17"/>
      <c r="S14" s="17"/>
      <c r="T14" s="40"/>
    </row>
    <row r="15" spans="1:20" x14ac:dyDescent="0.25">
      <c r="A15" s="43" t="s">
        <v>21</v>
      </c>
      <c r="B15" s="12">
        <v>42435</v>
      </c>
      <c r="C15" s="13"/>
      <c r="D15" s="13"/>
      <c r="E15" s="22"/>
      <c r="F15" s="13"/>
      <c r="G15" s="22"/>
      <c r="H15" s="13"/>
      <c r="I15" s="13"/>
      <c r="J15" s="44"/>
      <c r="K15" s="43" t="s">
        <v>21</v>
      </c>
      <c r="L15" s="12">
        <v>42463</v>
      </c>
      <c r="M15" s="13"/>
      <c r="N15" s="13"/>
      <c r="O15" s="22"/>
      <c r="P15" s="13"/>
      <c r="Q15" s="22"/>
      <c r="R15" s="13"/>
      <c r="S15" s="13"/>
      <c r="T15" s="44"/>
    </row>
    <row r="16" spans="1:20" x14ac:dyDescent="0.25">
      <c r="A16" s="37" t="s">
        <v>22</v>
      </c>
      <c r="B16" s="14"/>
      <c r="C16" s="15">
        <f>+C9+C10+C11+C12+C13+C14+C15</f>
        <v>39</v>
      </c>
      <c r="D16" s="15"/>
      <c r="E16" s="23">
        <v>35</v>
      </c>
      <c r="F16" s="15"/>
      <c r="G16" s="23">
        <f>39-E16</f>
        <v>4</v>
      </c>
      <c r="H16" s="15"/>
      <c r="I16" s="15"/>
      <c r="J16" s="38">
        <f>C16-39</f>
        <v>0</v>
      </c>
      <c r="K16" s="37" t="s">
        <v>22</v>
      </c>
      <c r="L16" s="14"/>
      <c r="M16" s="15">
        <f>+M9+M10+M11+M12+M13+M14+M15</f>
        <v>39</v>
      </c>
      <c r="N16" s="15"/>
      <c r="O16" s="23">
        <v>35</v>
      </c>
      <c r="P16" s="15"/>
      <c r="Q16" s="23">
        <v>4</v>
      </c>
      <c r="R16" s="15"/>
      <c r="S16" s="15"/>
      <c r="T16" s="38">
        <f>M16-39</f>
        <v>0</v>
      </c>
    </row>
    <row r="17" spans="1:20" x14ac:dyDescent="0.25">
      <c r="A17" s="41" t="s">
        <v>23</v>
      </c>
      <c r="B17" s="19">
        <v>42436</v>
      </c>
      <c r="C17" s="20">
        <f>IF(D17="congés",7.8,7.8+D17)</f>
        <v>0</v>
      </c>
      <c r="D17" s="20">
        <v>-7.8</v>
      </c>
      <c r="E17" s="21"/>
      <c r="F17" s="20"/>
      <c r="G17" s="21"/>
      <c r="H17" s="20"/>
      <c r="I17" s="20"/>
      <c r="J17" s="42"/>
      <c r="K17" s="41" t="s">
        <v>23</v>
      </c>
      <c r="L17" s="19">
        <v>42464</v>
      </c>
      <c r="M17" s="20">
        <f>IF(N17="congés",7.8,7.8+N17)</f>
        <v>7.8</v>
      </c>
      <c r="N17" s="20"/>
      <c r="O17" s="21"/>
      <c r="P17" s="20"/>
      <c r="Q17" s="21"/>
      <c r="R17" s="20"/>
      <c r="S17" s="20"/>
      <c r="T17" s="42"/>
    </row>
    <row r="18" spans="1:20" x14ac:dyDescent="0.25">
      <c r="A18" s="39" t="s">
        <v>24</v>
      </c>
      <c r="B18" s="19">
        <v>42437</v>
      </c>
      <c r="C18" s="17">
        <f>IF(D18="congés",7.8,7.8+D18)</f>
        <v>7.8</v>
      </c>
      <c r="D18" s="20"/>
      <c r="E18" s="18"/>
      <c r="F18" s="17"/>
      <c r="G18" s="18"/>
      <c r="H18" s="18"/>
      <c r="I18" s="18"/>
      <c r="J18" s="46"/>
      <c r="K18" s="39" t="s">
        <v>24</v>
      </c>
      <c r="L18" s="19">
        <v>42465</v>
      </c>
      <c r="M18" s="17">
        <f>IF(N18="congés",7.8,7.8+N18)</f>
        <v>7.8</v>
      </c>
      <c r="N18" s="20"/>
      <c r="O18" s="18"/>
      <c r="P18" s="17"/>
      <c r="Q18" s="18"/>
      <c r="R18" s="18"/>
      <c r="S18" s="18"/>
      <c r="T18" s="46"/>
    </row>
    <row r="19" spans="1:20" x14ac:dyDescent="0.25">
      <c r="A19" s="39" t="s">
        <v>24</v>
      </c>
      <c r="B19" s="19">
        <v>42438</v>
      </c>
      <c r="C19" s="17">
        <f>IF(D19="congés",7.8,7.8+D19)</f>
        <v>7.8</v>
      </c>
      <c r="D19" s="17"/>
      <c r="E19" s="18"/>
      <c r="F19" s="17"/>
      <c r="G19" s="18"/>
      <c r="H19" s="17"/>
      <c r="I19" s="17"/>
      <c r="J19" s="40"/>
      <c r="K19" s="39" t="s">
        <v>24</v>
      </c>
      <c r="L19" s="19">
        <v>42466</v>
      </c>
      <c r="M19" s="17">
        <f>IF(N19="congés",7.8,7.8+N19)</f>
        <v>7.8</v>
      </c>
      <c r="N19" s="17"/>
      <c r="O19" s="18"/>
      <c r="P19" s="17"/>
      <c r="Q19" s="18"/>
      <c r="R19" s="17"/>
      <c r="S19" s="17"/>
      <c r="T19" s="40"/>
    </row>
    <row r="20" spans="1:20" x14ac:dyDescent="0.25">
      <c r="A20" s="39" t="s">
        <v>25</v>
      </c>
      <c r="B20" s="19">
        <v>42439</v>
      </c>
      <c r="C20" s="17">
        <f>IF(D20="congés",7.8,7.8+D20)</f>
        <v>7.8</v>
      </c>
      <c r="D20" s="17"/>
      <c r="E20" s="18"/>
      <c r="F20" s="17"/>
      <c r="G20" s="18"/>
      <c r="H20" s="17"/>
      <c r="I20" s="17"/>
      <c r="J20" s="40"/>
      <c r="K20" s="39" t="s">
        <v>25</v>
      </c>
      <c r="L20" s="19">
        <v>42467</v>
      </c>
      <c r="M20" s="17">
        <f>IF(N20="congés",7.8,7.8+N20)</f>
        <v>7.8</v>
      </c>
      <c r="N20" s="17"/>
      <c r="O20" s="18"/>
      <c r="P20" s="17"/>
      <c r="Q20" s="18"/>
      <c r="R20" s="17"/>
      <c r="S20" s="17"/>
      <c r="T20" s="40"/>
    </row>
    <row r="21" spans="1:20" x14ac:dyDescent="0.25">
      <c r="A21" s="41" t="s">
        <v>26</v>
      </c>
      <c r="B21" s="19">
        <v>42440</v>
      </c>
      <c r="C21" s="20">
        <f>IF(D21="congés",7.8,7.8+D21)</f>
        <v>7.8</v>
      </c>
      <c r="D21" s="20"/>
      <c r="E21" s="21"/>
      <c r="F21" s="20"/>
      <c r="G21" s="21"/>
      <c r="H21" s="20"/>
      <c r="I21" s="20"/>
      <c r="J21" s="42"/>
      <c r="K21" s="41" t="s">
        <v>26</v>
      </c>
      <c r="L21" s="19">
        <v>42468</v>
      </c>
      <c r="M21" s="20">
        <f>IF(N21="congés",7.8,7.8+N21)</f>
        <v>7.8</v>
      </c>
      <c r="N21" s="20"/>
      <c r="O21" s="21"/>
      <c r="P21" s="20"/>
      <c r="Q21" s="21"/>
      <c r="R21" s="20"/>
      <c r="S21" s="20"/>
      <c r="T21" s="42"/>
    </row>
    <row r="22" spans="1:20" x14ac:dyDescent="0.25">
      <c r="A22" s="41" t="s">
        <v>20</v>
      </c>
      <c r="B22" s="19">
        <v>42441</v>
      </c>
      <c r="C22" s="20">
        <v>5.66</v>
      </c>
      <c r="D22" s="20">
        <v>5.66</v>
      </c>
      <c r="E22" s="21"/>
      <c r="F22" s="20"/>
      <c r="G22" s="21"/>
      <c r="H22" s="20"/>
      <c r="I22" s="20"/>
      <c r="J22" s="42"/>
      <c r="K22" s="41" t="s">
        <v>20</v>
      </c>
      <c r="L22" s="19">
        <v>42469</v>
      </c>
      <c r="M22" s="20"/>
      <c r="N22" s="20"/>
      <c r="O22" s="21"/>
      <c r="P22" s="20"/>
      <c r="Q22" s="21"/>
      <c r="R22" s="20"/>
      <c r="S22" s="20"/>
      <c r="T22" s="42"/>
    </row>
    <row r="23" spans="1:20" x14ac:dyDescent="0.25">
      <c r="A23" s="43" t="s">
        <v>21</v>
      </c>
      <c r="B23" s="12">
        <v>42442</v>
      </c>
      <c r="C23" s="13">
        <v>2</v>
      </c>
      <c r="D23" s="13">
        <v>2</v>
      </c>
      <c r="E23" s="22"/>
      <c r="F23" s="13">
        <v>2</v>
      </c>
      <c r="G23" s="22"/>
      <c r="H23" s="13"/>
      <c r="I23" s="13"/>
      <c r="J23" s="44"/>
      <c r="K23" s="43" t="s">
        <v>21</v>
      </c>
      <c r="L23" s="12">
        <v>42470</v>
      </c>
      <c r="M23" s="13"/>
      <c r="N23" s="13"/>
      <c r="O23" s="22"/>
      <c r="P23" s="13"/>
      <c r="Q23" s="22"/>
      <c r="R23" s="13"/>
      <c r="S23" s="13"/>
      <c r="T23" s="44"/>
    </row>
    <row r="24" spans="1:20" x14ac:dyDescent="0.25">
      <c r="A24" s="37" t="s">
        <v>22</v>
      </c>
      <c r="B24" s="14"/>
      <c r="C24" s="15">
        <f>C17+C18+C19+C20+C21+C22+C23</f>
        <v>38.86</v>
      </c>
      <c r="D24" s="15"/>
      <c r="E24" s="23">
        <v>35</v>
      </c>
      <c r="F24" s="15"/>
      <c r="G24" s="23">
        <f>39-E24</f>
        <v>4</v>
      </c>
      <c r="H24" s="15"/>
      <c r="I24" s="15"/>
      <c r="J24" s="38">
        <f>C24-39</f>
        <v>-0.14000000000000057</v>
      </c>
      <c r="K24" s="37" t="s">
        <v>22</v>
      </c>
      <c r="L24" s="14"/>
      <c r="M24" s="15">
        <f>M17+M18+M19+M20+M21+M22+M23</f>
        <v>39</v>
      </c>
      <c r="N24" s="15"/>
      <c r="O24" s="23">
        <v>35</v>
      </c>
      <c r="P24" s="15"/>
      <c r="Q24" s="23">
        <v>4</v>
      </c>
      <c r="R24" s="15"/>
      <c r="S24" s="15"/>
      <c r="T24" s="38">
        <f>M24-39</f>
        <v>0</v>
      </c>
    </row>
    <row r="25" spans="1:20" x14ac:dyDescent="0.25">
      <c r="A25" s="39" t="s">
        <v>23</v>
      </c>
      <c r="B25" s="16">
        <v>42443</v>
      </c>
      <c r="C25" s="17">
        <f>IF(D25="congés",7.8,7.8+D25)</f>
        <v>7.8</v>
      </c>
      <c r="D25" s="17"/>
      <c r="E25" s="18"/>
      <c r="F25" s="17"/>
      <c r="G25" s="18"/>
      <c r="H25" s="17"/>
      <c r="I25" s="17"/>
      <c r="J25" s="40"/>
      <c r="K25" s="39" t="s">
        <v>23</v>
      </c>
      <c r="L25" s="16">
        <v>42471</v>
      </c>
      <c r="M25" s="17">
        <f>IF(N25="congés",7.8,7.8+N25)</f>
        <v>0</v>
      </c>
      <c r="N25" s="17">
        <v>-7.8</v>
      </c>
      <c r="O25" s="18"/>
      <c r="P25" s="17"/>
      <c r="Q25" s="18"/>
      <c r="R25" s="17"/>
      <c r="S25" s="17"/>
      <c r="T25" s="40"/>
    </row>
    <row r="26" spans="1:20" x14ac:dyDescent="0.25">
      <c r="A26" s="39" t="s">
        <v>24</v>
      </c>
      <c r="B26" s="16">
        <v>42444</v>
      </c>
      <c r="C26" s="17">
        <f>IF(D26="congés",7.8,7.8+D26)</f>
        <v>7.8</v>
      </c>
      <c r="D26" s="17"/>
      <c r="E26" s="18"/>
      <c r="F26" s="17"/>
      <c r="G26" s="18"/>
      <c r="H26" s="17"/>
      <c r="I26" s="17"/>
      <c r="J26" s="40"/>
      <c r="K26" s="39" t="s">
        <v>24</v>
      </c>
      <c r="L26" s="16">
        <v>42472</v>
      </c>
      <c r="M26" s="17">
        <f>IF(N26="congés",7.8,7.8+N26)</f>
        <v>7.8</v>
      </c>
      <c r="N26" s="17"/>
      <c r="O26" s="18"/>
      <c r="P26" s="17"/>
      <c r="Q26" s="18"/>
      <c r="R26" s="17"/>
      <c r="S26" s="17"/>
      <c r="T26" s="40"/>
    </row>
    <row r="27" spans="1:20" x14ac:dyDescent="0.25">
      <c r="A27" s="66" t="s">
        <v>24</v>
      </c>
      <c r="B27" s="16">
        <v>42445</v>
      </c>
      <c r="C27" s="67">
        <f>IF(D27="congés",7.8,7.8+D27)</f>
        <v>7.8</v>
      </c>
      <c r="D27" s="67"/>
      <c r="E27" s="68"/>
      <c r="F27" s="67"/>
      <c r="G27" s="68"/>
      <c r="H27" s="67"/>
      <c r="I27" s="67"/>
      <c r="J27" s="69"/>
      <c r="K27" s="66" t="s">
        <v>24</v>
      </c>
      <c r="L27" s="16">
        <v>42473</v>
      </c>
      <c r="M27" s="67">
        <f>IF(N27="congés",7.8,7.8+N27)</f>
        <v>7.8</v>
      </c>
      <c r="N27" s="67"/>
      <c r="O27" s="68"/>
      <c r="P27" s="67"/>
      <c r="Q27" s="68"/>
      <c r="R27" s="67"/>
      <c r="S27" s="67"/>
      <c r="T27" s="69"/>
    </row>
    <row r="28" spans="1:20" x14ac:dyDescent="0.25">
      <c r="A28" s="41" t="s">
        <v>25</v>
      </c>
      <c r="B28" s="16">
        <v>42446</v>
      </c>
      <c r="C28" s="20">
        <f>IF(D28="congés",7.8,7.8+D28)</f>
        <v>7.8</v>
      </c>
      <c r="D28" s="20"/>
      <c r="E28" s="21"/>
      <c r="F28" s="20"/>
      <c r="G28" s="21"/>
      <c r="H28" s="20"/>
      <c r="I28" s="20"/>
      <c r="J28" s="42"/>
      <c r="K28" s="41" t="s">
        <v>25</v>
      </c>
      <c r="L28" s="16">
        <v>42474</v>
      </c>
      <c r="M28" s="20">
        <f>IF(N28="congés",7.8,7.8+N28)</f>
        <v>7.8</v>
      </c>
      <c r="N28" s="20"/>
      <c r="O28" s="21"/>
      <c r="P28" s="20"/>
      <c r="Q28" s="21"/>
      <c r="R28" s="20"/>
      <c r="S28" s="20"/>
      <c r="T28" s="42"/>
    </row>
    <row r="29" spans="1:20" x14ac:dyDescent="0.25">
      <c r="A29" s="47" t="s">
        <v>26</v>
      </c>
      <c r="B29" s="16">
        <v>42447</v>
      </c>
      <c r="C29" s="17">
        <f>IF(D29="congés",7.8,7.8+D29)</f>
        <v>7.8</v>
      </c>
      <c r="D29" s="11"/>
      <c r="E29" s="24"/>
      <c r="F29" s="11"/>
      <c r="G29" s="24"/>
      <c r="H29" s="11"/>
      <c r="I29" s="11"/>
      <c r="J29" s="48"/>
      <c r="K29" s="47" t="s">
        <v>26</v>
      </c>
      <c r="L29" s="16">
        <v>42475</v>
      </c>
      <c r="M29" s="17">
        <f>IF(N29="congés",7.8,7.8+N29)</f>
        <v>7.8</v>
      </c>
      <c r="N29" s="11"/>
      <c r="O29" s="24"/>
      <c r="P29" s="11"/>
      <c r="Q29" s="24"/>
      <c r="R29" s="11"/>
      <c r="S29" s="11"/>
      <c r="T29" s="48"/>
    </row>
    <row r="30" spans="1:20" x14ac:dyDescent="0.25">
      <c r="A30" s="41" t="s">
        <v>20</v>
      </c>
      <c r="B30" s="16">
        <v>42448</v>
      </c>
      <c r="C30" s="20"/>
      <c r="D30" s="20"/>
      <c r="E30" s="21"/>
      <c r="F30" s="20"/>
      <c r="G30" s="21"/>
      <c r="H30" s="20"/>
      <c r="I30" s="20"/>
      <c r="J30" s="42"/>
      <c r="K30" s="41" t="s">
        <v>20</v>
      </c>
      <c r="L30" s="16">
        <v>42476</v>
      </c>
      <c r="M30" s="20">
        <v>5.58</v>
      </c>
      <c r="N30" s="20">
        <v>5.58</v>
      </c>
      <c r="O30" s="21"/>
      <c r="P30" s="20"/>
      <c r="Q30" s="21"/>
      <c r="R30" s="20"/>
      <c r="S30" s="20"/>
      <c r="T30" s="42"/>
    </row>
    <row r="31" spans="1:20" x14ac:dyDescent="0.25">
      <c r="A31" s="43" t="s">
        <v>21</v>
      </c>
      <c r="B31" s="12">
        <v>42449</v>
      </c>
      <c r="C31" s="13"/>
      <c r="D31" s="13"/>
      <c r="E31" s="22"/>
      <c r="F31" s="13"/>
      <c r="G31" s="22"/>
      <c r="H31" s="13"/>
      <c r="I31" s="13"/>
      <c r="J31" s="44"/>
      <c r="K31" s="43" t="s">
        <v>21</v>
      </c>
      <c r="L31" s="12">
        <v>42477</v>
      </c>
      <c r="M31" s="13">
        <v>2</v>
      </c>
      <c r="N31" s="13">
        <v>2</v>
      </c>
      <c r="O31" s="22"/>
      <c r="P31" s="13">
        <v>2</v>
      </c>
      <c r="Q31" s="22"/>
      <c r="R31" s="13"/>
      <c r="S31" s="13"/>
      <c r="T31" s="44"/>
    </row>
    <row r="32" spans="1:20" x14ac:dyDescent="0.25">
      <c r="A32" s="37" t="s">
        <v>22</v>
      </c>
      <c r="B32" s="14"/>
      <c r="C32" s="15">
        <f>C25+C26+C27+C28+C29+C30+C31</f>
        <v>39</v>
      </c>
      <c r="D32" s="15"/>
      <c r="E32" s="23">
        <v>35</v>
      </c>
      <c r="F32" s="15"/>
      <c r="G32" s="23">
        <f>39-E32</f>
        <v>4</v>
      </c>
      <c r="H32" s="15"/>
      <c r="I32" s="15"/>
      <c r="J32" s="38">
        <f>C32-39</f>
        <v>0</v>
      </c>
      <c r="K32" s="37" t="s">
        <v>22</v>
      </c>
      <c r="L32" s="14"/>
      <c r="M32" s="15">
        <f>M25+M26+M27+M28+M29+M30+M31</f>
        <v>38.78</v>
      </c>
      <c r="N32" s="15"/>
      <c r="O32" s="23">
        <v>35</v>
      </c>
      <c r="P32" s="15"/>
      <c r="Q32" s="23">
        <v>4</v>
      </c>
      <c r="R32" s="15"/>
      <c r="S32" s="15"/>
      <c r="T32" s="38">
        <f>M32-39</f>
        <v>-0.21999999999999886</v>
      </c>
    </row>
    <row r="33" spans="1:20" x14ac:dyDescent="0.25">
      <c r="A33" s="39" t="s">
        <v>23</v>
      </c>
      <c r="B33" s="16">
        <v>42450</v>
      </c>
      <c r="C33" s="17">
        <f>IF(D33="congés",7.8,7.8+D33)</f>
        <v>7.8</v>
      </c>
      <c r="D33" s="17"/>
      <c r="E33" s="18"/>
      <c r="F33" s="17"/>
      <c r="G33" s="18"/>
      <c r="H33" s="17"/>
      <c r="I33" s="17"/>
      <c r="J33" s="40"/>
      <c r="K33" s="39" t="s">
        <v>23</v>
      </c>
      <c r="L33" s="16">
        <v>42478</v>
      </c>
      <c r="M33" s="17">
        <f>IF(N33="congés",7.8,7.8+N33)</f>
        <v>7.8</v>
      </c>
      <c r="N33" s="17"/>
      <c r="O33" s="18"/>
      <c r="P33" s="17"/>
      <c r="Q33" s="18"/>
      <c r="R33" s="17"/>
      <c r="S33" s="17"/>
      <c r="T33" s="40"/>
    </row>
    <row r="34" spans="1:20" x14ac:dyDescent="0.25">
      <c r="A34" s="39" t="s">
        <v>24</v>
      </c>
      <c r="B34" s="16">
        <v>42451</v>
      </c>
      <c r="C34" s="17">
        <f>IF(D34="congés",7.8,7.8+D34)</f>
        <v>7.8</v>
      </c>
      <c r="D34" s="17"/>
      <c r="E34" s="18"/>
      <c r="F34" s="17"/>
      <c r="G34" s="18"/>
      <c r="H34" s="17"/>
      <c r="I34" s="17"/>
      <c r="J34" s="40"/>
      <c r="K34" s="39" t="s">
        <v>24</v>
      </c>
      <c r="L34" s="16">
        <v>42479</v>
      </c>
      <c r="M34" s="17">
        <f>IF(N34="congés",7.8,7.8+N34)</f>
        <v>7.8</v>
      </c>
      <c r="N34" s="17"/>
      <c r="O34" s="18"/>
      <c r="P34" s="17"/>
      <c r="Q34" s="18"/>
      <c r="R34" s="17"/>
      <c r="S34" s="17"/>
      <c r="T34" s="40"/>
    </row>
    <row r="35" spans="1:20" x14ac:dyDescent="0.25">
      <c r="A35" s="47" t="s">
        <v>24</v>
      </c>
      <c r="B35" s="16">
        <v>42452</v>
      </c>
      <c r="C35" s="17">
        <f>IF(D35="congés",7.8,7.8+D35)</f>
        <v>7.8</v>
      </c>
      <c r="D35" s="11"/>
      <c r="E35" s="24"/>
      <c r="F35" s="11"/>
      <c r="G35" s="24"/>
      <c r="H35" s="11"/>
      <c r="I35" s="11"/>
      <c r="J35" s="48"/>
      <c r="K35" s="47" t="s">
        <v>24</v>
      </c>
      <c r="L35" s="16">
        <v>42480</v>
      </c>
      <c r="M35" s="17">
        <f>IF(N35="congés",7.8,7.8+N35)</f>
        <v>7.8</v>
      </c>
      <c r="N35" s="11"/>
      <c r="O35" s="24"/>
      <c r="P35" s="11"/>
      <c r="Q35" s="24"/>
      <c r="R35" s="11"/>
      <c r="S35" s="11"/>
      <c r="T35" s="48"/>
    </row>
    <row r="36" spans="1:20" x14ac:dyDescent="0.25">
      <c r="A36" s="47" t="s">
        <v>25</v>
      </c>
      <c r="B36" s="16">
        <v>42453</v>
      </c>
      <c r="C36" s="17">
        <f>IF(D36="congés",7.8,7.8+D36)</f>
        <v>7.8</v>
      </c>
      <c r="D36" s="11"/>
      <c r="E36" s="3"/>
      <c r="F36" s="11"/>
      <c r="G36" s="24"/>
      <c r="H36" s="11"/>
      <c r="I36" s="11"/>
      <c r="J36" s="48"/>
      <c r="K36" s="47" t="s">
        <v>25</v>
      </c>
      <c r="L36" s="16">
        <v>42481</v>
      </c>
      <c r="M36" s="17">
        <f>IF(N36="congés",7.8,7.8+N36)</f>
        <v>7.8</v>
      </c>
      <c r="N36" s="11"/>
      <c r="O36" s="3"/>
      <c r="P36" s="11"/>
      <c r="Q36" s="24"/>
      <c r="R36" s="11"/>
      <c r="S36" s="11"/>
      <c r="T36" s="48"/>
    </row>
    <row r="37" spans="1:20" x14ac:dyDescent="0.25">
      <c r="A37" s="41" t="s">
        <v>26</v>
      </c>
      <c r="B37" s="16">
        <v>42454</v>
      </c>
      <c r="C37" s="20">
        <f>IF(D37="congés",7.8,7.8+D37)</f>
        <v>7.8</v>
      </c>
      <c r="D37" s="20"/>
      <c r="E37" s="21"/>
      <c r="F37" s="20"/>
      <c r="G37" s="21"/>
      <c r="H37" s="20"/>
      <c r="I37" s="20"/>
      <c r="J37" s="42"/>
      <c r="K37" s="41" t="s">
        <v>26</v>
      </c>
      <c r="L37" s="16">
        <v>42482</v>
      </c>
      <c r="M37" s="20">
        <f>IF(N37="congés",7.8,7.8+N37)</f>
        <v>7.8</v>
      </c>
      <c r="N37" s="20"/>
      <c r="O37" s="21"/>
      <c r="P37" s="20"/>
      <c r="Q37" s="21"/>
      <c r="R37" s="20"/>
      <c r="S37" s="20"/>
      <c r="T37" s="42"/>
    </row>
    <row r="38" spans="1:20" x14ac:dyDescent="0.25">
      <c r="A38" s="47" t="s">
        <v>20</v>
      </c>
      <c r="B38" s="16">
        <v>42455</v>
      </c>
      <c r="C38" s="11"/>
      <c r="D38" s="11"/>
      <c r="E38" s="24"/>
      <c r="F38" s="11"/>
      <c r="G38" s="24"/>
      <c r="H38" s="11"/>
      <c r="I38" s="11"/>
      <c r="J38" s="48"/>
      <c r="K38" s="47" t="s">
        <v>20</v>
      </c>
      <c r="L38" s="16">
        <v>42483</v>
      </c>
      <c r="M38" s="11"/>
      <c r="N38" s="11"/>
      <c r="O38" s="24"/>
      <c r="P38" s="11"/>
      <c r="Q38" s="24"/>
      <c r="R38" s="11"/>
      <c r="S38" s="11"/>
      <c r="T38" s="48"/>
    </row>
    <row r="39" spans="1:20" x14ac:dyDescent="0.25">
      <c r="A39" s="54" t="s">
        <v>21</v>
      </c>
      <c r="B39" s="55">
        <v>42456</v>
      </c>
      <c r="C39" s="56"/>
      <c r="D39" s="56"/>
      <c r="E39" s="57"/>
      <c r="F39" s="56"/>
      <c r="G39" s="57"/>
      <c r="H39" s="56"/>
      <c r="I39" s="56"/>
      <c r="J39" s="58"/>
      <c r="K39" s="43" t="s">
        <v>21</v>
      </c>
      <c r="L39" s="12">
        <v>42484</v>
      </c>
      <c r="M39" s="13"/>
      <c r="N39" s="13"/>
      <c r="O39" s="22"/>
      <c r="P39" s="13"/>
      <c r="Q39" s="22"/>
      <c r="R39" s="13"/>
      <c r="S39" s="13"/>
      <c r="T39" s="44"/>
    </row>
    <row r="40" spans="1:20" x14ac:dyDescent="0.25">
      <c r="A40" s="37" t="s">
        <v>22</v>
      </c>
      <c r="B40" s="14"/>
      <c r="C40" s="15">
        <f>C33+C34+C35+C36+C37+C38+C39</f>
        <v>39</v>
      </c>
      <c r="D40" s="15"/>
      <c r="E40" s="23">
        <v>35</v>
      </c>
      <c r="F40" s="15"/>
      <c r="G40" s="23">
        <f>39-E40</f>
        <v>4</v>
      </c>
      <c r="H40" s="15"/>
      <c r="I40" s="15"/>
      <c r="J40" s="38">
        <f>C40-39</f>
        <v>0</v>
      </c>
      <c r="K40" s="37" t="s">
        <v>22</v>
      </c>
      <c r="L40" s="14"/>
      <c r="M40" s="15">
        <f>M33+M34+M35+M36+M37+M38+M39</f>
        <v>39</v>
      </c>
      <c r="N40" s="15"/>
      <c r="O40" s="23">
        <v>35</v>
      </c>
      <c r="P40" s="15"/>
      <c r="Q40" s="23">
        <v>4</v>
      </c>
      <c r="R40" s="15"/>
      <c r="S40" s="15"/>
      <c r="T40" s="38">
        <f>M40-39</f>
        <v>0</v>
      </c>
    </row>
    <row r="41" spans="1:20" x14ac:dyDescent="0.25">
      <c r="A41" s="75" t="s">
        <v>23</v>
      </c>
      <c r="B41" s="76">
        <v>42457</v>
      </c>
      <c r="C41" s="77">
        <f>IF(D41="congés",7.8,7.8+D41)</f>
        <v>7.8</v>
      </c>
      <c r="D41" s="77"/>
      <c r="E41" s="78"/>
      <c r="F41" s="77"/>
      <c r="G41" s="78"/>
      <c r="H41" s="77"/>
      <c r="I41" s="77"/>
      <c r="J41" s="79"/>
      <c r="K41" s="80" t="s">
        <v>23</v>
      </c>
      <c r="L41" s="81">
        <v>42485</v>
      </c>
      <c r="M41" s="82">
        <f>IF(N41="congés",7.8,7.8+N41)</f>
        <v>7.8</v>
      </c>
      <c r="N41" s="82"/>
      <c r="O41" s="83"/>
      <c r="P41" s="82"/>
      <c r="Q41" s="83"/>
      <c r="R41" s="82"/>
      <c r="S41" s="82"/>
      <c r="T41" s="84"/>
    </row>
    <row r="42" spans="1:20" x14ac:dyDescent="0.25">
      <c r="A42" s="70" t="s">
        <v>24</v>
      </c>
      <c r="B42" s="71">
        <v>42458</v>
      </c>
      <c r="C42" s="72">
        <f>IF(D42="congés",7.8,7.8+D42)</f>
        <v>7.8</v>
      </c>
      <c r="D42" s="72"/>
      <c r="E42" s="73"/>
      <c r="F42" s="72"/>
      <c r="G42" s="73"/>
      <c r="H42" s="72"/>
      <c r="I42" s="72"/>
      <c r="J42" s="74"/>
      <c r="K42" s="80" t="s">
        <v>24</v>
      </c>
      <c r="L42" s="81">
        <v>42486</v>
      </c>
      <c r="M42" s="82">
        <f>IF(N42="congés",7.8,7.8+N42)</f>
        <v>7.8</v>
      </c>
      <c r="N42" s="82" t="s">
        <v>28</v>
      </c>
      <c r="O42" s="83"/>
      <c r="P42" s="82"/>
      <c r="Q42" s="83"/>
      <c r="R42" s="82"/>
      <c r="S42" s="82"/>
      <c r="T42" s="84"/>
    </row>
    <row r="43" spans="1:20" x14ac:dyDescent="0.25">
      <c r="A43" s="70" t="s">
        <v>24</v>
      </c>
      <c r="B43" s="71">
        <v>42459</v>
      </c>
      <c r="C43" s="72">
        <f>IF(D43="congés",7.8,7.8+D43)</f>
        <v>7.8</v>
      </c>
      <c r="D43" s="72"/>
      <c r="E43" s="73"/>
      <c r="F43" s="72"/>
      <c r="G43" s="73"/>
      <c r="H43" s="72"/>
      <c r="I43" s="72"/>
      <c r="J43" s="74"/>
      <c r="K43" s="80" t="s">
        <v>24</v>
      </c>
      <c r="L43" s="81">
        <v>42487</v>
      </c>
      <c r="M43" s="82">
        <f>IF(N43="congés",7.8,7.8+N43)</f>
        <v>7.8</v>
      </c>
      <c r="N43" s="82"/>
      <c r="O43" s="83"/>
      <c r="P43" s="82"/>
      <c r="Q43" s="83"/>
      <c r="R43" s="82"/>
      <c r="S43" s="82"/>
      <c r="T43" s="84"/>
    </row>
    <row r="44" spans="1:20" x14ac:dyDescent="0.25">
      <c r="A44" s="70" t="s">
        <v>25</v>
      </c>
      <c r="B44" s="71">
        <v>42460</v>
      </c>
      <c r="C44" s="72">
        <f>IF(D44="congés",7.8,7.8+D44)</f>
        <v>7.8</v>
      </c>
      <c r="D44" s="72"/>
      <c r="E44" s="73"/>
      <c r="F44" s="72"/>
      <c r="G44" s="73"/>
      <c r="H44" s="72"/>
      <c r="I44" s="72"/>
      <c r="J44" s="74"/>
      <c r="K44" s="80" t="s">
        <v>25</v>
      </c>
      <c r="L44" s="81">
        <v>42488</v>
      </c>
      <c r="M44" s="82">
        <f>IF(N44="congés",7.8,7.8+N44)</f>
        <v>7.8</v>
      </c>
      <c r="N44" s="82"/>
      <c r="O44" s="83"/>
      <c r="P44" s="82"/>
      <c r="Q44" s="83"/>
      <c r="R44" s="82"/>
      <c r="S44" s="82"/>
      <c r="T44" s="84"/>
    </row>
    <row r="45" spans="1:20" x14ac:dyDescent="0.25">
      <c r="A45" s="70" t="s">
        <v>26</v>
      </c>
      <c r="B45" s="71">
        <v>42461</v>
      </c>
      <c r="C45" s="72">
        <f>IF(D45="congés",7.8,7.8+D45)</f>
        <v>7.8</v>
      </c>
      <c r="D45" s="72"/>
      <c r="E45" s="73"/>
      <c r="F45" s="72"/>
      <c r="G45" s="73"/>
      <c r="H45" s="72"/>
      <c r="I45" s="72"/>
      <c r="J45" s="74"/>
      <c r="K45" s="80" t="s">
        <v>26</v>
      </c>
      <c r="L45" s="81">
        <v>42489</v>
      </c>
      <c r="M45" s="82">
        <f>IF(N45="congés",7.8,7.8+N45)</f>
        <v>7.8</v>
      </c>
      <c r="N45" s="82"/>
      <c r="O45" s="83"/>
      <c r="P45" s="82"/>
      <c r="Q45" s="83"/>
      <c r="R45" s="82"/>
      <c r="S45" s="82"/>
      <c r="T45" s="84"/>
    </row>
    <row r="46" spans="1:20" x14ac:dyDescent="0.25">
      <c r="A46" s="70" t="s">
        <v>20</v>
      </c>
      <c r="B46" s="71">
        <v>42462</v>
      </c>
      <c r="C46" s="72"/>
      <c r="D46" s="72"/>
      <c r="E46" s="73"/>
      <c r="F46" s="72"/>
      <c r="G46" s="73"/>
      <c r="H46" s="72"/>
      <c r="I46" s="72"/>
      <c r="J46" s="74"/>
      <c r="K46" s="80" t="s">
        <v>20</v>
      </c>
      <c r="L46" s="81">
        <v>42490</v>
      </c>
      <c r="M46" s="82"/>
      <c r="N46" s="82"/>
      <c r="O46" s="83"/>
      <c r="P46" s="82"/>
      <c r="Q46" s="83"/>
      <c r="R46" s="82"/>
      <c r="S46" s="82"/>
      <c r="T46" s="84"/>
    </row>
    <row r="47" spans="1:20" x14ac:dyDescent="0.25">
      <c r="A47" s="59" t="s">
        <v>21</v>
      </c>
      <c r="B47" s="63">
        <v>42463</v>
      </c>
      <c r="C47" s="60"/>
      <c r="D47" s="60"/>
      <c r="E47" s="61"/>
      <c r="F47" s="60"/>
      <c r="G47" s="61"/>
      <c r="H47" s="60"/>
      <c r="I47" s="60"/>
      <c r="J47" s="62"/>
      <c r="K47" s="59" t="s">
        <v>21</v>
      </c>
      <c r="L47" s="63">
        <v>42491</v>
      </c>
      <c r="M47" s="60"/>
      <c r="N47" s="60"/>
      <c r="O47" s="61"/>
      <c r="P47" s="60"/>
      <c r="Q47" s="61"/>
      <c r="R47" s="60"/>
      <c r="S47" s="60"/>
      <c r="T47" s="62"/>
    </row>
    <row r="48" spans="1:20" x14ac:dyDescent="0.25">
      <c r="A48" s="37" t="s">
        <v>22</v>
      </c>
      <c r="B48" s="14"/>
      <c r="C48" s="15">
        <f>C41+C42+C43+C44+C45+C46+C47</f>
        <v>39</v>
      </c>
      <c r="D48" s="15"/>
      <c r="E48" s="23">
        <v>35</v>
      </c>
      <c r="F48" s="15"/>
      <c r="G48" s="23">
        <v>4</v>
      </c>
      <c r="H48" s="15"/>
      <c r="I48" s="15"/>
      <c r="J48" s="38"/>
      <c r="K48" s="37" t="s">
        <v>22</v>
      </c>
      <c r="L48" s="14"/>
      <c r="M48" s="15">
        <f>M41+M42+M43+M44+M45+M46+M47</f>
        <v>39</v>
      </c>
      <c r="N48" s="15"/>
      <c r="O48" s="23">
        <v>35</v>
      </c>
      <c r="P48" s="15"/>
      <c r="Q48" s="23">
        <v>4</v>
      </c>
      <c r="R48" s="15"/>
      <c r="S48" s="15"/>
      <c r="T48" s="38">
        <f>M48-39</f>
        <v>0</v>
      </c>
    </row>
    <row r="49" spans="1:66" x14ac:dyDescent="0.25">
      <c r="A49" s="27"/>
      <c r="B49" s="10"/>
      <c r="C49" s="11"/>
      <c r="D49" s="11"/>
      <c r="E49" s="11"/>
      <c r="F49" s="13">
        <f>F47+F31+F23+F15</f>
        <v>2</v>
      </c>
      <c r="G49" s="11"/>
      <c r="H49" s="11"/>
      <c r="I49" s="11"/>
      <c r="J49" s="31">
        <f>J8+J16+J24+J32+J40+J48</f>
        <v>-0.14000000000000057</v>
      </c>
      <c r="K49" s="27"/>
      <c r="L49" s="10"/>
      <c r="M49" s="11"/>
      <c r="N49" s="11"/>
      <c r="O49" s="11"/>
      <c r="P49" s="13">
        <f>P47+P39+P31+P23+P15+P7</f>
        <v>2</v>
      </c>
      <c r="Q49" s="11"/>
      <c r="R49" s="11"/>
      <c r="S49" s="11"/>
      <c r="T49" s="31">
        <f>T8+T16+T24+T32+T40+T48</f>
        <v>-0.21999999999999886</v>
      </c>
    </row>
    <row r="50" spans="1:66" x14ac:dyDescent="0.25">
      <c r="A50" s="49"/>
      <c r="B50" s="50"/>
      <c r="C50" s="51"/>
      <c r="D50" s="51"/>
      <c r="E50" s="51"/>
      <c r="F50" s="52">
        <f>F41+F39</f>
        <v>0</v>
      </c>
      <c r="G50" s="51"/>
      <c r="H50" s="51"/>
      <c r="I50" s="51"/>
      <c r="J50" s="53">
        <f>J5+J49</f>
        <v>2.6299999999999994</v>
      </c>
      <c r="K50" s="49"/>
      <c r="L50" s="50"/>
      <c r="M50" s="51"/>
      <c r="N50" s="51"/>
      <c r="O50" s="51"/>
      <c r="P50" s="52">
        <f>P9</f>
        <v>0</v>
      </c>
      <c r="Q50" s="51"/>
      <c r="R50" s="51"/>
      <c r="S50" s="51"/>
      <c r="T50" s="53">
        <f>T5+T49</f>
        <v>2.410000000000001</v>
      </c>
    </row>
    <row r="51" spans="1:66" x14ac:dyDescent="0.25">
      <c r="BN51" t="s">
        <v>27</v>
      </c>
    </row>
  </sheetData>
  <mergeCells count="8">
    <mergeCell ref="A1:B1"/>
    <mergeCell ref="E1:F1"/>
    <mergeCell ref="G1:J1"/>
    <mergeCell ref="A2:D2"/>
    <mergeCell ref="K1:L1"/>
    <mergeCell ref="O1:P1"/>
    <mergeCell ref="Q1:T1"/>
    <mergeCell ref="K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T50"/>
  <sheetViews>
    <sheetView showWhiteSpace="0" view="pageLayout" topLeftCell="B1" zoomScale="70" zoomScaleNormal="100" zoomScalePageLayoutView="70" workbookViewId="0">
      <selection activeCell="K47" activeCellId="4" sqref="B15 B23 B31 B47 K47:T47"/>
    </sheetView>
  </sheetViews>
  <sheetFormatPr baseColWidth="10" defaultRowHeight="15" x14ac:dyDescent="0.25"/>
  <cols>
    <col min="1" max="1" width="4.28515625" customWidth="1"/>
    <col min="2" max="2" width="6.7109375" customWidth="1"/>
    <col min="3" max="3" width="7.140625" customWidth="1"/>
    <col min="4" max="4" width="7.28515625" customWidth="1"/>
    <col min="5" max="5" width="6.85546875" style="1" customWidth="1"/>
    <col min="7" max="7" width="8.85546875" customWidth="1"/>
    <col min="8" max="8" width="11.42578125" customWidth="1"/>
    <col min="10" max="10" width="11" customWidth="1"/>
    <col min="11" max="11" width="6.5703125" customWidth="1"/>
    <col min="12" max="12" width="6.140625" customWidth="1"/>
    <col min="13" max="13" width="7.140625" customWidth="1"/>
    <col min="14" max="14" width="7.5703125" customWidth="1"/>
    <col min="15" max="15" width="5.42578125" customWidth="1"/>
    <col min="16" max="16" width="10.42578125" customWidth="1"/>
    <col min="17" max="17" width="7.28515625" customWidth="1"/>
    <col min="21" max="22" width="6.140625" customWidth="1"/>
    <col min="23" max="23" width="5.85546875" customWidth="1"/>
    <col min="24" max="24" width="6" customWidth="1"/>
    <col min="25" max="25" width="6.42578125" customWidth="1"/>
    <col min="27" max="27" width="7.42578125" customWidth="1"/>
    <col min="28" max="28" width="10.42578125" customWidth="1"/>
    <col min="29" max="29" width="10.7109375" customWidth="1"/>
    <col min="30" max="30" width="16.42578125" customWidth="1"/>
    <col min="31" max="31" width="5.140625" customWidth="1"/>
    <col min="32" max="32" width="6" customWidth="1"/>
    <col min="33" max="33" width="6.140625" customWidth="1"/>
    <col min="34" max="34" width="5.42578125" customWidth="1"/>
    <col min="35" max="35" width="6.42578125" customWidth="1"/>
    <col min="36" max="36" width="10.140625" customWidth="1"/>
    <col min="37" max="37" width="7.5703125" customWidth="1"/>
    <col min="41" max="41" width="6.42578125" customWidth="1"/>
    <col min="42" max="42" width="6.28515625" customWidth="1"/>
    <col min="43" max="43" width="7" customWidth="1"/>
    <col min="44" max="44" width="6.5703125" customWidth="1"/>
    <col min="45" max="45" width="7.28515625" customWidth="1"/>
    <col min="47" max="47" width="8.42578125" customWidth="1"/>
    <col min="48" max="48" width="10.85546875" customWidth="1"/>
    <col min="51" max="51" width="6.140625" customWidth="1"/>
    <col min="52" max="53" width="6.42578125" customWidth="1"/>
    <col min="54" max="54" width="6.5703125" customWidth="1"/>
    <col min="55" max="55" width="7.28515625" customWidth="1"/>
    <col min="57" max="57" width="7.5703125" customWidth="1"/>
    <col min="60" max="60" width="11.42578125" customWidth="1"/>
    <col min="61" max="61" width="3" customWidth="1"/>
    <col min="62" max="62" width="7.140625" customWidth="1"/>
    <col min="63" max="64" width="6" customWidth="1"/>
    <col min="65" max="65" width="6.140625" customWidth="1"/>
    <col min="67" max="67" width="7.28515625" customWidth="1"/>
    <col min="71" max="71" width="5.140625" customWidth="1"/>
    <col min="72" max="72" width="6.28515625" customWidth="1"/>
    <col min="73" max="73" width="7.28515625" customWidth="1"/>
    <col min="74" max="75" width="5.85546875" customWidth="1"/>
    <col min="76" max="76" width="10.28515625" customWidth="1"/>
    <col min="77" max="77" width="7.85546875" customWidth="1"/>
    <col min="80" max="80" width="16.42578125" customWidth="1"/>
    <col min="81" max="83" width="6" customWidth="1"/>
    <col min="84" max="84" width="5.5703125" customWidth="1"/>
    <col min="85" max="85" width="5.7109375" customWidth="1"/>
    <col min="86" max="86" width="10.7109375" customWidth="1"/>
    <col min="87" max="87" width="8.140625" customWidth="1"/>
    <col min="88" max="88" width="9.7109375" customWidth="1"/>
    <col min="89" max="89" width="10.85546875" customWidth="1"/>
    <col min="90" max="90" width="15.85546875" customWidth="1"/>
    <col min="91" max="92" width="6" customWidth="1"/>
    <col min="93" max="93" width="6.140625" customWidth="1"/>
    <col min="94" max="94" width="6.5703125" customWidth="1"/>
    <col min="95" max="95" width="5.7109375" customWidth="1"/>
    <col min="97" max="97" width="7" customWidth="1"/>
    <col min="100" max="100" width="14.42578125" customWidth="1"/>
    <col min="101" max="101" width="3.5703125" customWidth="1"/>
    <col min="102" max="102" width="6.5703125" customWidth="1"/>
    <col min="103" max="103" width="6.28515625" customWidth="1"/>
    <col min="104" max="104" width="5.5703125" customWidth="1"/>
    <col min="105" max="105" width="5.7109375" customWidth="1"/>
    <col min="111" max="111" width="3.85546875" customWidth="1"/>
    <col min="112" max="112" width="6.28515625" customWidth="1"/>
    <col min="113" max="113" width="5.7109375" customWidth="1"/>
    <col min="114" max="114" width="6.5703125" customWidth="1"/>
    <col min="115" max="115" width="6.7109375" customWidth="1"/>
    <col min="116" max="116" width="10.140625" customWidth="1"/>
    <col min="117" max="117" width="8.85546875" customWidth="1"/>
    <col min="119" max="120" width="11.42578125" customWidth="1"/>
    <col min="121" max="121" width="5" customWidth="1"/>
    <col min="122" max="122" width="6" customWidth="1"/>
    <col min="123" max="123" width="6.140625" customWidth="1"/>
    <col min="124" max="124" width="6.28515625" customWidth="1"/>
    <col min="125" max="125" width="7.42578125" customWidth="1"/>
    <col min="126" max="126" width="10.42578125" customWidth="1"/>
    <col min="131" max="131" width="5.7109375" customWidth="1"/>
    <col min="132" max="132" width="5.85546875" customWidth="1"/>
    <col min="133" max="133" width="5.7109375" customWidth="1"/>
    <col min="134" max="134" width="6.28515625" customWidth="1"/>
    <col min="135" max="135" width="5.28515625" customWidth="1"/>
    <col min="141" max="141" width="4.85546875" customWidth="1"/>
    <col min="142" max="142" width="5.7109375" customWidth="1"/>
    <col min="143" max="143" width="9.5703125" customWidth="1"/>
    <col min="144" max="144" width="5.7109375" customWidth="1"/>
    <col min="145" max="145" width="4.85546875" customWidth="1"/>
    <col min="147" max="147" width="8.42578125" customWidth="1"/>
    <col min="151" max="151" width="5" customWidth="1"/>
    <col min="152" max="152" width="7.42578125" customWidth="1"/>
    <col min="153" max="153" width="7.28515625" customWidth="1"/>
    <col min="154" max="154" width="6.7109375" customWidth="1"/>
    <col min="155" max="155" width="4.85546875" customWidth="1"/>
    <col min="157" max="157" width="7" customWidth="1"/>
    <col min="161" max="161" width="9.7109375" customWidth="1"/>
    <col min="162" max="162" width="5.7109375" customWidth="1"/>
    <col min="163" max="163" width="10.85546875" customWidth="1"/>
    <col min="164" max="165" width="6.7109375" customWidth="1"/>
    <col min="166" max="166" width="9.28515625" customWidth="1"/>
    <col min="167" max="167" width="8.7109375" customWidth="1"/>
    <col min="168" max="169" width="9.5703125" customWidth="1"/>
    <col min="170" max="170" width="10.28515625" customWidth="1"/>
  </cols>
  <sheetData>
    <row r="1" spans="1:20" x14ac:dyDescent="0.25">
      <c r="A1" s="91">
        <v>42430</v>
      </c>
      <c r="B1" s="92"/>
      <c r="C1" s="25"/>
      <c r="D1" s="25"/>
      <c r="E1" s="87" t="s">
        <v>0</v>
      </c>
      <c r="F1" s="87"/>
      <c r="G1" s="87" t="s">
        <v>1</v>
      </c>
      <c r="H1" s="87"/>
      <c r="I1" s="87"/>
      <c r="J1" s="88"/>
      <c r="K1" s="91">
        <v>42461</v>
      </c>
      <c r="L1" s="92"/>
      <c r="M1" s="25"/>
      <c r="N1" s="25"/>
      <c r="O1" s="87" t="s">
        <v>0</v>
      </c>
      <c r="P1" s="87"/>
      <c r="Q1" s="87" t="s">
        <v>1</v>
      </c>
      <c r="R1" s="87"/>
      <c r="S1" s="87"/>
      <c r="T1" s="88"/>
    </row>
    <row r="2" spans="1:20" x14ac:dyDescent="0.25">
      <c r="A2" s="89" t="s">
        <v>29</v>
      </c>
      <c r="B2" s="90"/>
      <c r="C2" s="90"/>
      <c r="D2" s="90"/>
      <c r="E2" s="3"/>
      <c r="F2" s="2" t="s">
        <v>2</v>
      </c>
      <c r="G2" s="3" t="s">
        <v>3</v>
      </c>
      <c r="H2" s="3" t="s">
        <v>4</v>
      </c>
      <c r="I2" s="3" t="s">
        <v>4</v>
      </c>
      <c r="J2" s="26" t="s">
        <v>5</v>
      </c>
      <c r="K2" s="89" t="s">
        <v>31</v>
      </c>
      <c r="L2" s="90"/>
      <c r="M2" s="90"/>
      <c r="N2" s="90"/>
      <c r="O2" s="3"/>
      <c r="P2" s="2" t="s">
        <v>2</v>
      </c>
      <c r="Q2" s="3" t="s">
        <v>3</v>
      </c>
      <c r="R2" s="3" t="s">
        <v>4</v>
      </c>
      <c r="S2" s="3" t="s">
        <v>4</v>
      </c>
      <c r="T2" s="26" t="s">
        <v>5</v>
      </c>
    </row>
    <row r="3" spans="1:20" x14ac:dyDescent="0.25">
      <c r="A3" s="27"/>
      <c r="B3" s="3"/>
      <c r="C3" s="3"/>
      <c r="D3" s="3"/>
      <c r="E3" s="3"/>
      <c r="F3" s="2" t="s">
        <v>6</v>
      </c>
      <c r="G3" s="3" t="s">
        <v>7</v>
      </c>
      <c r="H3" s="3" t="s">
        <v>8</v>
      </c>
      <c r="I3" s="3" t="s">
        <v>9</v>
      </c>
      <c r="J3" s="26" t="s">
        <v>4</v>
      </c>
      <c r="K3" s="27"/>
      <c r="L3" s="3"/>
      <c r="M3" s="3"/>
      <c r="N3" s="3"/>
      <c r="O3" s="3"/>
      <c r="P3" s="2" t="s">
        <v>6</v>
      </c>
      <c r="Q3" s="3" t="s">
        <v>7</v>
      </c>
      <c r="R3" s="3" t="s">
        <v>8</v>
      </c>
      <c r="S3" s="3" t="s">
        <v>9</v>
      </c>
      <c r="T3" s="26" t="s">
        <v>4</v>
      </c>
    </row>
    <row r="4" spans="1:20" x14ac:dyDescent="0.25">
      <c r="A4" s="28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5" t="s">
        <v>15</v>
      </c>
      <c r="G4" s="4" t="s">
        <v>16</v>
      </c>
      <c r="H4" s="6" t="s">
        <v>17</v>
      </c>
      <c r="I4" s="6" t="s">
        <v>18</v>
      </c>
      <c r="J4" s="29" t="s">
        <v>19</v>
      </c>
      <c r="K4" s="28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5" t="s">
        <v>15</v>
      </c>
      <c r="Q4" s="4" t="s">
        <v>16</v>
      </c>
      <c r="R4" s="6" t="s">
        <v>17</v>
      </c>
      <c r="S4" s="6" t="s">
        <v>18</v>
      </c>
      <c r="T4" s="29" t="s">
        <v>19</v>
      </c>
    </row>
    <row r="5" spans="1:20" x14ac:dyDescent="0.25">
      <c r="A5" s="30"/>
      <c r="B5" s="7"/>
      <c r="C5" s="8"/>
      <c r="D5" s="8"/>
      <c r="E5" s="8"/>
      <c r="F5" s="9"/>
      <c r="G5" s="8"/>
      <c r="H5" s="8"/>
      <c r="I5" s="8"/>
      <c r="J5" s="31">
        <v>-4.13</v>
      </c>
      <c r="K5" s="30"/>
      <c r="L5" s="7"/>
      <c r="M5" s="8"/>
      <c r="N5" s="8"/>
      <c r="O5" s="8"/>
      <c r="P5" s="9"/>
      <c r="Q5" s="8"/>
      <c r="R5" s="8"/>
      <c r="S5" s="8"/>
      <c r="T5" s="31">
        <v>-3.43</v>
      </c>
    </row>
    <row r="6" spans="1:20" x14ac:dyDescent="0.25">
      <c r="A6" s="27" t="s">
        <v>20</v>
      </c>
      <c r="B6" s="10"/>
      <c r="C6" s="11"/>
      <c r="D6" s="11"/>
      <c r="E6" s="24"/>
      <c r="F6" s="11"/>
      <c r="G6" s="11"/>
      <c r="H6" s="11"/>
      <c r="I6" s="11"/>
      <c r="J6" s="31"/>
      <c r="K6" s="27" t="s">
        <v>20</v>
      </c>
      <c r="L6" s="10"/>
      <c r="M6" s="11"/>
      <c r="N6" s="11"/>
      <c r="O6" s="24"/>
      <c r="P6" s="11"/>
      <c r="Q6" s="11"/>
      <c r="R6" s="11"/>
      <c r="S6" s="11"/>
      <c r="T6" s="31"/>
    </row>
    <row r="7" spans="1:20" x14ac:dyDescent="0.25">
      <c r="A7" s="32" t="s">
        <v>21</v>
      </c>
      <c r="B7" s="33"/>
      <c r="C7" s="34"/>
      <c r="D7" s="34"/>
      <c r="E7" s="35"/>
      <c r="F7" s="34"/>
      <c r="G7" s="34"/>
      <c r="H7" s="34"/>
      <c r="I7" s="34"/>
      <c r="J7" s="36"/>
      <c r="K7" s="32" t="s">
        <v>21</v>
      </c>
      <c r="L7" s="33"/>
      <c r="M7" s="34"/>
      <c r="N7" s="34"/>
      <c r="O7" s="35"/>
      <c r="P7" s="34"/>
      <c r="Q7" s="34"/>
      <c r="R7" s="34"/>
      <c r="S7" s="34"/>
      <c r="T7" s="36"/>
    </row>
    <row r="8" spans="1:20" x14ac:dyDescent="0.25">
      <c r="A8" s="37" t="s">
        <v>22</v>
      </c>
      <c r="B8" s="14"/>
      <c r="C8" s="15"/>
      <c r="D8" s="15"/>
      <c r="E8" s="23"/>
      <c r="F8" s="15"/>
      <c r="G8" s="15"/>
      <c r="H8" s="15"/>
      <c r="I8" s="15"/>
      <c r="J8" s="38"/>
      <c r="K8" s="37" t="s">
        <v>22</v>
      </c>
      <c r="L8" s="14"/>
      <c r="M8" s="15"/>
      <c r="N8" s="15"/>
      <c r="O8" s="23"/>
      <c r="P8" s="15"/>
      <c r="Q8" s="15"/>
      <c r="R8" s="15"/>
      <c r="S8" s="15"/>
      <c r="T8" s="38"/>
    </row>
    <row r="9" spans="1:20" x14ac:dyDescent="0.25">
      <c r="A9" s="39" t="s">
        <v>23</v>
      </c>
      <c r="B9" s="16">
        <v>42429</v>
      </c>
      <c r="C9" s="17">
        <f>IF(D9="congés",7.8,7.8+D9)</f>
        <v>7.8</v>
      </c>
      <c r="D9" s="64"/>
      <c r="E9" s="64"/>
      <c r="F9" s="64"/>
      <c r="G9" s="64"/>
      <c r="H9" s="64"/>
      <c r="I9" s="64"/>
      <c r="J9" s="65"/>
      <c r="K9" s="54" t="s">
        <v>23</v>
      </c>
      <c r="L9" s="55">
        <v>42457</v>
      </c>
      <c r="M9" s="56">
        <f>IF(N9="congés",7.8,7.8+N9)</f>
        <v>7.8</v>
      </c>
      <c r="N9" s="85"/>
      <c r="O9" s="85"/>
      <c r="P9" s="85"/>
      <c r="Q9" s="85"/>
      <c r="R9" s="85"/>
      <c r="S9" s="85"/>
      <c r="T9" s="86"/>
    </row>
    <row r="10" spans="1:20" x14ac:dyDescent="0.25">
      <c r="A10" s="39" t="s">
        <v>24</v>
      </c>
      <c r="B10" s="16">
        <v>42430</v>
      </c>
      <c r="C10" s="17">
        <f>IF(D10="congés",7.8,7.8+D10)</f>
        <v>7.8</v>
      </c>
      <c r="D10" s="64"/>
      <c r="E10" s="64"/>
      <c r="F10" s="64"/>
      <c r="G10" s="64"/>
      <c r="H10" s="64"/>
      <c r="I10" s="64"/>
      <c r="J10" s="65"/>
      <c r="K10" s="39" t="s">
        <v>24</v>
      </c>
      <c r="L10" s="16">
        <v>42458</v>
      </c>
      <c r="M10" s="17">
        <f>IF(N10="congés",7.8,7.8+N10)</f>
        <v>7.8</v>
      </c>
      <c r="N10" s="64"/>
      <c r="O10" s="64"/>
      <c r="P10" s="64"/>
      <c r="Q10" s="64"/>
      <c r="R10" s="64"/>
      <c r="S10" s="64"/>
      <c r="T10" s="65"/>
    </row>
    <row r="11" spans="1:20" x14ac:dyDescent="0.25">
      <c r="A11" s="39" t="s">
        <v>24</v>
      </c>
      <c r="B11" s="16">
        <v>42431</v>
      </c>
      <c r="C11" s="17">
        <f>IF(D11="congés",7.8,7.8+D11)</f>
        <v>7.8</v>
      </c>
      <c r="D11" s="64"/>
      <c r="E11" s="64"/>
      <c r="F11" s="64"/>
      <c r="G11" s="64"/>
      <c r="H11" s="64"/>
      <c r="I11" s="64"/>
      <c r="J11" s="65"/>
      <c r="K11" s="39" t="s">
        <v>24</v>
      </c>
      <c r="L11" s="16">
        <v>42459</v>
      </c>
      <c r="M11" s="17">
        <f>IF(N11="congés",7.8,7.8+N11)</f>
        <v>7.8</v>
      </c>
      <c r="N11" s="64"/>
      <c r="O11" s="64"/>
      <c r="P11" s="64"/>
      <c r="Q11" s="64"/>
      <c r="R11" s="64"/>
      <c r="S11" s="64"/>
      <c r="T11" s="65"/>
    </row>
    <row r="12" spans="1:20" x14ac:dyDescent="0.25">
      <c r="A12" s="39" t="s">
        <v>25</v>
      </c>
      <c r="B12" s="16">
        <v>42432</v>
      </c>
      <c r="C12" s="17">
        <f>IF(D12="congés",7.8,7.8+D12)</f>
        <v>0</v>
      </c>
      <c r="D12" s="17">
        <v>-7.8</v>
      </c>
      <c r="E12" s="18"/>
      <c r="F12" s="17"/>
      <c r="G12" s="18"/>
      <c r="H12" s="17"/>
      <c r="I12" s="17"/>
      <c r="J12" s="40"/>
      <c r="K12" s="39" t="s">
        <v>25</v>
      </c>
      <c r="L12" s="16">
        <v>42460</v>
      </c>
      <c r="M12" s="17">
        <f>IF(N12="congés",7.8,7.8+N12)</f>
        <v>7.8</v>
      </c>
      <c r="N12" s="17"/>
      <c r="O12" s="18"/>
      <c r="P12" s="17"/>
      <c r="Q12" s="18"/>
      <c r="R12" s="17"/>
      <c r="S12" s="17"/>
      <c r="T12" s="40"/>
    </row>
    <row r="13" spans="1:20" x14ac:dyDescent="0.25">
      <c r="A13" s="41" t="s">
        <v>26</v>
      </c>
      <c r="B13" s="16">
        <v>42433</v>
      </c>
      <c r="C13" s="20">
        <f>IF(D13="congés",7.8,7.8+D13)</f>
        <v>7.8</v>
      </c>
      <c r="D13" s="20"/>
      <c r="E13" s="21"/>
      <c r="F13" s="20"/>
      <c r="G13" s="21"/>
      <c r="H13" s="20"/>
      <c r="I13" s="20"/>
      <c r="J13" s="42"/>
      <c r="K13" s="41" t="s">
        <v>26</v>
      </c>
      <c r="L13" s="16">
        <v>42461</v>
      </c>
      <c r="M13" s="20">
        <f>IF(N13="congés",7.8,7.8+N13)</f>
        <v>7.8</v>
      </c>
      <c r="N13" s="20"/>
      <c r="O13" s="21"/>
      <c r="P13" s="20"/>
      <c r="Q13" s="21"/>
      <c r="R13" s="20"/>
      <c r="S13" s="20"/>
      <c r="T13" s="42"/>
    </row>
    <row r="14" spans="1:20" x14ac:dyDescent="0.25">
      <c r="A14" s="39" t="s">
        <v>20</v>
      </c>
      <c r="B14" s="16">
        <v>42434</v>
      </c>
      <c r="C14" s="17">
        <v>4.25</v>
      </c>
      <c r="D14" s="17">
        <v>4.25</v>
      </c>
      <c r="E14" s="18"/>
      <c r="F14" s="17"/>
      <c r="G14" s="18"/>
      <c r="H14" s="17"/>
      <c r="I14" s="17"/>
      <c r="J14" s="40"/>
      <c r="K14" s="39" t="s">
        <v>20</v>
      </c>
      <c r="L14" s="16">
        <v>42462</v>
      </c>
      <c r="M14" s="17"/>
      <c r="N14" s="17"/>
      <c r="O14" s="18"/>
      <c r="P14" s="17"/>
      <c r="Q14" s="18"/>
      <c r="R14" s="17"/>
      <c r="S14" s="17"/>
      <c r="T14" s="40"/>
    </row>
    <row r="15" spans="1:20" x14ac:dyDescent="0.25">
      <c r="A15" s="43" t="s">
        <v>21</v>
      </c>
      <c r="B15" s="12">
        <v>42435</v>
      </c>
      <c r="C15" s="13">
        <v>2.75</v>
      </c>
      <c r="D15" s="13">
        <v>2.75</v>
      </c>
      <c r="E15" s="22"/>
      <c r="F15" s="13">
        <v>2.75</v>
      </c>
      <c r="G15" s="22"/>
      <c r="H15" s="13"/>
      <c r="I15" s="13"/>
      <c r="J15" s="44"/>
      <c r="K15" s="43" t="s">
        <v>21</v>
      </c>
      <c r="L15" s="12">
        <v>42463</v>
      </c>
      <c r="M15" s="13"/>
      <c r="N15" s="13"/>
      <c r="O15" s="22"/>
      <c r="P15" s="13"/>
      <c r="Q15" s="22"/>
      <c r="R15" s="13"/>
      <c r="S15" s="13"/>
      <c r="T15" s="44"/>
    </row>
    <row r="16" spans="1:20" x14ac:dyDescent="0.25">
      <c r="A16" s="37" t="s">
        <v>22</v>
      </c>
      <c r="B16" s="14"/>
      <c r="C16" s="15">
        <f>+C9+C10+C11+C12+C13+C14+C15</f>
        <v>38.200000000000003</v>
      </c>
      <c r="D16" s="15"/>
      <c r="E16" s="23">
        <v>35</v>
      </c>
      <c r="F16" s="15"/>
      <c r="G16" s="23">
        <v>4</v>
      </c>
      <c r="H16" s="15"/>
      <c r="I16" s="15"/>
      <c r="J16" s="45">
        <f>C16-39</f>
        <v>-0.79999999999999716</v>
      </c>
      <c r="K16" s="37" t="s">
        <v>22</v>
      </c>
      <c r="L16" s="14"/>
      <c r="M16" s="15">
        <f>+M9+M10+M11+M12+M13+M14+M15</f>
        <v>39</v>
      </c>
      <c r="N16" s="15"/>
      <c r="O16" s="23">
        <v>35</v>
      </c>
      <c r="P16" s="15"/>
      <c r="Q16" s="23">
        <v>4</v>
      </c>
      <c r="R16" s="15"/>
      <c r="S16" s="15"/>
      <c r="T16" s="45"/>
    </row>
    <row r="17" spans="1:20" x14ac:dyDescent="0.25">
      <c r="A17" s="41" t="s">
        <v>23</v>
      </c>
      <c r="B17" s="19">
        <v>42436</v>
      </c>
      <c r="C17" s="20">
        <f>IF(D17="congés",7.8,7.8+D17)</f>
        <v>7.8</v>
      </c>
      <c r="D17" s="20"/>
      <c r="E17" s="21"/>
      <c r="F17" s="20"/>
      <c r="G17" s="21"/>
      <c r="H17" s="20"/>
      <c r="I17" s="20"/>
      <c r="J17" s="42"/>
      <c r="K17" s="41" t="s">
        <v>23</v>
      </c>
      <c r="L17" s="19">
        <v>42464</v>
      </c>
      <c r="M17" s="20">
        <f>IF(N17="congés",7.8,7.8+N17)</f>
        <v>7.8</v>
      </c>
      <c r="N17" s="20"/>
      <c r="O17" s="21"/>
      <c r="P17" s="20"/>
      <c r="Q17" s="21"/>
      <c r="R17" s="20"/>
      <c r="S17" s="20"/>
      <c r="T17" s="42"/>
    </row>
    <row r="18" spans="1:20" x14ac:dyDescent="0.25">
      <c r="A18" s="39" t="s">
        <v>24</v>
      </c>
      <c r="B18" s="19">
        <v>42437</v>
      </c>
      <c r="C18" s="17">
        <f>IF(D18="congés",7.8,7.8+D18)</f>
        <v>7.8</v>
      </c>
      <c r="D18" s="20"/>
      <c r="E18" s="18"/>
      <c r="F18" s="17"/>
      <c r="G18" s="18"/>
      <c r="H18" s="18"/>
      <c r="I18" s="18"/>
      <c r="J18" s="46"/>
      <c r="K18" s="39" t="s">
        <v>24</v>
      </c>
      <c r="L18" s="19">
        <v>42465</v>
      </c>
      <c r="M18" s="17">
        <f>IF(N18="congés",7.8,7.8+N18)</f>
        <v>0</v>
      </c>
      <c r="N18" s="20">
        <v>-7.8</v>
      </c>
      <c r="O18" s="18"/>
      <c r="P18" s="17"/>
      <c r="Q18" s="18"/>
      <c r="R18" s="18"/>
      <c r="S18" s="18"/>
      <c r="T18" s="46"/>
    </row>
    <row r="19" spans="1:20" x14ac:dyDescent="0.25">
      <c r="A19" s="39" t="s">
        <v>24</v>
      </c>
      <c r="B19" s="19">
        <v>42438</v>
      </c>
      <c r="C19" s="17">
        <f>IF(D19="congés",7.8,7.8+D19)</f>
        <v>7.8</v>
      </c>
      <c r="D19" s="17"/>
      <c r="E19" s="18"/>
      <c r="F19" s="17"/>
      <c r="G19" s="18"/>
      <c r="H19" s="17"/>
      <c r="I19" s="17"/>
      <c r="J19" s="40"/>
      <c r="K19" s="39" t="s">
        <v>24</v>
      </c>
      <c r="L19" s="19">
        <v>42466</v>
      </c>
      <c r="M19" s="17">
        <f>IF(N19="congés",7.8,7.8+N19)</f>
        <v>7.8</v>
      </c>
      <c r="N19" s="17"/>
      <c r="O19" s="18"/>
      <c r="P19" s="17"/>
      <c r="Q19" s="18"/>
      <c r="R19" s="17"/>
      <c r="S19" s="17"/>
      <c r="T19" s="40"/>
    </row>
    <row r="20" spans="1:20" x14ac:dyDescent="0.25">
      <c r="A20" s="39" t="s">
        <v>25</v>
      </c>
      <c r="B20" s="19">
        <v>42439</v>
      </c>
      <c r="C20" s="17">
        <f>IF(D20="congés",7.8,7.8+D20)</f>
        <v>7.8</v>
      </c>
      <c r="D20" s="17"/>
      <c r="E20" s="18"/>
      <c r="F20" s="17"/>
      <c r="G20" s="18"/>
      <c r="H20" s="17"/>
      <c r="I20" s="17"/>
      <c r="J20" s="40"/>
      <c r="K20" s="39" t="s">
        <v>25</v>
      </c>
      <c r="L20" s="19">
        <v>42467</v>
      </c>
      <c r="M20" s="17">
        <f>IF(N20="congés",7.8,7.8+N20)</f>
        <v>7.8</v>
      </c>
      <c r="N20" s="17"/>
      <c r="O20" s="18"/>
      <c r="P20" s="17"/>
      <c r="Q20" s="18"/>
      <c r="R20" s="17"/>
      <c r="S20" s="17"/>
      <c r="T20" s="40"/>
    </row>
    <row r="21" spans="1:20" x14ac:dyDescent="0.25">
      <c r="A21" s="41" t="s">
        <v>26</v>
      </c>
      <c r="B21" s="19">
        <v>42440</v>
      </c>
      <c r="C21" s="20">
        <f>IF(D21="congés",7.8,7.8+D21)</f>
        <v>7.8</v>
      </c>
      <c r="D21" s="20"/>
      <c r="E21" s="21"/>
      <c r="F21" s="20"/>
      <c r="G21" s="21"/>
      <c r="H21" s="20"/>
      <c r="I21" s="20"/>
      <c r="J21" s="42"/>
      <c r="K21" s="41" t="s">
        <v>26</v>
      </c>
      <c r="L21" s="19">
        <v>42468</v>
      </c>
      <c r="M21" s="20">
        <f>IF(N21="congés",7.8,7.8+N21)</f>
        <v>7.8</v>
      </c>
      <c r="N21" s="20" t="s">
        <v>28</v>
      </c>
      <c r="O21" s="21"/>
      <c r="P21" s="20"/>
      <c r="Q21" s="21"/>
      <c r="R21" s="20"/>
      <c r="S21" s="20"/>
      <c r="T21" s="42"/>
    </row>
    <row r="22" spans="1:20" x14ac:dyDescent="0.25">
      <c r="A22" s="41" t="s">
        <v>20</v>
      </c>
      <c r="B22" s="19">
        <v>42441</v>
      </c>
      <c r="C22" s="20"/>
      <c r="D22" s="20"/>
      <c r="E22" s="21"/>
      <c r="F22" s="20"/>
      <c r="G22" s="21"/>
      <c r="H22" s="20"/>
      <c r="I22" s="20"/>
      <c r="J22" s="42"/>
      <c r="K22" s="41" t="s">
        <v>20</v>
      </c>
      <c r="L22" s="19">
        <v>42469</v>
      </c>
      <c r="M22" s="20">
        <v>4.75</v>
      </c>
      <c r="N22" s="20">
        <v>4.75</v>
      </c>
      <c r="O22" s="21"/>
      <c r="P22" s="20"/>
      <c r="Q22" s="21"/>
      <c r="R22" s="20"/>
      <c r="S22" s="20"/>
      <c r="T22" s="42"/>
    </row>
    <row r="23" spans="1:20" x14ac:dyDescent="0.25">
      <c r="A23" s="43" t="s">
        <v>21</v>
      </c>
      <c r="B23" s="12">
        <v>42442</v>
      </c>
      <c r="C23" s="13"/>
      <c r="D23" s="13"/>
      <c r="E23" s="22"/>
      <c r="F23" s="13"/>
      <c r="G23" s="22"/>
      <c r="H23" s="13"/>
      <c r="I23" s="13"/>
      <c r="J23" s="44"/>
      <c r="K23" s="43" t="s">
        <v>21</v>
      </c>
      <c r="L23" s="12">
        <v>42470</v>
      </c>
      <c r="M23" s="13">
        <v>3.25</v>
      </c>
      <c r="N23" s="13">
        <v>3.25</v>
      </c>
      <c r="O23" s="22"/>
      <c r="P23" s="13">
        <v>3.25</v>
      </c>
      <c r="Q23" s="22"/>
      <c r="R23" s="13"/>
      <c r="S23" s="13"/>
      <c r="T23" s="44"/>
    </row>
    <row r="24" spans="1:20" x14ac:dyDescent="0.25">
      <c r="A24" s="37" t="s">
        <v>22</v>
      </c>
      <c r="B24" s="14"/>
      <c r="C24" s="15">
        <f>C17+C18+C19+C20+C21+C22+C23</f>
        <v>39</v>
      </c>
      <c r="D24" s="15"/>
      <c r="E24" s="23">
        <v>35</v>
      </c>
      <c r="F24" s="15"/>
      <c r="G24" s="23">
        <v>4</v>
      </c>
      <c r="H24" s="15"/>
      <c r="I24" s="15"/>
      <c r="J24" s="38">
        <f>C24-39</f>
        <v>0</v>
      </c>
      <c r="K24" s="37" t="s">
        <v>22</v>
      </c>
      <c r="L24" s="14"/>
      <c r="M24" s="15">
        <f>M17+M18+M19+M20+M21+M22+M23</f>
        <v>39.200000000000003</v>
      </c>
      <c r="N24" s="15"/>
      <c r="O24" s="23">
        <v>35</v>
      </c>
      <c r="P24" s="15"/>
      <c r="Q24" s="23">
        <v>4</v>
      </c>
      <c r="R24" s="15"/>
      <c r="S24" s="15"/>
      <c r="T24" s="38">
        <v>0.25</v>
      </c>
    </row>
    <row r="25" spans="1:20" x14ac:dyDescent="0.25">
      <c r="A25" s="39" t="s">
        <v>23</v>
      </c>
      <c r="B25" s="16">
        <v>42443</v>
      </c>
      <c r="C25" s="17">
        <f>IF(D25="congés",7.8,7.8+D25)</f>
        <v>7.8</v>
      </c>
      <c r="D25" s="17"/>
      <c r="E25" s="18"/>
      <c r="F25" s="17"/>
      <c r="G25" s="18"/>
      <c r="H25" s="17"/>
      <c r="I25" s="17"/>
      <c r="J25" s="40"/>
      <c r="K25" s="39" t="s">
        <v>23</v>
      </c>
      <c r="L25" s="16">
        <v>42471</v>
      </c>
      <c r="M25" s="17">
        <f>IF(N25="congés",7.8,7.8+N25)</f>
        <v>7.8</v>
      </c>
      <c r="N25" s="17"/>
      <c r="O25" s="18"/>
      <c r="P25" s="17"/>
      <c r="Q25" s="18"/>
      <c r="R25" s="17"/>
      <c r="S25" s="17"/>
      <c r="T25" s="40"/>
    </row>
    <row r="26" spans="1:20" x14ac:dyDescent="0.25">
      <c r="A26" s="39" t="s">
        <v>24</v>
      </c>
      <c r="B26" s="16">
        <v>42444</v>
      </c>
      <c r="C26" s="17">
        <f>IF(D26="congés",7.8,7.8+D26)</f>
        <v>7.8</v>
      </c>
      <c r="D26" s="17"/>
      <c r="E26" s="18"/>
      <c r="F26" s="17"/>
      <c r="G26" s="18"/>
      <c r="H26" s="17"/>
      <c r="I26" s="17"/>
      <c r="J26" s="40"/>
      <c r="K26" s="39" t="s">
        <v>24</v>
      </c>
      <c r="L26" s="16">
        <v>42472</v>
      </c>
      <c r="M26" s="17">
        <f>IF(N26="congés",7.8,7.8+N26)</f>
        <v>7.8</v>
      </c>
      <c r="N26" s="17"/>
      <c r="O26" s="18"/>
      <c r="P26" s="17"/>
      <c r="Q26" s="18"/>
      <c r="R26" s="17"/>
      <c r="S26" s="17"/>
      <c r="T26" s="40"/>
    </row>
    <row r="27" spans="1:20" x14ac:dyDescent="0.25">
      <c r="A27" s="66" t="s">
        <v>24</v>
      </c>
      <c r="B27" s="16">
        <v>42445</v>
      </c>
      <c r="C27" s="67">
        <f>IF(D27="congés",7.8,7.8+D27)</f>
        <v>7.8</v>
      </c>
      <c r="D27" s="67"/>
      <c r="E27" s="68"/>
      <c r="F27" s="67"/>
      <c r="G27" s="68"/>
      <c r="H27" s="67"/>
      <c r="I27" s="67"/>
      <c r="J27" s="69"/>
      <c r="K27" s="66" t="s">
        <v>24</v>
      </c>
      <c r="L27" s="16">
        <v>42473</v>
      </c>
      <c r="M27" s="67">
        <f>IF(N27="congés",7.8,7.8+N27)</f>
        <v>7.8</v>
      </c>
      <c r="N27" s="67"/>
      <c r="O27" s="68"/>
      <c r="P27" s="67"/>
      <c r="Q27" s="68"/>
      <c r="R27" s="67"/>
      <c r="S27" s="67"/>
      <c r="T27" s="69"/>
    </row>
    <row r="28" spans="1:20" x14ac:dyDescent="0.25">
      <c r="A28" s="41" t="s">
        <v>25</v>
      </c>
      <c r="B28" s="16">
        <v>42446</v>
      </c>
      <c r="C28" s="20">
        <f>IF(D28="congés",7.8,7.8+D28)</f>
        <v>7.8</v>
      </c>
      <c r="D28" s="20"/>
      <c r="E28" s="21"/>
      <c r="F28" s="20"/>
      <c r="G28" s="21"/>
      <c r="H28" s="20"/>
      <c r="I28" s="20"/>
      <c r="J28" s="42"/>
      <c r="K28" s="41" t="s">
        <v>25</v>
      </c>
      <c r="L28" s="16">
        <v>42474</v>
      </c>
      <c r="M28" s="20">
        <f>IF(N28="congés",7.8,7.8+N28)</f>
        <v>7.8</v>
      </c>
      <c r="N28" s="20"/>
      <c r="O28" s="21"/>
      <c r="P28" s="20"/>
      <c r="Q28" s="21"/>
      <c r="R28" s="20"/>
      <c r="S28" s="20"/>
      <c r="T28" s="42"/>
    </row>
    <row r="29" spans="1:20" x14ac:dyDescent="0.25">
      <c r="A29" s="47" t="s">
        <v>26</v>
      </c>
      <c r="B29" s="16">
        <v>42447</v>
      </c>
      <c r="C29" s="17">
        <f>IF(D29="congés",7.8,7.8+D29)</f>
        <v>7.8</v>
      </c>
      <c r="D29" s="11"/>
      <c r="E29" s="24"/>
      <c r="F29" s="11"/>
      <c r="G29" s="24"/>
      <c r="H29" s="11"/>
      <c r="I29" s="11"/>
      <c r="J29" s="48"/>
      <c r="K29" s="47" t="s">
        <v>26</v>
      </c>
      <c r="L29" s="16">
        <v>42475</v>
      </c>
      <c r="M29" s="17">
        <f>IF(N29="congés",7.8,7.8+N29)</f>
        <v>7.8</v>
      </c>
      <c r="N29" s="11"/>
      <c r="O29" s="24"/>
      <c r="P29" s="11"/>
      <c r="Q29" s="24"/>
      <c r="R29" s="11"/>
      <c r="S29" s="11"/>
      <c r="T29" s="48"/>
    </row>
    <row r="30" spans="1:20" x14ac:dyDescent="0.25">
      <c r="A30" s="41" t="s">
        <v>20</v>
      </c>
      <c r="B30" s="16">
        <v>42448</v>
      </c>
      <c r="C30" s="20"/>
      <c r="D30" s="20"/>
      <c r="E30" s="21"/>
      <c r="F30" s="20"/>
      <c r="G30" s="21"/>
      <c r="H30" s="20"/>
      <c r="I30" s="20"/>
      <c r="J30" s="42"/>
      <c r="K30" s="41" t="s">
        <v>20</v>
      </c>
      <c r="L30" s="16">
        <v>42476</v>
      </c>
      <c r="M30" s="20"/>
      <c r="N30" s="20"/>
      <c r="O30" s="21"/>
      <c r="P30" s="20"/>
      <c r="Q30" s="21"/>
      <c r="R30" s="20"/>
      <c r="S30" s="20"/>
      <c r="T30" s="42"/>
    </row>
    <row r="31" spans="1:20" x14ac:dyDescent="0.25">
      <c r="A31" s="43" t="s">
        <v>21</v>
      </c>
      <c r="B31" s="12">
        <v>42449</v>
      </c>
      <c r="C31" s="13"/>
      <c r="D31" s="13"/>
      <c r="E31" s="22"/>
      <c r="F31" s="13"/>
      <c r="G31" s="22"/>
      <c r="H31" s="13"/>
      <c r="I31" s="13"/>
      <c r="J31" s="44"/>
      <c r="K31" s="43" t="s">
        <v>21</v>
      </c>
      <c r="L31" s="12">
        <v>42477</v>
      </c>
      <c r="M31" s="13"/>
      <c r="N31" s="13"/>
      <c r="O31" s="22"/>
      <c r="P31" s="13"/>
      <c r="Q31" s="22"/>
      <c r="R31" s="13"/>
      <c r="S31" s="13"/>
      <c r="T31" s="44"/>
    </row>
    <row r="32" spans="1:20" x14ac:dyDescent="0.25">
      <c r="A32" s="37" t="s">
        <v>22</v>
      </c>
      <c r="B32" s="14"/>
      <c r="C32" s="15">
        <f>C25+C26+C27+C28+C29+C30+C31</f>
        <v>39</v>
      </c>
      <c r="D32" s="15"/>
      <c r="E32" s="23">
        <v>35</v>
      </c>
      <c r="F32" s="15"/>
      <c r="G32" s="23">
        <v>4</v>
      </c>
      <c r="H32" s="15"/>
      <c r="I32" s="15"/>
      <c r="J32" s="38"/>
      <c r="K32" s="37" t="s">
        <v>22</v>
      </c>
      <c r="L32" s="14"/>
      <c r="M32" s="15">
        <f>M25+M26+M27+M28+M29+M30+M31</f>
        <v>39</v>
      </c>
      <c r="N32" s="15"/>
      <c r="O32" s="23">
        <v>35</v>
      </c>
      <c r="P32" s="15"/>
      <c r="Q32" s="23">
        <v>4</v>
      </c>
      <c r="R32" s="15"/>
      <c r="S32" s="15"/>
      <c r="T32" s="38"/>
    </row>
    <row r="33" spans="1:20" x14ac:dyDescent="0.25">
      <c r="A33" s="39" t="s">
        <v>23</v>
      </c>
      <c r="B33" s="16">
        <v>42450</v>
      </c>
      <c r="C33" s="17">
        <f>IF(D33="congés",7.8,7.8+D33)</f>
        <v>7.8</v>
      </c>
      <c r="D33" s="17"/>
      <c r="E33" s="18"/>
      <c r="F33" s="17"/>
      <c r="G33" s="18"/>
      <c r="H33" s="17"/>
      <c r="I33" s="17"/>
      <c r="J33" s="40"/>
      <c r="K33" s="39" t="s">
        <v>23</v>
      </c>
      <c r="L33" s="16">
        <v>42478</v>
      </c>
      <c r="M33" s="17">
        <f>IF(N33="congés",7.8,7.8+N33)</f>
        <v>7.8</v>
      </c>
      <c r="N33" s="17"/>
      <c r="O33" s="18"/>
      <c r="P33" s="17"/>
      <c r="Q33" s="18"/>
      <c r="R33" s="17"/>
      <c r="S33" s="17"/>
      <c r="T33" s="40"/>
    </row>
    <row r="34" spans="1:20" x14ac:dyDescent="0.25">
      <c r="A34" s="39" t="s">
        <v>24</v>
      </c>
      <c r="B34" s="16">
        <v>42451</v>
      </c>
      <c r="C34" s="17">
        <f>IF(D34="congés",7.8,7.8+D34)</f>
        <v>0</v>
      </c>
      <c r="D34" s="17">
        <v>-7.8</v>
      </c>
      <c r="E34" s="18"/>
      <c r="F34" s="17"/>
      <c r="G34" s="18"/>
      <c r="H34" s="17"/>
      <c r="I34" s="17"/>
      <c r="J34" s="40"/>
      <c r="K34" s="39" t="s">
        <v>24</v>
      </c>
      <c r="L34" s="16">
        <v>42479</v>
      </c>
      <c r="M34" s="17">
        <f>IF(N34="congés",7.8,7.8+N34)</f>
        <v>7.8</v>
      </c>
      <c r="N34" s="17"/>
      <c r="O34" s="18"/>
      <c r="P34" s="17"/>
      <c r="Q34" s="18"/>
      <c r="R34" s="17"/>
      <c r="S34" s="17"/>
      <c r="T34" s="40"/>
    </row>
    <row r="35" spans="1:20" x14ac:dyDescent="0.25">
      <c r="A35" s="47" t="s">
        <v>24</v>
      </c>
      <c r="B35" s="16">
        <v>42452</v>
      </c>
      <c r="C35" s="17">
        <f>IF(D35="congés",7.8,7.8+D35)</f>
        <v>7.8</v>
      </c>
      <c r="D35" s="11"/>
      <c r="E35" s="24"/>
      <c r="F35" s="11"/>
      <c r="G35" s="24"/>
      <c r="H35" s="11"/>
      <c r="I35" s="11"/>
      <c r="J35" s="48"/>
      <c r="K35" s="47" t="s">
        <v>24</v>
      </c>
      <c r="L35" s="16">
        <v>42480</v>
      </c>
      <c r="M35" s="17">
        <f>IF(N35="congés",7.8,7.8+N35)</f>
        <v>7.8</v>
      </c>
      <c r="N35" s="11"/>
      <c r="O35" s="24"/>
      <c r="P35" s="11"/>
      <c r="Q35" s="24"/>
      <c r="R35" s="11"/>
      <c r="S35" s="11"/>
      <c r="T35" s="48"/>
    </row>
    <row r="36" spans="1:20" x14ac:dyDescent="0.25">
      <c r="A36" s="47" t="s">
        <v>25</v>
      </c>
      <c r="B36" s="16">
        <v>42453</v>
      </c>
      <c r="C36" s="17">
        <f>IF(D36="congés",7.8,7.8+D36)</f>
        <v>7.8</v>
      </c>
      <c r="D36" s="11"/>
      <c r="E36" s="3"/>
      <c r="F36" s="11"/>
      <c r="G36" s="24"/>
      <c r="H36" s="11"/>
      <c r="I36" s="11"/>
      <c r="J36" s="48"/>
      <c r="K36" s="47" t="s">
        <v>25</v>
      </c>
      <c r="L36" s="16">
        <v>42481</v>
      </c>
      <c r="M36" s="17">
        <f>IF(N36="congés",7.8,7.8+N36)</f>
        <v>7.8</v>
      </c>
      <c r="N36" s="11"/>
      <c r="O36" s="3"/>
      <c r="P36" s="11"/>
      <c r="Q36" s="24"/>
      <c r="R36" s="11"/>
      <c r="S36" s="11"/>
      <c r="T36" s="48"/>
    </row>
    <row r="37" spans="1:20" x14ac:dyDescent="0.25">
      <c r="A37" s="41" t="s">
        <v>26</v>
      </c>
      <c r="B37" s="16">
        <v>42454</v>
      </c>
      <c r="C37" s="20">
        <f>IF(D37="congés",7.8,7.8+D37)</f>
        <v>7.8</v>
      </c>
      <c r="D37" s="20"/>
      <c r="E37" s="21"/>
      <c r="F37" s="20"/>
      <c r="G37" s="21"/>
      <c r="H37" s="20"/>
      <c r="I37" s="20"/>
      <c r="J37" s="42"/>
      <c r="K37" s="41" t="s">
        <v>26</v>
      </c>
      <c r="L37" s="16">
        <v>42482</v>
      </c>
      <c r="M37" s="20">
        <f>IF(N37="congés",7.8,7.8+N37)</f>
        <v>7.8</v>
      </c>
      <c r="N37" s="20"/>
      <c r="O37" s="21"/>
      <c r="P37" s="20"/>
      <c r="Q37" s="21"/>
      <c r="R37" s="20"/>
      <c r="S37" s="20"/>
      <c r="T37" s="42"/>
    </row>
    <row r="38" spans="1:20" x14ac:dyDescent="0.25">
      <c r="A38" s="47" t="s">
        <v>20</v>
      </c>
      <c r="B38" s="16">
        <v>42455</v>
      </c>
      <c r="C38" s="11">
        <v>5.25</v>
      </c>
      <c r="D38" s="11">
        <v>5.25</v>
      </c>
      <c r="E38" s="24"/>
      <c r="F38" s="11"/>
      <c r="G38" s="24"/>
      <c r="H38" s="11"/>
      <c r="I38" s="11"/>
      <c r="J38" s="48"/>
      <c r="K38" s="47" t="s">
        <v>20</v>
      </c>
      <c r="L38" s="16">
        <v>42483</v>
      </c>
      <c r="M38" s="11"/>
      <c r="N38" s="11"/>
      <c r="O38" s="24"/>
      <c r="P38" s="11"/>
      <c r="Q38" s="24"/>
      <c r="R38" s="11"/>
      <c r="S38" s="11"/>
      <c r="T38" s="48"/>
    </row>
    <row r="39" spans="1:20" x14ac:dyDescent="0.25">
      <c r="A39" s="54" t="s">
        <v>21</v>
      </c>
      <c r="B39" s="55">
        <v>42456</v>
      </c>
      <c r="C39" s="56">
        <v>3.75</v>
      </c>
      <c r="D39" s="56">
        <v>3.75</v>
      </c>
      <c r="E39" s="57"/>
      <c r="F39" s="56">
        <v>3.75</v>
      </c>
      <c r="G39" s="57"/>
      <c r="H39" s="56"/>
      <c r="I39" s="56"/>
      <c r="J39" s="58"/>
      <c r="K39" s="43" t="s">
        <v>21</v>
      </c>
      <c r="L39" s="12">
        <v>42484</v>
      </c>
      <c r="M39" s="13"/>
      <c r="N39" s="13"/>
      <c r="O39" s="22"/>
      <c r="P39" s="13"/>
      <c r="Q39" s="22"/>
      <c r="R39" s="13"/>
      <c r="S39" s="13"/>
      <c r="T39" s="44"/>
    </row>
    <row r="40" spans="1:20" x14ac:dyDescent="0.25">
      <c r="A40" s="37" t="s">
        <v>22</v>
      </c>
      <c r="B40" s="14"/>
      <c r="C40" s="15">
        <f>C33+C34+C35+C36+C37+C38+C39</f>
        <v>40.200000000000003</v>
      </c>
      <c r="D40" s="15"/>
      <c r="E40" s="23">
        <v>35</v>
      </c>
      <c r="F40" s="15"/>
      <c r="G40" s="23">
        <v>4</v>
      </c>
      <c r="H40" s="15" t="s">
        <v>30</v>
      </c>
      <c r="I40" s="15"/>
      <c r="J40" s="38">
        <v>1.5</v>
      </c>
      <c r="K40" s="37" t="s">
        <v>22</v>
      </c>
      <c r="L40" s="14"/>
      <c r="M40" s="15">
        <f>M33+M34+M35+M36+M37+M38+M39</f>
        <v>39</v>
      </c>
      <c r="N40" s="15"/>
      <c r="O40" s="23">
        <v>35</v>
      </c>
      <c r="P40" s="15"/>
      <c r="Q40" s="23">
        <v>4</v>
      </c>
      <c r="R40" s="15"/>
      <c r="S40" s="15"/>
      <c r="T40" s="38"/>
    </row>
    <row r="41" spans="1:20" x14ac:dyDescent="0.25">
      <c r="A41" s="75" t="s">
        <v>23</v>
      </c>
      <c r="B41" s="76">
        <v>42457</v>
      </c>
      <c r="C41" s="77">
        <f>IF(D41="congés",7.8,7.8+D41)</f>
        <v>7.8</v>
      </c>
      <c r="D41" s="77"/>
      <c r="E41" s="78"/>
      <c r="F41" s="77"/>
      <c r="G41" s="78"/>
      <c r="H41" s="77"/>
      <c r="I41" s="77"/>
      <c r="J41" s="79"/>
      <c r="K41" s="70" t="s">
        <v>23</v>
      </c>
      <c r="L41" s="71">
        <v>42485</v>
      </c>
      <c r="M41" s="72">
        <f>IF(N41="congés",7.8,7.8+N41)</f>
        <v>0</v>
      </c>
      <c r="N41" s="72">
        <v>-7.8</v>
      </c>
      <c r="O41" s="73"/>
      <c r="P41" s="72"/>
      <c r="Q41" s="73"/>
      <c r="R41" s="72"/>
      <c r="S41" s="72"/>
      <c r="T41" s="74"/>
    </row>
    <row r="42" spans="1:20" x14ac:dyDescent="0.25">
      <c r="A42" s="70" t="s">
        <v>24</v>
      </c>
      <c r="B42" s="71">
        <v>42458</v>
      </c>
      <c r="C42" s="72">
        <f>IF(D42="congés",7.8,7.8+D42)</f>
        <v>7.8</v>
      </c>
      <c r="D42" s="72"/>
      <c r="E42" s="73"/>
      <c r="F42" s="72"/>
      <c r="G42" s="73"/>
      <c r="H42" s="72"/>
      <c r="I42" s="72"/>
      <c r="J42" s="74"/>
      <c r="K42" s="70" t="s">
        <v>24</v>
      </c>
      <c r="L42" s="71">
        <v>42486</v>
      </c>
      <c r="M42" s="72">
        <f>IF(N42="congés",7.8,7.8+N42)</f>
        <v>7.8</v>
      </c>
      <c r="N42" s="72"/>
      <c r="O42" s="73"/>
      <c r="P42" s="72"/>
      <c r="Q42" s="73"/>
      <c r="R42" s="72"/>
      <c r="S42" s="72"/>
      <c r="T42" s="74"/>
    </row>
    <row r="43" spans="1:20" x14ac:dyDescent="0.25">
      <c r="A43" s="70" t="s">
        <v>24</v>
      </c>
      <c r="B43" s="71">
        <v>42459</v>
      </c>
      <c r="C43" s="72">
        <f>IF(D43="congés",7.8,7.8+D43)</f>
        <v>7.8</v>
      </c>
      <c r="D43" s="72"/>
      <c r="E43" s="73"/>
      <c r="F43" s="72"/>
      <c r="G43" s="73"/>
      <c r="H43" s="72"/>
      <c r="I43" s="72"/>
      <c r="J43" s="74"/>
      <c r="K43" s="70" t="s">
        <v>24</v>
      </c>
      <c r="L43" s="71">
        <v>42487</v>
      </c>
      <c r="M43" s="72">
        <f>IF(N43="congés",7.8,7.8+N43)</f>
        <v>7.8</v>
      </c>
      <c r="N43" s="72"/>
      <c r="O43" s="73"/>
      <c r="P43" s="72"/>
      <c r="Q43" s="73"/>
      <c r="R43" s="72"/>
      <c r="S43" s="72"/>
      <c r="T43" s="74"/>
    </row>
    <row r="44" spans="1:20" x14ac:dyDescent="0.25">
      <c r="A44" s="70" t="s">
        <v>25</v>
      </c>
      <c r="B44" s="71">
        <v>42460</v>
      </c>
      <c r="C44" s="72">
        <f>IF(D44="congés",7.8,7.8+D44)</f>
        <v>7.8</v>
      </c>
      <c r="D44" s="72"/>
      <c r="E44" s="73"/>
      <c r="F44" s="72"/>
      <c r="G44" s="73"/>
      <c r="H44" s="72"/>
      <c r="I44" s="72"/>
      <c r="J44" s="74"/>
      <c r="K44" s="70" t="s">
        <v>25</v>
      </c>
      <c r="L44" s="71">
        <v>42488</v>
      </c>
      <c r="M44" s="72">
        <f>IF(N44="congés",7.8,7.8+N44)</f>
        <v>7.8</v>
      </c>
      <c r="N44" s="72"/>
      <c r="O44" s="73"/>
      <c r="P44" s="72"/>
      <c r="Q44" s="73"/>
      <c r="R44" s="72"/>
      <c r="S44" s="72"/>
      <c r="T44" s="74"/>
    </row>
    <row r="45" spans="1:20" x14ac:dyDescent="0.25">
      <c r="A45" s="70" t="s">
        <v>26</v>
      </c>
      <c r="B45" s="71">
        <v>42461</v>
      </c>
      <c r="C45" s="72">
        <f>IF(D45="congés",7.8,7.8+D45)</f>
        <v>7.8</v>
      </c>
      <c r="D45" s="72"/>
      <c r="E45" s="73"/>
      <c r="F45" s="72"/>
      <c r="G45" s="73"/>
      <c r="H45" s="72"/>
      <c r="I45" s="72"/>
      <c r="J45" s="74"/>
      <c r="K45" s="70" t="s">
        <v>26</v>
      </c>
      <c r="L45" s="71">
        <v>42489</v>
      </c>
      <c r="M45" s="72">
        <f>IF(N45="congés",7.8,7.8+N45)</f>
        <v>7.8</v>
      </c>
      <c r="N45" s="72"/>
      <c r="O45" s="73"/>
      <c r="P45" s="72"/>
      <c r="Q45" s="73"/>
      <c r="R45" s="72"/>
      <c r="S45" s="72"/>
      <c r="T45" s="74"/>
    </row>
    <row r="46" spans="1:20" x14ac:dyDescent="0.25">
      <c r="A46" s="70" t="s">
        <v>20</v>
      </c>
      <c r="B46" s="71">
        <v>42462</v>
      </c>
      <c r="C46" s="72"/>
      <c r="D46" s="72"/>
      <c r="E46" s="73"/>
      <c r="F46" s="72"/>
      <c r="G46" s="73"/>
      <c r="H46" s="72"/>
      <c r="I46" s="72"/>
      <c r="J46" s="74"/>
      <c r="K46" s="70" t="s">
        <v>20</v>
      </c>
      <c r="L46" s="71">
        <v>42490</v>
      </c>
      <c r="M46" s="72"/>
      <c r="N46" s="72"/>
      <c r="O46" s="73"/>
      <c r="P46" s="72"/>
      <c r="Q46" s="73"/>
      <c r="R46" s="72"/>
      <c r="S46" s="72"/>
      <c r="T46" s="74"/>
    </row>
    <row r="47" spans="1:20" x14ac:dyDescent="0.25">
      <c r="A47" s="59" t="s">
        <v>21</v>
      </c>
      <c r="B47" s="63">
        <v>42463</v>
      </c>
      <c r="C47" s="60"/>
      <c r="D47" s="60"/>
      <c r="E47" s="61"/>
      <c r="F47" s="60"/>
      <c r="G47" s="61"/>
      <c r="H47" s="60"/>
      <c r="I47" s="60"/>
      <c r="J47" s="62"/>
      <c r="K47" s="59" t="s">
        <v>21</v>
      </c>
      <c r="L47" s="63">
        <v>42491</v>
      </c>
      <c r="M47" s="60"/>
      <c r="N47" s="60"/>
      <c r="O47" s="61"/>
      <c r="P47" s="60"/>
      <c r="Q47" s="61"/>
      <c r="R47" s="60"/>
      <c r="S47" s="60"/>
      <c r="T47" s="62"/>
    </row>
    <row r="48" spans="1:20" x14ac:dyDescent="0.25">
      <c r="A48" s="37" t="s">
        <v>22</v>
      </c>
      <c r="B48" s="14"/>
      <c r="C48" s="15">
        <f>C41+C42+C43+C44+C45+C46+C47</f>
        <v>39</v>
      </c>
      <c r="D48" s="15"/>
      <c r="E48" s="23">
        <v>35</v>
      </c>
      <c r="F48" s="15"/>
      <c r="G48" s="23">
        <v>4</v>
      </c>
      <c r="H48" s="15"/>
      <c r="I48" s="15"/>
      <c r="J48" s="38"/>
      <c r="K48" s="37" t="s">
        <v>22</v>
      </c>
      <c r="L48" s="14"/>
      <c r="M48" s="15">
        <f>M41+M42+M43+M44+M45+M46+M47</f>
        <v>31.2</v>
      </c>
      <c r="N48" s="15"/>
      <c r="O48" s="23">
        <v>35</v>
      </c>
      <c r="P48" s="15"/>
      <c r="Q48" s="23">
        <v>4</v>
      </c>
      <c r="R48" s="15"/>
      <c r="S48" s="15"/>
      <c r="T48" s="38"/>
    </row>
    <row r="49" spans="1:20" x14ac:dyDescent="0.25">
      <c r="A49" s="27"/>
      <c r="B49" s="10"/>
      <c r="C49" s="11"/>
      <c r="D49" s="11"/>
      <c r="E49" s="11"/>
      <c r="F49" s="13">
        <v>2.75</v>
      </c>
      <c r="G49" s="11"/>
      <c r="H49" s="11"/>
      <c r="I49" s="11"/>
      <c r="J49" s="31">
        <f>J8+J16+J24+J32+J40+J48</f>
        <v>0.70000000000000284</v>
      </c>
      <c r="K49" s="27"/>
      <c r="L49" s="10"/>
      <c r="M49" s="11"/>
      <c r="N49" s="11"/>
      <c r="O49" s="11"/>
      <c r="P49" s="13">
        <v>3.25</v>
      </c>
      <c r="Q49" s="11"/>
      <c r="R49" s="11"/>
      <c r="S49" s="11"/>
      <c r="T49" s="31">
        <f>T8+T16+T24+T32+T40+T48</f>
        <v>0.25</v>
      </c>
    </row>
    <row r="50" spans="1:20" x14ac:dyDescent="0.25">
      <c r="A50" s="49"/>
      <c r="B50" s="50"/>
      <c r="C50" s="51"/>
      <c r="D50" s="51"/>
      <c r="E50" s="51"/>
      <c r="F50" s="52">
        <v>3.75</v>
      </c>
      <c r="G50" s="51"/>
      <c r="H50" s="51"/>
      <c r="I50" s="51"/>
      <c r="J50" s="53">
        <f>J5+J49</f>
        <v>-3.4299999999999971</v>
      </c>
      <c r="K50" s="49"/>
      <c r="L50" s="50"/>
      <c r="M50" s="51"/>
      <c r="N50" s="51"/>
      <c r="O50" s="51"/>
      <c r="P50" s="52"/>
      <c r="Q50" s="51"/>
      <c r="R50" s="51"/>
      <c r="S50" s="51"/>
      <c r="T50" s="53">
        <f>T5+T49</f>
        <v>-3.18</v>
      </c>
    </row>
  </sheetData>
  <mergeCells count="8">
    <mergeCell ref="K1:L1"/>
    <mergeCell ref="O1:P1"/>
    <mergeCell ref="Q1:T1"/>
    <mergeCell ref="K2:N2"/>
    <mergeCell ref="A1:B1"/>
    <mergeCell ref="E1:F1"/>
    <mergeCell ref="G1:J1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Salarié 1</vt:lpstr>
      <vt:lpstr>Salarié 2</vt:lpstr>
      <vt:lpstr>Salarié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Pauline Haslé</cp:lastModifiedBy>
  <cp:lastPrinted>2016-05-08T09:18:50Z</cp:lastPrinted>
  <dcterms:created xsi:type="dcterms:W3CDTF">2013-09-12T07:35:54Z</dcterms:created>
  <dcterms:modified xsi:type="dcterms:W3CDTF">2016-09-12T10:50:29Z</dcterms:modified>
</cp:coreProperties>
</file>