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P7 (18 septembre au 15 octobre)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3" i="1"/>
  <c r="G41" i="1"/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L6" i="1"/>
  <c r="L7" i="1"/>
  <c r="L8" i="1"/>
  <c r="L9" i="1"/>
  <c r="L10" i="1"/>
  <c r="L11" i="1"/>
  <c r="L12" i="1"/>
  <c r="L13" i="1"/>
  <c r="L4" i="1"/>
  <c r="L5" i="1"/>
  <c r="H4" i="1"/>
  <c r="B44" i="1" l="1"/>
  <c r="B43" i="1"/>
  <c r="B42" i="1"/>
  <c r="B41" i="1"/>
  <c r="B40" i="1"/>
  <c r="A33" i="1"/>
  <c r="A35" i="1" l="1"/>
  <c r="H12" i="1" l="1"/>
  <c r="H11" i="1"/>
  <c r="H10" i="1"/>
  <c r="H9" i="1"/>
  <c r="H8" i="1"/>
  <c r="H7" i="1"/>
  <c r="H6" i="1"/>
  <c r="H5" i="1"/>
  <c r="H35" i="1" l="1"/>
  <c r="H33" i="1"/>
</calcChain>
</file>

<file path=xl/sharedStrings.xml><?xml version="1.0" encoding="utf-8"?>
<sst xmlns="http://schemas.openxmlformats.org/spreadsheetml/2006/main" count="105" uniqueCount="101">
  <si>
    <t>Date de référence</t>
  </si>
  <si>
    <t># Dossier</t>
  </si>
  <si>
    <t>Nom du client</t>
  </si>
  <si>
    <t>Priorité</t>
  </si>
  <si>
    <t>Non connu</t>
  </si>
  <si>
    <t>Provenance de la demande</t>
  </si>
  <si>
    <t>Motif de la demande</t>
  </si>
  <si>
    <t>Statut</t>
  </si>
  <si>
    <t>Date prise en charge</t>
  </si>
  <si>
    <t>Nom de l'intervenant assigné</t>
  </si>
  <si>
    <t>Autres</t>
  </si>
  <si>
    <t>Récapitulatif de la période 4</t>
  </si>
  <si>
    <t>Total</t>
  </si>
  <si>
    <t xml:space="preserve">Total liste d'attente </t>
  </si>
  <si>
    <t>Nouvelles incriptions</t>
  </si>
  <si>
    <t>Prise en charge</t>
  </si>
  <si>
    <t xml:space="preserve"> </t>
  </si>
  <si>
    <t>Transfert de la liste d'attente Période 3</t>
  </si>
  <si>
    <t>Priorité 1</t>
  </si>
  <si>
    <t>Priorité 2</t>
  </si>
  <si>
    <t>Priorité 3</t>
  </si>
  <si>
    <t>Priorité 4</t>
  </si>
  <si>
    <t>Priorité 5</t>
  </si>
  <si>
    <t>P1</t>
  </si>
  <si>
    <t>Oui</t>
  </si>
  <si>
    <t>P2</t>
  </si>
  <si>
    <t>Non</t>
  </si>
  <si>
    <t>P3</t>
  </si>
  <si>
    <t>P4</t>
  </si>
  <si>
    <t>P5</t>
  </si>
  <si>
    <t>Intervenants</t>
  </si>
  <si>
    <t>Acc. Psychosocial</t>
  </si>
  <si>
    <t>Acc. Centralisé</t>
  </si>
  <si>
    <t>Enfance Famille</t>
  </si>
  <si>
    <t>DI TED</t>
  </si>
  <si>
    <t>Santé Mentale</t>
  </si>
  <si>
    <t>Serv. Généraux</t>
  </si>
  <si>
    <t>SHQ</t>
  </si>
  <si>
    <t>Diop, Bassirou</t>
  </si>
  <si>
    <t>St-Laurent, Sophie</t>
  </si>
  <si>
    <t>Paquet, Chantal</t>
  </si>
  <si>
    <t xml:space="preserve">Casimir, Nancy </t>
  </si>
  <si>
    <t xml:space="preserve">Rodriguez, Isis </t>
  </si>
  <si>
    <t>Vaval, Élizabeth</t>
  </si>
  <si>
    <t>Youssa, Joséphine</t>
  </si>
  <si>
    <t>Collard-Tremblay, Laurie</t>
  </si>
  <si>
    <t>Beaucage, Marie-Sol</t>
  </si>
  <si>
    <t>Denis, Laura</t>
  </si>
  <si>
    <t>Bergeron, Anick</t>
  </si>
  <si>
    <t>Levac, Manon</t>
  </si>
  <si>
    <t>Després, France</t>
  </si>
  <si>
    <t>Savard, Audréanne</t>
  </si>
  <si>
    <t xml:space="preserve">Blackburn, Lili-Fleur </t>
  </si>
  <si>
    <t xml:space="preserve">Tabadzinska, Cynthia </t>
  </si>
  <si>
    <t xml:space="preserve">Jalbert, Annie </t>
  </si>
  <si>
    <t xml:space="preserve">Roméro, Jacqueline </t>
  </si>
  <si>
    <t xml:space="preserve">Boulanger, Stéphanie </t>
  </si>
  <si>
    <t xml:space="preserve">Laurent, Gina </t>
  </si>
  <si>
    <t xml:space="preserve">Trépanier, Mélissa </t>
  </si>
  <si>
    <t xml:space="preserve">Faucher, Sylvie </t>
  </si>
  <si>
    <t xml:space="preserve">St-Éloi, Maryse </t>
  </si>
  <si>
    <t xml:space="preserve">Rainville, Nathalie </t>
  </si>
  <si>
    <t xml:space="preserve">Montpetit, Martine </t>
  </si>
  <si>
    <t>Azar, Sophie</t>
  </si>
  <si>
    <t>François, Sarah</t>
  </si>
  <si>
    <t>Octavius, Sabrina</t>
  </si>
  <si>
    <t>Transfert - Hors secteur</t>
  </si>
  <si>
    <t>Nadeau, Émilie</t>
  </si>
  <si>
    <t>Pardo, Maria</t>
  </si>
  <si>
    <t>Célestin, Vivianne</t>
  </si>
  <si>
    <t>Moody, Anouk</t>
  </si>
  <si>
    <t>Chrétien, Julie</t>
  </si>
  <si>
    <t>Subotic, Vérona</t>
  </si>
  <si>
    <t>Turcotte, Stéphanie</t>
  </si>
  <si>
    <t>Laplante, Marie-Annick</t>
  </si>
  <si>
    <t>Blackburn, Lili-Fleur</t>
  </si>
  <si>
    <t>Bourdon, Marie-Élaine</t>
  </si>
  <si>
    <t>Vignette</t>
  </si>
  <si>
    <t>Évaluation ergothérapie</t>
  </si>
  <si>
    <t>Aides techniques</t>
  </si>
  <si>
    <t>Transport adapté</t>
  </si>
  <si>
    <t>Protocole non adaptable</t>
  </si>
  <si>
    <t>Évaluation fonctionnelle</t>
  </si>
  <si>
    <t>Quadriporteur ou triprteur</t>
  </si>
  <si>
    <t xml:space="preserve">Fauteuil Roulant </t>
  </si>
  <si>
    <t>Déambulateur</t>
  </si>
  <si>
    <t>Désengorgement</t>
  </si>
  <si>
    <t>SISAD</t>
  </si>
  <si>
    <t>Évaluation sécurité - Chutes</t>
  </si>
  <si>
    <t>Évaluation transferts</t>
  </si>
  <si>
    <t>Évaluation Plaie</t>
  </si>
  <si>
    <t>SSPGM  (AEVM)</t>
  </si>
  <si>
    <t>Transfert CLSC</t>
  </si>
  <si>
    <t>PAD</t>
  </si>
  <si>
    <t>Client connu</t>
  </si>
  <si>
    <t>Délai d'attente</t>
  </si>
  <si>
    <t>Période 7  (18 septembre au 15 octobre)</t>
  </si>
  <si>
    <t>NB de prise en charge par Intervenant</t>
  </si>
  <si>
    <t>Maria Pardo</t>
  </si>
  <si>
    <t>Lili-Fleur Blackburn</t>
  </si>
  <si>
    <t>Marie-Élaine Bourdon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</si>
</sst>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 tint="-0.249977111117893"/>
      <name val="Arial"/>
      <family val="2"/>
    </font>
    <font>
      <b/>
      <i/>
      <sz val="14"/>
      <color theme="3" tint="-0.249977111117893"/>
      <name val="Calibri"/>
      <family val="2"/>
      <scheme val="minor"/>
    </font>
    <font>
      <sz val="9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color theme="3" tint="-0.249977111117893"/>
      <name val="Arial"/>
      <family val="2"/>
    </font>
    <font>
      <sz val="16"/>
      <color theme="3" tint="-0.249977111117893"/>
      <name val="Arial"/>
      <family val="2"/>
    </font>
    <font>
      <b/>
      <sz val="12"/>
      <color theme="5" tint="-0.249977111117893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5" tint="-0.249977111117893"/>
      <name val="Arial"/>
      <family val="2"/>
    </font>
    <font>
      <sz val="12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b/>
      <i/>
      <sz val="14"/>
      <color theme="3" tint="-0.249977111117893"/>
      <name val="Arial"/>
      <family val="2"/>
    </font>
    <font>
      <b/>
      <sz val="13"/>
      <color theme="3" tint="-0.249977111117893"/>
      <name val="Arial"/>
      <family val="2"/>
    </font>
    <font>
      <sz val="10"/>
      <color theme="1"/>
      <name val="Arial"/>
      <family val="2"/>
    </font>
    <font>
      <sz val="10"/>
      <color rgb="FF303030"/>
      <name val="Arial"/>
      <family val="2"/>
    </font>
    <font>
      <sz val="12"/>
      <color theme="1"/>
      <name val="Cambria"/>
      <family val="1"/>
    </font>
    <font>
      <b/>
      <sz val="10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7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3" fillId="3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0" fillId="0" borderId="0" xfId="0" applyBorder="1"/>
    <xf numFmtId="0" fontId="16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18" fillId="0" borderId="13" xfId="1" quotePrefix="1" applyFont="1" applyBorder="1" applyAlignment="1"/>
    <xf numFmtId="0" fontId="19" fillId="3" borderId="0" xfId="1" quotePrefix="1" applyFont="1" applyFill="1" applyBorder="1" applyAlignment="1"/>
    <xf numFmtId="0" fontId="20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8" fillId="0" borderId="15" xfId="1" quotePrefix="1" applyFont="1" applyBorder="1" applyAlignment="1"/>
    <xf numFmtId="0" fontId="20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18" fillId="0" borderId="16" xfId="1" quotePrefix="1" applyFont="1" applyBorder="1" applyAlignment="1"/>
    <xf numFmtId="0" fontId="18" fillId="0" borderId="18" xfId="1" quotePrefix="1" applyFont="1" applyBorder="1" applyAlignment="1"/>
    <xf numFmtId="0" fontId="18" fillId="3" borderId="0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164" fontId="2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/>
    <xf numFmtId="164" fontId="5" fillId="2" borderId="21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164" fontId="25" fillId="4" borderId="12" xfId="0" applyNumberFormat="1" applyFont="1" applyFill="1" applyBorder="1" applyAlignment="1">
      <alignment horizontal="center" vertical="center"/>
    </xf>
    <xf numFmtId="164" fontId="25" fillId="4" borderId="14" xfId="0" applyNumberFormat="1" applyFont="1" applyFill="1" applyBorder="1" applyAlignment="1">
      <alignment horizontal="center" vertical="center"/>
    </xf>
    <xf numFmtId="164" fontId="25" fillId="4" borderId="17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2" fontId="15" fillId="3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4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1" fillId="3" borderId="0" xfId="0" applyFont="1" applyFill="1"/>
    <xf numFmtId="0" fontId="1" fillId="5" borderId="0" xfId="0" applyFont="1" applyFill="1" applyAlignment="1">
      <alignment horizontal="center"/>
    </xf>
    <xf numFmtId="0" fontId="7" fillId="5" borderId="0" xfId="0" applyFont="1" applyFill="1"/>
    <xf numFmtId="0" fontId="7" fillId="5" borderId="0" xfId="0" applyFont="1" applyFill="1" applyBorder="1" applyAlignment="1">
      <alignment vertical="center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164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>
      <alignment horizontal="center" vertical="center" wrapText="1"/>
    </xf>
    <xf numFmtId="164" fontId="26" fillId="0" borderId="4" xfId="0" applyNumberFormat="1" applyFont="1" applyBorder="1" applyAlignment="1" applyProtection="1">
      <alignment horizontal="center" vertical="center" wrapText="1"/>
      <protection locked="0"/>
    </xf>
    <xf numFmtId="14" fontId="26" fillId="0" borderId="4" xfId="0" applyNumberFormat="1" applyFont="1" applyBorder="1" applyAlignment="1" applyProtection="1">
      <alignment horizontal="center" vertical="center" wrapText="1"/>
      <protection locked="0"/>
    </xf>
    <xf numFmtId="164" fontId="26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7" fillId="0" borderId="6" xfId="0" applyFont="1" applyBorder="1" applyAlignment="1">
      <alignment horizontal="center" vertical="center" wrapText="1"/>
    </xf>
    <xf numFmtId="164" fontId="26" fillId="0" borderId="6" xfId="0" applyNumberFormat="1" applyFont="1" applyBorder="1" applyAlignment="1" applyProtection="1">
      <alignment horizontal="center" vertical="center" wrapText="1"/>
      <protection locked="0"/>
    </xf>
    <xf numFmtId="164" fontId="26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>
      <alignment horizontal="center" vertical="center" wrapText="1"/>
    </xf>
    <xf numFmtId="164" fontId="26" fillId="0" borderId="9" xfId="0" applyNumberFormat="1" applyFont="1" applyBorder="1" applyAlignment="1" applyProtection="1">
      <alignment horizontal="center" vertical="center" wrapText="1"/>
      <protection locked="0"/>
    </xf>
    <xf numFmtId="14" fontId="26" fillId="0" borderId="9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 applyProtection="1">
      <alignment wrapText="1"/>
      <protection locked="0"/>
    </xf>
    <xf numFmtId="0" fontId="26" fillId="0" borderId="6" xfId="0" applyFont="1" applyBorder="1" applyAlignment="1" applyProtection="1">
      <alignment wrapText="1"/>
      <protection locked="0"/>
    </xf>
    <xf numFmtId="0" fontId="26" fillId="0" borderId="9" xfId="0" applyFont="1" applyBorder="1" applyAlignment="1" applyProtection="1">
      <alignment wrapText="1"/>
      <protection locked="0"/>
    </xf>
    <xf numFmtId="14" fontId="26" fillId="0" borderId="6" xfId="0" applyNumberFormat="1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vertical="center"/>
    </xf>
    <xf numFmtId="164" fontId="29" fillId="4" borderId="14" xfId="0" applyNumberFormat="1" applyFont="1" applyFill="1" applyBorder="1" applyAlignment="1">
      <alignment horizontal="center" vertical="center"/>
    </xf>
    <xf numFmtId="164" fontId="29" fillId="4" borderId="17" xfId="0" applyNumberFormat="1" applyFont="1" applyFill="1" applyBorder="1" applyAlignment="1">
      <alignment horizontal="center" vertical="center"/>
    </xf>
    <xf numFmtId="164" fontId="29" fillId="4" borderId="12" xfId="0" applyNumberFormat="1" applyFont="1" applyFill="1" applyBorder="1" applyAlignment="1">
      <alignment horizontal="center" vertical="center"/>
    </xf>
    <xf numFmtId="0" fontId="28" fillId="0" borderId="24" xfId="0" applyFont="1" applyBorder="1" applyAlignment="1" applyProtection="1">
      <alignment vertical="center"/>
    </xf>
    <xf numFmtId="0" fontId="28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</xf>
    <xf numFmtId="0" fontId="28" fillId="0" borderId="10" xfId="0" applyFont="1" applyBorder="1" applyAlignment="1" applyProtection="1">
      <alignment vertical="center"/>
    </xf>
    <xf numFmtId="164" fontId="22" fillId="2" borderId="19" xfId="0" applyNumberFormat="1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22" fillId="2" borderId="20" xfId="0" applyNumberFormat="1" applyFont="1" applyFill="1" applyBorder="1" applyAlignment="1">
      <alignment horizontal="center" vertical="center" wrapText="1"/>
    </xf>
    <xf numFmtId="164" fontId="18" fillId="4" borderId="26" xfId="0" applyNumberFormat="1" applyFont="1" applyFill="1" applyBorder="1" applyAlignment="1">
      <alignment horizontal="center" vertical="center"/>
    </xf>
    <xf numFmtId="164" fontId="18" fillId="4" borderId="2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10</xdr:row>
      <xdr:rowOff>226219</xdr:rowOff>
    </xdr:from>
    <xdr:ext cx="184731" cy="264560"/>
    <xdr:sp macro="" textlink="">
      <xdr:nvSpPr>
        <xdr:cNvPr id="2" name="ZoneTexte 1"/>
        <xdr:cNvSpPr txBox="1"/>
      </xdr:nvSpPr>
      <xdr:spPr>
        <a:xfrm>
          <a:off x="3076575" y="53792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showGridLines="0" tabSelected="1" view="pageLayout" zoomScaleNormal="100" workbookViewId="0">
      <selection activeCell="L4" sqref="L4"/>
    </sheetView>
  </sheetViews>
  <sheetFormatPr baseColWidth="10" defaultColWidth="11.5703125" defaultRowHeight="14.25" x14ac:dyDescent="0.2"/>
  <cols>
    <col min="1" max="1" width="10.7109375" style="1" customWidth="1"/>
    <col min="2" max="2" width="10.28515625" style="1" customWidth="1"/>
    <col min="3" max="3" width="20" style="1" customWidth="1"/>
    <col min="4" max="5" width="8.5703125" style="1" customWidth="1"/>
    <col min="6" max="7" width="20" style="1" customWidth="1"/>
    <col min="8" max="8" width="9.28515625" style="1" customWidth="1"/>
    <col min="9" max="9" width="10.140625" style="1" customWidth="1"/>
    <col min="10" max="10" width="20" style="1" customWidth="1"/>
    <col min="11" max="11" width="18" style="1" customWidth="1"/>
    <col min="12" max="12" width="9.7109375" style="1" customWidth="1"/>
    <col min="13" max="16384" width="11.5703125" style="1"/>
  </cols>
  <sheetData>
    <row r="1" spans="1:12" ht="21" x14ac:dyDescent="0.25">
      <c r="A1" s="75" t="s">
        <v>96</v>
      </c>
      <c r="B1" s="11"/>
      <c r="C1" s="11"/>
      <c r="D1" s="11"/>
      <c r="E1" s="2"/>
      <c r="F1" s="2"/>
      <c r="G1" s="2"/>
      <c r="H1" s="2"/>
      <c r="I1" s="2"/>
      <c r="J1" s="3"/>
      <c r="K1" s="3"/>
    </row>
    <row r="2" spans="1:12" ht="15.75" thickBot="1" x14ac:dyDescent="0.3">
      <c r="A2" s="4"/>
      <c r="B2" s="5"/>
      <c r="C2" s="5"/>
      <c r="D2" s="5"/>
      <c r="E2" s="5"/>
      <c r="F2" s="5"/>
      <c r="G2" s="6"/>
      <c r="H2" s="7"/>
      <c r="I2" s="8"/>
      <c r="J2" s="9"/>
      <c r="K2" s="9"/>
    </row>
    <row r="3" spans="1:12" ht="54" customHeight="1" thickBot="1" x14ac:dyDescent="0.25">
      <c r="A3" s="70" t="s">
        <v>0</v>
      </c>
      <c r="B3" s="71" t="s">
        <v>1</v>
      </c>
      <c r="C3" s="71" t="s">
        <v>2</v>
      </c>
      <c r="D3" s="71" t="s">
        <v>3</v>
      </c>
      <c r="E3" s="72" t="s">
        <v>94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73" t="s">
        <v>10</v>
      </c>
      <c r="L3" s="73" t="s">
        <v>95</v>
      </c>
    </row>
    <row r="4" spans="1:12" ht="30.75" customHeight="1" thickTop="1" x14ac:dyDescent="0.2">
      <c r="A4" s="91"/>
      <c r="B4" s="89"/>
      <c r="C4" s="92"/>
      <c r="D4" s="89"/>
      <c r="E4" s="89"/>
      <c r="F4" s="89"/>
      <c r="G4" s="89"/>
      <c r="H4" s="93" t="str">
        <f>IF(A4="","",IF(I4&lt;=0,"En attente","Pris en charge"))</f>
        <v/>
      </c>
      <c r="I4" s="94"/>
      <c r="J4" s="95"/>
      <c r="K4" s="106"/>
      <c r="L4" s="114" t="str">
        <f ca="1">IF(A4="","",(TODAY()-(A4+IF(D4="P1",2,IF(D4="P2",10,IF(D4="P3",21,IF(D4="P4",91,IF(D4="P5",183))))))))</f>
        <v/>
      </c>
    </row>
    <row r="5" spans="1:12" ht="30.75" customHeight="1" x14ac:dyDescent="0.2">
      <c r="A5" s="96"/>
      <c r="B5" s="97"/>
      <c r="C5" s="98"/>
      <c r="D5" s="89"/>
      <c r="E5" s="89"/>
      <c r="F5" s="89"/>
      <c r="G5" s="89"/>
      <c r="H5" s="99" t="str">
        <f t="shared" ref="H5:H30" si="0">IF(A5="","",IF(I5&lt;=0,"En attente","Pris en charge"))</f>
        <v/>
      </c>
      <c r="I5" s="100"/>
      <c r="J5" s="95"/>
      <c r="K5" s="107"/>
      <c r="L5" s="115" t="str">
        <f ca="1">IF(A5="","",(TODAY()-(A5+IF(D5="P1",2,IF(D5="P2",10,IF(D5="P3",21,IF(D5="P4",91,IF(D5="P5",183))))))))</f>
        <v/>
      </c>
    </row>
    <row r="6" spans="1:12" ht="30.75" customHeight="1" x14ac:dyDescent="0.2">
      <c r="A6" s="96"/>
      <c r="B6" s="97"/>
      <c r="C6" s="98"/>
      <c r="D6" s="89"/>
      <c r="E6" s="89"/>
      <c r="F6" s="89"/>
      <c r="G6" s="89"/>
      <c r="H6" s="99" t="str">
        <f t="shared" si="0"/>
        <v/>
      </c>
      <c r="I6" s="100"/>
      <c r="J6" s="95"/>
      <c r="K6" s="107"/>
      <c r="L6" s="115" t="str">
        <f t="shared" ref="L6:L30" ca="1" si="1">IF(A6="","",(TODAY()-(A6+IF(D6="P1",2,IF(D6="P2",10,IF(D6="P3",21,IF(D6="P4",91,IF(D6="P5",183))))))))</f>
        <v/>
      </c>
    </row>
    <row r="7" spans="1:12" ht="30.75" customHeight="1" x14ac:dyDescent="0.2">
      <c r="A7" s="96"/>
      <c r="B7" s="97"/>
      <c r="C7" s="98"/>
      <c r="D7" s="89"/>
      <c r="E7" s="89"/>
      <c r="F7" s="89"/>
      <c r="G7" s="89"/>
      <c r="H7" s="99" t="str">
        <f t="shared" si="0"/>
        <v/>
      </c>
      <c r="I7" s="100"/>
      <c r="J7" s="95"/>
      <c r="K7" s="107"/>
      <c r="L7" s="115" t="str">
        <f t="shared" ca="1" si="1"/>
        <v/>
      </c>
    </row>
    <row r="8" spans="1:12" ht="30.75" customHeight="1" x14ac:dyDescent="0.2">
      <c r="A8" s="96"/>
      <c r="B8" s="97"/>
      <c r="C8" s="98"/>
      <c r="D8" s="89"/>
      <c r="E8" s="89"/>
      <c r="F8" s="89"/>
      <c r="G8" s="89"/>
      <c r="H8" s="99" t="str">
        <f t="shared" si="0"/>
        <v/>
      </c>
      <c r="I8" s="100"/>
      <c r="J8" s="95"/>
      <c r="K8" s="107"/>
      <c r="L8" s="115" t="str">
        <f t="shared" ca="1" si="1"/>
        <v/>
      </c>
    </row>
    <row r="9" spans="1:12" ht="30.75" customHeight="1" x14ac:dyDescent="0.2">
      <c r="A9" s="96"/>
      <c r="B9" s="97"/>
      <c r="C9" s="98"/>
      <c r="D9" s="89"/>
      <c r="E9" s="89"/>
      <c r="F9" s="89"/>
      <c r="G9" s="89"/>
      <c r="H9" s="99" t="str">
        <f t="shared" si="0"/>
        <v/>
      </c>
      <c r="I9" s="100"/>
      <c r="J9" s="95"/>
      <c r="K9" s="107"/>
      <c r="L9" s="115" t="str">
        <f t="shared" ca="1" si="1"/>
        <v/>
      </c>
    </row>
    <row r="10" spans="1:12" ht="30.75" customHeight="1" x14ac:dyDescent="0.2">
      <c r="A10" s="96"/>
      <c r="B10" s="97"/>
      <c r="C10" s="98"/>
      <c r="D10" s="89"/>
      <c r="E10" s="89"/>
      <c r="F10" s="89"/>
      <c r="G10" s="89"/>
      <c r="H10" s="99" t="str">
        <f t="shared" si="0"/>
        <v/>
      </c>
      <c r="I10" s="100"/>
      <c r="J10" s="95"/>
      <c r="K10" s="107"/>
      <c r="L10" s="115" t="str">
        <f t="shared" ca="1" si="1"/>
        <v/>
      </c>
    </row>
    <row r="11" spans="1:12" ht="30.75" customHeight="1" x14ac:dyDescent="0.2">
      <c r="A11" s="96"/>
      <c r="B11" s="97"/>
      <c r="C11" s="98"/>
      <c r="D11" s="89"/>
      <c r="E11" s="89"/>
      <c r="F11" s="89"/>
      <c r="G11" s="89"/>
      <c r="H11" s="99" t="str">
        <f t="shared" si="0"/>
        <v/>
      </c>
      <c r="I11" s="100"/>
      <c r="J11" s="95"/>
      <c r="K11" s="107"/>
      <c r="L11" s="115" t="str">
        <f t="shared" ca="1" si="1"/>
        <v/>
      </c>
    </row>
    <row r="12" spans="1:12" ht="30.75" customHeight="1" x14ac:dyDescent="0.2">
      <c r="A12" s="96"/>
      <c r="B12" s="97"/>
      <c r="C12" s="98"/>
      <c r="D12" s="89"/>
      <c r="E12" s="89"/>
      <c r="F12" s="89"/>
      <c r="G12" s="89"/>
      <c r="H12" s="99" t="str">
        <f t="shared" si="0"/>
        <v/>
      </c>
      <c r="I12" s="100"/>
      <c r="J12" s="95"/>
      <c r="K12" s="107"/>
      <c r="L12" s="115" t="str">
        <f t="shared" ca="1" si="1"/>
        <v/>
      </c>
    </row>
    <row r="13" spans="1:12" ht="30.75" customHeight="1" x14ac:dyDescent="0.2">
      <c r="A13" s="96"/>
      <c r="B13" s="97"/>
      <c r="C13" s="98"/>
      <c r="D13" s="89"/>
      <c r="E13" s="89"/>
      <c r="F13" s="89"/>
      <c r="G13" s="89"/>
      <c r="H13" s="99" t="str">
        <f t="shared" si="0"/>
        <v/>
      </c>
      <c r="I13" s="100"/>
      <c r="J13" s="95"/>
      <c r="K13" s="107"/>
      <c r="L13" s="115" t="str">
        <f t="shared" ca="1" si="1"/>
        <v/>
      </c>
    </row>
    <row r="14" spans="1:12" ht="30.75" customHeight="1" x14ac:dyDescent="0.2">
      <c r="A14" s="96"/>
      <c r="B14" s="97"/>
      <c r="C14" s="98"/>
      <c r="D14" s="89"/>
      <c r="E14" s="89"/>
      <c r="F14" s="89"/>
      <c r="G14" s="89"/>
      <c r="H14" s="99" t="str">
        <f t="shared" si="0"/>
        <v/>
      </c>
      <c r="I14" s="100"/>
      <c r="J14" s="95"/>
      <c r="K14" s="107"/>
      <c r="L14" s="115" t="str">
        <f t="shared" ca="1" si="1"/>
        <v/>
      </c>
    </row>
    <row r="15" spans="1:12" ht="30.75" customHeight="1" x14ac:dyDescent="0.2">
      <c r="A15" s="96"/>
      <c r="B15" s="97"/>
      <c r="C15" s="98"/>
      <c r="D15" s="97"/>
      <c r="E15" s="97"/>
      <c r="F15" s="89"/>
      <c r="G15" s="89"/>
      <c r="H15" s="99" t="str">
        <f t="shared" si="0"/>
        <v/>
      </c>
      <c r="I15" s="100"/>
      <c r="J15" s="95"/>
      <c r="K15" s="107"/>
      <c r="L15" s="115" t="str">
        <f t="shared" ca="1" si="1"/>
        <v/>
      </c>
    </row>
    <row r="16" spans="1:12" ht="30.75" customHeight="1" x14ac:dyDescent="0.2">
      <c r="A16" s="96"/>
      <c r="B16" s="97"/>
      <c r="C16" s="98"/>
      <c r="D16" s="97"/>
      <c r="E16" s="97"/>
      <c r="F16" s="97"/>
      <c r="G16" s="97"/>
      <c r="H16" s="99" t="str">
        <f t="shared" si="0"/>
        <v/>
      </c>
      <c r="I16" s="100"/>
      <c r="J16" s="109"/>
      <c r="K16" s="107"/>
      <c r="L16" s="116" t="str">
        <f t="shared" ca="1" si="1"/>
        <v/>
      </c>
    </row>
    <row r="17" spans="1:12" ht="30.75" customHeight="1" x14ac:dyDescent="0.2">
      <c r="A17" s="96"/>
      <c r="B17" s="97"/>
      <c r="C17" s="98"/>
      <c r="D17" s="89"/>
      <c r="E17" s="89"/>
      <c r="F17" s="89"/>
      <c r="G17" s="89"/>
      <c r="H17" s="99" t="str">
        <f t="shared" si="0"/>
        <v/>
      </c>
      <c r="I17" s="100"/>
      <c r="J17" s="95"/>
      <c r="K17" s="107"/>
      <c r="L17" s="115" t="str">
        <f t="shared" ca="1" si="1"/>
        <v/>
      </c>
    </row>
    <row r="18" spans="1:12" ht="30.75" customHeight="1" x14ac:dyDescent="0.2">
      <c r="A18" s="96"/>
      <c r="B18" s="97"/>
      <c r="C18" s="98"/>
      <c r="D18" s="89"/>
      <c r="E18" s="89"/>
      <c r="F18" s="89"/>
      <c r="G18" s="89"/>
      <c r="H18" s="99" t="str">
        <f t="shared" si="0"/>
        <v/>
      </c>
      <c r="I18" s="100"/>
      <c r="J18" s="95"/>
      <c r="K18" s="107"/>
      <c r="L18" s="115" t="str">
        <f t="shared" ca="1" si="1"/>
        <v/>
      </c>
    </row>
    <row r="19" spans="1:12" ht="30.75" customHeight="1" x14ac:dyDescent="0.2">
      <c r="A19" s="96"/>
      <c r="B19" s="97"/>
      <c r="C19" s="98"/>
      <c r="D19" s="89"/>
      <c r="E19" s="89"/>
      <c r="F19" s="89"/>
      <c r="G19" s="89"/>
      <c r="H19" s="99" t="str">
        <f t="shared" si="0"/>
        <v/>
      </c>
      <c r="I19" s="100"/>
      <c r="J19" s="95"/>
      <c r="K19" s="107"/>
      <c r="L19" s="115" t="str">
        <f t="shared" ca="1" si="1"/>
        <v/>
      </c>
    </row>
    <row r="20" spans="1:12" ht="30.75" customHeight="1" x14ac:dyDescent="0.2">
      <c r="A20" s="96"/>
      <c r="B20" s="97"/>
      <c r="C20" s="98"/>
      <c r="D20" s="89"/>
      <c r="E20" s="89"/>
      <c r="F20" s="89"/>
      <c r="G20" s="89"/>
      <c r="H20" s="99" t="str">
        <f t="shared" si="0"/>
        <v/>
      </c>
      <c r="I20" s="100"/>
      <c r="J20" s="95"/>
      <c r="K20" s="107"/>
      <c r="L20" s="115" t="str">
        <f t="shared" ca="1" si="1"/>
        <v/>
      </c>
    </row>
    <row r="21" spans="1:12" ht="30.75" customHeight="1" x14ac:dyDescent="0.2">
      <c r="A21" s="96"/>
      <c r="B21" s="97"/>
      <c r="C21" s="98"/>
      <c r="D21" s="89"/>
      <c r="E21" s="89"/>
      <c r="F21" s="89"/>
      <c r="G21" s="89"/>
      <c r="H21" s="99" t="str">
        <f t="shared" si="0"/>
        <v/>
      </c>
      <c r="I21" s="100"/>
      <c r="J21" s="95"/>
      <c r="K21" s="107"/>
      <c r="L21" s="115" t="str">
        <f t="shared" ca="1" si="1"/>
        <v/>
      </c>
    </row>
    <row r="22" spans="1:12" ht="30.75" customHeight="1" x14ac:dyDescent="0.2">
      <c r="A22" s="96"/>
      <c r="B22" s="97"/>
      <c r="C22" s="98"/>
      <c r="D22" s="89"/>
      <c r="E22" s="89"/>
      <c r="F22" s="89"/>
      <c r="G22" s="89"/>
      <c r="H22" s="99" t="str">
        <f t="shared" si="0"/>
        <v/>
      </c>
      <c r="I22" s="100"/>
      <c r="J22" s="95"/>
      <c r="K22" s="107"/>
      <c r="L22" s="115" t="str">
        <f t="shared" ca="1" si="1"/>
        <v/>
      </c>
    </row>
    <row r="23" spans="1:12" ht="30.75" customHeight="1" x14ac:dyDescent="0.2">
      <c r="A23" s="96"/>
      <c r="B23" s="97"/>
      <c r="C23" s="98"/>
      <c r="D23" s="89"/>
      <c r="E23" s="89"/>
      <c r="F23" s="89"/>
      <c r="G23" s="89"/>
      <c r="H23" s="99" t="str">
        <f t="shared" si="0"/>
        <v/>
      </c>
      <c r="I23" s="100"/>
      <c r="J23" s="95"/>
      <c r="K23" s="107"/>
      <c r="L23" s="115" t="str">
        <f t="shared" ca="1" si="1"/>
        <v/>
      </c>
    </row>
    <row r="24" spans="1:12" ht="30.75" customHeight="1" x14ac:dyDescent="0.2">
      <c r="A24" s="96"/>
      <c r="B24" s="97"/>
      <c r="C24" s="98"/>
      <c r="D24" s="89"/>
      <c r="E24" s="89"/>
      <c r="F24" s="89"/>
      <c r="G24" s="89"/>
      <c r="H24" s="99" t="str">
        <f t="shared" si="0"/>
        <v/>
      </c>
      <c r="I24" s="100"/>
      <c r="J24" s="95"/>
      <c r="K24" s="107"/>
      <c r="L24" s="115" t="str">
        <f t="shared" ca="1" si="1"/>
        <v/>
      </c>
    </row>
    <row r="25" spans="1:12" ht="30.75" customHeight="1" x14ac:dyDescent="0.2">
      <c r="A25" s="96"/>
      <c r="B25" s="97"/>
      <c r="C25" s="98"/>
      <c r="D25" s="89"/>
      <c r="E25" s="89"/>
      <c r="F25" s="89"/>
      <c r="G25" s="89"/>
      <c r="H25" s="99" t="str">
        <f t="shared" si="0"/>
        <v/>
      </c>
      <c r="I25" s="100"/>
      <c r="J25" s="95"/>
      <c r="K25" s="107"/>
      <c r="L25" s="115" t="str">
        <f t="shared" ca="1" si="1"/>
        <v/>
      </c>
    </row>
    <row r="26" spans="1:12" ht="30.75" customHeight="1" x14ac:dyDescent="0.2">
      <c r="A26" s="96"/>
      <c r="B26" s="97"/>
      <c r="C26" s="98"/>
      <c r="D26" s="89"/>
      <c r="E26" s="89"/>
      <c r="F26" s="89"/>
      <c r="G26" s="89"/>
      <c r="H26" s="99" t="str">
        <f t="shared" si="0"/>
        <v/>
      </c>
      <c r="I26" s="100"/>
      <c r="J26" s="95"/>
      <c r="K26" s="107"/>
      <c r="L26" s="115" t="str">
        <f t="shared" ca="1" si="1"/>
        <v/>
      </c>
    </row>
    <row r="27" spans="1:12" ht="30.75" customHeight="1" x14ac:dyDescent="0.2">
      <c r="A27" s="96"/>
      <c r="B27" s="97"/>
      <c r="C27" s="98"/>
      <c r="D27" s="89"/>
      <c r="E27" s="89"/>
      <c r="F27" s="89"/>
      <c r="G27" s="89"/>
      <c r="H27" s="99" t="str">
        <f t="shared" si="0"/>
        <v/>
      </c>
      <c r="I27" s="100"/>
      <c r="J27" s="95"/>
      <c r="K27" s="107"/>
      <c r="L27" s="115" t="str">
        <f t="shared" ca="1" si="1"/>
        <v/>
      </c>
    </row>
    <row r="28" spans="1:12" ht="30.75" customHeight="1" x14ac:dyDescent="0.2">
      <c r="A28" s="96"/>
      <c r="B28" s="97"/>
      <c r="C28" s="98"/>
      <c r="D28" s="89"/>
      <c r="E28" s="89"/>
      <c r="F28" s="89"/>
      <c r="G28" s="89"/>
      <c r="H28" s="99" t="str">
        <f t="shared" si="0"/>
        <v/>
      </c>
      <c r="I28" s="100"/>
      <c r="J28" s="95"/>
      <c r="K28" s="107"/>
      <c r="L28" s="115" t="str">
        <f t="shared" ca="1" si="1"/>
        <v/>
      </c>
    </row>
    <row r="29" spans="1:12" ht="30.75" customHeight="1" x14ac:dyDescent="0.2">
      <c r="A29" s="96"/>
      <c r="B29" s="97"/>
      <c r="C29" s="98"/>
      <c r="D29" s="89"/>
      <c r="E29" s="89"/>
      <c r="F29" s="89"/>
      <c r="G29" s="89"/>
      <c r="H29" s="99" t="str">
        <f t="shared" si="0"/>
        <v/>
      </c>
      <c r="I29" s="100"/>
      <c r="J29" s="95"/>
      <c r="K29" s="107"/>
      <c r="L29" s="115" t="str">
        <f t="shared" ca="1" si="1"/>
        <v/>
      </c>
    </row>
    <row r="30" spans="1:12" ht="30.75" customHeight="1" thickBot="1" x14ac:dyDescent="0.25">
      <c r="A30" s="101"/>
      <c r="B30" s="90"/>
      <c r="C30" s="102"/>
      <c r="D30" s="90"/>
      <c r="E30" s="90"/>
      <c r="F30" s="90"/>
      <c r="G30" s="90"/>
      <c r="H30" s="103" t="str">
        <f t="shared" si="0"/>
        <v/>
      </c>
      <c r="I30" s="104"/>
      <c r="J30" s="105"/>
      <c r="K30" s="108"/>
      <c r="L30" s="117" t="str">
        <f t="shared" ca="1" si="1"/>
        <v/>
      </c>
    </row>
    <row r="31" spans="1:12" ht="18.75" x14ac:dyDescent="0.25">
      <c r="A31" s="75" t="s">
        <v>11</v>
      </c>
      <c r="B31" s="10"/>
      <c r="C31" s="10"/>
      <c r="D31" s="13"/>
      <c r="E31" s="15"/>
      <c r="F31"/>
      <c r="G31"/>
      <c r="H31"/>
      <c r="I31" s="16"/>
      <c r="J31" s="17"/>
      <c r="K31" s="18"/>
    </row>
    <row r="32" spans="1:12" ht="18.75" x14ac:dyDescent="0.25">
      <c r="A32" s="19"/>
      <c r="B32" s="20"/>
      <c r="C32" s="21"/>
      <c r="D32" s="20"/>
      <c r="E32" s="22"/>
      <c r="F32" s="23"/>
      <c r="G32" s="24"/>
      <c r="H32" s="20"/>
      <c r="I32" s="20"/>
      <c r="J32" s="25"/>
      <c r="K32" s="26"/>
    </row>
    <row r="33" spans="1:11" ht="21" customHeight="1" x14ac:dyDescent="0.25">
      <c r="A33" s="79">
        <f>COUNTA(A4:A30)</f>
        <v>0</v>
      </c>
      <c r="B33" s="84" t="s">
        <v>12</v>
      </c>
      <c r="C33" s="80"/>
      <c r="D33" s="32"/>
      <c r="E33" s="32"/>
      <c r="F33" s="120" t="s">
        <v>13</v>
      </c>
      <c r="G33" s="120"/>
      <c r="H33" s="79">
        <f>COUNTIF(H4:H30, "En attente")</f>
        <v>0</v>
      </c>
      <c r="I33" s="28"/>
      <c r="J33" s="29"/>
      <c r="K33" s="26"/>
    </row>
    <row r="34" spans="1:11" ht="21" x14ac:dyDescent="0.2">
      <c r="A34" s="30"/>
      <c r="B34" s="31"/>
      <c r="C34" s="31"/>
      <c r="D34" s="32"/>
      <c r="E34" s="32"/>
      <c r="F34" s="32"/>
      <c r="G34" s="31"/>
      <c r="H34" s="31"/>
      <c r="I34" s="33"/>
      <c r="J34" s="25"/>
      <c r="K34" s="34"/>
    </row>
    <row r="35" spans="1:11" ht="36" customHeight="1" x14ac:dyDescent="0.2">
      <c r="A35" s="79">
        <f>A33-A37</f>
        <v>0</v>
      </c>
      <c r="B35" s="84" t="s">
        <v>14</v>
      </c>
      <c r="C35" s="31"/>
      <c r="D35" s="32"/>
      <c r="E35" s="32"/>
      <c r="F35" s="120" t="s">
        <v>15</v>
      </c>
      <c r="G35" s="120"/>
      <c r="H35" s="31">
        <f>COUNTIF(H4:H30, "Pris en charge")</f>
        <v>0</v>
      </c>
      <c r="I35" s="33"/>
      <c r="J35" s="33"/>
      <c r="K35" s="35"/>
    </row>
    <row r="36" spans="1:11" ht="21" x14ac:dyDescent="0.2">
      <c r="A36" s="81"/>
      <c r="B36" s="32"/>
      <c r="C36" s="82"/>
      <c r="D36" s="32"/>
      <c r="E36" s="32"/>
      <c r="F36" s="32"/>
      <c r="G36" s="83" t="s">
        <v>16</v>
      </c>
      <c r="H36" s="31"/>
      <c r="I36" s="33"/>
      <c r="J36" s="33"/>
      <c r="K36" s="35"/>
    </row>
    <row r="37" spans="1:11" ht="21" x14ac:dyDescent="0.2">
      <c r="A37" s="79">
        <v>0</v>
      </c>
      <c r="B37" s="84" t="s">
        <v>17</v>
      </c>
      <c r="C37" s="31"/>
      <c r="D37" s="32"/>
      <c r="E37" s="32"/>
      <c r="F37" s="32"/>
      <c r="G37" s="82"/>
      <c r="H37" s="32"/>
      <c r="I37" s="27"/>
      <c r="J37" s="27"/>
      <c r="K37" s="35"/>
    </row>
    <row r="38" spans="1:11" ht="18.75" x14ac:dyDescent="0.2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8"/>
    </row>
    <row r="39" spans="1:11" ht="16.5" thickBot="1" x14ac:dyDescent="0.3">
      <c r="A39"/>
      <c r="B39" s="39"/>
      <c r="C39" s="40"/>
      <c r="D39" s="41"/>
      <c r="E39" s="42"/>
      <c r="F39" s="42"/>
      <c r="G39" s="43"/>
      <c r="H39" s="42"/>
      <c r="I39" s="44"/>
      <c r="J39" s="44"/>
      <c r="K39" s="45"/>
    </row>
    <row r="40" spans="1:11" ht="18" thickTop="1" thickBot="1" x14ac:dyDescent="0.3">
      <c r="A40" s="76" t="s">
        <v>18</v>
      </c>
      <c r="B40" s="46">
        <f>COUNTIF(D4:D30,"P1")</f>
        <v>0</v>
      </c>
      <c r="C40" s="47"/>
      <c r="D40" s="48"/>
      <c r="E40" s="49"/>
      <c r="F40" s="122" t="s">
        <v>97</v>
      </c>
      <c r="G40" s="123"/>
      <c r="H40" s="42"/>
      <c r="I40" s="44"/>
      <c r="J40" s="44"/>
      <c r="K40" s="45"/>
    </row>
    <row r="41" spans="1:11" ht="17.25" thickTop="1" x14ac:dyDescent="0.25">
      <c r="A41" s="77" t="s">
        <v>19</v>
      </c>
      <c r="B41" s="50">
        <f>COUNTIF(D4:D30,"P2")</f>
        <v>0</v>
      </c>
      <c r="C41" s="47"/>
      <c r="D41" s="48"/>
      <c r="E41" s="48"/>
      <c r="F41" s="113" t="s">
        <v>98</v>
      </c>
      <c r="G41" s="46">
        <f>COUNTIF(J4:J30,"Pardo, Maria")</f>
        <v>0</v>
      </c>
      <c r="H41" s="42"/>
      <c r="I41" s="44"/>
      <c r="J41" s="44"/>
      <c r="K41" s="45"/>
    </row>
    <row r="42" spans="1:11" ht="16.5" x14ac:dyDescent="0.25">
      <c r="A42" s="77" t="s">
        <v>20</v>
      </c>
      <c r="B42" s="50">
        <f>COUNTIF(D4:D30,"P3")</f>
        <v>0</v>
      </c>
      <c r="C42" s="47"/>
      <c r="D42" s="48"/>
      <c r="E42" s="42"/>
      <c r="F42" s="111" t="s">
        <v>99</v>
      </c>
      <c r="G42" s="50">
        <f>COUNTIF(J4:J30,"Blackburn, Lili-Fleur")</f>
        <v>0</v>
      </c>
      <c r="H42" s="42"/>
      <c r="I42" s="42"/>
      <c r="J42" s="51"/>
      <c r="K42" s="52"/>
    </row>
    <row r="43" spans="1:11" ht="17.25" thickBot="1" x14ac:dyDescent="0.3">
      <c r="A43" s="77" t="s">
        <v>21</v>
      </c>
      <c r="B43" s="53">
        <f>COUNTIF(D4:D30,"P4")</f>
        <v>0</v>
      </c>
      <c r="C43" s="47"/>
      <c r="D43" s="48"/>
      <c r="E43" s="42"/>
      <c r="F43" s="112" t="s">
        <v>100</v>
      </c>
      <c r="G43" s="54">
        <f>COUNTIF(J5:J31,"Bourdon, Marie-Élaine")</f>
        <v>0</v>
      </c>
      <c r="H43" s="42"/>
      <c r="I43" s="42"/>
      <c r="J43" s="51"/>
      <c r="K43" s="52"/>
    </row>
    <row r="44" spans="1:11" ht="18" thickTop="1" thickBot="1" x14ac:dyDescent="0.3">
      <c r="A44" s="78" t="s">
        <v>22</v>
      </c>
      <c r="B44" s="54">
        <f>COUNTIF(D4:D30,"P5")</f>
        <v>0</v>
      </c>
      <c r="C44" s="47"/>
      <c r="D44" s="48"/>
      <c r="E44" s="42"/>
      <c r="F44" s="42"/>
      <c r="G44" s="43"/>
      <c r="H44" s="42"/>
      <c r="I44" s="42"/>
      <c r="J44" s="51"/>
      <c r="K44" s="52"/>
    </row>
    <row r="45" spans="1:11" ht="16.5" thickTop="1" x14ac:dyDescent="0.25">
      <c r="A45" s="55"/>
      <c r="B45" s="55"/>
      <c r="C45" s="56"/>
      <c r="D45" s="48"/>
      <c r="E45" s="42"/>
      <c r="F45" s="42"/>
      <c r="G45" s="43"/>
      <c r="H45" s="42"/>
      <c r="I45" s="42"/>
      <c r="J45" s="51"/>
      <c r="K45" s="52"/>
    </row>
    <row r="46" spans="1:11" ht="15.75" x14ac:dyDescent="0.25">
      <c r="A46" s="57"/>
      <c r="B46" s="42"/>
      <c r="C46" s="42"/>
      <c r="D46" s="48"/>
      <c r="E46" s="42"/>
      <c r="F46" s="42"/>
      <c r="G46" s="43"/>
      <c r="H46" s="42"/>
      <c r="I46" s="42"/>
      <c r="J46" s="51"/>
      <c r="K46" s="52"/>
    </row>
    <row r="47" spans="1:11" ht="18.75" x14ac:dyDescent="0.25">
      <c r="A47" s="12"/>
      <c r="B47" s="13"/>
      <c r="C47" s="14"/>
      <c r="D47" s="13"/>
      <c r="E47" s="15"/>
      <c r="F47" s="13"/>
      <c r="G47" s="58"/>
      <c r="H47" s="13"/>
      <c r="I47" s="42"/>
      <c r="J47" s="51"/>
      <c r="K47" s="52"/>
    </row>
    <row r="48" spans="1:11" ht="18.75" x14ac:dyDescent="0.25">
      <c r="A48" s="12"/>
      <c r="B48" s="13"/>
      <c r="C48" s="14"/>
      <c r="D48" s="13"/>
      <c r="E48" s="15"/>
      <c r="F48" s="13"/>
      <c r="G48" s="58"/>
      <c r="H48" s="13"/>
      <c r="I48" s="42"/>
      <c r="J48" s="51"/>
      <c r="K48" s="52"/>
    </row>
    <row r="55" spans="2:10" x14ac:dyDescent="0.2">
      <c r="D55" s="59"/>
      <c r="E55" s="59"/>
      <c r="F55" s="59"/>
    </row>
    <row r="56" spans="2:10" ht="15" thickBot="1" x14ac:dyDescent="0.25">
      <c r="D56" s="59"/>
      <c r="E56" s="59"/>
      <c r="F56" s="59"/>
    </row>
    <row r="57" spans="2:10" ht="24.75" customHeight="1" thickBot="1" x14ac:dyDescent="0.25">
      <c r="B57" s="60" t="s">
        <v>3</v>
      </c>
      <c r="C57" s="60" t="s">
        <v>4</v>
      </c>
      <c r="D57" s="118" t="s">
        <v>5</v>
      </c>
      <c r="E57" s="121"/>
      <c r="F57" s="119"/>
      <c r="G57" s="118" t="s">
        <v>6</v>
      </c>
      <c r="H57" s="119"/>
      <c r="I57" s="118" t="s">
        <v>30</v>
      </c>
      <c r="J57" s="119"/>
    </row>
    <row r="58" spans="2:10" ht="15" customHeight="1" x14ac:dyDescent="0.2">
      <c r="B58" s="68" t="s">
        <v>23</v>
      </c>
      <c r="C58" s="67" t="s">
        <v>24</v>
      </c>
      <c r="D58" s="64" t="s">
        <v>31</v>
      </c>
      <c r="E58" s="64"/>
      <c r="F58" s="64"/>
      <c r="G58" s="87" t="s">
        <v>77</v>
      </c>
      <c r="H58" s="69"/>
      <c r="I58" s="64" t="s">
        <v>68</v>
      </c>
      <c r="J58" s="64"/>
    </row>
    <row r="59" spans="2:10" x14ac:dyDescent="0.2">
      <c r="B59" s="68" t="s">
        <v>25</v>
      </c>
      <c r="C59" s="67" t="s">
        <v>26</v>
      </c>
      <c r="D59" s="65" t="s">
        <v>32</v>
      </c>
      <c r="E59" s="65"/>
      <c r="F59" s="65"/>
      <c r="G59" s="87" t="s">
        <v>78</v>
      </c>
      <c r="H59" s="69"/>
      <c r="I59" s="88" t="s">
        <v>75</v>
      </c>
      <c r="J59" s="88"/>
    </row>
    <row r="60" spans="2:10" x14ac:dyDescent="0.2">
      <c r="B60" s="68" t="s">
        <v>27</v>
      </c>
      <c r="C60" s="62"/>
      <c r="D60" s="65" t="s">
        <v>33</v>
      </c>
      <c r="E60" s="65"/>
      <c r="F60" s="65"/>
      <c r="G60" s="87" t="s">
        <v>79</v>
      </c>
      <c r="H60" s="69"/>
      <c r="I60" s="88" t="s">
        <v>76</v>
      </c>
      <c r="J60" s="88"/>
    </row>
    <row r="61" spans="2:10" x14ac:dyDescent="0.2">
      <c r="B61" s="68" t="s">
        <v>28</v>
      </c>
      <c r="C61" s="62"/>
      <c r="D61" s="65" t="s">
        <v>34</v>
      </c>
      <c r="E61" s="65"/>
      <c r="F61" s="65"/>
      <c r="G61" s="87" t="s">
        <v>80</v>
      </c>
      <c r="H61" s="69"/>
      <c r="I61" s="110"/>
      <c r="J61" s="110"/>
    </row>
    <row r="62" spans="2:10" x14ac:dyDescent="0.2">
      <c r="B62" s="68" t="s">
        <v>29</v>
      </c>
      <c r="C62" s="62"/>
      <c r="D62" s="65" t="s">
        <v>35</v>
      </c>
      <c r="E62" s="65"/>
      <c r="F62" s="65"/>
      <c r="G62" s="87" t="s">
        <v>81</v>
      </c>
      <c r="H62" s="69"/>
      <c r="I62" s="110"/>
      <c r="J62" s="110"/>
    </row>
    <row r="63" spans="2:10" x14ac:dyDescent="0.2">
      <c r="B63" s="63"/>
      <c r="C63" s="62"/>
      <c r="D63" s="65" t="s">
        <v>36</v>
      </c>
      <c r="E63" s="65"/>
      <c r="F63" s="65"/>
      <c r="G63" s="87" t="s">
        <v>82</v>
      </c>
      <c r="H63" s="69"/>
      <c r="I63" s="110"/>
      <c r="J63" s="110"/>
    </row>
    <row r="64" spans="2:10" ht="15" customHeight="1" x14ac:dyDescent="0.2">
      <c r="B64" s="61"/>
      <c r="C64" s="61"/>
      <c r="D64" s="65" t="s">
        <v>37</v>
      </c>
      <c r="E64" s="65"/>
      <c r="F64" s="65"/>
      <c r="G64" s="87" t="s">
        <v>83</v>
      </c>
      <c r="H64" s="86"/>
    </row>
    <row r="65" spans="2:8" ht="15" customHeight="1" x14ac:dyDescent="0.2">
      <c r="B65" s="61"/>
      <c r="C65" s="61"/>
      <c r="D65" s="65" t="s">
        <v>66</v>
      </c>
      <c r="E65" s="66"/>
      <c r="F65" s="66"/>
      <c r="G65" s="87" t="s">
        <v>84</v>
      </c>
      <c r="H65" s="86"/>
    </row>
    <row r="66" spans="2:8" ht="15" customHeight="1" x14ac:dyDescent="0.2">
      <c r="B66" s="61"/>
      <c r="C66" s="61"/>
      <c r="D66" s="66" t="s">
        <v>63</v>
      </c>
      <c r="E66" s="66"/>
      <c r="F66" s="66"/>
      <c r="G66" s="87" t="s">
        <v>85</v>
      </c>
      <c r="H66" s="86"/>
    </row>
    <row r="67" spans="2:8" ht="15" customHeight="1" x14ac:dyDescent="0.2">
      <c r="B67" s="61"/>
      <c r="C67" s="61"/>
      <c r="D67" s="66" t="s">
        <v>46</v>
      </c>
      <c r="E67" s="65"/>
      <c r="F67" s="65"/>
      <c r="G67" s="87" t="s">
        <v>86</v>
      </c>
      <c r="H67" s="86"/>
    </row>
    <row r="68" spans="2:8" ht="15" customHeight="1" x14ac:dyDescent="0.2">
      <c r="B68" s="61"/>
      <c r="C68" s="61"/>
      <c r="D68" s="66" t="s">
        <v>48</v>
      </c>
      <c r="E68" s="66"/>
      <c r="F68" s="66"/>
      <c r="G68" s="87" t="s">
        <v>87</v>
      </c>
      <c r="H68" s="86"/>
    </row>
    <row r="69" spans="2:8" ht="15" customHeight="1" x14ac:dyDescent="0.2">
      <c r="B69" s="61"/>
      <c r="C69" s="61"/>
      <c r="D69" s="66" t="s">
        <v>52</v>
      </c>
      <c r="E69" s="66"/>
      <c r="F69" s="66"/>
      <c r="G69" s="87" t="s">
        <v>88</v>
      </c>
      <c r="H69" s="86"/>
    </row>
    <row r="70" spans="2:8" ht="15" customHeight="1" x14ac:dyDescent="0.2">
      <c r="B70" s="61"/>
      <c r="C70" s="61"/>
      <c r="D70" s="66" t="s">
        <v>56</v>
      </c>
      <c r="E70" s="66"/>
      <c r="F70" s="66"/>
      <c r="G70" s="87" t="s">
        <v>89</v>
      </c>
      <c r="H70" s="86"/>
    </row>
    <row r="71" spans="2:8" ht="15" customHeight="1" x14ac:dyDescent="0.2">
      <c r="B71" s="61"/>
      <c r="C71" s="61"/>
      <c r="D71" s="66" t="s">
        <v>41</v>
      </c>
      <c r="E71" s="66"/>
      <c r="F71" s="66"/>
      <c r="G71" s="87" t="s">
        <v>90</v>
      </c>
      <c r="H71" s="86"/>
    </row>
    <row r="72" spans="2:8" ht="15" customHeight="1" x14ac:dyDescent="0.2">
      <c r="B72" s="61"/>
      <c r="C72" s="61"/>
      <c r="D72" s="66" t="s">
        <v>69</v>
      </c>
      <c r="E72" s="66"/>
      <c r="F72" s="66"/>
      <c r="G72" s="87" t="s">
        <v>91</v>
      </c>
      <c r="H72" s="86"/>
    </row>
    <row r="73" spans="2:8" ht="15" customHeight="1" x14ac:dyDescent="0.2">
      <c r="B73" s="61"/>
      <c r="C73" s="61"/>
      <c r="D73" s="65" t="s">
        <v>71</v>
      </c>
      <c r="E73" s="66"/>
      <c r="F73" s="66"/>
      <c r="G73" s="87" t="s">
        <v>92</v>
      </c>
      <c r="H73" s="86"/>
    </row>
    <row r="74" spans="2:8" ht="15" customHeight="1" x14ac:dyDescent="0.2">
      <c r="B74" s="61"/>
      <c r="C74" s="61"/>
      <c r="D74" s="66" t="s">
        <v>45</v>
      </c>
      <c r="E74" s="66"/>
      <c r="F74" s="66"/>
      <c r="G74" s="87" t="s">
        <v>93</v>
      </c>
      <c r="H74" s="86"/>
    </row>
    <row r="75" spans="2:8" ht="15" customHeight="1" x14ac:dyDescent="0.2">
      <c r="B75" s="61"/>
      <c r="C75" s="61"/>
      <c r="D75" s="66" t="s">
        <v>47</v>
      </c>
      <c r="E75" s="66"/>
      <c r="F75" s="66"/>
      <c r="H75" s="74"/>
    </row>
    <row r="76" spans="2:8" ht="15" customHeight="1" x14ac:dyDescent="0.2">
      <c r="B76" s="61"/>
      <c r="C76" s="61"/>
      <c r="D76" s="66" t="s">
        <v>50</v>
      </c>
      <c r="E76" s="66"/>
      <c r="F76" s="66"/>
      <c r="G76" s="74"/>
      <c r="H76" s="74"/>
    </row>
    <row r="77" spans="2:8" ht="15" customHeight="1" x14ac:dyDescent="0.2">
      <c r="B77" s="61"/>
      <c r="C77" s="61"/>
      <c r="D77" s="66" t="s">
        <v>38</v>
      </c>
      <c r="E77" s="66"/>
      <c r="F77" s="66"/>
      <c r="H77" s="74"/>
    </row>
    <row r="78" spans="2:8" ht="15" customHeight="1" x14ac:dyDescent="0.2">
      <c r="B78" s="61"/>
      <c r="C78" s="61"/>
      <c r="D78" s="66" t="s">
        <v>59</v>
      </c>
      <c r="E78" s="66"/>
      <c r="F78" s="66"/>
      <c r="H78" s="74"/>
    </row>
    <row r="79" spans="2:8" ht="15" customHeight="1" x14ac:dyDescent="0.2">
      <c r="B79" s="61"/>
      <c r="C79" s="61"/>
      <c r="D79" s="65" t="s">
        <v>64</v>
      </c>
      <c r="E79" s="66"/>
      <c r="F79" s="66"/>
      <c r="H79" s="74"/>
    </row>
    <row r="80" spans="2:8" ht="15" customHeight="1" x14ac:dyDescent="0.2">
      <c r="B80" s="61"/>
      <c r="C80" s="61"/>
      <c r="D80" s="66" t="s">
        <v>54</v>
      </c>
      <c r="E80" s="66"/>
      <c r="F80" s="66"/>
      <c r="H80" s="74"/>
    </row>
    <row r="81" spans="2:8" ht="15" customHeight="1" x14ac:dyDescent="0.2">
      <c r="B81" s="61"/>
      <c r="C81" s="61"/>
      <c r="D81" s="66" t="s">
        <v>74</v>
      </c>
      <c r="E81" s="66"/>
      <c r="F81" s="66"/>
      <c r="H81" s="74"/>
    </row>
    <row r="82" spans="2:8" ht="15" customHeight="1" x14ac:dyDescent="0.2">
      <c r="B82" s="61"/>
      <c r="C82" s="61"/>
      <c r="D82" s="66" t="s">
        <v>57</v>
      </c>
      <c r="E82" s="66"/>
      <c r="F82" s="66"/>
      <c r="G82" s="74"/>
      <c r="H82" s="74"/>
    </row>
    <row r="83" spans="2:8" ht="15" customHeight="1" x14ac:dyDescent="0.2">
      <c r="B83" s="61"/>
      <c r="C83" s="61"/>
      <c r="D83" s="66" t="s">
        <v>49</v>
      </c>
      <c r="E83" s="66"/>
      <c r="F83" s="66"/>
      <c r="G83" s="74"/>
      <c r="H83" s="74"/>
    </row>
    <row r="84" spans="2:8" ht="15" customHeight="1" x14ac:dyDescent="0.2">
      <c r="B84" s="61"/>
      <c r="C84" s="61"/>
      <c r="D84" s="65" t="s">
        <v>62</v>
      </c>
      <c r="E84" s="66"/>
      <c r="F84" s="66"/>
      <c r="G84" s="74"/>
      <c r="H84" s="74"/>
    </row>
    <row r="85" spans="2:8" ht="15" customHeight="1" x14ac:dyDescent="0.2">
      <c r="B85" s="61"/>
      <c r="C85" s="61"/>
      <c r="D85" s="65" t="s">
        <v>70</v>
      </c>
      <c r="E85" s="66"/>
      <c r="F85" s="66"/>
      <c r="G85" s="74"/>
      <c r="H85" s="74"/>
    </row>
    <row r="86" spans="2:8" ht="15" customHeight="1" x14ac:dyDescent="0.2">
      <c r="B86" s="61"/>
      <c r="C86" s="61"/>
      <c r="D86" s="66" t="s">
        <v>67</v>
      </c>
      <c r="E86" s="66"/>
      <c r="F86" s="66"/>
      <c r="G86" s="74"/>
      <c r="H86" s="74"/>
    </row>
    <row r="87" spans="2:8" ht="15" customHeight="1" x14ac:dyDescent="0.2">
      <c r="B87" s="61"/>
      <c r="C87" s="61"/>
      <c r="D87" s="65" t="s">
        <v>65</v>
      </c>
      <c r="E87" s="66"/>
      <c r="F87" s="66"/>
      <c r="G87" s="74"/>
      <c r="H87" s="74"/>
    </row>
    <row r="88" spans="2:8" ht="15" customHeight="1" x14ac:dyDescent="0.2">
      <c r="B88" s="61"/>
      <c r="C88" s="61"/>
      <c r="D88" s="65" t="s">
        <v>40</v>
      </c>
      <c r="E88" s="66"/>
      <c r="F88" s="66"/>
      <c r="G88" s="74"/>
    </row>
    <row r="89" spans="2:8" ht="15" customHeight="1" x14ac:dyDescent="0.2">
      <c r="B89" s="61"/>
      <c r="C89" s="61"/>
      <c r="D89" s="65" t="s">
        <v>40</v>
      </c>
      <c r="E89" s="66"/>
      <c r="F89" s="66"/>
      <c r="G89" s="74"/>
    </row>
    <row r="90" spans="2:8" ht="15" customHeight="1" x14ac:dyDescent="0.2">
      <c r="B90" s="61"/>
      <c r="C90" s="61"/>
      <c r="D90" s="65" t="s">
        <v>61</v>
      </c>
      <c r="E90" s="66"/>
      <c r="F90" s="66"/>
      <c r="G90" s="74"/>
    </row>
    <row r="91" spans="2:8" ht="15" customHeight="1" x14ac:dyDescent="0.2">
      <c r="B91" s="61"/>
      <c r="C91" s="61"/>
      <c r="D91" s="66" t="s">
        <v>42</v>
      </c>
      <c r="E91" s="66"/>
      <c r="F91" s="66"/>
      <c r="G91" s="74"/>
    </row>
    <row r="92" spans="2:8" ht="15" customHeight="1" x14ac:dyDescent="0.2">
      <c r="B92" s="61"/>
      <c r="C92" s="61"/>
      <c r="D92" s="66" t="s">
        <v>55</v>
      </c>
      <c r="E92" s="65"/>
      <c r="F92" s="65"/>
      <c r="G92" s="74"/>
    </row>
    <row r="93" spans="2:8" ht="15" customHeight="1" x14ac:dyDescent="0.2">
      <c r="B93" s="61"/>
      <c r="C93" s="61"/>
      <c r="D93" s="66" t="s">
        <v>51</v>
      </c>
      <c r="E93" s="65"/>
      <c r="F93" s="65"/>
      <c r="G93" s="74"/>
    </row>
    <row r="94" spans="2:8" ht="15" customHeight="1" x14ac:dyDescent="0.2">
      <c r="B94" s="61"/>
      <c r="C94" s="61"/>
      <c r="D94" s="65" t="s">
        <v>60</v>
      </c>
      <c r="E94" s="65"/>
      <c r="F94" s="65"/>
      <c r="G94" s="74"/>
    </row>
    <row r="95" spans="2:8" x14ac:dyDescent="0.2">
      <c r="D95" s="66" t="s">
        <v>39</v>
      </c>
      <c r="E95" s="69"/>
      <c r="F95" s="69"/>
      <c r="G95" s="74"/>
    </row>
    <row r="96" spans="2:8" x14ac:dyDescent="0.2">
      <c r="D96" s="65" t="s">
        <v>72</v>
      </c>
      <c r="E96" s="69"/>
      <c r="F96" s="69"/>
      <c r="G96" s="74"/>
    </row>
    <row r="97" spans="4:7" x14ac:dyDescent="0.2">
      <c r="D97" s="66" t="s">
        <v>53</v>
      </c>
      <c r="E97" s="69"/>
      <c r="F97" s="69"/>
      <c r="G97" s="74"/>
    </row>
    <row r="98" spans="4:7" x14ac:dyDescent="0.2">
      <c r="D98" s="66" t="s">
        <v>58</v>
      </c>
      <c r="E98" s="69"/>
      <c r="F98" s="69"/>
      <c r="G98" s="74"/>
    </row>
    <row r="99" spans="4:7" x14ac:dyDescent="0.2">
      <c r="D99" s="65" t="s">
        <v>73</v>
      </c>
      <c r="E99" s="69"/>
      <c r="F99" s="69"/>
      <c r="G99" s="74"/>
    </row>
    <row r="100" spans="4:7" x14ac:dyDescent="0.2">
      <c r="D100" s="66" t="s">
        <v>43</v>
      </c>
      <c r="E100" s="69"/>
      <c r="F100" s="69"/>
      <c r="G100" s="74"/>
    </row>
    <row r="101" spans="4:7" x14ac:dyDescent="0.2">
      <c r="D101" s="66" t="s">
        <v>44</v>
      </c>
      <c r="E101" s="69"/>
      <c r="F101" s="69"/>
      <c r="G101" s="74"/>
    </row>
    <row r="102" spans="4:7" x14ac:dyDescent="0.2">
      <c r="E102" s="85"/>
      <c r="F102" s="85"/>
      <c r="G102" s="74"/>
    </row>
    <row r="103" spans="4:7" x14ac:dyDescent="0.2">
      <c r="E103" s="85"/>
      <c r="F103" s="85"/>
      <c r="G103" s="74"/>
    </row>
    <row r="104" spans="4:7" x14ac:dyDescent="0.2">
      <c r="G104" s="74"/>
    </row>
    <row r="105" spans="4:7" x14ac:dyDescent="0.2">
      <c r="G105" s="74"/>
    </row>
  </sheetData>
  <sheetProtection password="F509" sheet="1" objects="1" scenarios="1"/>
  <sortState ref="D51:D88">
    <sortCondition ref="D51"/>
  </sortState>
  <mergeCells count="6">
    <mergeCell ref="G57:H57"/>
    <mergeCell ref="F33:G33"/>
    <mergeCell ref="F35:G35"/>
    <mergeCell ref="D57:F57"/>
    <mergeCell ref="I57:J57"/>
    <mergeCell ref="F40:G40"/>
  </mergeCells>
  <dataValidations count="6">
    <dataValidation type="list" allowBlank="1" showInputMessage="1" showErrorMessage="1" sqref="E41 D40:D48 D31:D38">
      <formula1>#REF!</formula1>
    </dataValidation>
    <dataValidation type="list" allowBlank="1" showInputMessage="1" showErrorMessage="1" sqref="D4:D30">
      <formula1>$B$58:$B$62</formula1>
    </dataValidation>
    <dataValidation type="list" allowBlank="1" showInputMessage="1" showErrorMessage="1" sqref="E4:E30">
      <formula1>$C$58:$C$59</formula1>
    </dataValidation>
    <dataValidation type="list" allowBlank="1" showInputMessage="1" showErrorMessage="1" sqref="F4:F30">
      <formula1>$D$58:$D$101</formula1>
    </dataValidation>
    <dataValidation type="list" allowBlank="1" showInputMessage="1" showErrorMessage="1" sqref="G4:G30">
      <formula1>$G$58:$G$74</formula1>
    </dataValidation>
    <dataValidation type="list" allowBlank="1" showInputMessage="1" showErrorMessage="1" sqref="J4:J30">
      <formula1>$I$58:$I$60</formula1>
    </dataValidation>
  </dataValidations>
  <pageMargins left="0.11811023622047245" right="0.11811023622047245" top="1.5354330708661419" bottom="0.74803149606299213" header="0.31496062992125984" footer="0.31496062992125984"/>
  <pageSetup paperSize="5" orientation="landscape" r:id="rId1"/>
  <headerFooter>
    <oddHeader>&amp;L&amp;G&amp;C&amp;G</oddHeader>
    <oddFooter>&amp;L&amp;"Arial,Normal"&amp;9Liste d'attente ERGO 2016-2017 CLSC Rivière-des-Prairies                                              
Inspiré du CLSC OG, modifié par Marie-Pier Brassard&amp;C&amp;"Arial,Normal"&amp;9&amp;P
&amp;R&amp;"Arial,Normal"&amp;9&amp;G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P7 (18 septembre au 15 octobre)</vt:lpstr>
    </vt:vector>
  </TitlesOfParts>
  <Company>Intitut univ. sante mentale Mtl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labm12</dc:creator>
  <cp:lastModifiedBy>Marie-Pier Brassard</cp:lastModifiedBy>
  <cp:lastPrinted>2016-06-07T19:17:30Z</cp:lastPrinted>
  <dcterms:created xsi:type="dcterms:W3CDTF">2016-01-05T19:10:54Z</dcterms:created>
  <dcterms:modified xsi:type="dcterms:W3CDTF">2016-09-09T17:11:44Z</dcterms:modified>
</cp:coreProperties>
</file>