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250" windowHeight="12585" activeTab="2"/>
  </bookViews>
  <sheets>
    <sheet name="MAI 2016" sheetId="1" r:id="rId1"/>
    <sheet name="JUIN 2016" sheetId="2" r:id="rId2"/>
    <sheet name="JUILLET 2016" sheetId="4" r:id="rId3"/>
    <sheet name="AOUT 2016" sheetId="6" r:id="rId4"/>
  </sheets>
  <definedNames>
    <definedName name="_xlnm._FilterDatabase" localSheetId="3" hidden="1">'AOUT 2016'!$D$1:$D$123</definedName>
    <definedName name="_xlnm._FilterDatabase" localSheetId="2" hidden="1">'JUILLET 2016'!$D$1:$D$123</definedName>
    <definedName name="_xlnm._FilterDatabase" localSheetId="1" hidden="1">'JUIN 2016'!$D$1:$D$181</definedName>
    <definedName name="_xlnm._FilterDatabase" localSheetId="0" hidden="1">'MAI 2016'!$D$1:$D$147</definedName>
  </definedNames>
  <calcPr calcId="145621"/>
</workbook>
</file>

<file path=xl/calcChain.xml><?xml version="1.0" encoding="utf-8"?>
<calcChain xmlns="http://schemas.openxmlformats.org/spreadsheetml/2006/main">
  <c r="D116" i="4" l="1"/>
  <c r="D115" i="4"/>
  <c r="H121" i="4"/>
  <c r="H120" i="4"/>
  <c r="H119" i="4"/>
  <c r="H118" i="4"/>
  <c r="H117" i="4"/>
  <c r="H116" i="4"/>
  <c r="H115" i="4"/>
  <c r="H114" i="4"/>
  <c r="H113" i="4"/>
  <c r="B114" i="4"/>
  <c r="B115" i="4"/>
  <c r="B116" i="4"/>
  <c r="B117" i="4"/>
  <c r="B118" i="4"/>
  <c r="B119" i="4"/>
  <c r="B120" i="4"/>
  <c r="B121" i="4"/>
  <c r="B113" i="4"/>
  <c r="D114" i="4"/>
  <c r="D113" i="4"/>
  <c r="D118" i="4" l="1"/>
  <c r="D117" i="4"/>
  <c r="D119" i="4"/>
  <c r="F117" i="4"/>
  <c r="F116" i="4"/>
  <c r="F115" i="4"/>
  <c r="F114" i="4"/>
  <c r="F113" i="4"/>
</calcChain>
</file>

<file path=xl/sharedStrings.xml><?xml version="1.0" encoding="utf-8"?>
<sst xmlns="http://schemas.openxmlformats.org/spreadsheetml/2006/main" count="1175" uniqueCount="442">
  <si>
    <t>CONTACT</t>
  </si>
  <si>
    <t>TYPOLOGIE</t>
  </si>
  <si>
    <t>SECTEUR RECHERCHE</t>
  </si>
  <si>
    <t>TYPE D'ACHAT</t>
  </si>
  <si>
    <t>BUDGET</t>
  </si>
  <si>
    <t>RP1</t>
  </si>
  <si>
    <t>RP2</t>
  </si>
  <si>
    <t>INVEST</t>
  </si>
  <si>
    <t>RS</t>
  </si>
  <si>
    <t>ANALYSE CONTACTS GIRONDE</t>
  </si>
  <si>
    <t>MORVAN</t>
  </si>
  <si>
    <t>T4</t>
  </si>
  <si>
    <t>ST SELVE</t>
  </si>
  <si>
    <t>ADJAOUD</t>
  </si>
  <si>
    <t>msg</t>
  </si>
  <si>
    <t>RARIVOMANANA</t>
  </si>
  <si>
    <t>CAILLIER</t>
  </si>
  <si>
    <t>SOFIA</t>
  </si>
  <si>
    <t>AUTELIN</t>
  </si>
  <si>
    <t>T4/T5</t>
  </si>
  <si>
    <t>RP</t>
  </si>
  <si>
    <t>GROSLAND</t>
  </si>
  <si>
    <t>T2/T3</t>
  </si>
  <si>
    <t>BORDEAUX</t>
  </si>
  <si>
    <t>MERRANI</t>
  </si>
  <si>
    <t>message vocal</t>
  </si>
  <si>
    <t>ROUSSEAU</t>
  </si>
  <si>
    <t>T3</t>
  </si>
  <si>
    <t>ARCACHON</t>
  </si>
  <si>
    <t>INVEST LIBRE</t>
  </si>
  <si>
    <t>VIGEANT</t>
  </si>
  <si>
    <t>Occupé RDV tel le 17/05.</t>
  </si>
  <si>
    <t>DELAGE</t>
  </si>
  <si>
    <t>Faux numéro Envoi mail</t>
  </si>
  <si>
    <t>CHAUZU</t>
  </si>
  <si>
    <t>Primo Accédant</t>
  </si>
  <si>
    <t>BATAILLE</t>
  </si>
  <si>
    <t>EDOH</t>
  </si>
  <si>
    <t>MARIOT</t>
  </si>
  <si>
    <t>THOMAS</t>
  </si>
  <si>
    <t>IMPRECIS</t>
  </si>
  <si>
    <t>messages vocaux + mail.</t>
  </si>
  <si>
    <t>FRAPIE</t>
  </si>
  <si>
    <t>TOUSINIE</t>
  </si>
  <si>
    <t>BAUDIN</t>
  </si>
  <si>
    <t>INVEST PINEL</t>
  </si>
  <si>
    <t>Livraison immédiate</t>
  </si>
  <si>
    <t>ANNE-SOPHIE</t>
  </si>
  <si>
    <t>PRECISIONS</t>
  </si>
  <si>
    <t>SANDRINE</t>
  </si>
  <si>
    <t>PERVERIE</t>
  </si>
  <si>
    <t>T5</t>
  </si>
  <si>
    <t>BERSON</t>
  </si>
  <si>
    <t>PARROT</t>
  </si>
  <si>
    <t>HUET</t>
  </si>
  <si>
    <t>GUEUCIER</t>
  </si>
  <si>
    <t>DRAULETTE</t>
  </si>
  <si>
    <t>GRAVILLON</t>
  </si>
  <si>
    <t>DESLAND</t>
  </si>
  <si>
    <t>GIRARD</t>
  </si>
  <si>
    <t>HUMBERT</t>
  </si>
  <si>
    <t>REBIERE</t>
  </si>
  <si>
    <t>PENEAU</t>
  </si>
  <si>
    <t>PIERREFITTE</t>
  </si>
  <si>
    <t>T2</t>
  </si>
  <si>
    <t>BARBIER</t>
  </si>
  <si>
    <t>POLLICINO</t>
  </si>
  <si>
    <t>AUGIER</t>
  </si>
  <si>
    <t>message</t>
  </si>
  <si>
    <t>OUARED</t>
  </si>
  <si>
    <t>CENON</t>
  </si>
  <si>
    <t>JACQUIN</t>
  </si>
  <si>
    <t>COUNIL</t>
  </si>
  <si>
    <t>MESSAGE</t>
  </si>
  <si>
    <t>LOPEZ</t>
  </si>
  <si>
    <t>OPTION B17</t>
  </si>
  <si>
    <t>ROGALA</t>
  </si>
  <si>
    <t>SOUIL</t>
  </si>
  <si>
    <t>ENV MAIL FAUX TEL</t>
  </si>
  <si>
    <t>BOISSIER</t>
  </si>
  <si>
    <t>MAIL ENVOYER</t>
  </si>
  <si>
    <t>MORTREUX</t>
  </si>
  <si>
    <t>MENARD</t>
  </si>
  <si>
    <t>ENV MAIL</t>
  </si>
  <si>
    <t>DUFRANE</t>
  </si>
  <si>
    <t>CURIEUX</t>
  </si>
  <si>
    <t>LE</t>
  </si>
  <si>
    <t>CORREA</t>
  </si>
  <si>
    <t>POMPIGNAC</t>
  </si>
  <si>
    <t>DUR</t>
  </si>
  <si>
    <t>GAUTHIER</t>
  </si>
  <si>
    <t>BERTRAND</t>
  </si>
  <si>
    <t>MERIGNAC</t>
  </si>
  <si>
    <t>RDV/26.05  17H</t>
  </si>
  <si>
    <t>BEAUVILLE</t>
  </si>
  <si>
    <t>A SUIVRE</t>
  </si>
  <si>
    <t>dupont</t>
  </si>
  <si>
    <t>BOTOREL</t>
  </si>
  <si>
    <t>LEGUYADER</t>
  </si>
  <si>
    <t>BASSIN D'ARCACHON</t>
  </si>
  <si>
    <t>ROQUELET</t>
  </si>
  <si>
    <t>Message vocal</t>
  </si>
  <si>
    <t>DELEFOSSE</t>
  </si>
  <si>
    <t>pas de numéro envoi mail</t>
  </si>
  <si>
    <t>LAVIELLE</t>
  </si>
  <si>
    <t>BEAUBRUN</t>
  </si>
  <si>
    <t>BURGANA</t>
  </si>
  <si>
    <t>HORCH</t>
  </si>
  <si>
    <t>ALAMI</t>
  </si>
  <si>
    <t>MAMIER</t>
  </si>
  <si>
    <t>JUNG</t>
  </si>
  <si>
    <t>CRACIUN</t>
  </si>
  <si>
    <t>Message vocaux</t>
  </si>
  <si>
    <t>GUERIN</t>
  </si>
  <si>
    <t>T3/T4</t>
  </si>
  <si>
    <t>SUREL</t>
  </si>
  <si>
    <t>VERGNIAULT</t>
  </si>
  <si>
    <t>MOREL</t>
  </si>
  <si>
    <t>VENCHIARUTTI</t>
  </si>
  <si>
    <t>RIVE DROITE</t>
  </si>
  <si>
    <t>GEAY</t>
  </si>
  <si>
    <t xml:space="preserve">T3 </t>
  </si>
  <si>
    <t>LE HAILLAN/ MERIGNAC/ST MEDARD</t>
  </si>
  <si>
    <t>GEFFROY</t>
  </si>
  <si>
    <t>BEGLES</t>
  </si>
  <si>
    <t>CHATTA</t>
  </si>
  <si>
    <t>BORDERE</t>
  </si>
  <si>
    <t xml:space="preserve">T2 </t>
  </si>
  <si>
    <t>RABA</t>
  </si>
  <si>
    <t>TOME</t>
  </si>
  <si>
    <t>GRAZIANI</t>
  </si>
  <si>
    <t>BOUTHONNET</t>
  </si>
  <si>
    <t xml:space="preserve">ARCACHON </t>
  </si>
  <si>
    <t>MOIZEAU</t>
  </si>
  <si>
    <t>VERLEENE</t>
  </si>
  <si>
    <t>POUILLET</t>
  </si>
  <si>
    <t>GALABERT</t>
  </si>
  <si>
    <t>RENARD</t>
  </si>
  <si>
    <t>MELANIE</t>
  </si>
  <si>
    <t>guenin</t>
  </si>
  <si>
    <t>martinez</t>
  </si>
  <si>
    <t>NAJID</t>
  </si>
  <si>
    <t>ridchardson</t>
  </si>
  <si>
    <t>nochez</t>
  </si>
  <si>
    <t>quy bui</t>
  </si>
  <si>
    <t>DAYS</t>
  </si>
  <si>
    <t>Message vocal + mail</t>
  </si>
  <si>
    <t>LAUNAY</t>
  </si>
  <si>
    <t>POUPARD</t>
  </si>
  <si>
    <t>RAMIE</t>
  </si>
  <si>
    <t>GONCALVES</t>
  </si>
  <si>
    <t>MESSAGE VOCAL</t>
  </si>
  <si>
    <t>BALDECK</t>
  </si>
  <si>
    <t>HENAULT</t>
  </si>
  <si>
    <t>CHANLON</t>
  </si>
  <si>
    <t>SCUOTTO</t>
  </si>
  <si>
    <t>QUENNOY</t>
  </si>
  <si>
    <t>LA TESTE DE BUCH</t>
  </si>
  <si>
    <t>LE HAILLAN</t>
  </si>
  <si>
    <t>VILLENAVE D'ORNON</t>
  </si>
  <si>
    <t>RP/INVEST</t>
  </si>
  <si>
    <t xml:space="preserve">T3/T4 </t>
  </si>
  <si>
    <t>CARROZI</t>
  </si>
  <si>
    <t>150 000 / 200 000</t>
  </si>
  <si>
    <t>201 000 / 250 000</t>
  </si>
  <si>
    <t>251 000 / 300 000</t>
  </si>
  <si>
    <t>301 000 / 350 000</t>
  </si>
  <si>
    <t>351 000 / 400 000</t>
  </si>
  <si>
    <t>401 000 / 450 000</t>
  </si>
  <si>
    <t>451 000 / 500 000</t>
  </si>
  <si>
    <t>501 000 / 650 000</t>
  </si>
  <si>
    <t>DADILLON</t>
  </si>
  <si>
    <t>BERTHELOT</t>
  </si>
  <si>
    <t>SARMIR</t>
  </si>
  <si>
    <t>DROUY</t>
  </si>
  <si>
    <t>CASTAGNET</t>
  </si>
  <si>
    <t>BELOQUI</t>
  </si>
  <si>
    <t>CAILLOT</t>
  </si>
  <si>
    <t>BOUTINAUD</t>
  </si>
  <si>
    <t>GOUYET</t>
  </si>
  <si>
    <t>MARTINS</t>
  </si>
  <si>
    <t>CHOLLEY</t>
  </si>
  <si>
    <t>FERRAGE</t>
  </si>
  <si>
    <t>DUTREUILH</t>
  </si>
  <si>
    <t>BENQUET</t>
  </si>
  <si>
    <t>BENARD</t>
  </si>
  <si>
    <t>ELIES</t>
  </si>
  <si>
    <t>GUICHON</t>
  </si>
  <si>
    <t>DEJOS</t>
  </si>
  <si>
    <t>SEBERT</t>
  </si>
  <si>
    <t>ROBIN</t>
  </si>
  <si>
    <t>LECOINTE</t>
  </si>
  <si>
    <t>LE QUENTREC</t>
  </si>
  <si>
    <t>CARVALHO</t>
  </si>
  <si>
    <t>SUARES</t>
  </si>
  <si>
    <t>SIDOUX</t>
  </si>
  <si>
    <t>AUCLAIR</t>
  </si>
  <si>
    <t>MARTINET</t>
  </si>
  <si>
    <t>POMMIER</t>
  </si>
  <si>
    <t>BOURDIN</t>
  </si>
  <si>
    <t>BRUN</t>
  </si>
  <si>
    <t>HAJIN</t>
  </si>
  <si>
    <t>KERNER</t>
  </si>
  <si>
    <t>HOULIE</t>
  </si>
  <si>
    <t>BORDEAUX CENTRE</t>
  </si>
  <si>
    <t>NERY</t>
  </si>
  <si>
    <t>DUPENHOAT</t>
  </si>
  <si>
    <t>GUENOT</t>
  </si>
  <si>
    <t>CARRE</t>
  </si>
  <si>
    <t>CUITTA</t>
  </si>
  <si>
    <t>COUYOUPETROU</t>
  </si>
  <si>
    <t>POURCHET</t>
  </si>
  <si>
    <t>DESROZIERS</t>
  </si>
  <si>
    <t>BOUBAL</t>
  </si>
  <si>
    <t>NAUDE</t>
  </si>
  <si>
    <t>HERBIN</t>
  </si>
  <si>
    <t>ARTIGUES</t>
  </si>
  <si>
    <t>ROCHER</t>
  </si>
  <si>
    <t>MARTIN</t>
  </si>
  <si>
    <t>QUEYLA</t>
  </si>
  <si>
    <t>MERCEUR</t>
  </si>
  <si>
    <t xml:space="preserve">DUVAL </t>
  </si>
  <si>
    <t>CARRON</t>
  </si>
  <si>
    <t>LA BASTIDE</t>
  </si>
  <si>
    <t>Accession maitrisée</t>
  </si>
  <si>
    <t>ROSSIGNON</t>
  </si>
  <si>
    <t>DOULS</t>
  </si>
  <si>
    <t>T1</t>
  </si>
  <si>
    <t>LANGLOIS</t>
  </si>
  <si>
    <t>COLLEATTE</t>
  </si>
  <si>
    <t>CONSIGNY</t>
  </si>
  <si>
    <t>LAMARE</t>
  </si>
  <si>
    <t>BON</t>
  </si>
  <si>
    <t>VIGUIER</t>
  </si>
  <si>
    <t>FONTBONNE</t>
  </si>
  <si>
    <r>
      <rPr>
        <sz val="11"/>
        <color theme="1"/>
        <rFont val="Book Antiqua"/>
        <family val="1"/>
      </rPr>
      <t>&lt;</t>
    </r>
    <r>
      <rPr>
        <sz val="11"/>
        <color theme="1"/>
        <rFont val="Calibri"/>
        <family val="2"/>
      </rPr>
      <t>150 000</t>
    </r>
  </si>
  <si>
    <t>barroul</t>
  </si>
  <si>
    <t>GADY</t>
  </si>
  <si>
    <t>DELHOUM</t>
  </si>
  <si>
    <t>DELEANT</t>
  </si>
  <si>
    <t>au pieds du tram</t>
  </si>
  <si>
    <t>RIMOLDI</t>
  </si>
  <si>
    <t>AUGER</t>
  </si>
  <si>
    <t>REMB</t>
  </si>
  <si>
    <t>MAISON</t>
  </si>
  <si>
    <t>BERNEDE</t>
  </si>
  <si>
    <t>LEBEAU</t>
  </si>
  <si>
    <t>EGE</t>
  </si>
  <si>
    <t>PP 120m²</t>
  </si>
  <si>
    <t>PARINAUD</t>
  </si>
  <si>
    <t>LERICHE</t>
  </si>
  <si>
    <t>ROUSSINEAU</t>
  </si>
  <si>
    <t>MORIN</t>
  </si>
  <si>
    <t>ANFREVILLE</t>
  </si>
  <si>
    <t>BRELIVET</t>
  </si>
  <si>
    <t>COURCHAMP</t>
  </si>
  <si>
    <t>FALLOUS</t>
  </si>
  <si>
    <t>RAP</t>
  </si>
  <si>
    <t>KASPRYQZYN</t>
  </si>
  <si>
    <t>BASSIN ARCACHON</t>
  </si>
  <si>
    <t>TILLIE</t>
  </si>
  <si>
    <t>DURANT</t>
  </si>
  <si>
    <t>MAIL</t>
  </si>
  <si>
    <t>SOUNIE</t>
  </si>
  <si>
    <t>CATHELIN</t>
  </si>
  <si>
    <t>VERROUIL</t>
  </si>
  <si>
    <t>WANNEBROUCQ  INTER</t>
  </si>
  <si>
    <t>DUVAL</t>
  </si>
  <si>
    <t>LE GAOUYER</t>
  </si>
  <si>
    <t>PEREZ</t>
  </si>
  <si>
    <t>LE GUILLOU</t>
  </si>
  <si>
    <t>MANDELLI</t>
  </si>
  <si>
    <t>LAMBERTY</t>
  </si>
  <si>
    <t xml:space="preserve">TALENCE / BEGLES CENTRE </t>
  </si>
  <si>
    <t>VIGNOLLES</t>
  </si>
  <si>
    <t>BIRAUD</t>
  </si>
  <si>
    <t>INDARD</t>
  </si>
  <si>
    <t>CHAMBERLAND</t>
  </si>
  <si>
    <t>LATROUS</t>
  </si>
  <si>
    <t>MARIN</t>
  </si>
  <si>
    <t>COIFMAN</t>
  </si>
  <si>
    <t>HAYOUN</t>
  </si>
  <si>
    <t>ANDERNOS</t>
  </si>
  <si>
    <t>ALLIETTE</t>
  </si>
  <si>
    <t>GERARD</t>
  </si>
  <si>
    <r>
      <rPr>
        <sz val="11"/>
        <color theme="1"/>
        <rFont val="Calibri"/>
        <family val="2"/>
      </rPr>
      <t>&gt;</t>
    </r>
    <r>
      <rPr>
        <sz val="11"/>
        <color theme="1"/>
        <rFont val="Calibri"/>
        <family val="2"/>
        <scheme val="minor"/>
      </rPr>
      <t>501 000</t>
    </r>
  </si>
  <si>
    <t>ALEAUME</t>
  </si>
  <si>
    <t>PAPIN</t>
  </si>
  <si>
    <t>SAEZ</t>
  </si>
  <si>
    <t>OPT.38ou39</t>
  </si>
  <si>
    <t>STEPHAN</t>
  </si>
  <si>
    <t>JOHNSTON</t>
  </si>
  <si>
    <t>RDV</t>
  </si>
  <si>
    <t>VERO</t>
  </si>
  <si>
    <t>BOUHADOUK</t>
  </si>
  <si>
    <t>LE HAILLLAN</t>
  </si>
  <si>
    <t>BRUGEAUD</t>
  </si>
  <si>
    <t>DURU</t>
  </si>
  <si>
    <t>ESQUISS</t>
  </si>
  <si>
    <t>CELERIER</t>
  </si>
  <si>
    <t>ERREUR</t>
  </si>
  <si>
    <t>TOLANTIN</t>
  </si>
  <si>
    <t>ONDOUA</t>
  </si>
  <si>
    <t>AMEAUME</t>
  </si>
  <si>
    <t>BERQUING</t>
  </si>
  <si>
    <t>LABIOD</t>
  </si>
  <si>
    <t>WALLS</t>
  </si>
  <si>
    <t>LOCATION</t>
  </si>
  <si>
    <t>RUELLE</t>
  </si>
  <si>
    <t>LOBODA</t>
  </si>
  <si>
    <t>AUBRY</t>
  </si>
  <si>
    <t>VERNIOL</t>
  </si>
  <si>
    <t>PAQUIER</t>
  </si>
  <si>
    <t>TREZEGUET</t>
  </si>
  <si>
    <t>MC CARRON</t>
  </si>
  <si>
    <t>BASSIN</t>
  </si>
  <si>
    <t>CUB RIVE DROITE</t>
  </si>
  <si>
    <t>CUB RIVE GAUCHE</t>
  </si>
  <si>
    <t xml:space="preserve">ARTIGUES </t>
  </si>
  <si>
    <t>RIVE DROITE HORS CUB</t>
  </si>
  <si>
    <t>RIVE GAUCHE HORS CUB</t>
  </si>
  <si>
    <t>BORDEAUX (RD + RG)</t>
  </si>
  <si>
    <t>ARCACHON / GUJAN</t>
  </si>
  <si>
    <t>BORDEAUX / ARCACHON</t>
  </si>
  <si>
    <t>CHARTRONS / CAUDERAN</t>
  </si>
  <si>
    <t>MERIGNAC / EYSINES</t>
  </si>
  <si>
    <t>BORDEAUX / MERIGNAC</t>
  </si>
  <si>
    <t>SOUPET</t>
  </si>
  <si>
    <t>GRANDEMY</t>
  </si>
  <si>
    <t>REULET</t>
  </si>
  <si>
    <t>SCI FAMILIALE</t>
  </si>
  <si>
    <t>CLAIRBOUX</t>
  </si>
  <si>
    <t>BOUTAUD</t>
  </si>
  <si>
    <t>BROUAR</t>
  </si>
  <si>
    <t>CAVERO</t>
  </si>
  <si>
    <t>Maison de plain pied</t>
  </si>
  <si>
    <t>MALIK</t>
  </si>
  <si>
    <t>MEYNDRIC</t>
  </si>
  <si>
    <t>BRISSON</t>
  </si>
  <si>
    <t>SEGUIN</t>
  </si>
  <si>
    <t>TONER</t>
  </si>
  <si>
    <t>COURTADE</t>
  </si>
  <si>
    <t>BASTIDE</t>
  </si>
  <si>
    <t>Tram à 500m max</t>
  </si>
  <si>
    <t>AREBOT</t>
  </si>
  <si>
    <t>DUPREZ</t>
  </si>
  <si>
    <t>T1/T2</t>
  </si>
  <si>
    <t>Emplacement</t>
  </si>
  <si>
    <t>BIRAC</t>
  </si>
  <si>
    <t>WEYNS</t>
  </si>
  <si>
    <t>QUEYRIES</t>
  </si>
  <si>
    <t>GALITZY</t>
  </si>
  <si>
    <t>MOLIERAC</t>
  </si>
  <si>
    <t>THOTOKATOS</t>
  </si>
  <si>
    <t>intêret égament pour un Terrain à Batir</t>
  </si>
  <si>
    <t>BLANCHARD</t>
  </si>
  <si>
    <t>JARRIGE</t>
  </si>
  <si>
    <t>GEYER</t>
  </si>
  <si>
    <t>DELACABA</t>
  </si>
  <si>
    <t>LC</t>
  </si>
  <si>
    <t>A étudier</t>
  </si>
  <si>
    <t>Franchise d'un restaurant</t>
  </si>
  <si>
    <t>KAST</t>
  </si>
  <si>
    <t>NATH</t>
  </si>
  <si>
    <t>DELHOM</t>
  </si>
  <si>
    <t>CAUDERAN CENTRE</t>
  </si>
  <si>
    <t>Commoditées à pied</t>
  </si>
  <si>
    <t>DELMAS</t>
  </si>
  <si>
    <t>PUERTO</t>
  </si>
  <si>
    <t>ZOUBIDA</t>
  </si>
  <si>
    <t>BOUNEOU</t>
  </si>
  <si>
    <t>JEANDENANS</t>
  </si>
  <si>
    <t>CLARIN</t>
  </si>
  <si>
    <t>ERLOS</t>
  </si>
  <si>
    <t>AIT ALLAL ZOUBI</t>
  </si>
  <si>
    <t>LALANNE</t>
  </si>
  <si>
    <t>SANTOS</t>
  </si>
  <si>
    <t>BOISSET</t>
  </si>
  <si>
    <t>SAVIN</t>
  </si>
  <si>
    <t>PENA</t>
  </si>
  <si>
    <t>VOLUME</t>
  </si>
  <si>
    <t>SEBANNE</t>
  </si>
  <si>
    <t>DES PALLIERE</t>
  </si>
  <si>
    <t>MICHAUD</t>
  </si>
  <si>
    <t>TAND</t>
  </si>
  <si>
    <t>FAUX TEL ET MAIL</t>
  </si>
  <si>
    <t>CLEMENT</t>
  </si>
  <si>
    <t>LA TESTE</t>
  </si>
  <si>
    <t>BAMBUCK</t>
  </si>
  <si>
    <t>AUTIER</t>
  </si>
  <si>
    <t>T4 T5</t>
  </si>
  <si>
    <t>DERUDET</t>
  </si>
  <si>
    <t>SOUROUILE</t>
  </si>
  <si>
    <t>GALLARDO</t>
  </si>
  <si>
    <t>BECK</t>
  </si>
  <si>
    <t>MECHIN</t>
  </si>
  <si>
    <t>MAJORY</t>
  </si>
  <si>
    <t>ADOLLE</t>
  </si>
  <si>
    <t>ROELANT</t>
  </si>
  <si>
    <t>IMPO.A JOINDRE</t>
  </si>
  <si>
    <t>RICHARD</t>
  </si>
  <si>
    <t>250.000</t>
  </si>
  <si>
    <t>LORBAT</t>
  </si>
  <si>
    <t>210.000</t>
  </si>
  <si>
    <t>PAS DE SUITE</t>
  </si>
  <si>
    <t>DANIEL</t>
  </si>
  <si>
    <t>BARTERE</t>
  </si>
  <si>
    <t>MUSSAT</t>
  </si>
  <si>
    <t>TESTE</t>
  </si>
  <si>
    <t>ROMAND</t>
  </si>
  <si>
    <t>REMY</t>
  </si>
  <si>
    <t>GRAMOND</t>
  </si>
  <si>
    <t>BORDESSOULES</t>
  </si>
  <si>
    <t>LAMOUR</t>
  </si>
  <si>
    <t>290.000</t>
  </si>
  <si>
    <t>innocent</t>
  </si>
  <si>
    <t>RESA</t>
  </si>
  <si>
    <t>HOURCADE</t>
  </si>
  <si>
    <t>SECRET</t>
  </si>
  <si>
    <t>CHOQUEY</t>
  </si>
  <si>
    <t>SANSEY</t>
  </si>
  <si>
    <t>BAF</t>
  </si>
  <si>
    <t>KLECEL</t>
  </si>
  <si>
    <t>CUB</t>
  </si>
  <si>
    <t>PANOL</t>
  </si>
  <si>
    <t>CANTIN</t>
  </si>
  <si>
    <t>RIGO</t>
  </si>
  <si>
    <t>VERBEKE</t>
  </si>
  <si>
    <t>ZEKRI</t>
  </si>
  <si>
    <t>ROBERT</t>
  </si>
  <si>
    <t>GOUDENEGE</t>
  </si>
  <si>
    <t>PARADAS</t>
  </si>
  <si>
    <t>COLLOT</t>
  </si>
  <si>
    <t>CHARTRAIN</t>
  </si>
  <si>
    <t>bordeaux rivedroite</t>
  </si>
  <si>
    <t>invest</t>
  </si>
  <si>
    <t>VARRY</t>
  </si>
  <si>
    <t xml:space="preserve">arcachon </t>
  </si>
  <si>
    <t>REYDY</t>
  </si>
  <si>
    <t>arcachon / la teste</t>
  </si>
  <si>
    <t>GERMAIN</t>
  </si>
  <si>
    <t>le haillan/bruge/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</si>
</sst>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3" xfId="0" applyBorder="1"/>
    <xf numFmtId="0" fontId="0" fillId="0" borderId="15" xfId="0" applyBorder="1"/>
    <xf numFmtId="0" fontId="0" fillId="0" borderId="14" xfId="0" applyBorder="1"/>
    <xf numFmtId="164" fontId="0" fillId="0" borderId="6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11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/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left" vertical="center"/>
    </xf>
    <xf numFmtId="164" fontId="0" fillId="0" borderId="13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6" fontId="0" fillId="0" borderId="3" xfId="0" applyNumberFormat="1" applyBorder="1" applyAlignment="1">
      <alignment horizontal="left" vertical="center"/>
    </xf>
    <xf numFmtId="6" fontId="0" fillId="0" borderId="6" xfId="0" applyNumberForma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" xfId="0" applyFill="1" applyBorder="1"/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Border="1"/>
    <xf numFmtId="0" fontId="0" fillId="0" borderId="3" xfId="0" applyFill="1" applyBorder="1" applyAlignment="1">
      <alignment horizontal="left" vertical="center"/>
    </xf>
    <xf numFmtId="0" fontId="0" fillId="0" borderId="32" xfId="0" applyBorder="1"/>
    <xf numFmtId="0" fontId="0" fillId="0" borderId="13" xfId="0" applyFill="1" applyBorder="1"/>
    <xf numFmtId="3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3" xfId="0" applyBorder="1"/>
    <xf numFmtId="0" fontId="0" fillId="0" borderId="4" xfId="0" applyBorder="1"/>
    <xf numFmtId="164" fontId="0" fillId="0" borderId="4" xfId="0" applyNumberFormat="1" applyBorder="1" applyAlignment="1">
      <alignment horizontal="left" vertical="center"/>
    </xf>
    <xf numFmtId="0" fontId="0" fillId="0" borderId="34" xfId="0" applyBorder="1"/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0" xfId="0"/>
    <xf numFmtId="164" fontId="0" fillId="0" borderId="3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13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6" fontId="0" fillId="0" borderId="6" xfId="0" applyNumberFormat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3" fillId="0" borderId="0" xfId="0" applyFont="1"/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64" fontId="4" fillId="0" borderId="13" xfId="0" applyNumberFormat="1" applyFont="1" applyBorder="1" applyAlignment="1">
      <alignment horizontal="left" vertical="center"/>
    </xf>
    <xf numFmtId="0" fontId="4" fillId="0" borderId="0" xfId="0" applyFont="1"/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/>
    <xf numFmtId="6" fontId="4" fillId="0" borderId="3" xfId="0" applyNumberFormat="1" applyFont="1" applyBorder="1" applyAlignment="1">
      <alignment horizontal="left" vertical="center"/>
    </xf>
    <xf numFmtId="6" fontId="0" fillId="0" borderId="3" xfId="0" applyNumberFormat="1" applyBorder="1" applyAlignment="1">
      <alignment horizontal="left"/>
    </xf>
    <xf numFmtId="0" fontId="4" fillId="0" borderId="24" xfId="0" applyFont="1" applyBorder="1" applyAlignment="1">
      <alignment horizontal="left" vertical="center"/>
    </xf>
    <xf numFmtId="0" fontId="0" fillId="0" borderId="36" xfId="0" applyBorder="1"/>
    <xf numFmtId="164" fontId="0" fillId="0" borderId="14" xfId="0" applyNumberFormat="1" applyBorder="1" applyAlignment="1">
      <alignment horizontal="left" vertical="center"/>
    </xf>
    <xf numFmtId="0" fontId="0" fillId="0" borderId="19" xfId="0" applyBorder="1"/>
    <xf numFmtId="0" fontId="0" fillId="0" borderId="4" xfId="0" applyBorder="1" applyAlignment="1">
      <alignment horizontal="left"/>
    </xf>
    <xf numFmtId="0" fontId="4" fillId="0" borderId="33" xfId="0" applyFont="1" applyBorder="1"/>
    <xf numFmtId="0" fontId="4" fillId="0" borderId="4" xfId="0" applyFont="1" applyBorder="1"/>
    <xf numFmtId="164" fontId="4" fillId="0" borderId="4" xfId="0" applyNumberFormat="1" applyFont="1" applyBorder="1" applyAlignment="1">
      <alignment horizontal="left" vertical="center"/>
    </xf>
    <xf numFmtId="0" fontId="4" fillId="0" borderId="34" xfId="0" applyFont="1" applyBorder="1"/>
    <xf numFmtId="3" fontId="0" fillId="0" borderId="3" xfId="0" applyNumberFormat="1" applyBorder="1"/>
    <xf numFmtId="0" fontId="5" fillId="0" borderId="3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2" borderId="2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4" fontId="0" fillId="2" borderId="20" xfId="0" applyNumberForma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horizontal="center" vertical="center" wrapText="1"/>
    </xf>
    <xf numFmtId="164" fontId="0" fillId="2" borderId="21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Typologie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'MAI 2016'!$A$140:$A$146</c:f>
              <c:strCache>
                <c:ptCount val="7"/>
                <c:pt idx="0">
                  <c:v>T2</c:v>
                </c:pt>
                <c:pt idx="1">
                  <c:v>T2/T3</c:v>
                </c:pt>
                <c:pt idx="2">
                  <c:v>T3</c:v>
                </c:pt>
                <c:pt idx="3">
                  <c:v>T3/T4</c:v>
                </c:pt>
                <c:pt idx="4">
                  <c:v>T4</c:v>
                </c:pt>
                <c:pt idx="5">
                  <c:v>T4/T5</c:v>
                </c:pt>
                <c:pt idx="6">
                  <c:v>T5</c:v>
                </c:pt>
              </c:strCache>
            </c:strRef>
          </c:cat>
          <c:val>
            <c:numRef>
              <c:f>'MAI 2016'!$B$140:$B$146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014528"/>
        <c:axId val="55016064"/>
      </c:barChart>
      <c:catAx>
        <c:axId val="55014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55016064"/>
        <c:crosses val="autoZero"/>
        <c:auto val="1"/>
        <c:lblAlgn val="ctr"/>
        <c:lblOffset val="100"/>
        <c:noMultiLvlLbl val="0"/>
      </c:catAx>
      <c:valAx>
        <c:axId val="55016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014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Type d'achat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'JUILLET 2016'!$E$113:$E$118</c:f>
              <c:strCache>
                <c:ptCount val="5"/>
                <c:pt idx="0">
                  <c:v>RP1</c:v>
                </c:pt>
                <c:pt idx="1">
                  <c:v>RP2</c:v>
                </c:pt>
                <c:pt idx="2">
                  <c:v>RS</c:v>
                </c:pt>
                <c:pt idx="3">
                  <c:v>INVEST</c:v>
                </c:pt>
                <c:pt idx="4">
                  <c:v>RP</c:v>
                </c:pt>
              </c:strCache>
            </c:strRef>
          </c:cat>
          <c:val>
            <c:numRef>
              <c:f>'JUILLET 2016'!$F$113:$F$118</c:f>
              <c:numCache>
                <c:formatCode>#,##0\ "€"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315840"/>
        <c:axId val="55346304"/>
      </c:barChart>
      <c:catAx>
        <c:axId val="55315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46304"/>
        <c:crosses val="autoZero"/>
        <c:auto val="1"/>
        <c:lblAlgn val="ctr"/>
        <c:lblOffset val="100"/>
        <c:noMultiLvlLbl val="0"/>
      </c:catAx>
      <c:valAx>
        <c:axId val="55346304"/>
        <c:scaling>
          <c:orientation val="minMax"/>
        </c:scaling>
        <c:delete val="1"/>
        <c:axPos val="l"/>
        <c:numFmt formatCode="#,##0\ &quot;€&quot;" sourceLinked="1"/>
        <c:majorTickMark val="out"/>
        <c:minorTickMark val="none"/>
        <c:tickLblPos val="nextTo"/>
        <c:crossAx val="5531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Budget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'JUILLET 2016'!$G$113:$G$122</c:f>
              <c:strCache>
                <c:ptCount val="9"/>
                <c:pt idx="0">
                  <c:v>&lt;150 000</c:v>
                </c:pt>
                <c:pt idx="1">
                  <c:v>150 000 / 200 000</c:v>
                </c:pt>
                <c:pt idx="2">
                  <c:v>201 000 / 250 000</c:v>
                </c:pt>
                <c:pt idx="3">
                  <c:v>251 000 / 300 000</c:v>
                </c:pt>
                <c:pt idx="4">
                  <c:v>301 000 / 350 000</c:v>
                </c:pt>
                <c:pt idx="5">
                  <c:v>351 000 / 400 000</c:v>
                </c:pt>
                <c:pt idx="6">
                  <c:v>401 000 / 450 000</c:v>
                </c:pt>
                <c:pt idx="7">
                  <c:v>451 000 / 500 000</c:v>
                </c:pt>
                <c:pt idx="8">
                  <c:v>&gt;501 000</c:v>
                </c:pt>
              </c:strCache>
            </c:strRef>
          </c:cat>
          <c:val>
            <c:numRef>
              <c:f>'JUILLET 2016'!$H$113:$H$122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#,##0\ &quot;€&quot;">
                  <c:v>2</c:v>
                </c:pt>
                <c:pt idx="3" formatCode="#,##0\ &quot;€&quot;">
                  <c:v>0</c:v>
                </c:pt>
                <c:pt idx="4" formatCode="#,##0\ &quot;€&quot;">
                  <c:v>1</c:v>
                </c:pt>
                <c:pt idx="5" formatCode="#,##0\ &quot;€&quot;">
                  <c:v>0</c:v>
                </c:pt>
                <c:pt idx="6" formatCode="#,##0\ &quot;€&quot;">
                  <c:v>0</c:v>
                </c:pt>
                <c:pt idx="7" formatCode="#,##0\ &quot;€&quot;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375360"/>
        <c:axId val="55376896"/>
      </c:barChart>
      <c:catAx>
        <c:axId val="55375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76896"/>
        <c:crosses val="autoZero"/>
        <c:auto val="1"/>
        <c:lblAlgn val="ctr"/>
        <c:lblOffset val="100"/>
        <c:noMultiLvlLbl val="0"/>
      </c:catAx>
      <c:valAx>
        <c:axId val="55376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37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Secteur géographique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'JUILLET 2016'!$C$113:$C$120</c:f>
              <c:strCache>
                <c:ptCount val="7"/>
                <c:pt idx="0">
                  <c:v>BASSIN</c:v>
                </c:pt>
                <c:pt idx="1">
                  <c:v>BORDEAUX (RD + RG)</c:v>
                </c:pt>
                <c:pt idx="2">
                  <c:v>CUB RIVE DROITE</c:v>
                </c:pt>
                <c:pt idx="3">
                  <c:v>CUB RIVE GAUCHE</c:v>
                </c:pt>
                <c:pt idx="4">
                  <c:v>RIVE DROITE HORS CUB</c:v>
                </c:pt>
                <c:pt idx="5">
                  <c:v>RIVE GAUCHE HORS CUB</c:v>
                </c:pt>
                <c:pt idx="6">
                  <c:v>IMPRECIS</c:v>
                </c:pt>
              </c:strCache>
            </c:strRef>
          </c:cat>
          <c:val>
            <c:numRef>
              <c:f>'JUILLET 2016'!$D$113:$D$120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7167232"/>
        <c:axId val="57169024"/>
      </c:barChart>
      <c:catAx>
        <c:axId val="57167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57169024"/>
        <c:crosses val="autoZero"/>
        <c:auto val="1"/>
        <c:lblAlgn val="ctr"/>
        <c:lblOffset val="100"/>
        <c:noMultiLvlLbl val="0"/>
      </c:catAx>
      <c:valAx>
        <c:axId val="57169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16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Typologie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'AOUT 2016'!$A$113:$A$121</c:f>
              <c:strCache>
                <c:ptCount val="9"/>
                <c:pt idx="0">
                  <c:v>T1</c:v>
                </c:pt>
                <c:pt idx="1">
                  <c:v>T1/T2</c:v>
                </c:pt>
                <c:pt idx="2">
                  <c:v>T2</c:v>
                </c:pt>
                <c:pt idx="3">
                  <c:v>T2/T3</c:v>
                </c:pt>
                <c:pt idx="4">
                  <c:v>T3</c:v>
                </c:pt>
                <c:pt idx="5">
                  <c:v>T3/T4</c:v>
                </c:pt>
                <c:pt idx="6">
                  <c:v>T4</c:v>
                </c:pt>
                <c:pt idx="7">
                  <c:v>T4/T5</c:v>
                </c:pt>
                <c:pt idx="8">
                  <c:v>T5</c:v>
                </c:pt>
              </c:strCache>
            </c:strRef>
          </c:cat>
          <c:val>
            <c:numRef>
              <c:f>'AOUT 2016'!$B$113:$B$121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532160"/>
        <c:axId val="75533696"/>
      </c:barChart>
      <c:catAx>
        <c:axId val="75532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75533696"/>
        <c:crosses val="autoZero"/>
        <c:auto val="1"/>
        <c:lblAlgn val="ctr"/>
        <c:lblOffset val="100"/>
        <c:noMultiLvlLbl val="0"/>
      </c:catAx>
      <c:valAx>
        <c:axId val="75533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3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Type d'achat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'AOUT 2016'!$E$113:$E$118</c:f>
              <c:strCache>
                <c:ptCount val="5"/>
                <c:pt idx="0">
                  <c:v>RP1</c:v>
                </c:pt>
                <c:pt idx="1">
                  <c:v>RP2</c:v>
                </c:pt>
                <c:pt idx="2">
                  <c:v>RS</c:v>
                </c:pt>
                <c:pt idx="3">
                  <c:v>INVEST</c:v>
                </c:pt>
                <c:pt idx="4">
                  <c:v>RP</c:v>
                </c:pt>
              </c:strCache>
            </c:strRef>
          </c:cat>
          <c:val>
            <c:numRef>
              <c:f>'AOUT 2016'!$F$113:$F$118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698176"/>
        <c:axId val="75699712"/>
      </c:barChart>
      <c:catAx>
        <c:axId val="75698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75699712"/>
        <c:crosses val="autoZero"/>
        <c:auto val="1"/>
        <c:lblAlgn val="ctr"/>
        <c:lblOffset val="100"/>
        <c:noMultiLvlLbl val="0"/>
      </c:catAx>
      <c:valAx>
        <c:axId val="75699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569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'AOUT 2016'!$G$113:$G$122</c:f>
              <c:strCache>
                <c:ptCount val="9"/>
                <c:pt idx="0">
                  <c:v>&lt;150 000</c:v>
                </c:pt>
                <c:pt idx="1">
                  <c:v>150 000 / 200 000</c:v>
                </c:pt>
                <c:pt idx="2">
                  <c:v>201 000 / 250 000</c:v>
                </c:pt>
                <c:pt idx="3">
                  <c:v>251 000 / 300 000</c:v>
                </c:pt>
                <c:pt idx="4">
                  <c:v>301 000 / 350 000</c:v>
                </c:pt>
                <c:pt idx="5">
                  <c:v>351 000 / 400 000</c:v>
                </c:pt>
                <c:pt idx="6">
                  <c:v>401 000 / 450 000</c:v>
                </c:pt>
                <c:pt idx="7">
                  <c:v>451 000 / 500 000</c:v>
                </c:pt>
                <c:pt idx="8">
                  <c:v>&gt;501 000</c:v>
                </c:pt>
              </c:strCache>
            </c:strRef>
          </c:cat>
          <c:val>
            <c:numRef>
              <c:f>'AOUT 2016'!$H$113:$H$122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720576"/>
        <c:axId val="75722112"/>
      </c:barChart>
      <c:catAx>
        <c:axId val="75720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75722112"/>
        <c:crosses val="autoZero"/>
        <c:auto val="1"/>
        <c:lblAlgn val="ctr"/>
        <c:lblOffset val="100"/>
        <c:noMultiLvlLbl val="0"/>
      </c:catAx>
      <c:valAx>
        <c:axId val="7572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572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Secteur géographique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'AOUT 2016'!$C$113:$C$120</c:f>
              <c:strCache>
                <c:ptCount val="7"/>
                <c:pt idx="0">
                  <c:v>BASSIN</c:v>
                </c:pt>
                <c:pt idx="1">
                  <c:v>BORDEAUX (RD + RG)</c:v>
                </c:pt>
                <c:pt idx="2">
                  <c:v>CUB RIVE DROITE</c:v>
                </c:pt>
                <c:pt idx="3">
                  <c:v>CUB RIVE GAUCHE</c:v>
                </c:pt>
                <c:pt idx="4">
                  <c:v>RIVE DROITE HORS CUB</c:v>
                </c:pt>
                <c:pt idx="5">
                  <c:v>RIVE GAUCHE HORS CUB</c:v>
                </c:pt>
                <c:pt idx="6">
                  <c:v>IMPRECIS</c:v>
                </c:pt>
              </c:strCache>
            </c:strRef>
          </c:cat>
          <c:val>
            <c:numRef>
              <c:f>'AOUT 2016'!$D$113:$D$120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755520"/>
        <c:axId val="75757056"/>
      </c:barChart>
      <c:catAx>
        <c:axId val="75755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75757056"/>
        <c:crosses val="autoZero"/>
        <c:auto val="1"/>
        <c:lblAlgn val="ctr"/>
        <c:lblOffset val="100"/>
        <c:noMultiLvlLbl val="0"/>
      </c:catAx>
      <c:valAx>
        <c:axId val="75757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75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Type d'achat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'MAI 2016'!$E$140:$E$144</c:f>
              <c:strCache>
                <c:ptCount val="5"/>
                <c:pt idx="0">
                  <c:v>RP1</c:v>
                </c:pt>
                <c:pt idx="1">
                  <c:v>RP2</c:v>
                </c:pt>
                <c:pt idx="2">
                  <c:v>RS</c:v>
                </c:pt>
                <c:pt idx="3">
                  <c:v>INVEST</c:v>
                </c:pt>
                <c:pt idx="4">
                  <c:v>RP</c:v>
                </c:pt>
              </c:strCache>
            </c:strRef>
          </c:cat>
          <c:val>
            <c:numRef>
              <c:f>'MAI 2016'!$F$140:$F$144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19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032832"/>
        <c:axId val="56242944"/>
      </c:barChart>
      <c:catAx>
        <c:axId val="55032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56242944"/>
        <c:crosses val="autoZero"/>
        <c:auto val="1"/>
        <c:lblAlgn val="ctr"/>
        <c:lblOffset val="100"/>
        <c:noMultiLvlLbl val="0"/>
      </c:catAx>
      <c:valAx>
        <c:axId val="56242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03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'MAI 2016'!$G$140:$G$147</c:f>
              <c:strCache>
                <c:ptCount val="8"/>
                <c:pt idx="0">
                  <c:v>150 000 / 200 000</c:v>
                </c:pt>
                <c:pt idx="1">
                  <c:v>201 000 / 250 000</c:v>
                </c:pt>
                <c:pt idx="2">
                  <c:v>251 000 / 300 000</c:v>
                </c:pt>
                <c:pt idx="3">
                  <c:v>301 000 / 350 000</c:v>
                </c:pt>
                <c:pt idx="4">
                  <c:v>351 000 / 400 000</c:v>
                </c:pt>
                <c:pt idx="5">
                  <c:v>401 000 / 450 000</c:v>
                </c:pt>
                <c:pt idx="6">
                  <c:v>451 000 / 500 000</c:v>
                </c:pt>
                <c:pt idx="7">
                  <c:v>501 000 / 650 000</c:v>
                </c:pt>
              </c:strCache>
            </c:strRef>
          </c:cat>
          <c:val>
            <c:numRef>
              <c:f>'MAI 2016'!$H$140:$H$147</c:f>
              <c:numCache>
                <c:formatCode>General</c:formatCode>
                <c:ptCount val="8"/>
                <c:pt idx="0">
                  <c:v>15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6263808"/>
        <c:axId val="56265344"/>
      </c:barChart>
      <c:catAx>
        <c:axId val="56263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56265344"/>
        <c:crosses val="autoZero"/>
        <c:auto val="1"/>
        <c:lblAlgn val="ctr"/>
        <c:lblOffset val="100"/>
        <c:noMultiLvlLbl val="0"/>
      </c:catAx>
      <c:valAx>
        <c:axId val="56265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26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Secteur géographique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'MAI 2016'!$C$140:$C$146</c:f>
              <c:strCache>
                <c:ptCount val="7"/>
                <c:pt idx="0">
                  <c:v>BASSIN</c:v>
                </c:pt>
                <c:pt idx="1">
                  <c:v>BORDEAUX (RD + RG)</c:v>
                </c:pt>
                <c:pt idx="2">
                  <c:v>CUB RIVE DROITE</c:v>
                </c:pt>
                <c:pt idx="3">
                  <c:v>CUB RIVE GAUCHE</c:v>
                </c:pt>
                <c:pt idx="4">
                  <c:v>RIVE DROITE HORS CUB</c:v>
                </c:pt>
                <c:pt idx="5">
                  <c:v>RIVE GAUCHE HORS CUB</c:v>
                </c:pt>
                <c:pt idx="6">
                  <c:v>IMPRECIS</c:v>
                </c:pt>
              </c:strCache>
            </c:strRef>
          </c:cat>
          <c:val>
            <c:numRef>
              <c:f>'MAI 2016'!$D$140:$D$146</c:f>
              <c:numCache>
                <c:formatCode>General</c:formatCode>
                <c:ptCount val="7"/>
                <c:pt idx="0">
                  <c:v>25</c:v>
                </c:pt>
                <c:pt idx="1">
                  <c:v>15</c:v>
                </c:pt>
                <c:pt idx="2">
                  <c:v>5</c:v>
                </c:pt>
                <c:pt idx="3">
                  <c:v>16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6282112"/>
        <c:axId val="56288000"/>
      </c:barChart>
      <c:catAx>
        <c:axId val="56282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56288000"/>
        <c:crosses val="autoZero"/>
        <c:auto val="1"/>
        <c:lblAlgn val="ctr"/>
        <c:lblOffset val="100"/>
        <c:noMultiLvlLbl val="0"/>
      </c:catAx>
      <c:valAx>
        <c:axId val="56288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28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Typologie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'JUIN 2016'!$A$171:$A$179</c:f>
              <c:strCache>
                <c:ptCount val="9"/>
                <c:pt idx="0">
                  <c:v>T1</c:v>
                </c:pt>
                <c:pt idx="1">
                  <c:v>T1/T2</c:v>
                </c:pt>
                <c:pt idx="2">
                  <c:v>T2</c:v>
                </c:pt>
                <c:pt idx="3">
                  <c:v>T2/T3</c:v>
                </c:pt>
                <c:pt idx="4">
                  <c:v>T3</c:v>
                </c:pt>
                <c:pt idx="5">
                  <c:v>T3/T4</c:v>
                </c:pt>
                <c:pt idx="6">
                  <c:v>T4</c:v>
                </c:pt>
                <c:pt idx="7">
                  <c:v>T4/T5</c:v>
                </c:pt>
                <c:pt idx="8">
                  <c:v>T5</c:v>
                </c:pt>
              </c:strCache>
            </c:strRef>
          </c:cat>
          <c:val>
            <c:numRef>
              <c:f>'JUIN 2016'!$B$171:$B$179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15</c:v>
                </c:pt>
                <c:pt idx="3">
                  <c:v>10</c:v>
                </c:pt>
                <c:pt idx="4">
                  <c:v>18</c:v>
                </c:pt>
                <c:pt idx="5">
                  <c:v>9</c:v>
                </c:pt>
                <c:pt idx="6">
                  <c:v>22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6423936"/>
        <c:axId val="56425472"/>
      </c:barChart>
      <c:catAx>
        <c:axId val="56423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56425472"/>
        <c:crosses val="autoZero"/>
        <c:auto val="1"/>
        <c:lblAlgn val="ctr"/>
        <c:lblOffset val="100"/>
        <c:noMultiLvlLbl val="0"/>
      </c:catAx>
      <c:valAx>
        <c:axId val="56425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2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Type d'achat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'JUIN 2016'!$E$171:$E$176</c:f>
              <c:strCache>
                <c:ptCount val="5"/>
                <c:pt idx="0">
                  <c:v>RP1</c:v>
                </c:pt>
                <c:pt idx="1">
                  <c:v>RP2</c:v>
                </c:pt>
                <c:pt idx="2">
                  <c:v>RS</c:v>
                </c:pt>
                <c:pt idx="3">
                  <c:v>INVEST</c:v>
                </c:pt>
                <c:pt idx="4">
                  <c:v>RP</c:v>
                </c:pt>
              </c:strCache>
            </c:strRef>
          </c:cat>
          <c:val>
            <c:numRef>
              <c:f>'JUIN 2016'!$F$171:$F$176</c:f>
              <c:numCache>
                <c:formatCode>General</c:formatCode>
                <c:ptCount val="6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25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3216256"/>
        <c:axId val="43242624"/>
      </c:barChart>
      <c:catAx>
        <c:axId val="43216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3242624"/>
        <c:crosses val="autoZero"/>
        <c:auto val="1"/>
        <c:lblAlgn val="ctr"/>
        <c:lblOffset val="100"/>
        <c:noMultiLvlLbl val="0"/>
      </c:catAx>
      <c:valAx>
        <c:axId val="4324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21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'JUIN 2016'!$G$171:$G$180</c:f>
              <c:strCache>
                <c:ptCount val="9"/>
                <c:pt idx="0">
                  <c:v>&lt;150 000</c:v>
                </c:pt>
                <c:pt idx="1">
                  <c:v>150 000 / 200 000</c:v>
                </c:pt>
                <c:pt idx="2">
                  <c:v>201 000 / 250 000</c:v>
                </c:pt>
                <c:pt idx="3">
                  <c:v>251 000 / 300 000</c:v>
                </c:pt>
                <c:pt idx="4">
                  <c:v>301 000 / 350 000</c:v>
                </c:pt>
                <c:pt idx="5">
                  <c:v>351 000 / 400 000</c:v>
                </c:pt>
                <c:pt idx="6">
                  <c:v>401 000 / 450 000</c:v>
                </c:pt>
                <c:pt idx="7">
                  <c:v>451 000 / 500 000</c:v>
                </c:pt>
                <c:pt idx="8">
                  <c:v>&gt;501 000</c:v>
                </c:pt>
              </c:strCache>
            </c:strRef>
          </c:cat>
          <c:val>
            <c:numRef>
              <c:f>'JUIN 2016'!$H$171:$H$180</c:f>
              <c:numCache>
                <c:formatCode>General</c:formatCode>
                <c:ptCount val="10"/>
                <c:pt idx="0">
                  <c:v>2</c:v>
                </c:pt>
                <c:pt idx="1">
                  <c:v>19</c:v>
                </c:pt>
                <c:pt idx="2">
                  <c:v>18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150080"/>
        <c:axId val="55151616"/>
      </c:barChart>
      <c:catAx>
        <c:axId val="55150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151616"/>
        <c:crosses val="autoZero"/>
        <c:auto val="1"/>
        <c:lblAlgn val="ctr"/>
        <c:lblOffset val="100"/>
        <c:noMultiLvlLbl val="0"/>
      </c:catAx>
      <c:valAx>
        <c:axId val="55151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15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Secteur géographique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'JUIN 2016'!$C$171:$C$178</c:f>
              <c:strCache>
                <c:ptCount val="7"/>
                <c:pt idx="0">
                  <c:v>BASSIN</c:v>
                </c:pt>
                <c:pt idx="1">
                  <c:v>BORDEAUX (RD + RG)</c:v>
                </c:pt>
                <c:pt idx="2">
                  <c:v>CUB RIVE DROITE</c:v>
                </c:pt>
                <c:pt idx="3">
                  <c:v>CUB RIVE GAUCHE</c:v>
                </c:pt>
                <c:pt idx="4">
                  <c:v>RIVE DROITE HORS CUB</c:v>
                </c:pt>
                <c:pt idx="5">
                  <c:v>RIVE GAUCHE HORS CUB</c:v>
                </c:pt>
                <c:pt idx="6">
                  <c:v>IMPRECIS</c:v>
                </c:pt>
              </c:strCache>
            </c:strRef>
          </c:cat>
          <c:val>
            <c:numRef>
              <c:f>'JUIN 2016'!$D$171:$D$178</c:f>
              <c:numCache>
                <c:formatCode>General</c:formatCode>
                <c:ptCount val="8"/>
                <c:pt idx="0">
                  <c:v>22</c:v>
                </c:pt>
                <c:pt idx="1">
                  <c:v>45</c:v>
                </c:pt>
                <c:pt idx="2">
                  <c:v>10</c:v>
                </c:pt>
                <c:pt idx="3">
                  <c:v>13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168384"/>
        <c:axId val="56366208"/>
      </c:barChart>
      <c:catAx>
        <c:axId val="55168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56366208"/>
        <c:crosses val="autoZero"/>
        <c:auto val="1"/>
        <c:lblAlgn val="ctr"/>
        <c:lblOffset val="100"/>
        <c:noMultiLvlLbl val="0"/>
      </c:catAx>
      <c:valAx>
        <c:axId val="56366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16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Typologie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'JUILLET 2016'!$A$113:$A$121</c:f>
              <c:strCache>
                <c:ptCount val="9"/>
                <c:pt idx="0">
                  <c:v>T1</c:v>
                </c:pt>
                <c:pt idx="1">
                  <c:v>T1/T2</c:v>
                </c:pt>
                <c:pt idx="2">
                  <c:v>T2</c:v>
                </c:pt>
                <c:pt idx="3">
                  <c:v>T2/T3</c:v>
                </c:pt>
                <c:pt idx="4">
                  <c:v>T3</c:v>
                </c:pt>
                <c:pt idx="5">
                  <c:v>T3/T4</c:v>
                </c:pt>
                <c:pt idx="6">
                  <c:v>T4</c:v>
                </c:pt>
                <c:pt idx="7">
                  <c:v>T4/T5</c:v>
                </c:pt>
                <c:pt idx="8">
                  <c:v>T5</c:v>
                </c:pt>
              </c:strCache>
            </c:strRef>
          </c:cat>
          <c:val>
            <c:numRef>
              <c:f>'JUILLET 2016'!$B$113:$B$121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305728"/>
        <c:axId val="55307264"/>
      </c:barChart>
      <c:catAx>
        <c:axId val="55305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07264"/>
        <c:crosses val="autoZero"/>
        <c:auto val="1"/>
        <c:lblAlgn val="ctr"/>
        <c:lblOffset val="100"/>
        <c:noMultiLvlLbl val="0"/>
      </c:catAx>
      <c:valAx>
        <c:axId val="55307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30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752477</xdr:colOff>
      <xdr:row>1</xdr:row>
      <xdr:rowOff>9525</xdr:rowOff>
    </xdr:from>
    <xdr:to>
      <xdr:col>14</xdr:col>
      <xdr:colOff>742951</xdr:colOff>
      <xdr:row>17</xdr:row>
      <xdr:rowOff>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18</xdr:row>
      <xdr:rowOff>0</xdr:rowOff>
    </xdr:from>
    <xdr:to>
      <xdr:col>14</xdr:col>
      <xdr:colOff>761999</xdr:colOff>
      <xdr:row>33</xdr:row>
      <xdr:rowOff>19050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34</xdr:row>
      <xdr:rowOff>9525</xdr:rowOff>
    </xdr:from>
    <xdr:to>
      <xdr:col>15</xdr:col>
      <xdr:colOff>285749</xdr:colOff>
      <xdr:row>49</xdr:row>
      <xdr:rowOff>180975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15</xdr:col>
      <xdr:colOff>285750</xdr:colOff>
      <xdr:row>69</xdr:row>
      <xdr:rowOff>4763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752477</xdr:colOff>
      <xdr:row>1</xdr:row>
      <xdr:rowOff>9525</xdr:rowOff>
    </xdr:from>
    <xdr:to>
      <xdr:col>14</xdr:col>
      <xdr:colOff>742951</xdr:colOff>
      <xdr:row>17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18</xdr:row>
      <xdr:rowOff>0</xdr:rowOff>
    </xdr:from>
    <xdr:to>
      <xdr:col>14</xdr:col>
      <xdr:colOff>761999</xdr:colOff>
      <xdr:row>33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34</xdr:row>
      <xdr:rowOff>9525</xdr:rowOff>
    </xdr:from>
    <xdr:to>
      <xdr:col>16</xdr:col>
      <xdr:colOff>19050</xdr:colOff>
      <xdr:row>49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752475</xdr:colOff>
      <xdr:row>52</xdr:row>
      <xdr:rowOff>14287</xdr:rowOff>
    </xdr:from>
    <xdr:to>
      <xdr:col>15</xdr:col>
      <xdr:colOff>276225</xdr:colOff>
      <xdr:row>67</xdr:row>
      <xdr:rowOff>76201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752477</xdr:colOff>
      <xdr:row>1</xdr:row>
      <xdr:rowOff>9525</xdr:rowOff>
    </xdr:from>
    <xdr:to>
      <xdr:col>14</xdr:col>
      <xdr:colOff>742951</xdr:colOff>
      <xdr:row>17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18</xdr:row>
      <xdr:rowOff>0</xdr:rowOff>
    </xdr:from>
    <xdr:to>
      <xdr:col>14</xdr:col>
      <xdr:colOff>761999</xdr:colOff>
      <xdr:row>33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34</xdr:row>
      <xdr:rowOff>9525</xdr:rowOff>
    </xdr:from>
    <xdr:to>
      <xdr:col>16</xdr:col>
      <xdr:colOff>19050</xdr:colOff>
      <xdr:row>49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752475</xdr:colOff>
      <xdr:row>52</xdr:row>
      <xdr:rowOff>14287</xdr:rowOff>
    </xdr:from>
    <xdr:to>
      <xdr:col>15</xdr:col>
      <xdr:colOff>276225</xdr:colOff>
      <xdr:row>67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752477</xdr:colOff>
      <xdr:row>1</xdr:row>
      <xdr:rowOff>9525</xdr:rowOff>
    </xdr:from>
    <xdr:to>
      <xdr:col>14</xdr:col>
      <xdr:colOff>742951</xdr:colOff>
      <xdr:row>17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18</xdr:row>
      <xdr:rowOff>0</xdr:rowOff>
    </xdr:from>
    <xdr:to>
      <xdr:col>14</xdr:col>
      <xdr:colOff>761999</xdr:colOff>
      <xdr:row>33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34</xdr:row>
      <xdr:rowOff>9525</xdr:rowOff>
    </xdr:from>
    <xdr:to>
      <xdr:col>16</xdr:col>
      <xdr:colOff>19050</xdr:colOff>
      <xdr:row>49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752475</xdr:colOff>
      <xdr:row>52</xdr:row>
      <xdr:rowOff>14287</xdr:rowOff>
    </xdr:from>
    <xdr:to>
      <xdr:col>15</xdr:col>
      <xdr:colOff>276225</xdr:colOff>
      <xdr:row>67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opLeftCell="A130" workbookViewId="0">
      <selection activeCell="C140" sqref="C140"/>
    </sheetView>
  </sheetViews>
  <sheetFormatPr baseColWidth="10" defaultRowHeight="15" x14ac:dyDescent="0.25"/>
  <cols>
    <col min="1" max="1" width="13.28515625" style="20" bestFit="1" customWidth="1"/>
    <col min="2" max="2" width="19.7109375" customWidth="1"/>
    <col min="3" max="3" width="22.28515625" bestFit="1" customWidth="1"/>
    <col min="4" max="4" width="26.7109375" bestFit="1" customWidth="1"/>
    <col min="5" max="6" width="19.7109375" customWidth="1"/>
    <col min="7" max="7" width="24.140625" bestFit="1" customWidth="1"/>
  </cols>
  <sheetData>
    <row r="1" spans="1:7" ht="15.75" thickBot="1" x14ac:dyDescent="0.3">
      <c r="C1" s="121" t="s">
        <v>9</v>
      </c>
      <c r="D1" s="122"/>
      <c r="E1" s="122"/>
    </row>
    <row r="3" spans="1:7" ht="15.75" thickBot="1" x14ac:dyDescent="0.3"/>
    <row r="4" spans="1:7" x14ac:dyDescent="0.25">
      <c r="B4" s="123" t="s">
        <v>0</v>
      </c>
      <c r="C4" s="126" t="s">
        <v>1</v>
      </c>
      <c r="D4" s="126" t="s">
        <v>2</v>
      </c>
      <c r="E4" s="132" t="s">
        <v>3</v>
      </c>
      <c r="F4" s="129" t="s">
        <v>4</v>
      </c>
      <c r="G4" s="119" t="s">
        <v>48</v>
      </c>
    </row>
    <row r="5" spans="1:7" x14ac:dyDescent="0.25">
      <c r="B5" s="124"/>
      <c r="C5" s="127"/>
      <c r="D5" s="127"/>
      <c r="E5" s="133"/>
      <c r="F5" s="130"/>
      <c r="G5" s="120"/>
    </row>
    <row r="6" spans="1:7" x14ac:dyDescent="0.25">
      <c r="B6" s="124"/>
      <c r="C6" s="127"/>
      <c r="D6" s="127"/>
      <c r="E6" s="134"/>
      <c r="F6" s="130"/>
      <c r="G6" s="120"/>
    </row>
    <row r="7" spans="1:7" x14ac:dyDescent="0.25">
      <c r="B7" s="124"/>
      <c r="C7" s="127"/>
      <c r="D7" s="127"/>
      <c r="E7" s="1" t="s">
        <v>7</v>
      </c>
      <c r="F7" s="130"/>
      <c r="G7" s="120"/>
    </row>
    <row r="8" spans="1:7" x14ac:dyDescent="0.25">
      <c r="B8" s="124"/>
      <c r="C8" s="127"/>
      <c r="D8" s="127"/>
      <c r="E8" s="2" t="s">
        <v>5</v>
      </c>
      <c r="F8" s="130"/>
      <c r="G8" s="120"/>
    </row>
    <row r="9" spans="1:7" x14ac:dyDescent="0.25">
      <c r="B9" s="124"/>
      <c r="C9" s="127"/>
      <c r="D9" s="127"/>
      <c r="E9" s="2" t="s">
        <v>6</v>
      </c>
      <c r="F9" s="130"/>
      <c r="G9" s="120"/>
    </row>
    <row r="10" spans="1:7" ht="15.75" thickBot="1" x14ac:dyDescent="0.3">
      <c r="B10" s="125"/>
      <c r="C10" s="128"/>
      <c r="D10" s="128"/>
      <c r="E10" s="3" t="s">
        <v>8</v>
      </c>
      <c r="F10" s="131"/>
      <c r="G10" s="120"/>
    </row>
    <row r="11" spans="1:7" s="9" customFormat="1" x14ac:dyDescent="0.25">
      <c r="A11" s="116" t="s">
        <v>17</v>
      </c>
      <c r="B11" s="14" t="s">
        <v>13</v>
      </c>
      <c r="C11" s="7"/>
      <c r="D11" s="7"/>
      <c r="E11" s="7"/>
      <c r="F11" s="7"/>
      <c r="G11" s="8" t="s">
        <v>14</v>
      </c>
    </row>
    <row r="12" spans="1:7" s="9" customFormat="1" x14ac:dyDescent="0.25">
      <c r="A12" s="117"/>
      <c r="B12" s="19" t="s">
        <v>65</v>
      </c>
      <c r="C12" s="10"/>
      <c r="D12" s="10"/>
      <c r="E12" s="10"/>
      <c r="F12" s="5"/>
      <c r="G12" s="11"/>
    </row>
    <row r="13" spans="1:7" s="9" customFormat="1" x14ac:dyDescent="0.25">
      <c r="A13" s="117"/>
      <c r="B13" s="19" t="s">
        <v>52</v>
      </c>
      <c r="C13" s="10"/>
      <c r="D13" s="10" t="s">
        <v>23</v>
      </c>
      <c r="E13" s="10"/>
      <c r="F13" s="5"/>
      <c r="G13" s="11"/>
    </row>
    <row r="14" spans="1:7" s="9" customFormat="1" x14ac:dyDescent="0.25">
      <c r="A14" s="117"/>
      <c r="B14" s="19" t="s">
        <v>178</v>
      </c>
      <c r="C14" s="10"/>
      <c r="D14" s="10"/>
      <c r="E14" s="10"/>
      <c r="F14" s="5"/>
      <c r="G14" s="11"/>
    </row>
    <row r="15" spans="1:7" s="9" customFormat="1" x14ac:dyDescent="0.25">
      <c r="A15" s="117"/>
      <c r="B15" s="19" t="s">
        <v>16</v>
      </c>
      <c r="C15" s="10"/>
      <c r="D15" s="10"/>
      <c r="E15" s="10"/>
      <c r="F15" s="10"/>
      <c r="G15" s="11" t="s">
        <v>14</v>
      </c>
    </row>
    <row r="16" spans="1:7" s="9" customFormat="1" x14ac:dyDescent="0.25">
      <c r="A16" s="117"/>
      <c r="B16" s="19" t="s">
        <v>162</v>
      </c>
      <c r="C16" s="10"/>
      <c r="D16" s="10"/>
      <c r="E16" s="10"/>
      <c r="F16" s="5"/>
      <c r="G16" s="11"/>
    </row>
    <row r="17" spans="1:7" s="9" customFormat="1" x14ac:dyDescent="0.25">
      <c r="A17" s="117"/>
      <c r="B17" s="19" t="s">
        <v>171</v>
      </c>
      <c r="C17" s="10" t="s">
        <v>51</v>
      </c>
      <c r="D17" s="10" t="s">
        <v>157</v>
      </c>
      <c r="E17" s="10" t="s">
        <v>6</v>
      </c>
      <c r="F17" s="5">
        <v>350000</v>
      </c>
      <c r="G17" s="11"/>
    </row>
    <row r="18" spans="1:7" s="9" customFormat="1" x14ac:dyDescent="0.25">
      <c r="A18" s="117"/>
      <c r="B18" s="19" t="s">
        <v>58</v>
      </c>
      <c r="C18" s="10"/>
      <c r="D18" s="10"/>
      <c r="E18" s="10"/>
      <c r="F18" s="5"/>
      <c r="G18" s="11"/>
    </row>
    <row r="19" spans="1:7" s="9" customFormat="1" x14ac:dyDescent="0.25">
      <c r="A19" s="117"/>
      <c r="B19" s="19" t="s">
        <v>56</v>
      </c>
      <c r="C19" s="10"/>
      <c r="D19" s="10"/>
      <c r="E19" s="10"/>
      <c r="F19" s="5"/>
      <c r="G19" s="11"/>
    </row>
    <row r="20" spans="1:7" s="9" customFormat="1" x14ac:dyDescent="0.25">
      <c r="A20" s="117"/>
      <c r="B20" s="19" t="s">
        <v>59</v>
      </c>
      <c r="C20" s="10"/>
      <c r="D20" s="10"/>
      <c r="E20" s="10"/>
      <c r="F20" s="5"/>
      <c r="G20" s="11"/>
    </row>
    <row r="21" spans="1:7" s="9" customFormat="1" x14ac:dyDescent="0.25">
      <c r="A21" s="117"/>
      <c r="B21" s="19" t="s">
        <v>57</v>
      </c>
      <c r="C21" s="10"/>
      <c r="D21" s="10" t="s">
        <v>40</v>
      </c>
      <c r="E21" s="10" t="s">
        <v>45</v>
      </c>
      <c r="F21" s="5">
        <v>300000</v>
      </c>
      <c r="G21" s="11"/>
    </row>
    <row r="22" spans="1:7" s="9" customFormat="1" x14ac:dyDescent="0.25">
      <c r="A22" s="117"/>
      <c r="B22" s="38" t="s">
        <v>139</v>
      </c>
      <c r="C22" s="17"/>
      <c r="D22" s="17"/>
      <c r="E22" s="35"/>
      <c r="F22" s="17"/>
      <c r="G22" s="11"/>
    </row>
    <row r="23" spans="1:7" s="9" customFormat="1" x14ac:dyDescent="0.25">
      <c r="A23" s="117"/>
      <c r="B23" s="19" t="s">
        <v>55</v>
      </c>
      <c r="C23" s="10" t="s">
        <v>27</v>
      </c>
      <c r="D23" s="10" t="s">
        <v>40</v>
      </c>
      <c r="E23" s="10" t="s">
        <v>5</v>
      </c>
      <c r="F23" s="5">
        <v>200000</v>
      </c>
      <c r="G23" s="11"/>
    </row>
    <row r="24" spans="1:7" s="9" customFormat="1" x14ac:dyDescent="0.25">
      <c r="A24" s="117"/>
      <c r="B24" s="19" t="s">
        <v>54</v>
      </c>
      <c r="C24" s="10"/>
      <c r="D24" s="10"/>
      <c r="E24" s="10"/>
      <c r="F24" s="5"/>
      <c r="G24" s="11"/>
    </row>
    <row r="25" spans="1:7" s="9" customFormat="1" x14ac:dyDescent="0.25">
      <c r="A25" s="117"/>
      <c r="B25" s="19" t="s">
        <v>60</v>
      </c>
      <c r="C25" s="10"/>
      <c r="D25" s="10"/>
      <c r="E25" s="10"/>
      <c r="F25" s="5"/>
      <c r="G25" s="11"/>
    </row>
    <row r="26" spans="1:7" s="9" customFormat="1" x14ac:dyDescent="0.25">
      <c r="A26" s="117"/>
      <c r="B26" s="40" t="s">
        <v>140</v>
      </c>
      <c r="C26" s="1"/>
      <c r="D26" s="1" t="s">
        <v>40</v>
      </c>
      <c r="E26" s="41" t="s">
        <v>7</v>
      </c>
      <c r="F26" s="22">
        <v>150000</v>
      </c>
      <c r="G26" s="23"/>
    </row>
    <row r="27" spans="1:7" s="9" customFormat="1" x14ac:dyDescent="0.25">
      <c r="A27" s="117"/>
      <c r="B27" s="15" t="s">
        <v>10</v>
      </c>
      <c r="C27" s="10" t="s">
        <v>11</v>
      </c>
      <c r="D27" s="10" t="s">
        <v>12</v>
      </c>
      <c r="E27" s="10" t="s">
        <v>5</v>
      </c>
      <c r="F27" s="10"/>
      <c r="G27" s="11"/>
    </row>
    <row r="28" spans="1:7" s="9" customFormat="1" x14ac:dyDescent="0.25">
      <c r="A28" s="117"/>
      <c r="B28" s="38" t="s">
        <v>141</v>
      </c>
      <c r="C28" s="17" t="s">
        <v>27</v>
      </c>
      <c r="D28" s="17" t="s">
        <v>88</v>
      </c>
      <c r="E28" s="35" t="s">
        <v>7</v>
      </c>
      <c r="F28" s="5">
        <v>190000</v>
      </c>
      <c r="G28" s="11"/>
    </row>
    <row r="29" spans="1:7" s="9" customFormat="1" x14ac:dyDescent="0.25">
      <c r="A29" s="117"/>
      <c r="B29" s="38" t="s">
        <v>143</v>
      </c>
      <c r="C29" s="17"/>
      <c r="D29" s="17"/>
      <c r="E29" s="35"/>
      <c r="F29" s="17"/>
      <c r="G29" s="11"/>
    </row>
    <row r="30" spans="1:7" s="9" customFormat="1" x14ac:dyDescent="0.25">
      <c r="A30" s="117"/>
      <c r="B30" s="19" t="s">
        <v>53</v>
      </c>
      <c r="C30" s="10"/>
      <c r="D30" s="10"/>
      <c r="E30" s="10" t="s">
        <v>45</v>
      </c>
      <c r="F30" s="5">
        <v>250000</v>
      </c>
      <c r="G30" s="11"/>
    </row>
    <row r="31" spans="1:7" s="9" customFormat="1" x14ac:dyDescent="0.25">
      <c r="A31" s="117"/>
      <c r="B31" s="19" t="s">
        <v>62</v>
      </c>
      <c r="C31" s="10"/>
      <c r="D31" s="10"/>
      <c r="E31" s="10"/>
      <c r="F31" s="5"/>
      <c r="G31" s="11"/>
    </row>
    <row r="32" spans="1:7" s="9" customFormat="1" x14ac:dyDescent="0.25">
      <c r="A32" s="117"/>
      <c r="B32" s="26" t="s">
        <v>50</v>
      </c>
      <c r="C32" s="21"/>
      <c r="D32" s="21"/>
      <c r="E32" s="21"/>
      <c r="F32" s="22"/>
      <c r="G32" s="23"/>
    </row>
    <row r="33" spans="1:7" s="9" customFormat="1" x14ac:dyDescent="0.25">
      <c r="A33" s="117"/>
      <c r="B33" s="10" t="s">
        <v>63</v>
      </c>
      <c r="C33" s="10" t="s">
        <v>64</v>
      </c>
      <c r="D33" s="10" t="s">
        <v>28</v>
      </c>
      <c r="E33" s="10" t="s">
        <v>8</v>
      </c>
      <c r="F33" s="5">
        <v>250000</v>
      </c>
      <c r="G33" s="11"/>
    </row>
    <row r="34" spans="1:7" s="9" customFormat="1" x14ac:dyDescent="0.25">
      <c r="A34" s="117"/>
      <c r="B34" s="39" t="s">
        <v>66</v>
      </c>
      <c r="C34" s="10" t="s">
        <v>11</v>
      </c>
      <c r="D34" s="10" t="s">
        <v>124</v>
      </c>
      <c r="E34" s="10" t="s">
        <v>45</v>
      </c>
      <c r="F34" s="5">
        <v>300000</v>
      </c>
      <c r="G34" s="11"/>
    </row>
    <row r="35" spans="1:7" s="9" customFormat="1" x14ac:dyDescent="0.25">
      <c r="A35" s="117"/>
      <c r="B35" s="17" t="s">
        <v>144</v>
      </c>
      <c r="C35" s="17"/>
      <c r="D35" s="17"/>
      <c r="E35" s="35"/>
      <c r="F35" s="17"/>
      <c r="G35" s="11"/>
    </row>
    <row r="36" spans="1:7" s="9" customFormat="1" x14ac:dyDescent="0.25">
      <c r="A36" s="117"/>
      <c r="B36" s="10" t="s">
        <v>15</v>
      </c>
      <c r="C36" s="10"/>
      <c r="D36" s="10"/>
      <c r="E36" s="10"/>
      <c r="F36" s="10"/>
      <c r="G36" s="11" t="s">
        <v>14</v>
      </c>
    </row>
    <row r="37" spans="1:7" s="9" customFormat="1" x14ac:dyDescent="0.25">
      <c r="A37" s="117"/>
      <c r="B37" s="10" t="s">
        <v>61</v>
      </c>
      <c r="C37" s="10"/>
      <c r="D37" s="10"/>
      <c r="E37" s="10"/>
      <c r="F37" s="5"/>
      <c r="G37" s="11"/>
    </row>
    <row r="38" spans="1:7" s="9" customFormat="1" ht="15.75" thickBot="1" x14ac:dyDescent="0.3">
      <c r="A38" s="118"/>
      <c r="B38" s="17" t="s">
        <v>142</v>
      </c>
      <c r="C38" s="17" t="s">
        <v>114</v>
      </c>
      <c r="D38" s="17" t="s">
        <v>23</v>
      </c>
      <c r="E38" s="35" t="s">
        <v>6</v>
      </c>
      <c r="F38" s="5">
        <v>350000</v>
      </c>
      <c r="G38" s="13"/>
    </row>
    <row r="39" spans="1:7" s="9" customFormat="1" x14ac:dyDescent="0.25">
      <c r="A39" s="116" t="s">
        <v>47</v>
      </c>
      <c r="B39" s="18" t="s">
        <v>18</v>
      </c>
      <c r="C39" s="7" t="s">
        <v>19</v>
      </c>
      <c r="D39" s="7" t="s">
        <v>23</v>
      </c>
      <c r="E39" s="7" t="s">
        <v>20</v>
      </c>
      <c r="F39" s="25">
        <v>650000</v>
      </c>
      <c r="G39" s="8"/>
    </row>
    <row r="40" spans="1:7" s="9" customFormat="1" x14ac:dyDescent="0.25">
      <c r="A40" s="117"/>
      <c r="B40" s="19" t="s">
        <v>108</v>
      </c>
      <c r="C40" s="10"/>
      <c r="D40" s="10" t="s">
        <v>88</v>
      </c>
      <c r="E40" s="10"/>
      <c r="F40" s="5"/>
      <c r="G40" s="11" t="s">
        <v>101</v>
      </c>
    </row>
    <row r="41" spans="1:7" s="9" customFormat="1" x14ac:dyDescent="0.25">
      <c r="A41" s="117"/>
      <c r="B41" s="19" t="s">
        <v>152</v>
      </c>
      <c r="C41" s="10"/>
      <c r="D41" s="10" t="s">
        <v>157</v>
      </c>
      <c r="E41" s="10"/>
      <c r="F41" s="5"/>
      <c r="G41" s="11"/>
    </row>
    <row r="42" spans="1:7" s="9" customFormat="1" x14ac:dyDescent="0.25">
      <c r="A42" s="117"/>
      <c r="B42" s="19" t="s">
        <v>36</v>
      </c>
      <c r="C42" s="10" t="s">
        <v>11</v>
      </c>
      <c r="D42" s="10" t="s">
        <v>23</v>
      </c>
      <c r="E42" s="10" t="s">
        <v>20</v>
      </c>
      <c r="F42" s="24">
        <v>400000</v>
      </c>
      <c r="G42" s="11"/>
    </row>
    <row r="43" spans="1:7" s="9" customFormat="1" x14ac:dyDescent="0.25">
      <c r="A43" s="117"/>
      <c r="B43" s="19" t="s">
        <v>44</v>
      </c>
      <c r="C43" s="10" t="s">
        <v>22</v>
      </c>
      <c r="D43" s="10" t="s">
        <v>23</v>
      </c>
      <c r="E43" s="10" t="s">
        <v>45</v>
      </c>
      <c r="F43" s="24">
        <v>350000</v>
      </c>
      <c r="G43" s="11" t="s">
        <v>46</v>
      </c>
    </row>
    <row r="44" spans="1:7" s="9" customFormat="1" x14ac:dyDescent="0.25">
      <c r="A44" s="117"/>
      <c r="B44" s="19" t="s">
        <v>105</v>
      </c>
      <c r="C44" s="10" t="s">
        <v>22</v>
      </c>
      <c r="D44" s="10" t="s">
        <v>88</v>
      </c>
      <c r="E44" s="10" t="s">
        <v>45</v>
      </c>
      <c r="F44" s="5">
        <v>150000</v>
      </c>
      <c r="G44" s="11"/>
    </row>
    <row r="45" spans="1:7" s="9" customFormat="1" x14ac:dyDescent="0.25">
      <c r="A45" s="117"/>
      <c r="B45" s="19" t="s">
        <v>97</v>
      </c>
      <c r="C45" s="10" t="s">
        <v>27</v>
      </c>
      <c r="D45" s="10" t="s">
        <v>23</v>
      </c>
      <c r="E45" s="10" t="s">
        <v>45</v>
      </c>
      <c r="F45" s="5">
        <v>300000</v>
      </c>
      <c r="G45" s="11"/>
    </row>
    <row r="46" spans="1:7" s="9" customFormat="1" x14ac:dyDescent="0.25">
      <c r="A46" s="117"/>
      <c r="B46" s="19" t="s">
        <v>199</v>
      </c>
      <c r="C46" s="10"/>
      <c r="D46" s="10"/>
      <c r="E46" s="10"/>
      <c r="F46" s="5"/>
      <c r="G46" s="11"/>
    </row>
    <row r="47" spans="1:7" s="9" customFormat="1" x14ac:dyDescent="0.25">
      <c r="A47" s="117"/>
      <c r="B47" s="19" t="s">
        <v>200</v>
      </c>
      <c r="C47" s="10"/>
      <c r="D47" s="10"/>
      <c r="E47" s="10"/>
      <c r="F47" s="5"/>
      <c r="G47" s="11"/>
    </row>
    <row r="48" spans="1:7" s="9" customFormat="1" x14ac:dyDescent="0.25">
      <c r="A48" s="117"/>
      <c r="B48" s="19" t="s">
        <v>106</v>
      </c>
      <c r="C48" s="10" t="s">
        <v>22</v>
      </c>
      <c r="D48" s="10" t="s">
        <v>28</v>
      </c>
      <c r="E48" s="10" t="s">
        <v>20</v>
      </c>
      <c r="F48" s="5">
        <v>400000</v>
      </c>
      <c r="G48" s="11"/>
    </row>
    <row r="49" spans="1:7" s="9" customFormat="1" x14ac:dyDescent="0.25">
      <c r="A49" s="117"/>
      <c r="B49" s="19" t="s">
        <v>177</v>
      </c>
      <c r="C49" s="10"/>
      <c r="D49" s="10"/>
      <c r="E49" s="10"/>
      <c r="F49" s="5"/>
      <c r="G49" s="11"/>
    </row>
    <row r="50" spans="1:7" s="9" customFormat="1" x14ac:dyDescent="0.25">
      <c r="A50" s="117"/>
      <c r="B50" s="19" t="s">
        <v>154</v>
      </c>
      <c r="C50" s="10"/>
      <c r="D50" s="10" t="s">
        <v>92</v>
      </c>
      <c r="E50" s="10"/>
      <c r="F50" s="5"/>
      <c r="G50" s="11" t="s">
        <v>25</v>
      </c>
    </row>
    <row r="51" spans="1:7" s="9" customFormat="1" x14ac:dyDescent="0.25">
      <c r="A51" s="117"/>
      <c r="B51" s="19" t="s">
        <v>34</v>
      </c>
      <c r="C51" s="10" t="s">
        <v>27</v>
      </c>
      <c r="D51" s="10" t="s">
        <v>40</v>
      </c>
      <c r="E51" s="10" t="s">
        <v>5</v>
      </c>
      <c r="F51" s="24">
        <v>160000</v>
      </c>
      <c r="G51" s="11" t="s">
        <v>35</v>
      </c>
    </row>
    <row r="52" spans="1:7" s="9" customFormat="1" x14ac:dyDescent="0.25">
      <c r="A52" s="117"/>
      <c r="B52" s="19" t="s">
        <v>111</v>
      </c>
      <c r="C52" s="10"/>
      <c r="D52" s="10" t="s">
        <v>92</v>
      </c>
      <c r="E52" s="10"/>
      <c r="F52" s="5"/>
      <c r="G52" s="11" t="s">
        <v>112</v>
      </c>
    </row>
    <row r="53" spans="1:7" s="9" customFormat="1" x14ac:dyDescent="0.25">
      <c r="A53" s="117"/>
      <c r="B53" s="19" t="s">
        <v>145</v>
      </c>
      <c r="C53" s="10"/>
      <c r="D53" s="10" t="s">
        <v>92</v>
      </c>
      <c r="E53" s="10"/>
      <c r="F53" s="5"/>
      <c r="G53" s="11" t="s">
        <v>146</v>
      </c>
    </row>
    <row r="54" spans="1:7" s="9" customFormat="1" x14ac:dyDescent="0.25">
      <c r="A54" s="117"/>
      <c r="B54" s="19" t="s">
        <v>32</v>
      </c>
      <c r="C54" s="10"/>
      <c r="D54" s="10" t="s">
        <v>23</v>
      </c>
      <c r="E54" s="10"/>
      <c r="F54" s="10"/>
      <c r="G54" s="11" t="s">
        <v>33</v>
      </c>
    </row>
    <row r="55" spans="1:7" s="9" customFormat="1" x14ac:dyDescent="0.25">
      <c r="A55" s="117"/>
      <c r="B55" s="19" t="s">
        <v>102</v>
      </c>
      <c r="C55" s="10"/>
      <c r="D55" s="10" t="s">
        <v>23</v>
      </c>
      <c r="E55" s="10"/>
      <c r="F55" s="5"/>
      <c r="G55" s="11" t="s">
        <v>103</v>
      </c>
    </row>
    <row r="56" spans="1:7" s="9" customFormat="1" x14ac:dyDescent="0.25">
      <c r="A56" s="117"/>
      <c r="B56" s="19" t="s">
        <v>37</v>
      </c>
      <c r="C56" s="10"/>
      <c r="D56" s="10" t="s">
        <v>92</v>
      </c>
      <c r="E56" s="10"/>
      <c r="F56" s="10"/>
      <c r="G56" s="11" t="s">
        <v>25</v>
      </c>
    </row>
    <row r="57" spans="1:7" s="9" customFormat="1" x14ac:dyDescent="0.25">
      <c r="A57" s="117"/>
      <c r="B57" s="19" t="s">
        <v>42</v>
      </c>
      <c r="C57" s="10"/>
      <c r="D57" s="10" t="s">
        <v>28</v>
      </c>
      <c r="E57" s="10"/>
      <c r="F57" s="10"/>
      <c r="G57" s="11" t="s">
        <v>41</v>
      </c>
    </row>
    <row r="58" spans="1:7" s="9" customFormat="1" x14ac:dyDescent="0.25">
      <c r="A58" s="117"/>
      <c r="B58" s="19" t="s">
        <v>150</v>
      </c>
      <c r="C58" s="10"/>
      <c r="D58" s="10" t="s">
        <v>158</v>
      </c>
      <c r="E58" s="10"/>
      <c r="F58" s="5"/>
      <c r="G58" s="11" t="s">
        <v>151</v>
      </c>
    </row>
    <row r="59" spans="1:7" s="9" customFormat="1" x14ac:dyDescent="0.25">
      <c r="A59" s="117"/>
      <c r="B59" s="19" t="s">
        <v>21</v>
      </c>
      <c r="C59" s="10" t="s">
        <v>22</v>
      </c>
      <c r="D59" s="10" t="s">
        <v>23</v>
      </c>
      <c r="E59" s="10" t="s">
        <v>20</v>
      </c>
      <c r="F59" s="24">
        <v>260000</v>
      </c>
      <c r="G59" s="11"/>
    </row>
    <row r="60" spans="1:7" s="9" customFormat="1" x14ac:dyDescent="0.25">
      <c r="A60" s="117"/>
      <c r="B60" s="19" t="s">
        <v>113</v>
      </c>
      <c r="C60" s="10" t="s">
        <v>22</v>
      </c>
      <c r="D60" s="10" t="s">
        <v>28</v>
      </c>
      <c r="E60" s="10" t="s">
        <v>20</v>
      </c>
      <c r="F60" s="5"/>
      <c r="G60" s="11"/>
    </row>
    <row r="61" spans="1:7" s="9" customFormat="1" x14ac:dyDescent="0.25">
      <c r="A61" s="117"/>
      <c r="B61" s="19" t="s">
        <v>153</v>
      </c>
      <c r="C61" s="10"/>
      <c r="D61" s="10" t="s">
        <v>28</v>
      </c>
      <c r="E61" s="10"/>
      <c r="F61" s="5"/>
      <c r="G61" s="11" t="s">
        <v>25</v>
      </c>
    </row>
    <row r="62" spans="1:7" s="9" customFormat="1" x14ac:dyDescent="0.25">
      <c r="A62" s="117"/>
      <c r="B62" s="19" t="s">
        <v>107</v>
      </c>
      <c r="C62" s="10"/>
      <c r="D62" s="10" t="s">
        <v>12</v>
      </c>
      <c r="E62" s="10"/>
      <c r="F62" s="5"/>
      <c r="G62" s="11" t="s">
        <v>101</v>
      </c>
    </row>
    <row r="63" spans="1:7" s="9" customFormat="1" x14ac:dyDescent="0.25">
      <c r="A63" s="117"/>
      <c r="B63" s="19" t="s">
        <v>110</v>
      </c>
      <c r="C63" s="10"/>
      <c r="D63" s="10" t="s">
        <v>23</v>
      </c>
      <c r="E63" s="10"/>
      <c r="F63" s="5"/>
      <c r="G63" s="11" t="s">
        <v>101</v>
      </c>
    </row>
    <row r="64" spans="1:7" s="9" customFormat="1" x14ac:dyDescent="0.25">
      <c r="A64" s="117"/>
      <c r="B64" s="19" t="s">
        <v>147</v>
      </c>
      <c r="C64" s="10" t="s">
        <v>27</v>
      </c>
      <c r="D64" s="10" t="s">
        <v>157</v>
      </c>
      <c r="E64" s="10" t="s">
        <v>20</v>
      </c>
      <c r="F64" s="5">
        <v>260000</v>
      </c>
      <c r="G64" s="11"/>
    </row>
    <row r="65" spans="1:7" s="9" customFormat="1" x14ac:dyDescent="0.25">
      <c r="A65" s="117"/>
      <c r="B65" s="19" t="s">
        <v>104</v>
      </c>
      <c r="C65" s="10" t="s">
        <v>11</v>
      </c>
      <c r="D65" s="10" t="s">
        <v>326</v>
      </c>
      <c r="E65" s="10" t="s">
        <v>20</v>
      </c>
      <c r="F65" s="5">
        <v>300000</v>
      </c>
      <c r="G65" s="11"/>
    </row>
    <row r="66" spans="1:7" s="9" customFormat="1" x14ac:dyDescent="0.25">
      <c r="A66" s="117"/>
      <c r="B66" s="19" t="s">
        <v>98</v>
      </c>
      <c r="C66" s="10" t="s">
        <v>64</v>
      </c>
      <c r="D66" s="10" t="s">
        <v>99</v>
      </c>
      <c r="E66" s="10" t="s">
        <v>45</v>
      </c>
      <c r="F66" s="5">
        <v>170000</v>
      </c>
      <c r="G66" s="11"/>
    </row>
    <row r="67" spans="1:7" s="9" customFormat="1" x14ac:dyDescent="0.25">
      <c r="A67" s="117"/>
      <c r="B67" s="19" t="s">
        <v>109</v>
      </c>
      <c r="C67" s="10"/>
      <c r="D67" s="10" t="s">
        <v>88</v>
      </c>
      <c r="E67" s="10"/>
      <c r="F67" s="5"/>
      <c r="G67" s="11" t="s">
        <v>101</v>
      </c>
    </row>
    <row r="68" spans="1:7" s="9" customFormat="1" x14ac:dyDescent="0.25">
      <c r="A68" s="117"/>
      <c r="B68" s="26" t="s">
        <v>38</v>
      </c>
      <c r="C68" s="21"/>
      <c r="D68" s="21" t="s">
        <v>28</v>
      </c>
      <c r="E68" s="21"/>
      <c r="F68" s="21"/>
      <c r="G68" s="23" t="s">
        <v>25</v>
      </c>
    </row>
    <row r="69" spans="1:7" s="9" customFormat="1" x14ac:dyDescent="0.25">
      <c r="A69" s="117"/>
      <c r="B69" s="15" t="s">
        <v>24</v>
      </c>
      <c r="C69" s="10"/>
      <c r="D69" s="10" t="s">
        <v>92</v>
      </c>
      <c r="E69" s="10"/>
      <c r="F69" s="10"/>
      <c r="G69" s="11" t="s">
        <v>25</v>
      </c>
    </row>
    <row r="70" spans="1:7" s="9" customFormat="1" x14ac:dyDescent="0.25">
      <c r="A70" s="117"/>
      <c r="B70" s="15" t="s">
        <v>148</v>
      </c>
      <c r="C70" s="10" t="s">
        <v>22</v>
      </c>
      <c r="D70" s="10" t="s">
        <v>323</v>
      </c>
      <c r="E70" s="10" t="s">
        <v>8</v>
      </c>
      <c r="F70" s="5"/>
      <c r="G70" s="11"/>
    </row>
    <row r="71" spans="1:7" s="9" customFormat="1" x14ac:dyDescent="0.25">
      <c r="A71" s="117"/>
      <c r="B71" s="15" t="s">
        <v>156</v>
      </c>
      <c r="C71" s="10"/>
      <c r="D71" s="10" t="s">
        <v>28</v>
      </c>
      <c r="E71" s="10"/>
      <c r="F71" s="5"/>
      <c r="G71" s="11" t="s">
        <v>25</v>
      </c>
    </row>
    <row r="72" spans="1:7" s="9" customFormat="1" x14ac:dyDescent="0.25">
      <c r="A72" s="117"/>
      <c r="B72" s="15" t="s">
        <v>149</v>
      </c>
      <c r="C72" s="10"/>
      <c r="D72" s="10" t="s">
        <v>88</v>
      </c>
      <c r="E72" s="10"/>
      <c r="F72" s="5"/>
      <c r="G72" s="11" t="s">
        <v>101</v>
      </c>
    </row>
    <row r="73" spans="1:7" s="9" customFormat="1" x14ac:dyDescent="0.25">
      <c r="A73" s="117"/>
      <c r="B73" s="15" t="s">
        <v>100</v>
      </c>
      <c r="C73" s="10"/>
      <c r="D73" s="10" t="s">
        <v>70</v>
      </c>
      <c r="E73" s="10"/>
      <c r="F73" s="5"/>
      <c r="G73" s="11" t="s">
        <v>101</v>
      </c>
    </row>
    <row r="74" spans="1:7" s="9" customFormat="1" x14ac:dyDescent="0.25">
      <c r="A74" s="117"/>
      <c r="B74" s="15" t="s">
        <v>26</v>
      </c>
      <c r="C74" s="10" t="s">
        <v>27</v>
      </c>
      <c r="D74" s="10" t="s">
        <v>28</v>
      </c>
      <c r="E74" s="10" t="s">
        <v>29</v>
      </c>
      <c r="F74" s="24">
        <v>360000</v>
      </c>
      <c r="G74" s="11"/>
    </row>
    <row r="75" spans="1:7" s="9" customFormat="1" x14ac:dyDescent="0.25">
      <c r="A75" s="117"/>
      <c r="B75" s="15" t="s">
        <v>155</v>
      </c>
      <c r="C75" s="10"/>
      <c r="D75" s="10" t="s">
        <v>28</v>
      </c>
      <c r="E75" s="10"/>
      <c r="F75" s="5"/>
      <c r="G75" s="11" t="s">
        <v>25</v>
      </c>
    </row>
    <row r="76" spans="1:7" s="9" customFormat="1" x14ac:dyDescent="0.25">
      <c r="A76" s="117"/>
      <c r="B76" s="15" t="s">
        <v>39</v>
      </c>
      <c r="C76" s="10"/>
      <c r="D76" s="10" t="s">
        <v>40</v>
      </c>
      <c r="E76" s="10"/>
      <c r="F76" s="10"/>
      <c r="G76" s="11" t="s">
        <v>41</v>
      </c>
    </row>
    <row r="77" spans="1:7" s="9" customFormat="1" x14ac:dyDescent="0.25">
      <c r="A77" s="117"/>
      <c r="B77" s="15" t="s">
        <v>43</v>
      </c>
      <c r="C77" s="10" t="s">
        <v>11</v>
      </c>
      <c r="D77" s="10" t="s">
        <v>12</v>
      </c>
      <c r="E77" s="10" t="s">
        <v>20</v>
      </c>
      <c r="F77" s="24">
        <v>180000</v>
      </c>
      <c r="G77" s="11"/>
    </row>
    <row r="78" spans="1:7" s="9" customFormat="1" ht="15.75" thickBot="1" x14ac:dyDescent="0.3">
      <c r="A78" s="118"/>
      <c r="B78" s="16" t="s">
        <v>30</v>
      </c>
      <c r="C78" s="12"/>
      <c r="D78" s="12" t="s">
        <v>92</v>
      </c>
      <c r="E78" s="12"/>
      <c r="F78" s="12"/>
      <c r="G78" s="13" t="s">
        <v>31</v>
      </c>
    </row>
    <row r="79" spans="1:7" s="9" customFormat="1" x14ac:dyDescent="0.25">
      <c r="A79" s="113" t="s">
        <v>49</v>
      </c>
      <c r="B79" s="14" t="s">
        <v>67</v>
      </c>
      <c r="C79" s="7"/>
      <c r="D79" s="7" t="s">
        <v>159</v>
      </c>
      <c r="E79" s="7" t="s">
        <v>20</v>
      </c>
      <c r="F79" s="4"/>
      <c r="G79" s="8" t="s">
        <v>68</v>
      </c>
    </row>
    <row r="80" spans="1:7" x14ac:dyDescent="0.25">
      <c r="A80" s="114"/>
      <c r="B80" s="15" t="s">
        <v>94</v>
      </c>
      <c r="C80" s="10" t="s">
        <v>161</v>
      </c>
      <c r="D80" s="10" t="s">
        <v>92</v>
      </c>
      <c r="E80" s="10" t="s">
        <v>20</v>
      </c>
      <c r="F80" s="5">
        <v>350000</v>
      </c>
      <c r="G80" s="11" t="s">
        <v>95</v>
      </c>
    </row>
    <row r="81" spans="1:7" x14ac:dyDescent="0.25">
      <c r="A81" s="114"/>
      <c r="B81" s="15" t="s">
        <v>184</v>
      </c>
      <c r="C81" s="10"/>
      <c r="D81" s="10"/>
      <c r="E81" s="10"/>
      <c r="F81" s="5"/>
      <c r="G81" s="11"/>
    </row>
    <row r="82" spans="1:7" x14ac:dyDescent="0.25">
      <c r="A82" s="114"/>
      <c r="B82" s="15" t="s">
        <v>185</v>
      </c>
      <c r="C82" s="10"/>
      <c r="D82" s="10" t="s">
        <v>28</v>
      </c>
      <c r="E82" s="10"/>
      <c r="F82" s="5"/>
      <c r="G82" s="11" t="s">
        <v>68</v>
      </c>
    </row>
    <row r="83" spans="1:7" x14ac:dyDescent="0.25">
      <c r="A83" s="114"/>
      <c r="B83" s="15" t="s">
        <v>91</v>
      </c>
      <c r="C83" s="10" t="s">
        <v>114</v>
      </c>
      <c r="D83" s="10" t="s">
        <v>92</v>
      </c>
      <c r="E83" s="10" t="s">
        <v>20</v>
      </c>
      <c r="F83" s="5">
        <v>300000</v>
      </c>
      <c r="G83" s="11" t="s">
        <v>93</v>
      </c>
    </row>
    <row r="84" spans="1:7" x14ac:dyDescent="0.25">
      <c r="A84" s="114"/>
      <c r="B84" s="15" t="s">
        <v>79</v>
      </c>
      <c r="C84" s="10" t="s">
        <v>64</v>
      </c>
      <c r="D84" s="10" t="s">
        <v>157</v>
      </c>
      <c r="E84" s="10" t="s">
        <v>8</v>
      </c>
      <c r="F84" s="5">
        <v>200000</v>
      </c>
      <c r="G84" s="11" t="s">
        <v>80</v>
      </c>
    </row>
    <row r="85" spans="1:7" x14ac:dyDescent="0.25">
      <c r="A85" s="114"/>
      <c r="B85" s="15" t="s">
        <v>193</v>
      </c>
      <c r="C85" s="10"/>
      <c r="D85" s="10"/>
      <c r="E85" s="10"/>
      <c r="F85" s="5"/>
      <c r="G85" s="11"/>
    </row>
    <row r="86" spans="1:7" x14ac:dyDescent="0.25">
      <c r="A86" s="114"/>
      <c r="B86" s="15" t="s">
        <v>87</v>
      </c>
      <c r="C86" s="10"/>
      <c r="D86" s="10" t="s">
        <v>88</v>
      </c>
      <c r="E86" s="10"/>
      <c r="F86" s="5"/>
      <c r="G86" s="11" t="s">
        <v>68</v>
      </c>
    </row>
    <row r="87" spans="1:7" x14ac:dyDescent="0.25">
      <c r="A87" s="114"/>
      <c r="B87" s="15" t="s">
        <v>72</v>
      </c>
      <c r="C87" s="10"/>
      <c r="D87" s="10" t="s">
        <v>23</v>
      </c>
      <c r="E87" s="10"/>
      <c r="F87" s="5"/>
      <c r="G87" s="11" t="s">
        <v>73</v>
      </c>
    </row>
    <row r="88" spans="1:7" x14ac:dyDescent="0.25">
      <c r="A88" s="114"/>
      <c r="B88" s="15" t="s">
        <v>188</v>
      </c>
      <c r="C88" s="10"/>
      <c r="D88" s="10"/>
      <c r="E88" s="10"/>
      <c r="F88" s="5"/>
      <c r="G88" s="11"/>
    </row>
    <row r="89" spans="1:7" x14ac:dyDescent="0.25">
      <c r="A89" s="114"/>
      <c r="B89" s="15" t="s">
        <v>84</v>
      </c>
      <c r="C89" s="10"/>
      <c r="D89" s="10" t="s">
        <v>157</v>
      </c>
      <c r="E89" s="10"/>
      <c r="F89" s="5"/>
      <c r="G89" s="11" t="s">
        <v>85</v>
      </c>
    </row>
    <row r="90" spans="1:7" x14ac:dyDescent="0.25">
      <c r="A90" s="114"/>
      <c r="B90" s="15" t="s">
        <v>96</v>
      </c>
      <c r="C90" s="10"/>
      <c r="D90" s="10" t="s">
        <v>92</v>
      </c>
      <c r="E90" s="10"/>
      <c r="F90" s="5"/>
      <c r="G90" s="11" t="s">
        <v>68</v>
      </c>
    </row>
    <row r="91" spans="1:7" x14ac:dyDescent="0.25">
      <c r="A91" s="114"/>
      <c r="B91" s="15" t="s">
        <v>89</v>
      </c>
      <c r="C91" s="10"/>
      <c r="D91" s="10" t="s">
        <v>92</v>
      </c>
      <c r="E91" s="10"/>
      <c r="F91" s="5"/>
      <c r="G91" s="11" t="s">
        <v>68</v>
      </c>
    </row>
    <row r="92" spans="1:7" x14ac:dyDescent="0.25">
      <c r="A92" s="114"/>
      <c r="B92" s="15" t="s">
        <v>186</v>
      </c>
      <c r="C92" s="10"/>
      <c r="D92" s="10"/>
      <c r="E92" s="10"/>
      <c r="F92" s="5"/>
      <c r="G92" s="11"/>
    </row>
    <row r="93" spans="1:7" x14ac:dyDescent="0.25">
      <c r="A93" s="114"/>
      <c r="B93" s="15" t="s">
        <v>90</v>
      </c>
      <c r="C93" s="10"/>
      <c r="D93" s="10" t="s">
        <v>157</v>
      </c>
      <c r="E93" s="10"/>
      <c r="F93" s="5"/>
      <c r="G93" s="11" t="s">
        <v>68</v>
      </c>
    </row>
    <row r="94" spans="1:7" x14ac:dyDescent="0.25">
      <c r="A94" s="114"/>
      <c r="B94" s="15" t="s">
        <v>187</v>
      </c>
      <c r="C94" s="10"/>
      <c r="D94" s="10"/>
      <c r="E94" s="10"/>
      <c r="F94" s="5"/>
      <c r="G94" s="11"/>
    </row>
    <row r="95" spans="1:7" x14ac:dyDescent="0.25">
      <c r="A95" s="114"/>
      <c r="B95" s="15" t="s">
        <v>71</v>
      </c>
      <c r="C95" s="10"/>
      <c r="D95" s="10" t="s">
        <v>23</v>
      </c>
      <c r="E95" s="10"/>
      <c r="F95" s="5"/>
      <c r="G95" s="11" t="s">
        <v>68</v>
      </c>
    </row>
    <row r="96" spans="1:7" x14ac:dyDescent="0.25">
      <c r="A96" s="114"/>
      <c r="B96" s="15" t="s">
        <v>86</v>
      </c>
      <c r="C96" s="10"/>
      <c r="D96" s="10" t="s">
        <v>92</v>
      </c>
      <c r="E96" s="10"/>
      <c r="F96" s="5"/>
      <c r="G96" s="11" t="s">
        <v>68</v>
      </c>
    </row>
    <row r="97" spans="1:7" x14ac:dyDescent="0.25">
      <c r="A97" s="114"/>
      <c r="B97" s="15" t="s">
        <v>191</v>
      </c>
      <c r="C97" s="10"/>
      <c r="D97" s="10"/>
      <c r="E97" s="10"/>
      <c r="F97" s="5"/>
      <c r="G97" s="11"/>
    </row>
    <row r="98" spans="1:7" x14ac:dyDescent="0.25">
      <c r="A98" s="114"/>
      <c r="B98" s="15" t="s">
        <v>192</v>
      </c>
      <c r="C98" s="10"/>
      <c r="D98" s="10"/>
      <c r="E98" s="10"/>
      <c r="F98" s="5"/>
      <c r="G98" s="11"/>
    </row>
    <row r="99" spans="1:7" x14ac:dyDescent="0.25">
      <c r="A99" s="114"/>
      <c r="B99" s="15" t="s">
        <v>74</v>
      </c>
      <c r="C99" s="10" t="s">
        <v>64</v>
      </c>
      <c r="D99" s="10" t="s">
        <v>157</v>
      </c>
      <c r="E99" s="10" t="s">
        <v>7</v>
      </c>
      <c r="F99" s="5">
        <v>180000</v>
      </c>
      <c r="G99" s="11" t="s">
        <v>75</v>
      </c>
    </row>
    <row r="100" spans="1:7" x14ac:dyDescent="0.25">
      <c r="A100" s="114"/>
      <c r="B100" s="15" t="s">
        <v>82</v>
      </c>
      <c r="C100" s="10" t="s">
        <v>27</v>
      </c>
      <c r="D100" s="10" t="s">
        <v>157</v>
      </c>
      <c r="E100" s="10" t="s">
        <v>8</v>
      </c>
      <c r="F100" s="5">
        <v>250000</v>
      </c>
      <c r="G100" s="11" t="s">
        <v>83</v>
      </c>
    </row>
    <row r="101" spans="1:7" x14ac:dyDescent="0.25">
      <c r="A101" s="114"/>
      <c r="B101" s="15" t="s">
        <v>81</v>
      </c>
      <c r="C101" s="10"/>
      <c r="D101" s="10" t="s">
        <v>23</v>
      </c>
      <c r="E101" s="10"/>
      <c r="F101" s="5"/>
      <c r="G101" s="11" t="s">
        <v>73</v>
      </c>
    </row>
    <row r="102" spans="1:7" x14ac:dyDescent="0.25">
      <c r="A102" s="114"/>
      <c r="B102" s="15" t="s">
        <v>69</v>
      </c>
      <c r="C102" s="10" t="s">
        <v>11</v>
      </c>
      <c r="D102" s="10" t="s">
        <v>70</v>
      </c>
      <c r="E102" s="10" t="s">
        <v>20</v>
      </c>
      <c r="F102" s="5">
        <v>180000</v>
      </c>
      <c r="G102" s="11"/>
    </row>
    <row r="103" spans="1:7" x14ac:dyDescent="0.25">
      <c r="A103" s="114"/>
      <c r="B103" s="15" t="s">
        <v>198</v>
      </c>
      <c r="C103" s="10"/>
      <c r="D103" s="10"/>
      <c r="E103" s="10"/>
      <c r="F103" s="5"/>
      <c r="G103" s="11"/>
    </row>
    <row r="104" spans="1:7" x14ac:dyDescent="0.25">
      <c r="A104" s="114"/>
      <c r="B104" s="15" t="s">
        <v>190</v>
      </c>
      <c r="C104" s="10"/>
      <c r="D104" s="10"/>
      <c r="E104" s="10"/>
      <c r="F104" s="5"/>
      <c r="G104" s="11"/>
    </row>
    <row r="105" spans="1:7" x14ac:dyDescent="0.25">
      <c r="A105" s="114"/>
      <c r="B105" s="15" t="s">
        <v>76</v>
      </c>
      <c r="C105" s="10"/>
      <c r="D105" s="10" t="s">
        <v>157</v>
      </c>
      <c r="E105" s="10"/>
      <c r="F105" s="5"/>
      <c r="G105" s="11" t="s">
        <v>68</v>
      </c>
    </row>
    <row r="106" spans="1:7" x14ac:dyDescent="0.25">
      <c r="A106" s="114"/>
      <c r="B106" s="48" t="s">
        <v>194</v>
      </c>
      <c r="C106" s="21"/>
      <c r="D106" s="21"/>
      <c r="E106" s="21"/>
      <c r="F106" s="22"/>
      <c r="G106" s="23"/>
    </row>
    <row r="107" spans="1:7" x14ac:dyDescent="0.25">
      <c r="A107" s="114"/>
      <c r="B107" s="48" t="s">
        <v>189</v>
      </c>
      <c r="C107" s="21"/>
      <c r="D107" s="21"/>
      <c r="E107" s="21"/>
      <c r="F107" s="22"/>
      <c r="G107" s="23"/>
    </row>
    <row r="108" spans="1:7" ht="15.75" thickBot="1" x14ac:dyDescent="0.3">
      <c r="A108" s="115"/>
      <c r="B108" s="16" t="s">
        <v>77</v>
      </c>
      <c r="C108" s="12"/>
      <c r="D108" s="12" t="s">
        <v>12</v>
      </c>
      <c r="E108" s="12"/>
      <c r="F108" s="6"/>
      <c r="G108" s="13" t="s">
        <v>78</v>
      </c>
    </row>
    <row r="109" spans="1:7" x14ac:dyDescent="0.25">
      <c r="A109" s="116" t="s">
        <v>138</v>
      </c>
      <c r="B109" s="27" t="s">
        <v>115</v>
      </c>
      <c r="C109" s="28" t="s">
        <v>114</v>
      </c>
      <c r="D109" s="28" t="s">
        <v>325</v>
      </c>
      <c r="E109" s="28" t="s">
        <v>7</v>
      </c>
      <c r="F109" s="4">
        <v>300000</v>
      </c>
      <c r="G109" s="29"/>
    </row>
    <row r="110" spans="1:7" x14ac:dyDescent="0.25">
      <c r="A110" s="117"/>
      <c r="B110" s="44" t="s">
        <v>196</v>
      </c>
      <c r="C110" s="45"/>
      <c r="D110" s="45"/>
      <c r="E110" s="45"/>
      <c r="F110" s="46"/>
      <c r="G110" s="47"/>
    </row>
    <row r="111" spans="1:7" x14ac:dyDescent="0.25">
      <c r="A111" s="117"/>
      <c r="B111" s="44" t="s">
        <v>176</v>
      </c>
      <c r="C111" s="45"/>
      <c r="D111" s="45"/>
      <c r="E111" s="45"/>
      <c r="F111" s="46"/>
      <c r="G111" s="47"/>
    </row>
    <row r="112" spans="1:7" x14ac:dyDescent="0.25">
      <c r="A112" s="117"/>
      <c r="B112" s="44" t="s">
        <v>172</v>
      </c>
      <c r="C112" s="45"/>
      <c r="D112" s="45"/>
      <c r="E112" s="45"/>
      <c r="F112" s="46"/>
      <c r="G112" s="47"/>
    </row>
    <row r="113" spans="1:7" x14ac:dyDescent="0.25">
      <c r="A113" s="117"/>
      <c r="B113" s="30" t="s">
        <v>126</v>
      </c>
      <c r="C113" s="17" t="s">
        <v>127</v>
      </c>
      <c r="D113" s="17" t="s">
        <v>157</v>
      </c>
      <c r="E113" s="17" t="s">
        <v>7</v>
      </c>
      <c r="F113" s="5">
        <v>185000</v>
      </c>
      <c r="G113" s="31"/>
    </row>
    <row r="114" spans="1:7" x14ac:dyDescent="0.25">
      <c r="A114" s="117"/>
      <c r="B114" s="30" t="s">
        <v>131</v>
      </c>
      <c r="C114" s="17" t="s">
        <v>27</v>
      </c>
      <c r="D114" s="17" t="s">
        <v>132</v>
      </c>
      <c r="E114" s="17" t="s">
        <v>20</v>
      </c>
      <c r="F114" s="5">
        <v>500000</v>
      </c>
      <c r="G114" s="31"/>
    </row>
    <row r="115" spans="1:7" x14ac:dyDescent="0.25">
      <c r="A115" s="117"/>
      <c r="B115" s="30" t="s">
        <v>175</v>
      </c>
      <c r="C115" s="17"/>
      <c r="D115" s="17"/>
      <c r="E115" s="17"/>
      <c r="F115" s="5"/>
      <c r="G115" s="31"/>
    </row>
    <row r="116" spans="1:7" x14ac:dyDescent="0.25">
      <c r="A116" s="117"/>
      <c r="B116" s="30" t="s">
        <v>125</v>
      </c>
      <c r="C116" s="17" t="s">
        <v>22</v>
      </c>
      <c r="D116" s="17" t="s">
        <v>204</v>
      </c>
      <c r="E116" s="17" t="s">
        <v>160</v>
      </c>
      <c r="F116" s="5">
        <v>250000</v>
      </c>
      <c r="G116" s="31"/>
    </row>
    <row r="117" spans="1:7" x14ac:dyDescent="0.25">
      <c r="A117" s="117"/>
      <c r="B117" s="30" t="s">
        <v>181</v>
      </c>
      <c r="C117" s="17"/>
      <c r="D117" s="17"/>
      <c r="E117" s="17"/>
      <c r="F117" s="5"/>
      <c r="G117" s="31"/>
    </row>
    <row r="118" spans="1:7" x14ac:dyDescent="0.25">
      <c r="A118" s="117"/>
      <c r="B118" s="30" t="s">
        <v>174</v>
      </c>
      <c r="C118" s="17"/>
      <c r="D118" s="17"/>
      <c r="E118" s="17"/>
      <c r="F118" s="5"/>
      <c r="G118" s="31"/>
    </row>
    <row r="119" spans="1:7" x14ac:dyDescent="0.25">
      <c r="A119" s="117"/>
      <c r="B119" s="30" t="s">
        <v>183</v>
      </c>
      <c r="C119" s="17"/>
      <c r="D119" s="17"/>
      <c r="E119" s="17"/>
      <c r="F119" s="5"/>
      <c r="G119" s="31"/>
    </row>
    <row r="120" spans="1:7" x14ac:dyDescent="0.25">
      <c r="A120" s="117"/>
      <c r="B120" s="30" t="s">
        <v>182</v>
      </c>
      <c r="C120" s="17"/>
      <c r="D120" s="17"/>
      <c r="E120" s="17"/>
      <c r="F120" s="5"/>
      <c r="G120" s="31"/>
    </row>
    <row r="121" spans="1:7" x14ac:dyDescent="0.25">
      <c r="A121" s="117"/>
      <c r="B121" s="30" t="s">
        <v>136</v>
      </c>
      <c r="C121" s="17" t="s">
        <v>22</v>
      </c>
      <c r="D121" s="17" t="s">
        <v>28</v>
      </c>
      <c r="E121" s="17" t="s">
        <v>8</v>
      </c>
      <c r="F121" s="5">
        <v>250000</v>
      </c>
      <c r="G121" s="31"/>
    </row>
    <row r="122" spans="1:7" x14ac:dyDescent="0.25">
      <c r="A122" s="117"/>
      <c r="B122" s="30" t="s">
        <v>120</v>
      </c>
      <c r="C122" s="17" t="s">
        <v>121</v>
      </c>
      <c r="D122" s="17" t="s">
        <v>122</v>
      </c>
      <c r="E122" s="17" t="s">
        <v>7</v>
      </c>
      <c r="F122" s="5">
        <v>250000</v>
      </c>
      <c r="G122" s="31"/>
    </row>
    <row r="123" spans="1:7" x14ac:dyDescent="0.25">
      <c r="A123" s="117"/>
      <c r="B123" s="30" t="s">
        <v>123</v>
      </c>
      <c r="C123" s="17" t="s">
        <v>22</v>
      </c>
      <c r="D123" s="17" t="s">
        <v>124</v>
      </c>
      <c r="E123" s="17" t="s">
        <v>20</v>
      </c>
      <c r="F123" s="5">
        <v>180000</v>
      </c>
      <c r="G123" s="31"/>
    </row>
    <row r="124" spans="1:7" x14ac:dyDescent="0.25">
      <c r="A124" s="117"/>
      <c r="B124" s="30" t="s">
        <v>179</v>
      </c>
      <c r="C124" s="17"/>
      <c r="D124" s="17"/>
      <c r="E124" s="17"/>
      <c r="F124" s="5"/>
      <c r="G124" s="31"/>
    </row>
    <row r="125" spans="1:7" x14ac:dyDescent="0.25">
      <c r="A125" s="117"/>
      <c r="B125" s="30" t="s">
        <v>130</v>
      </c>
      <c r="C125" s="17" t="s">
        <v>114</v>
      </c>
      <c r="D125" s="17" t="s">
        <v>119</v>
      </c>
      <c r="E125" s="17" t="s">
        <v>20</v>
      </c>
      <c r="F125" s="5">
        <v>400000</v>
      </c>
      <c r="G125" s="31"/>
    </row>
    <row r="126" spans="1:7" x14ac:dyDescent="0.25">
      <c r="A126" s="117"/>
      <c r="B126" s="30" t="s">
        <v>197</v>
      </c>
      <c r="C126" s="17"/>
      <c r="D126" s="17"/>
      <c r="E126" s="17"/>
      <c r="F126" s="5"/>
      <c r="G126" s="31"/>
    </row>
    <row r="127" spans="1:7" x14ac:dyDescent="0.25">
      <c r="A127" s="117"/>
      <c r="B127" s="30" t="s">
        <v>180</v>
      </c>
      <c r="C127" s="17"/>
      <c r="D127" s="17"/>
      <c r="E127" s="17"/>
      <c r="F127" s="5"/>
      <c r="G127" s="31"/>
    </row>
    <row r="128" spans="1:7" x14ac:dyDescent="0.25">
      <c r="A128" s="117"/>
      <c r="B128" s="30" t="s">
        <v>133</v>
      </c>
      <c r="C128" s="17" t="s">
        <v>11</v>
      </c>
      <c r="D128" s="17" t="s">
        <v>12</v>
      </c>
      <c r="E128" s="17" t="s">
        <v>20</v>
      </c>
      <c r="F128" s="5">
        <v>230000</v>
      </c>
      <c r="G128" s="31"/>
    </row>
    <row r="129" spans="1:8" x14ac:dyDescent="0.25">
      <c r="A129" s="117"/>
      <c r="B129" s="30" t="s">
        <v>117</v>
      </c>
      <c r="C129" s="17" t="s">
        <v>11</v>
      </c>
      <c r="D129" s="17" t="s">
        <v>322</v>
      </c>
      <c r="E129" s="17" t="s">
        <v>6</v>
      </c>
      <c r="F129" s="5">
        <v>400000</v>
      </c>
      <c r="G129" s="31"/>
    </row>
    <row r="130" spans="1:8" x14ac:dyDescent="0.25">
      <c r="A130" s="117"/>
      <c r="B130" s="30" t="s">
        <v>135</v>
      </c>
      <c r="C130" s="17" t="s">
        <v>22</v>
      </c>
      <c r="D130" s="17" t="s">
        <v>40</v>
      </c>
      <c r="E130" s="17" t="s">
        <v>6</v>
      </c>
      <c r="F130" s="5">
        <v>250000</v>
      </c>
      <c r="G130" s="31"/>
    </row>
    <row r="131" spans="1:8" x14ac:dyDescent="0.25">
      <c r="A131" s="117"/>
      <c r="B131" s="30" t="s">
        <v>128</v>
      </c>
      <c r="C131" s="17" t="s">
        <v>27</v>
      </c>
      <c r="D131" s="17" t="s">
        <v>157</v>
      </c>
      <c r="E131" s="17" t="s">
        <v>6</v>
      </c>
      <c r="F131" s="5">
        <v>250000</v>
      </c>
      <c r="G131" s="31"/>
    </row>
    <row r="132" spans="1:8" x14ac:dyDescent="0.25">
      <c r="A132" s="117"/>
      <c r="B132" s="30" t="s">
        <v>137</v>
      </c>
      <c r="C132" s="17" t="s">
        <v>27</v>
      </c>
      <c r="D132" s="17" t="s">
        <v>40</v>
      </c>
      <c r="E132" s="17" t="s">
        <v>7</v>
      </c>
      <c r="F132" s="5">
        <v>200000</v>
      </c>
      <c r="G132" s="31"/>
    </row>
    <row r="133" spans="1:8" x14ac:dyDescent="0.25">
      <c r="A133" s="117"/>
      <c r="B133" s="30" t="s">
        <v>173</v>
      </c>
      <c r="C133" s="17"/>
      <c r="D133" s="17"/>
      <c r="E133" s="17"/>
      <c r="F133" s="5"/>
      <c r="G133" s="31"/>
    </row>
    <row r="134" spans="1:8" x14ac:dyDescent="0.25">
      <c r="A134" s="117"/>
      <c r="B134" s="30" t="s">
        <v>195</v>
      </c>
      <c r="C134" s="17"/>
      <c r="D134" s="17"/>
      <c r="E134" s="17"/>
      <c r="F134" s="5"/>
      <c r="G134" s="31"/>
    </row>
    <row r="135" spans="1:8" x14ac:dyDescent="0.25">
      <c r="A135" s="117"/>
      <c r="B135" s="30" t="s">
        <v>129</v>
      </c>
      <c r="C135" s="17" t="s">
        <v>64</v>
      </c>
      <c r="D135" s="17" t="s">
        <v>119</v>
      </c>
      <c r="E135" s="17" t="s">
        <v>7</v>
      </c>
      <c r="F135" s="5">
        <v>180000</v>
      </c>
      <c r="G135" s="31"/>
    </row>
    <row r="136" spans="1:8" x14ac:dyDescent="0.25">
      <c r="A136" s="117"/>
      <c r="B136" s="30" t="s">
        <v>118</v>
      </c>
      <c r="C136" s="17" t="s">
        <v>22</v>
      </c>
      <c r="D136" s="17" t="s">
        <v>119</v>
      </c>
      <c r="E136" s="17" t="s">
        <v>7</v>
      </c>
      <c r="F136" s="5">
        <v>160000</v>
      </c>
      <c r="G136" s="31"/>
    </row>
    <row r="137" spans="1:8" x14ac:dyDescent="0.25">
      <c r="A137" s="117"/>
      <c r="B137" s="30" t="s">
        <v>116</v>
      </c>
      <c r="C137" s="17" t="s">
        <v>11</v>
      </c>
      <c r="D137" s="17" t="s">
        <v>324</v>
      </c>
      <c r="E137" s="17" t="s">
        <v>6</v>
      </c>
      <c r="F137" s="5">
        <v>460000</v>
      </c>
      <c r="G137" s="31"/>
    </row>
    <row r="138" spans="1:8" ht="15.75" thickBot="1" x14ac:dyDescent="0.3">
      <c r="A138" s="118"/>
      <c r="B138" s="32" t="s">
        <v>134</v>
      </c>
      <c r="C138" s="33" t="s">
        <v>27</v>
      </c>
      <c r="D138" s="33" t="s">
        <v>40</v>
      </c>
      <c r="E138" s="33" t="s">
        <v>7</v>
      </c>
      <c r="F138" s="6">
        <v>250000</v>
      </c>
      <c r="G138" s="34"/>
    </row>
    <row r="140" spans="1:8" ht="14.45" x14ac:dyDescent="0.3">
      <c r="A140" s="36" t="s">
        <v>64</v>
      </c>
      <c r="B140" s="36">
        <v>6</v>
      </c>
      <c r="C140" s="36" t="s">
        <v>315</v>
      </c>
      <c r="D140" s="36">
        <v>25</v>
      </c>
      <c r="E140" s="36" t="s">
        <v>5</v>
      </c>
      <c r="F140" s="36">
        <v>3</v>
      </c>
      <c r="G140" s="36" t="s">
        <v>163</v>
      </c>
      <c r="H140" s="36">
        <v>15</v>
      </c>
    </row>
    <row r="141" spans="1:8" ht="14.45" x14ac:dyDescent="0.3">
      <c r="A141" s="36" t="s">
        <v>22</v>
      </c>
      <c r="B141" s="36">
        <v>12</v>
      </c>
      <c r="C141" s="36" t="s">
        <v>321</v>
      </c>
      <c r="D141" s="36">
        <v>15</v>
      </c>
      <c r="E141" s="36" t="s">
        <v>6</v>
      </c>
      <c r="F141" s="36">
        <v>6</v>
      </c>
      <c r="G141" s="42" t="s">
        <v>164</v>
      </c>
      <c r="H141" s="36">
        <v>2</v>
      </c>
    </row>
    <row r="142" spans="1:8" ht="14.45" x14ac:dyDescent="0.3">
      <c r="A142" s="36" t="s">
        <v>27</v>
      </c>
      <c r="B142" s="36">
        <v>13</v>
      </c>
      <c r="C142" s="36" t="s">
        <v>316</v>
      </c>
      <c r="D142" s="36">
        <v>5</v>
      </c>
      <c r="E142" s="36" t="s">
        <v>8</v>
      </c>
      <c r="F142" s="36">
        <v>5</v>
      </c>
      <c r="G142" s="36" t="s">
        <v>165</v>
      </c>
      <c r="H142" s="36">
        <v>2</v>
      </c>
    </row>
    <row r="143" spans="1:8" ht="14.45" x14ac:dyDescent="0.3">
      <c r="A143" s="36" t="s">
        <v>114</v>
      </c>
      <c r="B143" s="36">
        <v>6</v>
      </c>
      <c r="C143" s="36" t="s">
        <v>317</v>
      </c>
      <c r="D143" s="36">
        <v>16</v>
      </c>
      <c r="E143" s="37" t="s">
        <v>7</v>
      </c>
      <c r="F143" s="36">
        <v>19</v>
      </c>
      <c r="G143" s="36" t="s">
        <v>166</v>
      </c>
      <c r="H143" s="36">
        <v>1</v>
      </c>
    </row>
    <row r="144" spans="1:8" ht="14.45" x14ac:dyDescent="0.3">
      <c r="A144" s="36" t="s">
        <v>11</v>
      </c>
      <c r="B144" s="36">
        <v>10</v>
      </c>
      <c r="C144" s="36" t="s">
        <v>319</v>
      </c>
      <c r="D144" s="36">
        <v>1</v>
      </c>
      <c r="E144" s="36" t="s">
        <v>20</v>
      </c>
      <c r="F144" s="36">
        <v>16</v>
      </c>
      <c r="G144" s="36" t="s">
        <v>167</v>
      </c>
      <c r="H144" s="36">
        <v>2</v>
      </c>
    </row>
    <row r="145" spans="1:8" ht="14.45" x14ac:dyDescent="0.3">
      <c r="A145" s="36" t="s">
        <v>19</v>
      </c>
      <c r="B145" s="36">
        <v>1</v>
      </c>
      <c r="C145" s="36" t="s">
        <v>320</v>
      </c>
      <c r="D145" s="36">
        <v>1</v>
      </c>
      <c r="E145" s="17"/>
      <c r="F145" s="36"/>
      <c r="G145" s="36" t="s">
        <v>168</v>
      </c>
      <c r="H145" s="36">
        <v>0</v>
      </c>
    </row>
    <row r="146" spans="1:8" ht="14.45" x14ac:dyDescent="0.3">
      <c r="A146" s="36" t="s">
        <v>51</v>
      </c>
      <c r="B146" s="36">
        <v>1</v>
      </c>
      <c r="C146" s="36" t="s">
        <v>40</v>
      </c>
      <c r="D146" s="36">
        <v>9</v>
      </c>
      <c r="E146" s="17"/>
      <c r="F146" s="17"/>
      <c r="G146" s="36" t="s">
        <v>169</v>
      </c>
      <c r="H146" s="36">
        <v>2</v>
      </c>
    </row>
    <row r="147" spans="1:8" ht="14.45" x14ac:dyDescent="0.3">
      <c r="A147" s="36"/>
      <c r="B147" s="17"/>
      <c r="C147" s="17"/>
      <c r="D147" s="36"/>
      <c r="E147" s="17"/>
      <c r="F147" s="17"/>
      <c r="G147" s="43" t="s">
        <v>170</v>
      </c>
      <c r="H147" s="36">
        <v>1</v>
      </c>
    </row>
  </sheetData>
  <sortState ref="B97:H112">
    <sortCondition ref="B96"/>
  </sortState>
  <mergeCells count="11">
    <mergeCell ref="A79:A108"/>
    <mergeCell ref="A109:A138"/>
    <mergeCell ref="G4:G10"/>
    <mergeCell ref="C1:E1"/>
    <mergeCell ref="B4:B10"/>
    <mergeCell ref="C4:C10"/>
    <mergeCell ref="D4:D10"/>
    <mergeCell ref="F4:F10"/>
    <mergeCell ref="E4:E6"/>
    <mergeCell ref="A11:A38"/>
    <mergeCell ref="A39:A7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opLeftCell="A103" workbookViewId="0">
      <selection activeCell="C176" sqref="C176"/>
    </sheetView>
  </sheetViews>
  <sheetFormatPr baseColWidth="10" defaultRowHeight="15" x14ac:dyDescent="0.25"/>
  <cols>
    <col min="1" max="1" width="13.28515625" style="20" bestFit="1" customWidth="1"/>
    <col min="2" max="2" width="19.7109375" customWidth="1"/>
    <col min="3" max="3" width="21.42578125" bestFit="1" customWidth="1"/>
    <col min="4" max="4" width="26.7109375" bestFit="1" customWidth="1"/>
    <col min="5" max="6" width="19.7109375" customWidth="1"/>
    <col min="7" max="7" width="24.140625" bestFit="1" customWidth="1"/>
  </cols>
  <sheetData>
    <row r="1" spans="1:7" ht="15.75" thickBot="1" x14ac:dyDescent="0.3">
      <c r="C1" s="121" t="s">
        <v>9</v>
      </c>
      <c r="D1" s="122"/>
      <c r="E1" s="135"/>
    </row>
    <row r="3" spans="1:7" ht="15.75" thickBot="1" x14ac:dyDescent="0.3"/>
    <row r="4" spans="1:7" x14ac:dyDescent="0.25">
      <c r="B4" s="123" t="s">
        <v>0</v>
      </c>
      <c r="C4" s="126" t="s">
        <v>1</v>
      </c>
      <c r="D4" s="126" t="s">
        <v>2</v>
      </c>
      <c r="E4" s="132" t="s">
        <v>3</v>
      </c>
      <c r="F4" s="129" t="s">
        <v>4</v>
      </c>
      <c r="G4" s="119" t="s">
        <v>48</v>
      </c>
    </row>
    <row r="5" spans="1:7" x14ac:dyDescent="0.25">
      <c r="B5" s="124"/>
      <c r="C5" s="127"/>
      <c r="D5" s="127"/>
      <c r="E5" s="133"/>
      <c r="F5" s="130"/>
      <c r="G5" s="120"/>
    </row>
    <row r="6" spans="1:7" x14ac:dyDescent="0.25">
      <c r="B6" s="124"/>
      <c r="C6" s="127"/>
      <c r="D6" s="127"/>
      <c r="E6" s="134"/>
      <c r="F6" s="130"/>
      <c r="G6" s="120"/>
    </row>
    <row r="7" spans="1:7" x14ac:dyDescent="0.25">
      <c r="B7" s="124"/>
      <c r="C7" s="127"/>
      <c r="D7" s="127"/>
      <c r="E7" s="1" t="s">
        <v>7</v>
      </c>
      <c r="F7" s="130"/>
      <c r="G7" s="120"/>
    </row>
    <row r="8" spans="1:7" x14ac:dyDescent="0.25">
      <c r="B8" s="124"/>
      <c r="C8" s="127"/>
      <c r="D8" s="127"/>
      <c r="E8" s="2" t="s">
        <v>5</v>
      </c>
      <c r="F8" s="130"/>
      <c r="G8" s="120"/>
    </row>
    <row r="9" spans="1:7" x14ac:dyDescent="0.25">
      <c r="B9" s="124"/>
      <c r="C9" s="127"/>
      <c r="D9" s="127"/>
      <c r="E9" s="2" t="s">
        <v>6</v>
      </c>
      <c r="F9" s="130"/>
      <c r="G9" s="120"/>
    </row>
    <row r="10" spans="1:7" ht="15.75" thickBot="1" x14ac:dyDescent="0.3">
      <c r="B10" s="125"/>
      <c r="C10" s="128"/>
      <c r="D10" s="128"/>
      <c r="E10" s="3" t="s">
        <v>8</v>
      </c>
      <c r="F10" s="131"/>
      <c r="G10" s="120"/>
    </row>
    <row r="11" spans="1:7" s="9" customFormat="1" x14ac:dyDescent="0.25">
      <c r="A11" s="116" t="s">
        <v>17</v>
      </c>
      <c r="B11" s="14" t="s">
        <v>201</v>
      </c>
      <c r="C11" s="7" t="s">
        <v>27</v>
      </c>
      <c r="D11" s="7" t="s">
        <v>119</v>
      </c>
      <c r="E11" s="7" t="s">
        <v>6</v>
      </c>
      <c r="F11" s="4">
        <v>180000</v>
      </c>
      <c r="G11" s="8"/>
    </row>
    <row r="12" spans="1:7" s="9" customFormat="1" x14ac:dyDescent="0.25">
      <c r="A12" s="117"/>
      <c r="B12" s="19" t="s">
        <v>202</v>
      </c>
      <c r="C12" s="10"/>
      <c r="D12" s="10"/>
      <c r="E12" s="10"/>
      <c r="F12" s="5"/>
      <c r="G12" s="11"/>
    </row>
    <row r="13" spans="1:7" s="9" customFormat="1" x14ac:dyDescent="0.25">
      <c r="A13" s="117"/>
      <c r="B13" s="19" t="s">
        <v>203</v>
      </c>
      <c r="C13" s="10" t="s">
        <v>22</v>
      </c>
      <c r="D13" s="10" t="s">
        <v>204</v>
      </c>
      <c r="E13" s="10" t="s">
        <v>7</v>
      </c>
      <c r="F13" s="5">
        <v>200000</v>
      </c>
      <c r="G13" s="11"/>
    </row>
    <row r="14" spans="1:7" s="9" customFormat="1" x14ac:dyDescent="0.25">
      <c r="A14" s="117"/>
      <c r="B14" s="19" t="s">
        <v>205</v>
      </c>
      <c r="C14" s="10"/>
      <c r="D14" s="10"/>
      <c r="E14" s="10"/>
      <c r="F14" s="5"/>
      <c r="G14" s="11"/>
    </row>
    <row r="15" spans="1:7" s="9" customFormat="1" x14ac:dyDescent="0.25">
      <c r="A15" s="117"/>
      <c r="B15" s="19" t="s">
        <v>206</v>
      </c>
      <c r="C15" s="10"/>
      <c r="D15" s="10"/>
      <c r="E15" s="10"/>
      <c r="F15" s="5"/>
      <c r="G15" s="11"/>
    </row>
    <row r="16" spans="1:7" s="9" customFormat="1" x14ac:dyDescent="0.25">
      <c r="A16" s="117"/>
      <c r="B16" s="19" t="s">
        <v>207</v>
      </c>
      <c r="C16" s="10"/>
      <c r="D16" s="10"/>
      <c r="E16" s="10"/>
      <c r="F16" s="5"/>
      <c r="G16" s="11"/>
    </row>
    <row r="17" spans="1:7" s="9" customFormat="1" x14ac:dyDescent="0.25">
      <c r="A17" s="117"/>
      <c r="B17" s="19" t="s">
        <v>208</v>
      </c>
      <c r="C17" s="10"/>
      <c r="D17" s="10"/>
      <c r="E17" s="10"/>
      <c r="F17" s="5"/>
      <c r="G17" s="11"/>
    </row>
    <row r="18" spans="1:7" s="9" customFormat="1" x14ac:dyDescent="0.25">
      <c r="A18" s="117"/>
      <c r="B18" s="19" t="s">
        <v>209</v>
      </c>
      <c r="C18" s="10"/>
      <c r="D18" s="10"/>
      <c r="E18" s="10"/>
      <c r="F18" s="5"/>
      <c r="G18" s="11"/>
    </row>
    <row r="19" spans="1:7" s="9" customFormat="1" x14ac:dyDescent="0.25">
      <c r="A19" s="117"/>
      <c r="B19" s="39" t="s">
        <v>236</v>
      </c>
      <c r="C19" s="17" t="s">
        <v>64</v>
      </c>
      <c r="D19" s="17" t="s">
        <v>259</v>
      </c>
      <c r="E19" s="17" t="s">
        <v>8</v>
      </c>
      <c r="F19" s="52">
        <v>200000</v>
      </c>
      <c r="G19" s="17"/>
    </row>
    <row r="20" spans="1:7" s="9" customFormat="1" x14ac:dyDescent="0.25">
      <c r="A20" s="117"/>
      <c r="B20" s="39" t="s">
        <v>237</v>
      </c>
      <c r="C20" s="17" t="s">
        <v>11</v>
      </c>
      <c r="D20" s="17" t="s">
        <v>318</v>
      </c>
      <c r="E20" s="17" t="s">
        <v>5</v>
      </c>
      <c r="F20" s="52">
        <v>240000</v>
      </c>
      <c r="G20" s="17"/>
    </row>
    <row r="21" spans="1:7" s="9" customFormat="1" x14ac:dyDescent="0.25">
      <c r="A21" s="117"/>
      <c r="B21" s="39" t="s">
        <v>238</v>
      </c>
      <c r="C21" s="17"/>
      <c r="D21" s="17"/>
      <c r="E21" s="17"/>
      <c r="F21" s="52"/>
      <c r="G21" s="17"/>
    </row>
    <row r="22" spans="1:7" s="9" customFormat="1" x14ac:dyDescent="0.25">
      <c r="A22" s="117"/>
      <c r="B22" s="39" t="s">
        <v>239</v>
      </c>
      <c r="C22" s="17" t="s">
        <v>114</v>
      </c>
      <c r="D22" s="17" t="s">
        <v>70</v>
      </c>
      <c r="E22" s="17"/>
      <c r="F22" s="52">
        <v>250000</v>
      </c>
      <c r="G22" s="17" t="s">
        <v>240</v>
      </c>
    </row>
    <row r="23" spans="1:7" s="9" customFormat="1" x14ac:dyDescent="0.25">
      <c r="A23" s="117"/>
      <c r="B23" s="39" t="s">
        <v>241</v>
      </c>
      <c r="C23" s="17" t="s">
        <v>64</v>
      </c>
      <c r="D23" s="17" t="s">
        <v>157</v>
      </c>
      <c r="E23" s="17" t="s">
        <v>8</v>
      </c>
      <c r="F23" s="52">
        <v>200000</v>
      </c>
      <c r="G23" s="17"/>
    </row>
    <row r="24" spans="1:7" s="9" customFormat="1" x14ac:dyDescent="0.25">
      <c r="A24" s="117"/>
      <c r="B24" s="39" t="s">
        <v>242</v>
      </c>
      <c r="C24" s="17"/>
      <c r="D24" s="17"/>
      <c r="E24" s="17"/>
      <c r="F24" s="52"/>
      <c r="G24" s="17"/>
    </row>
    <row r="25" spans="1:7" s="9" customFormat="1" x14ac:dyDescent="0.25">
      <c r="A25" s="117"/>
      <c r="B25" s="39" t="s">
        <v>243</v>
      </c>
      <c r="C25" s="17" t="s">
        <v>11</v>
      </c>
      <c r="D25" s="17" t="s">
        <v>157</v>
      </c>
      <c r="E25" s="17" t="s">
        <v>6</v>
      </c>
      <c r="F25" s="52">
        <v>300000</v>
      </c>
      <c r="G25" s="17" t="s">
        <v>244</v>
      </c>
    </row>
    <row r="26" spans="1:7" s="9" customFormat="1" x14ac:dyDescent="0.25">
      <c r="A26" s="117"/>
      <c r="B26" s="39" t="s">
        <v>245</v>
      </c>
      <c r="C26" s="17"/>
      <c r="D26" s="17"/>
      <c r="E26" s="17"/>
      <c r="F26" s="52"/>
      <c r="G26" s="17"/>
    </row>
    <row r="27" spans="1:7" s="9" customFormat="1" x14ac:dyDescent="0.25">
      <c r="A27" s="117"/>
      <c r="B27" s="39" t="s">
        <v>246</v>
      </c>
      <c r="C27" s="17" t="s">
        <v>11</v>
      </c>
      <c r="D27" s="17" t="s">
        <v>157</v>
      </c>
      <c r="E27" s="17" t="s">
        <v>8</v>
      </c>
      <c r="F27" s="52">
        <v>350000</v>
      </c>
      <c r="G27" s="17"/>
    </row>
    <row r="28" spans="1:7" s="9" customFormat="1" x14ac:dyDescent="0.25">
      <c r="A28" s="117"/>
      <c r="B28" s="39" t="s">
        <v>247</v>
      </c>
      <c r="C28" s="17" t="s">
        <v>11</v>
      </c>
      <c r="D28" s="17" t="s">
        <v>12</v>
      </c>
      <c r="E28" s="17" t="s">
        <v>6</v>
      </c>
      <c r="F28" s="52">
        <v>250000</v>
      </c>
      <c r="G28" s="17" t="s">
        <v>248</v>
      </c>
    </row>
    <row r="29" spans="1:7" s="9" customFormat="1" x14ac:dyDescent="0.25">
      <c r="A29" s="117"/>
      <c r="B29" s="39" t="s">
        <v>249</v>
      </c>
      <c r="C29" s="17"/>
      <c r="D29" s="17"/>
      <c r="E29" s="17"/>
      <c r="F29" s="52"/>
      <c r="G29" s="17"/>
    </row>
    <row r="30" spans="1:7" s="9" customFormat="1" x14ac:dyDescent="0.25">
      <c r="A30" s="117"/>
      <c r="B30" s="39" t="s">
        <v>250</v>
      </c>
      <c r="C30" s="17"/>
      <c r="D30" s="17"/>
      <c r="E30" s="17"/>
      <c r="F30" s="52"/>
      <c r="G30" s="17"/>
    </row>
    <row r="31" spans="1:7" s="9" customFormat="1" x14ac:dyDescent="0.25">
      <c r="A31" s="117"/>
      <c r="B31" s="39" t="s">
        <v>251</v>
      </c>
      <c r="C31" s="17"/>
      <c r="D31" s="17"/>
      <c r="E31" s="17"/>
      <c r="F31" s="52"/>
      <c r="G31" s="17"/>
    </row>
    <row r="32" spans="1:7" s="9" customFormat="1" x14ac:dyDescent="0.25">
      <c r="A32" s="117"/>
      <c r="B32" s="39" t="s">
        <v>252</v>
      </c>
      <c r="C32" s="17"/>
      <c r="D32" s="17"/>
      <c r="E32" s="17"/>
      <c r="F32" s="52"/>
      <c r="G32" s="17"/>
    </row>
    <row r="33" spans="1:7" s="9" customFormat="1" x14ac:dyDescent="0.25">
      <c r="A33" s="117"/>
      <c r="B33" s="39" t="s">
        <v>253</v>
      </c>
      <c r="C33" s="17"/>
      <c r="D33" s="17"/>
      <c r="E33" s="17"/>
      <c r="F33" s="52"/>
      <c r="G33" s="17"/>
    </row>
    <row r="34" spans="1:7" s="9" customFormat="1" x14ac:dyDescent="0.25">
      <c r="A34" s="117"/>
      <c r="B34" s="39" t="s">
        <v>254</v>
      </c>
      <c r="C34" s="17" t="s">
        <v>11</v>
      </c>
      <c r="D34" s="17" t="s">
        <v>92</v>
      </c>
      <c r="E34" s="17" t="s">
        <v>6</v>
      </c>
      <c r="F34" s="52">
        <v>300000</v>
      </c>
      <c r="G34" s="17"/>
    </row>
    <row r="35" spans="1:7" s="9" customFormat="1" x14ac:dyDescent="0.25">
      <c r="A35" s="117"/>
      <c r="B35" s="39" t="s">
        <v>255</v>
      </c>
      <c r="C35" s="17"/>
      <c r="D35" s="17"/>
      <c r="E35" s="17"/>
      <c r="F35" s="17"/>
      <c r="G35" s="17"/>
    </row>
    <row r="36" spans="1:7" s="9" customFormat="1" x14ac:dyDescent="0.25">
      <c r="A36" s="117"/>
      <c r="B36" s="10"/>
      <c r="C36" s="10"/>
      <c r="D36" s="10"/>
      <c r="E36" s="10"/>
      <c r="F36" s="5"/>
      <c r="G36" s="11"/>
    </row>
    <row r="37" spans="1:7" s="9" customFormat="1" x14ac:dyDescent="0.25">
      <c r="A37" s="117"/>
      <c r="B37" s="10"/>
      <c r="C37" s="10"/>
      <c r="D37" s="10"/>
      <c r="E37" s="10"/>
      <c r="F37" s="5"/>
      <c r="G37" s="11"/>
    </row>
    <row r="38" spans="1:7" s="9" customFormat="1" ht="15.75" thickBot="1" x14ac:dyDescent="0.3">
      <c r="A38" s="118"/>
      <c r="B38" s="17"/>
      <c r="C38" s="17"/>
      <c r="D38" s="17"/>
      <c r="E38" s="35"/>
      <c r="F38" s="5"/>
      <c r="G38" s="13"/>
    </row>
    <row r="39" spans="1:7" s="9" customFormat="1" x14ac:dyDescent="0.25">
      <c r="A39" s="116" t="s">
        <v>47</v>
      </c>
      <c r="B39" s="57" t="s">
        <v>221</v>
      </c>
      <c r="C39" s="53" t="s">
        <v>22</v>
      </c>
      <c r="D39" s="53" t="s">
        <v>157</v>
      </c>
      <c r="E39" s="53" t="s">
        <v>6</v>
      </c>
      <c r="F39" s="63">
        <v>250000</v>
      </c>
      <c r="G39" s="54"/>
    </row>
    <row r="40" spans="1:7" s="9" customFormat="1" x14ac:dyDescent="0.25">
      <c r="A40" s="117"/>
      <c r="B40" s="58" t="s">
        <v>222</v>
      </c>
      <c r="C40" s="55" t="s">
        <v>64</v>
      </c>
      <c r="D40" s="55" t="s">
        <v>223</v>
      </c>
      <c r="E40" s="55" t="s">
        <v>5</v>
      </c>
      <c r="F40" s="52">
        <v>130000</v>
      </c>
      <c r="G40" s="56" t="s">
        <v>224</v>
      </c>
    </row>
    <row r="41" spans="1:7" s="9" customFormat="1" x14ac:dyDescent="0.25">
      <c r="A41" s="117"/>
      <c r="B41" s="58" t="s">
        <v>225</v>
      </c>
      <c r="C41" s="55"/>
      <c r="D41" s="55"/>
      <c r="E41" s="55"/>
      <c r="F41" s="52"/>
      <c r="G41" s="56"/>
    </row>
    <row r="42" spans="1:7" s="9" customFormat="1" x14ac:dyDescent="0.25">
      <c r="A42" s="117"/>
      <c r="B42" s="58" t="s">
        <v>226</v>
      </c>
      <c r="C42" s="55" t="s">
        <v>227</v>
      </c>
      <c r="D42" s="55" t="s">
        <v>40</v>
      </c>
      <c r="E42" s="55" t="s">
        <v>45</v>
      </c>
      <c r="F42" s="52">
        <v>130000</v>
      </c>
      <c r="G42" s="56"/>
    </row>
    <row r="43" spans="1:7" s="9" customFormat="1" x14ac:dyDescent="0.25">
      <c r="A43" s="117"/>
      <c r="B43" s="58" t="s">
        <v>228</v>
      </c>
      <c r="C43" s="55" t="s">
        <v>22</v>
      </c>
      <c r="D43" s="55" t="s">
        <v>157</v>
      </c>
      <c r="E43" s="55" t="s">
        <v>45</v>
      </c>
      <c r="F43" s="52">
        <v>300000</v>
      </c>
      <c r="G43" s="56"/>
    </row>
    <row r="44" spans="1:7" s="9" customFormat="1" x14ac:dyDescent="0.25">
      <c r="A44" s="117"/>
      <c r="B44" s="64" t="s">
        <v>229</v>
      </c>
      <c r="C44" s="55"/>
      <c r="D44" s="55"/>
      <c r="E44" s="55"/>
      <c r="F44" s="55"/>
      <c r="G44" s="56"/>
    </row>
    <row r="45" spans="1:7" s="9" customFormat="1" x14ac:dyDescent="0.25">
      <c r="A45" s="117"/>
      <c r="B45" s="64" t="s">
        <v>230</v>
      </c>
      <c r="C45" s="55"/>
      <c r="D45" s="55"/>
      <c r="E45" s="55"/>
      <c r="F45" s="52"/>
      <c r="G45" s="56"/>
    </row>
    <row r="46" spans="1:7" s="9" customFormat="1" x14ac:dyDescent="0.25">
      <c r="A46" s="117"/>
      <c r="B46" s="58" t="s">
        <v>231</v>
      </c>
      <c r="C46" s="55" t="s">
        <v>19</v>
      </c>
      <c r="D46" s="55" t="s">
        <v>157</v>
      </c>
      <c r="E46" s="55" t="s">
        <v>6</v>
      </c>
      <c r="F46" s="52">
        <v>400000</v>
      </c>
      <c r="G46" s="56"/>
    </row>
    <row r="47" spans="1:7" s="9" customFormat="1" x14ac:dyDescent="0.25">
      <c r="A47" s="117"/>
      <c r="B47" s="59" t="s">
        <v>232</v>
      </c>
      <c r="C47" s="60" t="s">
        <v>114</v>
      </c>
      <c r="D47" s="60" t="s">
        <v>124</v>
      </c>
      <c r="E47" s="60" t="s">
        <v>5</v>
      </c>
      <c r="F47" s="61">
        <v>200000</v>
      </c>
      <c r="G47" s="62"/>
    </row>
    <row r="48" spans="1:7" s="9" customFormat="1" x14ac:dyDescent="0.25">
      <c r="A48" s="117"/>
      <c r="B48" s="59" t="s">
        <v>233</v>
      </c>
      <c r="C48" s="60" t="s">
        <v>11</v>
      </c>
      <c r="D48" s="60" t="s">
        <v>23</v>
      </c>
      <c r="E48" s="60" t="s">
        <v>6</v>
      </c>
      <c r="F48" s="61">
        <v>400000</v>
      </c>
      <c r="G48" s="62"/>
    </row>
    <row r="49" spans="1:7" s="9" customFormat="1" x14ac:dyDescent="0.25">
      <c r="A49" s="117"/>
      <c r="B49" s="59" t="s">
        <v>234</v>
      </c>
      <c r="C49" s="60" t="s">
        <v>22</v>
      </c>
      <c r="D49" s="60" t="s">
        <v>40</v>
      </c>
      <c r="E49" s="60" t="s">
        <v>45</v>
      </c>
      <c r="F49" s="61">
        <v>200000</v>
      </c>
      <c r="G49" s="62"/>
    </row>
    <row r="50" spans="1:7" s="9" customFormat="1" x14ac:dyDescent="0.25">
      <c r="A50" s="117"/>
      <c r="B50" s="15" t="s">
        <v>269</v>
      </c>
      <c r="C50" s="55"/>
      <c r="D50" s="55"/>
      <c r="E50" s="55"/>
      <c r="F50" s="52"/>
      <c r="G50" s="56"/>
    </row>
    <row r="51" spans="1:7" s="9" customFormat="1" x14ac:dyDescent="0.25">
      <c r="A51" s="117"/>
      <c r="B51" s="19" t="s">
        <v>270</v>
      </c>
      <c r="C51" s="10"/>
      <c r="D51" s="10"/>
      <c r="E51" s="10"/>
      <c r="F51" s="5"/>
      <c r="G51" s="11"/>
    </row>
    <row r="52" spans="1:7" s="9" customFormat="1" x14ac:dyDescent="0.25">
      <c r="A52" s="117"/>
      <c r="B52" s="19" t="s">
        <v>271</v>
      </c>
      <c r="C52" s="10" t="s">
        <v>22</v>
      </c>
      <c r="D52" s="10" t="s">
        <v>23</v>
      </c>
      <c r="E52" s="10" t="s">
        <v>45</v>
      </c>
      <c r="F52" s="5">
        <v>350000</v>
      </c>
      <c r="G52" s="11"/>
    </row>
    <row r="53" spans="1:7" s="9" customFormat="1" x14ac:dyDescent="0.25">
      <c r="A53" s="117"/>
      <c r="B53" s="19" t="s">
        <v>272</v>
      </c>
      <c r="C53" s="10" t="s">
        <v>22</v>
      </c>
      <c r="D53" s="10" t="s">
        <v>273</v>
      </c>
      <c r="E53" s="10" t="s">
        <v>45</v>
      </c>
      <c r="F53" s="5">
        <v>200000</v>
      </c>
      <c r="G53" s="11"/>
    </row>
    <row r="54" spans="1:7" s="9" customFormat="1" x14ac:dyDescent="0.25">
      <c r="A54" s="117"/>
      <c r="B54" s="19" t="s">
        <v>274</v>
      </c>
      <c r="C54" s="10"/>
      <c r="D54" s="10"/>
      <c r="E54" s="10"/>
      <c r="F54" s="5"/>
      <c r="G54" s="11"/>
    </row>
    <row r="55" spans="1:7" s="9" customFormat="1" x14ac:dyDescent="0.25">
      <c r="A55" s="117"/>
      <c r="B55" s="19" t="s">
        <v>275</v>
      </c>
      <c r="C55" s="10"/>
      <c r="D55" s="10"/>
      <c r="E55" s="10"/>
      <c r="F55" s="5"/>
      <c r="G55" s="11"/>
    </row>
    <row r="56" spans="1:7" s="9" customFormat="1" x14ac:dyDescent="0.25">
      <c r="A56" s="117"/>
      <c r="B56" s="19" t="s">
        <v>276</v>
      </c>
      <c r="C56" s="10"/>
      <c r="D56" s="10"/>
      <c r="E56" s="10"/>
      <c r="F56" s="5"/>
      <c r="G56" s="11"/>
    </row>
    <row r="57" spans="1:7" s="9" customFormat="1" x14ac:dyDescent="0.25">
      <c r="A57" s="117"/>
      <c r="B57" s="19" t="s">
        <v>277</v>
      </c>
      <c r="C57" s="10" t="s">
        <v>19</v>
      </c>
      <c r="D57" s="10" t="s">
        <v>23</v>
      </c>
      <c r="E57" s="10" t="s">
        <v>6</v>
      </c>
      <c r="F57" s="5">
        <v>380000</v>
      </c>
      <c r="G57" s="11"/>
    </row>
    <row r="58" spans="1:7" s="9" customFormat="1" x14ac:dyDescent="0.25">
      <c r="A58" s="117"/>
      <c r="B58" s="19" t="s">
        <v>278</v>
      </c>
      <c r="C58" s="10" t="s">
        <v>64</v>
      </c>
      <c r="D58" s="10" t="s">
        <v>157</v>
      </c>
      <c r="E58" s="10" t="s">
        <v>45</v>
      </c>
      <c r="F58" s="5">
        <v>200000</v>
      </c>
      <c r="G58" s="11"/>
    </row>
    <row r="59" spans="1:7" s="9" customFormat="1" x14ac:dyDescent="0.25">
      <c r="A59" s="117"/>
      <c r="B59" s="19" t="s">
        <v>279</v>
      </c>
      <c r="C59" s="10" t="s">
        <v>19</v>
      </c>
      <c r="D59" s="10" t="s">
        <v>23</v>
      </c>
      <c r="E59" s="10" t="s">
        <v>6</v>
      </c>
      <c r="F59" s="5">
        <v>850000</v>
      </c>
      <c r="G59" s="11"/>
    </row>
    <row r="60" spans="1:7" s="9" customFormat="1" x14ac:dyDescent="0.25">
      <c r="A60" s="117"/>
      <c r="B60" s="19" t="s">
        <v>280</v>
      </c>
      <c r="C60" s="10" t="s">
        <v>64</v>
      </c>
      <c r="D60" s="10" t="s">
        <v>23</v>
      </c>
      <c r="E60" s="10" t="s">
        <v>45</v>
      </c>
      <c r="F60" s="5">
        <v>200000</v>
      </c>
      <c r="G60" s="11"/>
    </row>
    <row r="61" spans="1:7" s="9" customFormat="1" x14ac:dyDescent="0.25">
      <c r="A61" s="117"/>
      <c r="B61" s="19" t="s">
        <v>281</v>
      </c>
      <c r="C61" s="10" t="s">
        <v>114</v>
      </c>
      <c r="D61" s="10" t="s">
        <v>282</v>
      </c>
      <c r="E61" s="10" t="s">
        <v>8</v>
      </c>
      <c r="F61" s="5">
        <v>300000</v>
      </c>
      <c r="G61" s="11"/>
    </row>
    <row r="62" spans="1:7" s="9" customFormat="1" x14ac:dyDescent="0.25">
      <c r="A62" s="117"/>
      <c r="B62" s="19" t="s">
        <v>283</v>
      </c>
      <c r="C62" s="10" t="s">
        <v>22</v>
      </c>
      <c r="D62" s="10" t="s">
        <v>92</v>
      </c>
      <c r="E62" s="10" t="s">
        <v>45</v>
      </c>
      <c r="F62" s="5">
        <v>250000</v>
      </c>
      <c r="G62" s="11"/>
    </row>
    <row r="63" spans="1:7" s="9" customFormat="1" x14ac:dyDescent="0.25">
      <c r="A63" s="117"/>
      <c r="B63" s="19" t="s">
        <v>284</v>
      </c>
      <c r="C63" s="10"/>
      <c r="D63" s="10"/>
      <c r="E63" s="10"/>
      <c r="F63" s="5"/>
      <c r="G63" s="11"/>
    </row>
    <row r="64" spans="1:7" s="9" customFormat="1" x14ac:dyDescent="0.25">
      <c r="A64" s="117"/>
      <c r="B64" s="19" t="s">
        <v>327</v>
      </c>
      <c r="C64" s="10"/>
      <c r="D64" s="10"/>
      <c r="E64" s="10"/>
      <c r="F64" s="5"/>
      <c r="G64" s="11"/>
    </row>
    <row r="65" spans="1:7" s="9" customFormat="1" x14ac:dyDescent="0.25">
      <c r="A65" s="117"/>
      <c r="B65" s="58" t="s">
        <v>328</v>
      </c>
      <c r="C65" s="55"/>
      <c r="D65" s="55"/>
      <c r="E65" s="55"/>
      <c r="F65" s="52"/>
      <c r="G65" s="56"/>
    </row>
    <row r="66" spans="1:7" s="9" customFormat="1" x14ac:dyDescent="0.25">
      <c r="A66" s="117"/>
      <c r="B66" s="77" t="s">
        <v>329</v>
      </c>
      <c r="C66" s="71"/>
      <c r="D66" s="71" t="s">
        <v>40</v>
      </c>
      <c r="E66" s="71" t="s">
        <v>7</v>
      </c>
      <c r="F66" s="72"/>
      <c r="G66" s="73" t="s">
        <v>330</v>
      </c>
    </row>
    <row r="67" spans="1:7" s="9" customFormat="1" x14ac:dyDescent="0.25">
      <c r="A67" s="117"/>
      <c r="B67" s="58" t="s">
        <v>331</v>
      </c>
      <c r="C67" s="55"/>
      <c r="D67" s="55"/>
      <c r="E67" s="55"/>
      <c r="F67" s="52"/>
      <c r="G67" s="56"/>
    </row>
    <row r="68" spans="1:7" s="9" customFormat="1" x14ac:dyDescent="0.25">
      <c r="A68" s="117"/>
      <c r="B68" s="58" t="s">
        <v>332</v>
      </c>
      <c r="C68" s="55"/>
      <c r="D68" s="55"/>
      <c r="E68" s="55"/>
      <c r="F68" s="52"/>
      <c r="G68" s="56"/>
    </row>
    <row r="69" spans="1:7" s="9" customFormat="1" x14ac:dyDescent="0.25">
      <c r="A69" s="117"/>
      <c r="B69" s="58" t="s">
        <v>333</v>
      </c>
      <c r="C69" s="55"/>
      <c r="D69" s="55"/>
      <c r="E69" s="55"/>
      <c r="F69" s="52"/>
      <c r="G69" s="56"/>
    </row>
    <row r="70" spans="1:7" s="9" customFormat="1" x14ac:dyDescent="0.25">
      <c r="A70" s="117"/>
      <c r="B70" s="58" t="s">
        <v>334</v>
      </c>
      <c r="C70" s="55" t="s">
        <v>19</v>
      </c>
      <c r="D70" s="55" t="s">
        <v>216</v>
      </c>
      <c r="E70" s="55" t="s">
        <v>6</v>
      </c>
      <c r="F70" s="52">
        <v>450000</v>
      </c>
      <c r="G70" s="56" t="s">
        <v>335</v>
      </c>
    </row>
    <row r="71" spans="1:7" s="9" customFormat="1" x14ac:dyDescent="0.25">
      <c r="A71" s="117"/>
      <c r="B71" s="58" t="s">
        <v>336</v>
      </c>
      <c r="C71" s="55"/>
      <c r="D71" s="55"/>
      <c r="E71" s="55"/>
      <c r="F71" s="52"/>
      <c r="G71" s="56"/>
    </row>
    <row r="72" spans="1:7" s="9" customFormat="1" x14ac:dyDescent="0.25">
      <c r="A72" s="117"/>
      <c r="B72" s="58" t="s">
        <v>337</v>
      </c>
      <c r="C72" s="55" t="s">
        <v>11</v>
      </c>
      <c r="D72" s="55" t="s">
        <v>216</v>
      </c>
      <c r="E72" s="55" t="s">
        <v>20</v>
      </c>
      <c r="F72" s="52">
        <v>300000</v>
      </c>
      <c r="G72" s="56"/>
    </row>
    <row r="73" spans="1:7" s="9" customFormat="1" x14ac:dyDescent="0.25">
      <c r="A73" s="117"/>
      <c r="B73" s="58" t="s">
        <v>338</v>
      </c>
      <c r="C73" s="55"/>
      <c r="D73" s="55"/>
      <c r="E73" s="55"/>
      <c r="F73" s="52"/>
      <c r="G73" s="56"/>
    </row>
    <row r="74" spans="1:7" s="9" customFormat="1" x14ac:dyDescent="0.25">
      <c r="A74" s="117"/>
      <c r="B74" s="58" t="s">
        <v>339</v>
      </c>
      <c r="C74" s="55"/>
      <c r="D74" s="55"/>
      <c r="E74" s="55"/>
      <c r="F74" s="52"/>
      <c r="G74" s="56"/>
    </row>
    <row r="75" spans="1:7" s="9" customFormat="1" x14ac:dyDescent="0.25">
      <c r="A75" s="117"/>
      <c r="B75" s="58" t="s">
        <v>340</v>
      </c>
      <c r="C75" s="55"/>
      <c r="D75" s="55"/>
      <c r="E75" s="55"/>
      <c r="F75" s="52"/>
      <c r="G75" s="56"/>
    </row>
    <row r="76" spans="1:7" s="9" customFormat="1" x14ac:dyDescent="0.25">
      <c r="A76" s="117"/>
      <c r="B76" s="58" t="s">
        <v>341</v>
      </c>
      <c r="C76" s="55" t="s">
        <v>11</v>
      </c>
      <c r="D76" s="55" t="s">
        <v>342</v>
      </c>
      <c r="E76" s="55" t="s">
        <v>20</v>
      </c>
      <c r="F76" s="52">
        <v>415000</v>
      </c>
      <c r="G76" s="56" t="s">
        <v>343</v>
      </c>
    </row>
    <row r="77" spans="1:7" s="9" customFormat="1" x14ac:dyDescent="0.25">
      <c r="A77" s="117"/>
      <c r="B77" s="58" t="s">
        <v>344</v>
      </c>
      <c r="C77" s="55"/>
      <c r="D77" s="55"/>
      <c r="E77" s="55"/>
      <c r="F77" s="52"/>
      <c r="G77" s="56"/>
    </row>
    <row r="78" spans="1:7" s="9" customFormat="1" x14ac:dyDescent="0.25">
      <c r="A78" s="117"/>
      <c r="B78" s="58" t="s">
        <v>345</v>
      </c>
      <c r="C78" s="55"/>
      <c r="D78" s="55"/>
      <c r="E78" s="55"/>
      <c r="F78" s="52"/>
      <c r="G78" s="56"/>
    </row>
    <row r="79" spans="1:7" s="9" customFormat="1" x14ac:dyDescent="0.25">
      <c r="A79" s="117"/>
      <c r="B79" s="58" t="s">
        <v>218</v>
      </c>
      <c r="C79" s="55" t="s">
        <v>346</v>
      </c>
      <c r="D79" s="55" t="s">
        <v>342</v>
      </c>
      <c r="E79" s="55" t="s">
        <v>45</v>
      </c>
      <c r="F79" s="52">
        <v>190000</v>
      </c>
      <c r="G79" s="56" t="s">
        <v>347</v>
      </c>
    </row>
    <row r="80" spans="1:7" s="9" customFormat="1" x14ac:dyDescent="0.25">
      <c r="A80" s="117"/>
      <c r="B80" s="58" t="s">
        <v>348</v>
      </c>
      <c r="C80" s="55"/>
      <c r="D80" s="55"/>
      <c r="E80" s="55"/>
      <c r="F80" s="52"/>
      <c r="G80" s="56"/>
    </row>
    <row r="81" spans="1:7" s="9" customFormat="1" x14ac:dyDescent="0.25">
      <c r="A81" s="117"/>
      <c r="B81" s="58" t="s">
        <v>349</v>
      </c>
      <c r="C81" s="55" t="s">
        <v>19</v>
      </c>
      <c r="D81" s="55" t="s">
        <v>350</v>
      </c>
      <c r="E81" s="55" t="s">
        <v>6</v>
      </c>
      <c r="F81" s="52">
        <v>420000</v>
      </c>
      <c r="G81" s="56"/>
    </row>
    <row r="82" spans="1:7" s="9" customFormat="1" x14ac:dyDescent="0.25">
      <c r="A82" s="117"/>
      <c r="B82" s="58" t="s">
        <v>351</v>
      </c>
      <c r="C82" s="55"/>
      <c r="D82" s="55"/>
      <c r="E82" s="55"/>
      <c r="F82" s="52"/>
      <c r="G82" s="56"/>
    </row>
    <row r="83" spans="1:7" s="9" customFormat="1" x14ac:dyDescent="0.25">
      <c r="A83" s="117"/>
      <c r="B83" s="58" t="s">
        <v>352</v>
      </c>
      <c r="C83" s="55"/>
      <c r="D83" s="55"/>
      <c r="E83" s="55"/>
      <c r="F83" s="52"/>
      <c r="G83" s="56"/>
    </row>
    <row r="84" spans="1:7" s="9" customFormat="1" x14ac:dyDescent="0.25">
      <c r="A84" s="117"/>
      <c r="B84" s="58" t="s">
        <v>353</v>
      </c>
      <c r="C84" s="55" t="s">
        <v>11</v>
      </c>
      <c r="D84" s="55" t="s">
        <v>12</v>
      </c>
      <c r="E84" s="55" t="s">
        <v>20</v>
      </c>
      <c r="F84" s="52">
        <v>250000</v>
      </c>
      <c r="G84" s="56" t="s">
        <v>354</v>
      </c>
    </row>
    <row r="85" spans="1:7" s="9" customFormat="1" x14ac:dyDescent="0.25">
      <c r="A85" s="117"/>
      <c r="B85" s="58" t="s">
        <v>355</v>
      </c>
      <c r="C85" s="55"/>
      <c r="D85" s="55"/>
      <c r="E85" s="55"/>
      <c r="F85" s="52"/>
      <c r="G85" s="56"/>
    </row>
    <row r="86" spans="1:7" s="9" customFormat="1" x14ac:dyDescent="0.25">
      <c r="A86" s="117"/>
      <c r="B86" s="58" t="s">
        <v>356</v>
      </c>
      <c r="C86" s="55" t="s">
        <v>27</v>
      </c>
      <c r="D86" s="55" t="s">
        <v>124</v>
      </c>
      <c r="E86" s="55" t="s">
        <v>45</v>
      </c>
      <c r="F86" s="52">
        <v>240000</v>
      </c>
      <c r="G86" s="56"/>
    </row>
    <row r="87" spans="1:7" s="9" customFormat="1" x14ac:dyDescent="0.25">
      <c r="A87" s="117"/>
      <c r="B87" s="58" t="s">
        <v>357</v>
      </c>
      <c r="C87" s="55"/>
      <c r="D87" s="55"/>
      <c r="E87" s="55"/>
      <c r="F87" s="52"/>
      <c r="G87" s="56"/>
    </row>
    <row r="88" spans="1:7" s="9" customFormat="1" x14ac:dyDescent="0.25">
      <c r="A88" s="117"/>
      <c r="B88" s="58" t="s">
        <v>358</v>
      </c>
      <c r="C88" s="55" t="s">
        <v>359</v>
      </c>
      <c r="D88" s="55" t="s">
        <v>23</v>
      </c>
      <c r="E88" s="55" t="s">
        <v>359</v>
      </c>
      <c r="F88" s="52" t="s">
        <v>360</v>
      </c>
      <c r="G88" s="56" t="s">
        <v>361</v>
      </c>
    </row>
    <row r="89" spans="1:7" s="9" customFormat="1" x14ac:dyDescent="0.25">
      <c r="A89" s="117"/>
      <c r="B89" s="58" t="s">
        <v>362</v>
      </c>
      <c r="C89" s="55"/>
      <c r="D89" s="55"/>
      <c r="E89" s="55"/>
      <c r="F89" s="52"/>
      <c r="G89" s="56"/>
    </row>
    <row r="90" spans="1:7" s="9" customFormat="1" x14ac:dyDescent="0.25">
      <c r="A90" s="117"/>
      <c r="B90" s="58" t="s">
        <v>363</v>
      </c>
      <c r="C90" s="55"/>
      <c r="D90" s="55"/>
      <c r="E90" s="55"/>
      <c r="F90" s="52"/>
      <c r="G90" s="56"/>
    </row>
    <row r="91" spans="1:7" s="9" customFormat="1" x14ac:dyDescent="0.25">
      <c r="A91" s="117"/>
      <c r="B91" s="58" t="s">
        <v>364</v>
      </c>
      <c r="C91" s="55" t="s">
        <v>22</v>
      </c>
      <c r="D91" s="55" t="s">
        <v>365</v>
      </c>
      <c r="E91" s="55" t="s">
        <v>20</v>
      </c>
      <c r="F91" s="52">
        <v>400000</v>
      </c>
      <c r="G91" s="56" t="s">
        <v>366</v>
      </c>
    </row>
    <row r="92" spans="1:7" s="9" customFormat="1" x14ac:dyDescent="0.25">
      <c r="A92" s="117"/>
      <c r="B92" s="58" t="s">
        <v>113</v>
      </c>
      <c r="C92" s="55" t="s">
        <v>114</v>
      </c>
      <c r="D92" s="55" t="s">
        <v>204</v>
      </c>
      <c r="E92" s="55" t="s">
        <v>45</v>
      </c>
      <c r="F92" s="52">
        <v>350000</v>
      </c>
      <c r="G92" s="56"/>
    </row>
    <row r="93" spans="1:7" s="9" customFormat="1" x14ac:dyDescent="0.25">
      <c r="A93" s="117"/>
      <c r="B93" s="19" t="s">
        <v>367</v>
      </c>
      <c r="C93" s="10"/>
      <c r="D93" s="10"/>
      <c r="E93" s="10"/>
      <c r="F93" s="5"/>
      <c r="G93" s="11"/>
    </row>
    <row r="94" spans="1:7" s="9" customFormat="1" x14ac:dyDescent="0.25">
      <c r="A94" s="117"/>
      <c r="B94" s="19" t="s">
        <v>368</v>
      </c>
      <c r="C94" s="10" t="s">
        <v>27</v>
      </c>
      <c r="D94" s="10" t="s">
        <v>28</v>
      </c>
      <c r="E94" s="10" t="s">
        <v>6</v>
      </c>
      <c r="F94" s="5">
        <v>450000</v>
      </c>
      <c r="G94" s="11"/>
    </row>
    <row r="95" spans="1:7" s="9" customFormat="1" x14ac:dyDescent="0.25">
      <c r="A95" s="117"/>
      <c r="B95" s="19" t="s">
        <v>369</v>
      </c>
      <c r="C95" s="10"/>
      <c r="D95" s="10"/>
      <c r="E95" s="10"/>
      <c r="F95" s="5"/>
      <c r="G95" s="11"/>
    </row>
    <row r="96" spans="1:7" s="9" customFormat="1" x14ac:dyDescent="0.25">
      <c r="A96" s="117"/>
      <c r="B96" s="26" t="s">
        <v>370</v>
      </c>
      <c r="C96" s="21"/>
      <c r="D96" s="21"/>
      <c r="E96" s="21"/>
      <c r="F96" s="22"/>
      <c r="G96" s="23"/>
    </row>
    <row r="97" spans="1:7" s="9" customFormat="1" x14ac:dyDescent="0.25">
      <c r="A97" s="117"/>
      <c r="B97" s="15" t="s">
        <v>371</v>
      </c>
      <c r="C97" s="10" t="s">
        <v>22</v>
      </c>
      <c r="D97" s="10" t="s">
        <v>23</v>
      </c>
      <c r="E97" s="10" t="s">
        <v>45</v>
      </c>
      <c r="F97" s="5">
        <v>230000</v>
      </c>
      <c r="G97" s="11"/>
    </row>
    <row r="98" spans="1:7" s="9" customFormat="1" x14ac:dyDescent="0.25">
      <c r="A98" s="117"/>
      <c r="B98" s="15" t="s">
        <v>372</v>
      </c>
      <c r="C98" s="10"/>
      <c r="D98" s="10"/>
      <c r="E98" s="10"/>
      <c r="F98" s="5"/>
      <c r="G98" s="11"/>
    </row>
    <row r="99" spans="1:7" s="9" customFormat="1" x14ac:dyDescent="0.25">
      <c r="A99" s="117"/>
      <c r="B99" s="15" t="s">
        <v>373</v>
      </c>
      <c r="C99" s="10"/>
      <c r="D99" s="10"/>
      <c r="E99" s="10"/>
      <c r="F99" s="5"/>
      <c r="G99" s="11"/>
    </row>
    <row r="100" spans="1:7" s="9" customFormat="1" x14ac:dyDescent="0.25">
      <c r="A100" s="117"/>
      <c r="B100" s="15" t="s">
        <v>374</v>
      </c>
      <c r="C100" s="10"/>
      <c r="D100" s="10"/>
      <c r="E100" s="10"/>
      <c r="F100" s="5"/>
      <c r="G100" s="11"/>
    </row>
    <row r="101" spans="1:7" s="9" customFormat="1" x14ac:dyDescent="0.25">
      <c r="A101" s="117"/>
      <c r="B101" s="15" t="s">
        <v>375</v>
      </c>
      <c r="C101" s="10" t="s">
        <v>27</v>
      </c>
      <c r="D101" s="10" t="s">
        <v>40</v>
      </c>
      <c r="E101" s="10"/>
      <c r="F101" s="5"/>
      <c r="G101" s="11"/>
    </row>
    <row r="102" spans="1:7" s="9" customFormat="1" ht="15.75" thickBot="1" x14ac:dyDescent="0.3">
      <c r="A102" s="117"/>
      <c r="B102" s="15" t="s">
        <v>376</v>
      </c>
      <c r="C102" s="10" t="s">
        <v>11</v>
      </c>
      <c r="D102" s="10" t="s">
        <v>23</v>
      </c>
      <c r="E102" s="10" t="s">
        <v>6</v>
      </c>
      <c r="F102" s="5">
        <v>500000</v>
      </c>
      <c r="G102" s="11"/>
    </row>
    <row r="103" spans="1:7" s="9" customFormat="1" x14ac:dyDescent="0.25">
      <c r="A103" s="116" t="s">
        <v>49</v>
      </c>
      <c r="B103" s="14" t="s">
        <v>210</v>
      </c>
      <c r="C103" s="7" t="s">
        <v>11</v>
      </c>
      <c r="D103" s="7" t="s">
        <v>158</v>
      </c>
      <c r="E103" s="7" t="s">
        <v>20</v>
      </c>
      <c r="F103" s="4">
        <v>250000</v>
      </c>
      <c r="G103" s="8"/>
    </row>
    <row r="104" spans="1:7" x14ac:dyDescent="0.25">
      <c r="A104" s="117"/>
      <c r="B104" s="15" t="s">
        <v>211</v>
      </c>
      <c r="C104" s="10" t="s">
        <v>114</v>
      </c>
      <c r="D104" s="10" t="s">
        <v>157</v>
      </c>
      <c r="E104" s="10" t="s">
        <v>20</v>
      </c>
      <c r="F104" s="5">
        <v>340000</v>
      </c>
      <c r="G104" s="11"/>
    </row>
    <row r="105" spans="1:7" x14ac:dyDescent="0.25">
      <c r="A105" s="117"/>
      <c r="B105" s="15" t="s">
        <v>212</v>
      </c>
      <c r="C105" s="10" t="s">
        <v>11</v>
      </c>
      <c r="D105" s="10" t="s">
        <v>92</v>
      </c>
      <c r="E105" s="10" t="s">
        <v>20</v>
      </c>
      <c r="F105" s="5">
        <v>190000</v>
      </c>
      <c r="G105" s="11"/>
    </row>
    <row r="106" spans="1:7" x14ac:dyDescent="0.25">
      <c r="A106" s="117"/>
      <c r="B106" s="15" t="s">
        <v>213</v>
      </c>
      <c r="C106" s="10"/>
      <c r="D106" s="10" t="s">
        <v>157</v>
      </c>
      <c r="E106" s="10"/>
      <c r="F106" s="5"/>
      <c r="G106" s="11"/>
    </row>
    <row r="107" spans="1:7" x14ac:dyDescent="0.25">
      <c r="A107" s="117"/>
      <c r="B107" s="15" t="s">
        <v>214</v>
      </c>
      <c r="C107" s="10"/>
      <c r="D107" s="10" t="s">
        <v>23</v>
      </c>
      <c r="E107" s="10"/>
      <c r="F107" s="5"/>
      <c r="G107" s="11"/>
    </row>
    <row r="108" spans="1:7" x14ac:dyDescent="0.25">
      <c r="A108" s="117"/>
      <c r="B108" s="15" t="s">
        <v>215</v>
      </c>
      <c r="C108" s="10" t="s">
        <v>27</v>
      </c>
      <c r="D108" s="10" t="s">
        <v>216</v>
      </c>
      <c r="E108" s="10" t="s">
        <v>20</v>
      </c>
      <c r="F108" s="5"/>
      <c r="G108" s="11"/>
    </row>
    <row r="109" spans="1:7" x14ac:dyDescent="0.25">
      <c r="A109" s="117"/>
      <c r="B109" s="15" t="s">
        <v>217</v>
      </c>
      <c r="C109" s="10"/>
      <c r="D109" s="10" t="s">
        <v>23</v>
      </c>
      <c r="E109" s="10"/>
      <c r="F109" s="5"/>
      <c r="G109" s="11"/>
    </row>
    <row r="110" spans="1:7" x14ac:dyDescent="0.25">
      <c r="A110" s="117"/>
      <c r="B110" s="15" t="s">
        <v>218</v>
      </c>
      <c r="C110" s="10"/>
      <c r="D110" s="10" t="s">
        <v>92</v>
      </c>
      <c r="E110" s="10"/>
      <c r="F110" s="5"/>
      <c r="G110" s="11"/>
    </row>
    <row r="111" spans="1:7" x14ac:dyDescent="0.25">
      <c r="A111" s="117"/>
      <c r="B111" s="15" t="s">
        <v>219</v>
      </c>
      <c r="C111" s="10"/>
      <c r="D111" s="10" t="s">
        <v>23</v>
      </c>
      <c r="E111" s="10" t="s">
        <v>20</v>
      </c>
      <c r="F111" s="5"/>
      <c r="G111" s="11"/>
    </row>
    <row r="112" spans="1:7" x14ac:dyDescent="0.25">
      <c r="A112" s="117"/>
      <c r="B112" s="15" t="s">
        <v>220</v>
      </c>
      <c r="C112" s="10"/>
      <c r="D112" s="10" t="s">
        <v>92</v>
      </c>
      <c r="E112" s="10" t="s">
        <v>20</v>
      </c>
      <c r="F112" s="5"/>
      <c r="G112" s="11"/>
    </row>
    <row r="113" spans="1:8" x14ac:dyDescent="0.25">
      <c r="A113" s="117"/>
      <c r="B113" s="15" t="s">
        <v>256</v>
      </c>
      <c r="C113" s="10" t="s">
        <v>40</v>
      </c>
      <c r="D113" s="10" t="s">
        <v>40</v>
      </c>
      <c r="E113" s="10" t="s">
        <v>7</v>
      </c>
      <c r="F113" s="5">
        <v>200000</v>
      </c>
      <c r="G113" s="11" t="s">
        <v>257</v>
      </c>
    </row>
    <row r="114" spans="1:8" x14ac:dyDescent="0.25">
      <c r="A114" s="117"/>
      <c r="B114" s="15" t="s">
        <v>258</v>
      </c>
      <c r="C114" s="10" t="s">
        <v>64</v>
      </c>
      <c r="D114" s="10" t="s">
        <v>259</v>
      </c>
      <c r="E114" s="10" t="s">
        <v>20</v>
      </c>
      <c r="F114" s="5">
        <v>200000</v>
      </c>
      <c r="G114" s="11" t="s">
        <v>85</v>
      </c>
    </row>
    <row r="115" spans="1:8" x14ac:dyDescent="0.25">
      <c r="A115" s="117"/>
      <c r="B115" s="15" t="s">
        <v>260</v>
      </c>
      <c r="C115" s="10" t="s">
        <v>114</v>
      </c>
      <c r="D115" s="10" t="s">
        <v>23</v>
      </c>
      <c r="E115" s="10" t="s">
        <v>20</v>
      </c>
      <c r="F115" s="5">
        <v>240000</v>
      </c>
      <c r="G115" s="11" t="s">
        <v>95</v>
      </c>
    </row>
    <row r="116" spans="1:8" x14ac:dyDescent="0.25">
      <c r="A116" s="117"/>
      <c r="B116" s="15" t="s">
        <v>261</v>
      </c>
      <c r="C116" s="10" t="s">
        <v>11</v>
      </c>
      <c r="D116" s="10" t="s">
        <v>157</v>
      </c>
      <c r="E116" s="10" t="s">
        <v>20</v>
      </c>
      <c r="F116" s="5"/>
      <c r="G116" s="11" t="s">
        <v>262</v>
      </c>
    </row>
    <row r="117" spans="1:8" x14ac:dyDescent="0.25">
      <c r="A117" s="117"/>
      <c r="B117" s="15" t="s">
        <v>263</v>
      </c>
      <c r="C117" s="10" t="s">
        <v>27</v>
      </c>
      <c r="D117" s="10" t="s">
        <v>23</v>
      </c>
      <c r="E117" s="10" t="s">
        <v>7</v>
      </c>
      <c r="F117" s="5"/>
      <c r="G117" s="11" t="s">
        <v>262</v>
      </c>
    </row>
    <row r="118" spans="1:8" x14ac:dyDescent="0.25">
      <c r="A118" s="117"/>
      <c r="B118" s="15" t="s">
        <v>264</v>
      </c>
      <c r="C118" s="10" t="s">
        <v>64</v>
      </c>
      <c r="D118" s="10" t="s">
        <v>157</v>
      </c>
      <c r="E118" s="10" t="s">
        <v>7</v>
      </c>
      <c r="F118" s="5"/>
      <c r="G118" s="11" t="s">
        <v>262</v>
      </c>
    </row>
    <row r="119" spans="1:8" x14ac:dyDescent="0.25">
      <c r="A119" s="117"/>
      <c r="B119" s="15" t="s">
        <v>265</v>
      </c>
      <c r="C119" s="10" t="s">
        <v>114</v>
      </c>
      <c r="D119" s="10" t="s">
        <v>23</v>
      </c>
      <c r="E119" s="10" t="s">
        <v>20</v>
      </c>
      <c r="F119" s="5">
        <v>240000</v>
      </c>
      <c r="G119" s="11" t="s">
        <v>262</v>
      </c>
    </row>
    <row r="120" spans="1:8" x14ac:dyDescent="0.25">
      <c r="A120" s="117"/>
      <c r="B120" s="15" t="s">
        <v>266</v>
      </c>
      <c r="C120" s="10" t="s">
        <v>11</v>
      </c>
      <c r="D120" s="10" t="s">
        <v>40</v>
      </c>
      <c r="E120" s="10" t="s">
        <v>20</v>
      </c>
      <c r="F120" s="5"/>
      <c r="G120" s="11" t="s">
        <v>73</v>
      </c>
    </row>
    <row r="121" spans="1:8" x14ac:dyDescent="0.25">
      <c r="A121" s="117"/>
      <c r="B121" s="15" t="s">
        <v>267</v>
      </c>
      <c r="C121" s="10" t="s">
        <v>27</v>
      </c>
      <c r="D121" s="10" t="s">
        <v>216</v>
      </c>
      <c r="E121" s="10" t="s">
        <v>20</v>
      </c>
      <c r="F121" s="5"/>
      <c r="G121" s="11" t="s">
        <v>73</v>
      </c>
    </row>
    <row r="122" spans="1:8" x14ac:dyDescent="0.25">
      <c r="A122" s="117"/>
      <c r="B122" s="15" t="s">
        <v>268</v>
      </c>
      <c r="C122" s="10"/>
      <c r="D122" s="10" t="s">
        <v>88</v>
      </c>
      <c r="E122" s="10" t="s">
        <v>20</v>
      </c>
      <c r="F122" s="5"/>
      <c r="G122" s="11" t="s">
        <v>73</v>
      </c>
    </row>
    <row r="123" spans="1:8" s="65" customFormat="1" x14ac:dyDescent="0.25">
      <c r="A123" s="117"/>
      <c r="B123" s="70" t="s">
        <v>286</v>
      </c>
      <c r="C123" s="71" t="s">
        <v>64</v>
      </c>
      <c r="D123" s="71" t="s">
        <v>28</v>
      </c>
      <c r="E123" s="71" t="s">
        <v>20</v>
      </c>
      <c r="F123" s="72"/>
      <c r="G123" s="73" t="s">
        <v>257</v>
      </c>
    </row>
    <row r="124" spans="1:8" x14ac:dyDescent="0.25">
      <c r="A124" s="117"/>
      <c r="B124" s="15" t="s">
        <v>287</v>
      </c>
      <c r="C124" s="10" t="s">
        <v>27</v>
      </c>
      <c r="D124" s="10" t="s">
        <v>23</v>
      </c>
      <c r="E124" s="10" t="s">
        <v>20</v>
      </c>
      <c r="F124" s="5">
        <v>250000</v>
      </c>
      <c r="G124" s="11" t="s">
        <v>95</v>
      </c>
      <c r="H124" s="51"/>
    </row>
    <row r="125" spans="1:8" x14ac:dyDescent="0.25">
      <c r="A125" s="117"/>
      <c r="B125" s="15" t="s">
        <v>288</v>
      </c>
      <c r="C125" s="10" t="s">
        <v>11</v>
      </c>
      <c r="D125" s="10" t="s">
        <v>158</v>
      </c>
      <c r="E125" s="10" t="s">
        <v>20</v>
      </c>
      <c r="F125" s="5">
        <v>270000</v>
      </c>
      <c r="G125" s="11" t="s">
        <v>289</v>
      </c>
      <c r="H125" s="51"/>
    </row>
    <row r="126" spans="1:8" x14ac:dyDescent="0.25">
      <c r="A126" s="117"/>
      <c r="B126" s="15" t="s">
        <v>113</v>
      </c>
      <c r="C126" s="10" t="s">
        <v>27</v>
      </c>
      <c r="D126" s="10" t="s">
        <v>157</v>
      </c>
      <c r="E126" s="10" t="s">
        <v>20</v>
      </c>
      <c r="F126" s="5">
        <v>200000</v>
      </c>
      <c r="G126" s="11" t="s">
        <v>95</v>
      </c>
      <c r="H126" s="51"/>
    </row>
    <row r="127" spans="1:8" x14ac:dyDescent="0.25">
      <c r="A127" s="117"/>
      <c r="B127" s="15" t="s">
        <v>290</v>
      </c>
      <c r="C127" s="10" t="s">
        <v>27</v>
      </c>
      <c r="D127" s="10" t="s">
        <v>23</v>
      </c>
      <c r="E127" s="10" t="s">
        <v>20</v>
      </c>
      <c r="F127" s="5"/>
      <c r="G127" s="11" t="s">
        <v>262</v>
      </c>
      <c r="H127" s="51"/>
    </row>
    <row r="128" spans="1:8" x14ac:dyDescent="0.25">
      <c r="A128" s="117"/>
      <c r="B128" s="15" t="s">
        <v>291</v>
      </c>
      <c r="C128" s="10" t="s">
        <v>11</v>
      </c>
      <c r="D128" s="10" t="s">
        <v>23</v>
      </c>
      <c r="E128" s="10" t="s">
        <v>20</v>
      </c>
      <c r="F128" s="5">
        <v>450000</v>
      </c>
      <c r="G128" s="11" t="s">
        <v>292</v>
      </c>
      <c r="H128" s="51"/>
    </row>
    <row r="129" spans="1:8" x14ac:dyDescent="0.25">
      <c r="A129" s="117"/>
      <c r="B129" s="15" t="s">
        <v>293</v>
      </c>
      <c r="C129" s="10" t="s">
        <v>22</v>
      </c>
      <c r="D129" s="10" t="s">
        <v>23</v>
      </c>
      <c r="E129" s="10" t="s">
        <v>7</v>
      </c>
      <c r="F129" s="5"/>
      <c r="G129" s="11" t="s">
        <v>262</v>
      </c>
      <c r="H129" s="51"/>
    </row>
    <row r="130" spans="1:8" x14ac:dyDescent="0.25">
      <c r="A130" s="117"/>
      <c r="B130" s="48" t="s">
        <v>294</v>
      </c>
      <c r="C130" s="21" t="s">
        <v>11</v>
      </c>
      <c r="D130" s="21" t="s">
        <v>295</v>
      </c>
      <c r="E130" s="21" t="s">
        <v>20</v>
      </c>
      <c r="F130" s="22"/>
      <c r="G130" s="23" t="s">
        <v>73</v>
      </c>
      <c r="H130" s="51"/>
    </row>
    <row r="131" spans="1:8" x14ac:dyDescent="0.25">
      <c r="A131" s="117"/>
      <c r="B131" s="48" t="s">
        <v>296</v>
      </c>
      <c r="C131" s="21"/>
      <c r="D131" s="21" t="s">
        <v>92</v>
      </c>
      <c r="E131" s="21" t="s">
        <v>20</v>
      </c>
      <c r="F131" s="22"/>
      <c r="G131" s="23" t="s">
        <v>73</v>
      </c>
      <c r="H131" s="51"/>
    </row>
    <row r="132" spans="1:8" x14ac:dyDescent="0.25">
      <c r="A132" s="117"/>
      <c r="B132" s="48" t="s">
        <v>297</v>
      </c>
      <c r="C132" s="60" t="s">
        <v>114</v>
      </c>
      <c r="D132" s="60" t="s">
        <v>92</v>
      </c>
      <c r="E132" s="60" t="s">
        <v>20</v>
      </c>
      <c r="F132" s="52">
        <v>240000</v>
      </c>
      <c r="G132" s="56" t="s">
        <v>262</v>
      </c>
      <c r="H132" s="51"/>
    </row>
    <row r="133" spans="1:8" s="69" customFormat="1" x14ac:dyDescent="0.25">
      <c r="A133" s="117"/>
      <c r="B133" s="66" t="s">
        <v>298</v>
      </c>
      <c r="C133" s="67" t="s">
        <v>27</v>
      </c>
      <c r="D133" s="67" t="s">
        <v>157</v>
      </c>
      <c r="E133" s="68" t="s">
        <v>20</v>
      </c>
      <c r="F133" s="71"/>
      <c r="G133" s="74" t="s">
        <v>257</v>
      </c>
    </row>
    <row r="134" spans="1:8" s="69" customFormat="1" x14ac:dyDescent="0.25">
      <c r="A134" s="117"/>
      <c r="B134" s="66" t="s">
        <v>299</v>
      </c>
      <c r="C134" s="67"/>
      <c r="D134" s="67"/>
      <c r="E134" s="68"/>
      <c r="F134" s="71"/>
      <c r="G134" s="74" t="s">
        <v>300</v>
      </c>
    </row>
    <row r="135" spans="1:8" s="69" customFormat="1" x14ac:dyDescent="0.25">
      <c r="A135" s="117"/>
      <c r="B135" s="66" t="s">
        <v>301</v>
      </c>
      <c r="C135" s="67" t="s">
        <v>114</v>
      </c>
      <c r="D135" s="67" t="s">
        <v>216</v>
      </c>
      <c r="E135" s="68" t="s">
        <v>20</v>
      </c>
      <c r="F135" s="75">
        <v>240000</v>
      </c>
      <c r="G135" s="74" t="s">
        <v>95</v>
      </c>
    </row>
    <row r="136" spans="1:8" s="69" customFormat="1" x14ac:dyDescent="0.25">
      <c r="A136" s="117"/>
      <c r="B136" s="66" t="s">
        <v>302</v>
      </c>
      <c r="C136" s="67" t="s">
        <v>27</v>
      </c>
      <c r="D136" s="67" t="s">
        <v>157</v>
      </c>
      <c r="E136" s="68" t="s">
        <v>20</v>
      </c>
      <c r="F136" s="71"/>
      <c r="G136" s="74"/>
    </row>
    <row r="137" spans="1:8" s="69" customFormat="1" x14ac:dyDescent="0.25">
      <c r="A137" s="117"/>
      <c r="B137" s="66" t="s">
        <v>303</v>
      </c>
      <c r="C137" s="67" t="s">
        <v>27</v>
      </c>
      <c r="D137" s="67" t="s">
        <v>23</v>
      </c>
      <c r="E137" s="68" t="s">
        <v>20</v>
      </c>
      <c r="F137" s="71"/>
      <c r="G137" s="74" t="s">
        <v>262</v>
      </c>
    </row>
    <row r="138" spans="1:8" s="69" customFormat="1" x14ac:dyDescent="0.25">
      <c r="A138" s="117"/>
      <c r="B138" s="66" t="s">
        <v>59</v>
      </c>
      <c r="C138" s="67" t="s">
        <v>11</v>
      </c>
      <c r="D138" s="67" t="s">
        <v>23</v>
      </c>
      <c r="E138" s="68" t="s">
        <v>20</v>
      </c>
      <c r="F138" s="71"/>
      <c r="G138" s="74" t="s">
        <v>73</v>
      </c>
    </row>
    <row r="139" spans="1:8" s="69" customFormat="1" x14ac:dyDescent="0.25">
      <c r="A139" s="117"/>
      <c r="B139" s="66" t="s">
        <v>304</v>
      </c>
      <c r="C139" s="67" t="s">
        <v>64</v>
      </c>
      <c r="D139" s="67" t="s">
        <v>70</v>
      </c>
      <c r="E139" s="68" t="s">
        <v>20</v>
      </c>
      <c r="F139" s="71"/>
      <c r="G139" s="74" t="s">
        <v>262</v>
      </c>
    </row>
    <row r="140" spans="1:8" s="69" customFormat="1" x14ac:dyDescent="0.25">
      <c r="A140" s="117"/>
      <c r="B140" s="66" t="s">
        <v>305</v>
      </c>
      <c r="C140" s="67" t="s">
        <v>11</v>
      </c>
      <c r="D140" s="67" t="s">
        <v>23</v>
      </c>
      <c r="E140" s="68" t="s">
        <v>20</v>
      </c>
      <c r="F140" s="71"/>
      <c r="G140" s="74" t="s">
        <v>73</v>
      </c>
    </row>
    <row r="141" spans="1:8" s="69" customFormat="1" x14ac:dyDescent="0.25">
      <c r="A141" s="117"/>
      <c r="B141" s="66" t="s">
        <v>306</v>
      </c>
      <c r="C141" s="67" t="s">
        <v>27</v>
      </c>
      <c r="D141" s="67" t="s">
        <v>23</v>
      </c>
      <c r="E141" s="68" t="s">
        <v>20</v>
      </c>
      <c r="F141" s="71"/>
      <c r="G141" s="74" t="s">
        <v>307</v>
      </c>
    </row>
    <row r="142" spans="1:8" s="69" customFormat="1" x14ac:dyDescent="0.25">
      <c r="A142" s="117"/>
      <c r="B142" s="66" t="s">
        <v>308</v>
      </c>
      <c r="C142" s="67" t="s">
        <v>11</v>
      </c>
      <c r="D142" s="67" t="s">
        <v>23</v>
      </c>
      <c r="E142" s="68" t="s">
        <v>20</v>
      </c>
      <c r="F142" s="75">
        <v>300000</v>
      </c>
      <c r="G142" s="74" t="s">
        <v>4</v>
      </c>
    </row>
    <row r="143" spans="1:8" s="69" customFormat="1" x14ac:dyDescent="0.25">
      <c r="A143" s="117"/>
      <c r="B143" s="66" t="s">
        <v>309</v>
      </c>
      <c r="C143" s="67" t="s">
        <v>11</v>
      </c>
      <c r="D143" s="67" t="s">
        <v>23</v>
      </c>
      <c r="E143" s="68" t="s">
        <v>20</v>
      </c>
      <c r="F143" s="71"/>
      <c r="G143" s="74" t="s">
        <v>73</v>
      </c>
    </row>
    <row r="144" spans="1:8" s="69" customFormat="1" x14ac:dyDescent="0.25">
      <c r="A144" s="117"/>
      <c r="B144" s="66" t="s">
        <v>310</v>
      </c>
      <c r="C144" s="67" t="s">
        <v>64</v>
      </c>
      <c r="D144" s="67" t="s">
        <v>23</v>
      </c>
      <c r="E144" s="68" t="s">
        <v>7</v>
      </c>
      <c r="F144" s="75">
        <v>200000</v>
      </c>
      <c r="G144" s="74" t="s">
        <v>95</v>
      </c>
    </row>
    <row r="145" spans="1:7" s="69" customFormat="1" x14ac:dyDescent="0.25">
      <c r="A145" s="117"/>
      <c r="B145" s="66" t="s">
        <v>311</v>
      </c>
      <c r="C145" s="67"/>
      <c r="D145" s="67" t="s">
        <v>23</v>
      </c>
      <c r="E145" s="68" t="s">
        <v>20</v>
      </c>
      <c r="F145" s="71"/>
      <c r="G145" s="74" t="s">
        <v>73</v>
      </c>
    </row>
    <row r="146" spans="1:7" s="69" customFormat="1" x14ac:dyDescent="0.25">
      <c r="A146" s="117"/>
      <c r="B146" s="66" t="s">
        <v>312</v>
      </c>
      <c r="C146" s="67" t="s">
        <v>64</v>
      </c>
      <c r="D146" s="67" t="s">
        <v>23</v>
      </c>
      <c r="E146" s="68" t="s">
        <v>7</v>
      </c>
      <c r="F146" s="75">
        <v>200000</v>
      </c>
      <c r="G146" s="74" t="s">
        <v>95</v>
      </c>
    </row>
    <row r="147" spans="1:7" x14ac:dyDescent="0.25">
      <c r="A147" s="117"/>
      <c r="B147" s="30" t="s">
        <v>313</v>
      </c>
      <c r="C147" s="17" t="s">
        <v>51</v>
      </c>
      <c r="D147" s="17" t="s">
        <v>23</v>
      </c>
      <c r="E147" s="52" t="s">
        <v>20</v>
      </c>
      <c r="F147" s="76">
        <v>350000</v>
      </c>
      <c r="G147" s="31" t="s">
        <v>95</v>
      </c>
    </row>
    <row r="148" spans="1:7" x14ac:dyDescent="0.25">
      <c r="A148" s="117"/>
      <c r="B148" s="44" t="s">
        <v>314</v>
      </c>
      <c r="C148" s="45" t="s">
        <v>64</v>
      </c>
      <c r="D148" s="45" t="s">
        <v>23</v>
      </c>
      <c r="E148" s="46" t="s">
        <v>20</v>
      </c>
      <c r="F148" s="17"/>
      <c r="G148" s="31" t="s">
        <v>95</v>
      </c>
    </row>
    <row r="149" spans="1:7" s="51" customFormat="1" x14ac:dyDescent="0.25">
      <c r="A149" s="117"/>
      <c r="B149" s="82" t="s">
        <v>377</v>
      </c>
      <c r="C149" s="83" t="s">
        <v>64</v>
      </c>
      <c r="D149" s="83" t="s">
        <v>23</v>
      </c>
      <c r="E149" s="84" t="s">
        <v>7</v>
      </c>
      <c r="F149" s="84">
        <v>200000</v>
      </c>
      <c r="G149" s="85" t="s">
        <v>292</v>
      </c>
    </row>
    <row r="150" spans="1:7" s="51" customFormat="1" x14ac:dyDescent="0.25">
      <c r="A150" s="117"/>
      <c r="B150" s="44" t="s">
        <v>378</v>
      </c>
      <c r="C150" s="45" t="s">
        <v>27</v>
      </c>
      <c r="D150" s="45" t="s">
        <v>23</v>
      </c>
      <c r="E150" s="46" t="s">
        <v>20</v>
      </c>
      <c r="F150" s="46">
        <v>230000</v>
      </c>
      <c r="G150" s="47" t="s">
        <v>292</v>
      </c>
    </row>
    <row r="151" spans="1:7" s="51" customFormat="1" x14ac:dyDescent="0.25">
      <c r="A151" s="117"/>
      <c r="B151" s="44" t="s">
        <v>379</v>
      </c>
      <c r="C151" s="45" t="s">
        <v>380</v>
      </c>
      <c r="D151" s="45" t="s">
        <v>23</v>
      </c>
      <c r="E151" s="46" t="s">
        <v>20</v>
      </c>
      <c r="F151" s="46">
        <v>170000</v>
      </c>
      <c r="G151" s="47"/>
    </row>
    <row r="152" spans="1:7" s="51" customFormat="1" x14ac:dyDescent="0.25">
      <c r="A152" s="117"/>
      <c r="B152" s="44" t="s">
        <v>381</v>
      </c>
      <c r="C152" s="45" t="s">
        <v>27</v>
      </c>
      <c r="D152" s="45" t="s">
        <v>28</v>
      </c>
      <c r="E152" s="46" t="s">
        <v>20</v>
      </c>
      <c r="F152" s="46">
        <v>350000</v>
      </c>
      <c r="G152" s="47" t="s">
        <v>95</v>
      </c>
    </row>
    <row r="153" spans="1:7" s="51" customFormat="1" x14ac:dyDescent="0.25">
      <c r="A153" s="117"/>
      <c r="B153" s="44" t="s">
        <v>382</v>
      </c>
      <c r="C153" s="45" t="s">
        <v>11</v>
      </c>
      <c r="D153" s="45" t="s">
        <v>23</v>
      </c>
      <c r="E153" s="46" t="s">
        <v>20</v>
      </c>
      <c r="F153" s="46"/>
      <c r="G153" s="47" t="s">
        <v>73</v>
      </c>
    </row>
    <row r="154" spans="1:7" s="51" customFormat="1" x14ac:dyDescent="0.25">
      <c r="A154" s="117"/>
      <c r="B154" s="44" t="s">
        <v>383</v>
      </c>
      <c r="C154" s="45" t="s">
        <v>27</v>
      </c>
      <c r="D154" s="45" t="s">
        <v>216</v>
      </c>
      <c r="E154" s="46" t="s">
        <v>20</v>
      </c>
      <c r="F154" s="46"/>
      <c r="G154" s="47" t="s">
        <v>292</v>
      </c>
    </row>
    <row r="155" spans="1:7" s="51" customFormat="1" x14ac:dyDescent="0.25">
      <c r="A155" s="117"/>
      <c r="B155" s="44" t="s">
        <v>384</v>
      </c>
      <c r="C155" s="45"/>
      <c r="D155" s="45"/>
      <c r="E155" s="46"/>
      <c r="F155" s="46"/>
      <c r="G155" s="47" t="s">
        <v>385</v>
      </c>
    </row>
    <row r="156" spans="1:7" s="51" customFormat="1" x14ac:dyDescent="0.25">
      <c r="A156" s="117"/>
      <c r="B156" s="44" t="s">
        <v>386</v>
      </c>
      <c r="C156" s="45"/>
      <c r="D156" s="45" t="s">
        <v>387</v>
      </c>
      <c r="E156" s="46" t="s">
        <v>20</v>
      </c>
      <c r="F156" s="46"/>
      <c r="G156" s="47" t="s">
        <v>73</v>
      </c>
    </row>
    <row r="157" spans="1:7" s="51" customFormat="1" x14ac:dyDescent="0.25">
      <c r="A157" s="117"/>
      <c r="B157" s="44" t="s">
        <v>388</v>
      </c>
      <c r="C157" s="45" t="s">
        <v>51</v>
      </c>
      <c r="D157" s="45" t="s">
        <v>23</v>
      </c>
      <c r="E157" s="46" t="s">
        <v>20</v>
      </c>
      <c r="F157" s="46"/>
      <c r="G157" s="47" t="s">
        <v>95</v>
      </c>
    </row>
    <row r="158" spans="1:7" s="51" customFormat="1" x14ac:dyDescent="0.25">
      <c r="A158" s="117"/>
      <c r="B158" s="44" t="s">
        <v>389</v>
      </c>
      <c r="C158" s="45" t="s">
        <v>390</v>
      </c>
      <c r="D158" s="45" t="s">
        <v>23</v>
      </c>
      <c r="E158" s="46" t="s">
        <v>20</v>
      </c>
      <c r="F158" s="46"/>
      <c r="G158" s="47" t="s">
        <v>95</v>
      </c>
    </row>
    <row r="159" spans="1:7" s="51" customFormat="1" x14ac:dyDescent="0.25">
      <c r="A159" s="117"/>
      <c r="B159" s="44" t="s">
        <v>391</v>
      </c>
      <c r="C159" s="45" t="s">
        <v>64</v>
      </c>
      <c r="D159" s="45" t="s">
        <v>28</v>
      </c>
      <c r="E159" s="46" t="s">
        <v>8</v>
      </c>
      <c r="F159" s="46">
        <v>250000</v>
      </c>
      <c r="G159" s="47" t="s">
        <v>95</v>
      </c>
    </row>
    <row r="160" spans="1:7" s="51" customFormat="1" x14ac:dyDescent="0.25">
      <c r="A160" s="117"/>
      <c r="B160" s="44" t="s">
        <v>392</v>
      </c>
      <c r="C160" s="45"/>
      <c r="D160" s="45"/>
      <c r="E160" s="46"/>
      <c r="F160" s="46"/>
      <c r="G160" s="47" t="s">
        <v>73</v>
      </c>
    </row>
    <row r="161" spans="1:8" s="51" customFormat="1" x14ac:dyDescent="0.25">
      <c r="A161" s="117"/>
      <c r="B161" s="44" t="s">
        <v>393</v>
      </c>
      <c r="C161" s="45" t="s">
        <v>27</v>
      </c>
      <c r="D161" s="45" t="s">
        <v>23</v>
      </c>
      <c r="E161" s="46" t="s">
        <v>20</v>
      </c>
      <c r="F161" s="46"/>
      <c r="G161" s="47" t="s">
        <v>73</v>
      </c>
    </row>
    <row r="162" spans="1:8" s="51" customFormat="1" x14ac:dyDescent="0.25">
      <c r="A162" s="117"/>
      <c r="B162" s="44" t="s">
        <v>394</v>
      </c>
      <c r="C162" s="45" t="s">
        <v>64</v>
      </c>
      <c r="D162" s="45" t="s">
        <v>23</v>
      </c>
      <c r="E162" s="46" t="s">
        <v>7</v>
      </c>
      <c r="F162" s="46">
        <v>180000</v>
      </c>
      <c r="G162" s="47" t="s">
        <v>95</v>
      </c>
    </row>
    <row r="163" spans="1:8" s="51" customFormat="1" x14ac:dyDescent="0.25">
      <c r="A163" s="117"/>
      <c r="B163" s="44" t="s">
        <v>395</v>
      </c>
      <c r="C163" s="45"/>
      <c r="D163" s="45"/>
      <c r="E163" s="46" t="s">
        <v>7</v>
      </c>
      <c r="F163" s="81"/>
      <c r="G163" s="47" t="s">
        <v>95</v>
      </c>
    </row>
    <row r="164" spans="1:8" s="51" customFormat="1" x14ac:dyDescent="0.25">
      <c r="A164" s="117"/>
      <c r="B164" s="44" t="s">
        <v>396</v>
      </c>
      <c r="C164" s="45"/>
      <c r="D164" s="45"/>
      <c r="E164" s="46" t="s">
        <v>7</v>
      </c>
      <c r="F164" s="45"/>
      <c r="G164" s="47" t="s">
        <v>95</v>
      </c>
    </row>
    <row r="165" spans="1:8" s="51" customFormat="1" ht="15.75" thickBot="1" x14ac:dyDescent="0.3">
      <c r="A165" s="117"/>
      <c r="B165" s="78" t="s">
        <v>397</v>
      </c>
      <c r="C165" s="3"/>
      <c r="D165" s="3"/>
      <c r="E165" s="79" t="s">
        <v>7</v>
      </c>
      <c r="F165" s="3"/>
      <c r="G165" s="80" t="s">
        <v>95</v>
      </c>
    </row>
    <row r="166" spans="1:8" x14ac:dyDescent="0.25">
      <c r="A166" s="116" t="s">
        <v>138</v>
      </c>
      <c r="B166" s="27"/>
      <c r="C166" s="28"/>
      <c r="D166" s="28"/>
      <c r="E166" s="28"/>
      <c r="F166" s="4"/>
      <c r="G166" s="29"/>
    </row>
    <row r="167" spans="1:8" x14ac:dyDescent="0.25">
      <c r="A167" s="117"/>
      <c r="B167" s="44"/>
      <c r="C167" s="45"/>
      <c r="D167" s="45"/>
      <c r="E167" s="45"/>
      <c r="F167" s="46"/>
      <c r="G167" s="47"/>
    </row>
    <row r="168" spans="1:8" x14ac:dyDescent="0.25">
      <c r="A168" s="117"/>
      <c r="B168" s="30"/>
      <c r="C168" s="17"/>
      <c r="D168" s="17"/>
      <c r="E168" s="17"/>
      <c r="F168" s="52"/>
      <c r="G168" s="31"/>
    </row>
    <row r="169" spans="1:8" ht="15.75" thickBot="1" x14ac:dyDescent="0.3">
      <c r="A169" s="118"/>
      <c r="B169" s="32"/>
      <c r="C169" s="33"/>
      <c r="D169" s="33"/>
      <c r="E169" s="33"/>
      <c r="F169" s="6"/>
      <c r="G169" s="34"/>
    </row>
    <row r="171" spans="1:8" ht="16.5" x14ac:dyDescent="0.25">
      <c r="A171" s="36" t="s">
        <v>227</v>
      </c>
      <c r="B171" s="49">
        <v>1</v>
      </c>
      <c r="C171" s="36" t="s">
        <v>315</v>
      </c>
      <c r="D171" s="36">
        <v>22</v>
      </c>
      <c r="E171" s="36" t="s">
        <v>5</v>
      </c>
      <c r="F171" s="36">
        <v>7</v>
      </c>
      <c r="G171" s="50" t="s">
        <v>235</v>
      </c>
      <c r="H171" s="36">
        <v>2</v>
      </c>
    </row>
    <row r="172" spans="1:8" s="51" customFormat="1" x14ac:dyDescent="0.25">
      <c r="A172" s="36" t="s">
        <v>346</v>
      </c>
      <c r="B172" s="49">
        <v>1</v>
      </c>
      <c r="C172" s="36" t="s">
        <v>321</v>
      </c>
      <c r="D172" s="49">
        <v>45</v>
      </c>
      <c r="E172" s="36" t="s">
        <v>6</v>
      </c>
      <c r="F172" s="36">
        <v>14</v>
      </c>
      <c r="G172" s="36" t="s">
        <v>163</v>
      </c>
      <c r="H172" s="36">
        <v>19</v>
      </c>
    </row>
    <row r="173" spans="1:8" x14ac:dyDescent="0.25">
      <c r="A173" s="36" t="s">
        <v>64</v>
      </c>
      <c r="B173" s="36">
        <v>15</v>
      </c>
      <c r="C173" s="36" t="s">
        <v>316</v>
      </c>
      <c r="D173" s="49">
        <v>10</v>
      </c>
      <c r="E173" s="36" t="s">
        <v>8</v>
      </c>
      <c r="F173" s="36">
        <v>5</v>
      </c>
      <c r="G173" s="42" t="s">
        <v>164</v>
      </c>
      <c r="H173" s="36">
        <v>18</v>
      </c>
    </row>
    <row r="174" spans="1:8" x14ac:dyDescent="0.25">
      <c r="A174" s="36" t="s">
        <v>22</v>
      </c>
      <c r="B174" s="49">
        <v>10</v>
      </c>
      <c r="C174" s="36" t="s">
        <v>317</v>
      </c>
      <c r="D174" s="49">
        <v>13</v>
      </c>
      <c r="E174" s="37" t="s">
        <v>7</v>
      </c>
      <c r="F174" s="36">
        <v>25</v>
      </c>
      <c r="G174" s="36" t="s">
        <v>165</v>
      </c>
      <c r="H174" s="36">
        <v>7</v>
      </c>
    </row>
    <row r="175" spans="1:8" x14ac:dyDescent="0.25">
      <c r="A175" s="36" t="s">
        <v>27</v>
      </c>
      <c r="B175" s="49">
        <v>18</v>
      </c>
      <c r="C175" s="36" t="s">
        <v>319</v>
      </c>
      <c r="D175" s="49">
        <v>1</v>
      </c>
      <c r="E175" s="36" t="s">
        <v>20</v>
      </c>
      <c r="F175" s="36">
        <v>44</v>
      </c>
      <c r="G175" s="36" t="s">
        <v>166</v>
      </c>
      <c r="H175" s="36">
        <v>7</v>
      </c>
    </row>
    <row r="176" spans="1:8" x14ac:dyDescent="0.25">
      <c r="A176" s="36" t="s">
        <v>114</v>
      </c>
      <c r="B176" s="49">
        <v>9</v>
      </c>
      <c r="C176" s="36" t="s">
        <v>320</v>
      </c>
      <c r="D176" s="36">
        <v>2</v>
      </c>
      <c r="E176" s="36"/>
      <c r="F176" s="36"/>
      <c r="G176" s="36" t="s">
        <v>167</v>
      </c>
      <c r="H176" s="36">
        <v>4</v>
      </c>
    </row>
    <row r="177" spans="1:10" x14ac:dyDescent="0.25">
      <c r="A177" s="36" t="s">
        <v>11</v>
      </c>
      <c r="B177" s="49">
        <v>22</v>
      </c>
      <c r="C177" s="36" t="s">
        <v>40</v>
      </c>
      <c r="D177" s="36">
        <v>6</v>
      </c>
      <c r="E177" s="17"/>
      <c r="F177" s="36"/>
      <c r="G177" s="36" t="s">
        <v>168</v>
      </c>
      <c r="H177" s="36">
        <v>5</v>
      </c>
    </row>
    <row r="178" spans="1:10" x14ac:dyDescent="0.25">
      <c r="A178" s="36" t="s">
        <v>19</v>
      </c>
      <c r="B178" s="36">
        <v>6</v>
      </c>
      <c r="C178" s="36"/>
      <c r="D178" s="36"/>
      <c r="E178" s="17"/>
      <c r="F178" s="17"/>
      <c r="G178" s="36" t="s">
        <v>169</v>
      </c>
      <c r="H178" s="36"/>
    </row>
    <row r="179" spans="1:10" x14ac:dyDescent="0.25">
      <c r="A179" s="36" t="s">
        <v>51</v>
      </c>
      <c r="B179" s="36">
        <v>2</v>
      </c>
      <c r="C179" s="17"/>
      <c r="D179" s="17"/>
      <c r="E179" s="17"/>
      <c r="F179" s="17"/>
      <c r="G179" s="43" t="s">
        <v>285</v>
      </c>
      <c r="H179" s="36">
        <v>1</v>
      </c>
    </row>
    <row r="180" spans="1:10" x14ac:dyDescent="0.25">
      <c r="G180" s="51"/>
      <c r="H180" s="51"/>
      <c r="I180" s="51"/>
    </row>
    <row r="181" spans="1:10" x14ac:dyDescent="0.25">
      <c r="G181" s="51"/>
      <c r="H181" s="51"/>
      <c r="I181" s="51"/>
      <c r="J181" s="51"/>
    </row>
  </sheetData>
  <mergeCells count="11">
    <mergeCell ref="G4:G10"/>
    <mergeCell ref="A11:A38"/>
    <mergeCell ref="A39:A102"/>
    <mergeCell ref="F4:F10"/>
    <mergeCell ref="A166:A169"/>
    <mergeCell ref="A103:A165"/>
    <mergeCell ref="C1:E1"/>
    <mergeCell ref="B4:B10"/>
    <mergeCell ref="C4:C10"/>
    <mergeCell ref="D4:D10"/>
    <mergeCell ref="E4:E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workbookViewId="0">
      <selection activeCell="D117" sqref="D117"/>
    </sheetView>
  </sheetViews>
  <sheetFormatPr baseColWidth="10" defaultColWidth="11.42578125" defaultRowHeight="15" x14ac:dyDescent="0.25"/>
  <cols>
    <col min="1" max="1" width="12.42578125" style="20" bestFit="1" customWidth="1"/>
    <col min="2" max="2" width="14" style="51" bestFit="1" customWidth="1"/>
    <col min="3" max="3" width="21.42578125" style="90" bestFit="1" customWidth="1"/>
    <col min="4" max="4" width="16.28515625" style="51" customWidth="1"/>
    <col min="5" max="5" width="12.7109375" style="51" bestFit="1" customWidth="1"/>
    <col min="6" max="6" width="12.5703125" style="107" customWidth="1"/>
    <col min="7" max="7" width="15.5703125" style="51" bestFit="1" customWidth="1"/>
    <col min="8" max="16384" width="11.42578125" style="51"/>
  </cols>
  <sheetData>
    <row r="1" spans="1:7" thickBot="1" x14ac:dyDescent="0.35">
      <c r="C1" s="121" t="s">
        <v>9</v>
      </c>
      <c r="D1" s="122"/>
      <c r="E1" s="135"/>
    </row>
    <row r="3" spans="1:7" thickBot="1" x14ac:dyDescent="0.35"/>
    <row r="4" spans="1:7" x14ac:dyDescent="0.25">
      <c r="B4" s="141" t="s">
        <v>0</v>
      </c>
      <c r="C4" s="144" t="s">
        <v>1</v>
      </c>
      <c r="D4" s="144" t="s">
        <v>2</v>
      </c>
      <c r="E4" s="147" t="s">
        <v>3</v>
      </c>
      <c r="F4" s="138" t="s">
        <v>4</v>
      </c>
      <c r="G4" s="136" t="s">
        <v>48</v>
      </c>
    </row>
    <row r="5" spans="1:7" x14ac:dyDescent="0.25">
      <c r="B5" s="142"/>
      <c r="C5" s="145"/>
      <c r="D5" s="145"/>
      <c r="E5" s="148"/>
      <c r="F5" s="139"/>
      <c r="G5" s="137"/>
    </row>
    <row r="6" spans="1:7" x14ac:dyDescent="0.25">
      <c r="B6" s="142"/>
      <c r="C6" s="145"/>
      <c r="D6" s="145"/>
      <c r="E6" s="149"/>
      <c r="F6" s="139"/>
      <c r="G6" s="137"/>
    </row>
    <row r="7" spans="1:7" x14ac:dyDescent="0.25">
      <c r="B7" s="142"/>
      <c r="C7" s="145"/>
      <c r="D7" s="145"/>
      <c r="E7" s="104" t="s">
        <v>7</v>
      </c>
      <c r="F7" s="139"/>
      <c r="G7" s="137"/>
    </row>
    <row r="8" spans="1:7" x14ac:dyDescent="0.25">
      <c r="B8" s="142"/>
      <c r="C8" s="145"/>
      <c r="D8" s="145"/>
      <c r="E8" s="105" t="s">
        <v>5</v>
      </c>
      <c r="F8" s="139"/>
      <c r="G8" s="137"/>
    </row>
    <row r="9" spans="1:7" x14ac:dyDescent="0.25">
      <c r="B9" s="142"/>
      <c r="C9" s="145"/>
      <c r="D9" s="145"/>
      <c r="E9" s="105" t="s">
        <v>6</v>
      </c>
      <c r="F9" s="139"/>
      <c r="G9" s="137"/>
    </row>
    <row r="10" spans="1:7" ht="15.75" thickBot="1" x14ac:dyDescent="0.3">
      <c r="B10" s="143"/>
      <c r="C10" s="146"/>
      <c r="D10" s="146"/>
      <c r="E10" s="106" t="s">
        <v>8</v>
      </c>
      <c r="F10" s="140"/>
      <c r="G10" s="137"/>
    </row>
    <row r="11" spans="1:7" s="9" customFormat="1" x14ac:dyDescent="0.25">
      <c r="A11" s="116" t="s">
        <v>17</v>
      </c>
      <c r="B11" s="57"/>
      <c r="C11" s="91"/>
      <c r="D11" s="53"/>
      <c r="E11" s="53"/>
      <c r="F11" s="98"/>
      <c r="G11" s="54"/>
    </row>
    <row r="12" spans="1:7" s="9" customFormat="1" x14ac:dyDescent="0.25">
      <c r="A12" s="117"/>
      <c r="B12" s="58"/>
      <c r="C12" s="36"/>
      <c r="D12" s="55"/>
      <c r="E12" s="55"/>
      <c r="F12" s="99"/>
      <c r="G12" s="56"/>
    </row>
    <row r="13" spans="1:7" s="9" customFormat="1" x14ac:dyDescent="0.25">
      <c r="A13" s="117"/>
      <c r="B13" s="58"/>
      <c r="C13" s="36"/>
      <c r="D13" s="55"/>
      <c r="E13" s="55"/>
      <c r="F13" s="99"/>
      <c r="G13" s="56"/>
    </row>
    <row r="14" spans="1:7" s="9" customFormat="1" x14ac:dyDescent="0.25">
      <c r="A14" s="117"/>
      <c r="B14" s="58"/>
      <c r="C14" s="36"/>
      <c r="D14" s="55"/>
      <c r="E14" s="55"/>
      <c r="F14" s="99"/>
      <c r="G14" s="56"/>
    </row>
    <row r="15" spans="1:7" s="9" customFormat="1" x14ac:dyDescent="0.25">
      <c r="A15" s="117"/>
      <c r="B15" s="58"/>
      <c r="C15" s="36"/>
      <c r="D15" s="55"/>
      <c r="E15" s="55"/>
      <c r="F15" s="99"/>
      <c r="G15" s="56"/>
    </row>
    <row r="16" spans="1:7" s="9" customFormat="1" x14ac:dyDescent="0.25">
      <c r="A16" s="117"/>
      <c r="B16" s="58"/>
      <c r="C16" s="36"/>
      <c r="D16" s="55"/>
      <c r="E16" s="55"/>
      <c r="F16" s="99"/>
      <c r="G16" s="56"/>
    </row>
    <row r="17" spans="1:7" s="9" customFormat="1" x14ac:dyDescent="0.25">
      <c r="A17" s="117"/>
      <c r="B17" s="58"/>
      <c r="C17" s="36"/>
      <c r="D17" s="55"/>
      <c r="E17" s="55"/>
      <c r="F17" s="99"/>
      <c r="G17" s="56"/>
    </row>
    <row r="18" spans="1:7" s="9" customFormat="1" x14ac:dyDescent="0.25">
      <c r="A18" s="117"/>
      <c r="B18" s="58"/>
      <c r="C18" s="36"/>
      <c r="D18" s="55"/>
      <c r="E18" s="55"/>
      <c r="F18" s="99"/>
      <c r="G18" s="56"/>
    </row>
    <row r="19" spans="1:7" s="9" customFormat="1" x14ac:dyDescent="0.25">
      <c r="A19" s="117"/>
      <c r="B19" s="39"/>
      <c r="C19" s="49"/>
      <c r="D19" s="17"/>
      <c r="E19" s="17"/>
      <c r="F19" s="99"/>
      <c r="G19" s="17"/>
    </row>
    <row r="20" spans="1:7" s="9" customFormat="1" x14ac:dyDescent="0.25">
      <c r="A20" s="117"/>
      <c r="B20" s="39"/>
      <c r="C20" s="49"/>
      <c r="D20" s="17"/>
      <c r="E20" s="17"/>
      <c r="F20" s="99"/>
      <c r="G20" s="17"/>
    </row>
    <row r="21" spans="1:7" s="9" customFormat="1" x14ac:dyDescent="0.25">
      <c r="A21" s="117"/>
      <c r="B21" s="39"/>
      <c r="C21" s="49"/>
      <c r="D21" s="17"/>
      <c r="E21" s="17"/>
      <c r="F21" s="99"/>
      <c r="G21" s="17"/>
    </row>
    <row r="22" spans="1:7" s="9" customFormat="1" x14ac:dyDescent="0.25">
      <c r="A22" s="117"/>
      <c r="B22" s="39"/>
      <c r="C22" s="49"/>
      <c r="D22" s="17"/>
      <c r="E22" s="17"/>
      <c r="F22" s="99"/>
      <c r="G22" s="17"/>
    </row>
    <row r="23" spans="1:7" s="9" customFormat="1" x14ac:dyDescent="0.25">
      <c r="A23" s="117"/>
      <c r="B23" s="39"/>
      <c r="C23" s="49"/>
      <c r="D23" s="17"/>
      <c r="E23" s="17"/>
      <c r="F23" s="99"/>
      <c r="G23" s="17"/>
    </row>
    <row r="24" spans="1:7" s="9" customFormat="1" x14ac:dyDescent="0.25">
      <c r="A24" s="117"/>
      <c r="B24" s="39"/>
      <c r="C24" s="49"/>
      <c r="D24" s="17"/>
      <c r="E24" s="17"/>
      <c r="F24" s="99"/>
      <c r="G24" s="17"/>
    </row>
    <row r="25" spans="1:7" s="9" customFormat="1" x14ac:dyDescent="0.25">
      <c r="A25" s="117"/>
      <c r="B25" s="39"/>
      <c r="C25" s="49"/>
      <c r="D25" s="17"/>
      <c r="E25" s="17"/>
      <c r="F25" s="99"/>
      <c r="G25" s="17"/>
    </row>
    <row r="26" spans="1:7" s="9" customFormat="1" x14ac:dyDescent="0.25">
      <c r="A26" s="117"/>
      <c r="B26" s="39"/>
      <c r="C26" s="49"/>
      <c r="D26" s="17"/>
      <c r="E26" s="17"/>
      <c r="F26" s="99"/>
      <c r="G26" s="17"/>
    </row>
    <row r="27" spans="1:7" s="9" customFormat="1" x14ac:dyDescent="0.25">
      <c r="A27" s="117"/>
      <c r="B27" s="39"/>
      <c r="C27" s="49"/>
      <c r="D27" s="17"/>
      <c r="E27" s="17"/>
      <c r="F27" s="99"/>
      <c r="G27" s="17"/>
    </row>
    <row r="28" spans="1:7" s="9" customFormat="1" x14ac:dyDescent="0.25">
      <c r="A28" s="117"/>
      <c r="B28" s="39"/>
      <c r="C28" s="49"/>
      <c r="D28" s="17"/>
      <c r="E28" s="17"/>
      <c r="F28" s="99"/>
      <c r="G28" s="17"/>
    </row>
    <row r="29" spans="1:7" s="9" customFormat="1" x14ac:dyDescent="0.25">
      <c r="A29" s="117"/>
      <c r="B29" s="39"/>
      <c r="C29" s="49"/>
      <c r="D29" s="17"/>
      <c r="E29" s="17"/>
      <c r="F29" s="99"/>
      <c r="G29" s="17"/>
    </row>
    <row r="30" spans="1:7" s="9" customFormat="1" x14ac:dyDescent="0.25">
      <c r="A30" s="117"/>
      <c r="B30" s="39"/>
      <c r="C30" s="49"/>
      <c r="D30" s="17"/>
      <c r="E30" s="17"/>
      <c r="F30" s="99"/>
      <c r="G30" s="17"/>
    </row>
    <row r="31" spans="1:7" s="9" customFormat="1" x14ac:dyDescent="0.25">
      <c r="A31" s="117"/>
      <c r="B31" s="39"/>
      <c r="C31" s="49"/>
      <c r="D31" s="17"/>
      <c r="E31" s="17"/>
      <c r="F31" s="99"/>
      <c r="G31" s="17"/>
    </row>
    <row r="32" spans="1:7" s="9" customFormat="1" x14ac:dyDescent="0.25">
      <c r="A32" s="117"/>
      <c r="B32" s="39"/>
      <c r="C32" s="49"/>
      <c r="D32" s="17"/>
      <c r="E32" s="17"/>
      <c r="F32" s="99"/>
      <c r="G32" s="17"/>
    </row>
    <row r="33" spans="1:7" s="9" customFormat="1" x14ac:dyDescent="0.25">
      <c r="A33" s="117"/>
      <c r="B33" s="39"/>
      <c r="C33" s="49"/>
      <c r="D33" s="17"/>
      <c r="E33" s="17"/>
      <c r="F33" s="99"/>
      <c r="G33" s="17"/>
    </row>
    <row r="34" spans="1:7" s="9" customFormat="1" x14ac:dyDescent="0.25">
      <c r="A34" s="117"/>
      <c r="B34" s="39"/>
      <c r="C34" s="49"/>
      <c r="D34" s="17"/>
      <c r="E34" s="17"/>
      <c r="F34" s="99"/>
      <c r="G34" s="17"/>
    </row>
    <row r="35" spans="1:7" s="9" customFormat="1" x14ac:dyDescent="0.25">
      <c r="A35" s="117"/>
      <c r="B35" s="39"/>
      <c r="C35" s="49"/>
      <c r="D35" s="17"/>
      <c r="E35" s="17"/>
      <c r="F35" s="108"/>
      <c r="G35" s="17"/>
    </row>
    <row r="36" spans="1:7" s="9" customFormat="1" x14ac:dyDescent="0.25">
      <c r="A36" s="117"/>
      <c r="B36" s="55"/>
      <c r="C36" s="36"/>
      <c r="D36" s="55"/>
      <c r="E36" s="55"/>
      <c r="F36" s="99"/>
      <c r="G36" s="56"/>
    </row>
    <row r="37" spans="1:7" s="9" customFormat="1" x14ac:dyDescent="0.25">
      <c r="A37" s="117"/>
      <c r="B37" s="55"/>
      <c r="C37" s="36"/>
      <c r="D37" s="55"/>
      <c r="E37" s="55"/>
      <c r="F37" s="99"/>
      <c r="G37" s="56"/>
    </row>
    <row r="38" spans="1:7" s="9" customFormat="1" ht="15.75" thickBot="1" x14ac:dyDescent="0.3">
      <c r="A38" s="118"/>
      <c r="B38" s="17"/>
      <c r="C38" s="49"/>
      <c r="D38" s="17"/>
      <c r="E38" s="35"/>
      <c r="F38" s="99"/>
      <c r="G38" s="13"/>
    </row>
    <row r="39" spans="1:7" s="9" customFormat="1" x14ac:dyDescent="0.25">
      <c r="A39" s="116" t="s">
        <v>47</v>
      </c>
      <c r="B39" s="57"/>
      <c r="C39" s="91"/>
      <c r="D39" s="53"/>
      <c r="E39" s="53"/>
      <c r="F39" s="98"/>
      <c r="G39" s="54"/>
    </row>
    <row r="40" spans="1:7" s="9" customFormat="1" x14ac:dyDescent="0.25">
      <c r="A40" s="117"/>
      <c r="B40" s="58"/>
      <c r="C40" s="36"/>
      <c r="D40" s="55"/>
      <c r="E40" s="55"/>
      <c r="F40" s="99"/>
      <c r="G40" s="56"/>
    </row>
    <row r="41" spans="1:7" s="9" customFormat="1" x14ac:dyDescent="0.25">
      <c r="A41" s="117"/>
      <c r="B41" s="58"/>
      <c r="C41" s="36"/>
      <c r="D41" s="55"/>
      <c r="E41" s="55"/>
      <c r="F41" s="99"/>
      <c r="G41" s="56"/>
    </row>
    <row r="42" spans="1:7" s="9" customFormat="1" x14ac:dyDescent="0.25">
      <c r="A42" s="117"/>
      <c r="B42" s="58"/>
      <c r="C42" s="36"/>
      <c r="D42" s="55"/>
      <c r="E42" s="55"/>
      <c r="F42" s="99"/>
      <c r="G42" s="56"/>
    </row>
    <row r="43" spans="1:7" s="9" customFormat="1" x14ac:dyDescent="0.25">
      <c r="A43" s="117"/>
      <c r="B43" s="58"/>
      <c r="C43" s="36"/>
      <c r="D43" s="55"/>
      <c r="E43" s="55"/>
      <c r="F43" s="99"/>
      <c r="G43" s="56"/>
    </row>
    <row r="44" spans="1:7" s="9" customFormat="1" x14ac:dyDescent="0.25">
      <c r="A44" s="117"/>
      <c r="B44" s="64"/>
      <c r="C44" s="36"/>
      <c r="D44" s="55"/>
      <c r="E44" s="55"/>
      <c r="F44" s="99"/>
      <c r="G44" s="56"/>
    </row>
    <row r="45" spans="1:7" s="9" customFormat="1" x14ac:dyDescent="0.25">
      <c r="A45" s="117"/>
      <c r="B45" s="64"/>
      <c r="C45" s="36"/>
      <c r="D45" s="55"/>
      <c r="E45" s="55"/>
      <c r="F45" s="99"/>
      <c r="G45" s="56"/>
    </row>
    <row r="46" spans="1:7" s="9" customFormat="1" x14ac:dyDescent="0.25">
      <c r="A46" s="117"/>
      <c r="B46" s="58"/>
      <c r="C46" s="36"/>
      <c r="D46" s="55"/>
      <c r="E46" s="55"/>
      <c r="F46" s="99"/>
      <c r="G46" s="56"/>
    </row>
    <row r="47" spans="1:7" s="9" customFormat="1" x14ac:dyDescent="0.25">
      <c r="A47" s="117"/>
      <c r="B47" s="59"/>
      <c r="C47" s="92"/>
      <c r="D47" s="60"/>
      <c r="E47" s="60"/>
      <c r="F47" s="100"/>
      <c r="G47" s="62"/>
    </row>
    <row r="48" spans="1:7" s="9" customFormat="1" x14ac:dyDescent="0.25">
      <c r="A48" s="117"/>
      <c r="B48" s="59"/>
      <c r="C48" s="92"/>
      <c r="D48" s="60"/>
      <c r="E48" s="60"/>
      <c r="F48" s="100"/>
      <c r="G48" s="62"/>
    </row>
    <row r="49" spans="1:7" s="9" customFormat="1" x14ac:dyDescent="0.25">
      <c r="A49" s="117"/>
      <c r="B49" s="59"/>
      <c r="C49" s="92"/>
      <c r="D49" s="60"/>
      <c r="E49" s="60"/>
      <c r="F49" s="100"/>
      <c r="G49" s="62"/>
    </row>
    <row r="50" spans="1:7" s="9" customFormat="1" x14ac:dyDescent="0.25">
      <c r="A50" s="117"/>
      <c r="B50" s="15"/>
      <c r="C50" s="36"/>
      <c r="D50" s="55"/>
      <c r="E50" s="55"/>
      <c r="F50" s="99"/>
      <c r="G50" s="56"/>
    </row>
    <row r="51" spans="1:7" s="9" customFormat="1" x14ac:dyDescent="0.25">
      <c r="A51" s="117"/>
      <c r="B51" s="58"/>
      <c r="C51" s="36"/>
      <c r="D51" s="55"/>
      <c r="E51" s="55"/>
      <c r="F51" s="99"/>
      <c r="G51" s="56"/>
    </row>
    <row r="52" spans="1:7" s="9" customFormat="1" x14ac:dyDescent="0.25">
      <c r="A52" s="117"/>
      <c r="B52" s="58"/>
      <c r="C52" s="36"/>
      <c r="D52" s="55"/>
      <c r="E52" s="55"/>
      <c r="F52" s="99"/>
      <c r="G52" s="56"/>
    </row>
    <row r="53" spans="1:7" s="9" customFormat="1" x14ac:dyDescent="0.25">
      <c r="A53" s="117"/>
      <c r="B53" s="58"/>
      <c r="C53" s="36"/>
      <c r="D53" s="55"/>
      <c r="E53" s="55"/>
      <c r="F53" s="99"/>
      <c r="G53" s="56"/>
    </row>
    <row r="54" spans="1:7" s="9" customFormat="1" x14ac:dyDescent="0.25">
      <c r="A54" s="117"/>
      <c r="B54" s="58"/>
      <c r="C54" s="36"/>
      <c r="D54" s="55"/>
      <c r="E54" s="55"/>
      <c r="F54" s="99"/>
      <c r="G54" s="56"/>
    </row>
    <row r="55" spans="1:7" s="9" customFormat="1" x14ac:dyDescent="0.25">
      <c r="A55" s="117"/>
      <c r="B55" s="58"/>
      <c r="C55" s="36"/>
      <c r="D55" s="55"/>
      <c r="E55" s="55"/>
      <c r="F55" s="99"/>
      <c r="G55" s="56"/>
    </row>
    <row r="56" spans="1:7" s="9" customFormat="1" x14ac:dyDescent="0.25">
      <c r="A56" s="117"/>
      <c r="B56" s="58"/>
      <c r="C56" s="36"/>
      <c r="D56" s="55"/>
      <c r="E56" s="55"/>
      <c r="F56" s="99"/>
      <c r="G56" s="56"/>
    </row>
    <row r="57" spans="1:7" s="9" customFormat="1" x14ac:dyDescent="0.25">
      <c r="A57" s="117"/>
      <c r="B57" s="58"/>
      <c r="C57" s="36"/>
      <c r="D57" s="55"/>
      <c r="E57" s="55"/>
      <c r="F57" s="99"/>
      <c r="G57" s="56"/>
    </row>
    <row r="58" spans="1:7" s="9" customFormat="1" x14ac:dyDescent="0.25">
      <c r="A58" s="117"/>
      <c r="B58" s="58"/>
      <c r="C58" s="36"/>
      <c r="D58" s="55"/>
      <c r="E58" s="55"/>
      <c r="F58" s="99"/>
      <c r="G58" s="56"/>
    </row>
    <row r="59" spans="1:7" s="9" customFormat="1" x14ac:dyDescent="0.25">
      <c r="A59" s="117"/>
      <c r="B59" s="58"/>
      <c r="C59" s="36"/>
      <c r="D59" s="55"/>
      <c r="E59" s="55"/>
      <c r="F59" s="99"/>
      <c r="G59" s="56"/>
    </row>
    <row r="60" spans="1:7" s="9" customFormat="1" x14ac:dyDescent="0.25">
      <c r="A60" s="117"/>
      <c r="B60" s="58"/>
      <c r="C60" s="36"/>
      <c r="D60" s="55"/>
      <c r="E60" s="55"/>
      <c r="F60" s="99"/>
      <c r="G60" s="56"/>
    </row>
    <row r="61" spans="1:7" s="9" customFormat="1" x14ac:dyDescent="0.25">
      <c r="A61" s="117"/>
      <c r="B61" s="58"/>
      <c r="C61" s="36"/>
      <c r="D61" s="55"/>
      <c r="E61" s="55"/>
      <c r="F61" s="99"/>
      <c r="G61" s="56"/>
    </row>
    <row r="62" spans="1:7" s="9" customFormat="1" x14ac:dyDescent="0.25">
      <c r="A62" s="117"/>
      <c r="B62" s="58"/>
      <c r="C62" s="36"/>
      <c r="D62" s="55"/>
      <c r="E62" s="55"/>
      <c r="F62" s="99"/>
      <c r="G62" s="56"/>
    </row>
    <row r="63" spans="1:7" s="9" customFormat="1" x14ac:dyDescent="0.25">
      <c r="A63" s="117"/>
      <c r="B63" s="58"/>
      <c r="C63" s="36"/>
      <c r="D63" s="55"/>
      <c r="E63" s="55"/>
      <c r="F63" s="99"/>
      <c r="G63" s="56"/>
    </row>
    <row r="64" spans="1:7" s="9" customFormat="1" x14ac:dyDescent="0.25">
      <c r="A64" s="117"/>
      <c r="B64" s="58"/>
      <c r="C64" s="36"/>
      <c r="D64" s="55"/>
      <c r="E64" s="55"/>
      <c r="F64" s="99"/>
      <c r="G64" s="56"/>
    </row>
    <row r="65" spans="1:7" s="9" customFormat="1" x14ac:dyDescent="0.25">
      <c r="A65" s="117"/>
      <c r="B65" s="58"/>
      <c r="C65" s="36"/>
      <c r="D65" s="55"/>
      <c r="E65" s="55"/>
      <c r="F65" s="99"/>
      <c r="G65" s="56"/>
    </row>
    <row r="66" spans="1:7" s="9" customFormat="1" x14ac:dyDescent="0.25">
      <c r="A66" s="117"/>
      <c r="B66" s="77"/>
      <c r="C66" s="93"/>
      <c r="D66" s="71"/>
      <c r="E66" s="71"/>
      <c r="F66" s="101"/>
      <c r="G66" s="73"/>
    </row>
    <row r="67" spans="1:7" s="9" customFormat="1" x14ac:dyDescent="0.25">
      <c r="A67" s="117"/>
      <c r="B67" s="58"/>
      <c r="C67" s="36"/>
      <c r="D67" s="55"/>
      <c r="E67" s="55"/>
      <c r="F67" s="99"/>
      <c r="G67" s="56"/>
    </row>
    <row r="68" spans="1:7" s="9" customFormat="1" x14ac:dyDescent="0.25">
      <c r="A68" s="117"/>
      <c r="B68" s="58"/>
      <c r="C68" s="36"/>
      <c r="D68" s="55"/>
      <c r="E68" s="55"/>
      <c r="F68" s="99"/>
      <c r="G68" s="56"/>
    </row>
    <row r="69" spans="1:7" s="9" customFormat="1" x14ac:dyDescent="0.25">
      <c r="A69" s="117"/>
      <c r="B69" s="58"/>
      <c r="C69" s="36"/>
      <c r="D69" s="55"/>
      <c r="E69" s="55"/>
      <c r="F69" s="99"/>
      <c r="G69" s="56"/>
    </row>
    <row r="70" spans="1:7" s="9" customFormat="1" x14ac:dyDescent="0.25">
      <c r="A70" s="117"/>
      <c r="B70" s="58"/>
      <c r="C70" s="36"/>
      <c r="D70" s="55"/>
      <c r="E70" s="55"/>
      <c r="F70" s="99"/>
      <c r="G70" s="56"/>
    </row>
    <row r="71" spans="1:7" s="9" customFormat="1" x14ac:dyDescent="0.25">
      <c r="A71" s="117"/>
      <c r="B71" s="58"/>
      <c r="C71" s="36"/>
      <c r="D71" s="55"/>
      <c r="E71" s="55"/>
      <c r="F71" s="99"/>
      <c r="G71" s="56"/>
    </row>
    <row r="72" spans="1:7" s="9" customFormat="1" x14ac:dyDescent="0.25">
      <c r="A72" s="117"/>
      <c r="B72" s="15"/>
      <c r="C72" s="36"/>
      <c r="D72" s="55"/>
      <c r="E72" s="55"/>
      <c r="F72" s="99"/>
      <c r="G72" s="56"/>
    </row>
    <row r="73" spans="1:7" s="9" customFormat="1" ht="15.75" thickBot="1" x14ac:dyDescent="0.3">
      <c r="A73" s="117"/>
      <c r="B73" s="15"/>
      <c r="C73" s="36"/>
      <c r="D73" s="55"/>
      <c r="E73" s="55"/>
      <c r="F73" s="99"/>
      <c r="G73" s="56"/>
    </row>
    <row r="74" spans="1:7" s="9" customFormat="1" x14ac:dyDescent="0.25">
      <c r="A74" s="116" t="s">
        <v>49</v>
      </c>
      <c r="B74" s="57" t="s">
        <v>398</v>
      </c>
      <c r="C74" s="91"/>
      <c r="D74" s="53"/>
      <c r="E74" s="53"/>
      <c r="F74" s="98"/>
      <c r="G74" s="54" t="s">
        <v>399</v>
      </c>
    </row>
    <row r="75" spans="1:7" x14ac:dyDescent="0.25">
      <c r="A75" s="117"/>
      <c r="B75" s="15" t="s">
        <v>400</v>
      </c>
      <c r="C75" s="36" t="s">
        <v>27</v>
      </c>
      <c r="D75" s="55" t="s">
        <v>23</v>
      </c>
      <c r="E75" s="55" t="s">
        <v>20</v>
      </c>
      <c r="F75" s="99">
        <v>250000</v>
      </c>
      <c r="G75" s="56" t="s">
        <v>95</v>
      </c>
    </row>
    <row r="76" spans="1:7" x14ac:dyDescent="0.25">
      <c r="A76" s="117"/>
      <c r="B76" s="15" t="s">
        <v>402</v>
      </c>
      <c r="C76" s="36" t="s">
        <v>27</v>
      </c>
      <c r="D76" s="55" t="s">
        <v>23</v>
      </c>
      <c r="E76" s="55" t="s">
        <v>20</v>
      </c>
      <c r="F76" s="99">
        <v>210000</v>
      </c>
      <c r="G76" s="56" t="s">
        <v>404</v>
      </c>
    </row>
    <row r="77" spans="1:7" x14ac:dyDescent="0.25">
      <c r="A77" s="117"/>
      <c r="B77" s="15" t="s">
        <v>405</v>
      </c>
      <c r="C77" s="36" t="s">
        <v>27</v>
      </c>
      <c r="D77" s="55" t="s">
        <v>23</v>
      </c>
      <c r="E77" s="55" t="s">
        <v>20</v>
      </c>
      <c r="F77" s="99"/>
      <c r="G77" s="56" t="s">
        <v>95</v>
      </c>
    </row>
    <row r="78" spans="1:7" x14ac:dyDescent="0.25">
      <c r="A78" s="117"/>
      <c r="B78" s="15" t="s">
        <v>406</v>
      </c>
      <c r="C78" s="36" t="s">
        <v>11</v>
      </c>
      <c r="D78" s="55" t="s">
        <v>23</v>
      </c>
      <c r="E78" s="55" t="s">
        <v>20</v>
      </c>
      <c r="F78" s="99"/>
      <c r="G78" s="56" t="s">
        <v>73</v>
      </c>
    </row>
    <row r="79" spans="1:7" x14ac:dyDescent="0.25">
      <c r="A79" s="117"/>
      <c r="B79" s="15" t="s">
        <v>407</v>
      </c>
      <c r="C79" s="36" t="s">
        <v>27</v>
      </c>
      <c r="D79" s="55" t="s">
        <v>387</v>
      </c>
      <c r="E79" s="55" t="s">
        <v>8</v>
      </c>
      <c r="F79" s="99"/>
      <c r="G79" s="56" t="s">
        <v>73</v>
      </c>
    </row>
    <row r="80" spans="1:7" x14ac:dyDescent="0.25">
      <c r="A80" s="117"/>
      <c r="B80" s="15" t="s">
        <v>409</v>
      </c>
      <c r="C80" s="36"/>
      <c r="D80" s="55"/>
      <c r="E80" s="55"/>
      <c r="F80" s="99"/>
      <c r="G80" s="56" t="s">
        <v>73</v>
      </c>
    </row>
    <row r="81" spans="1:7" x14ac:dyDescent="0.25">
      <c r="A81" s="117"/>
      <c r="B81" s="15" t="s">
        <v>410</v>
      </c>
      <c r="C81" s="36" t="s">
        <v>64</v>
      </c>
      <c r="D81" s="55" t="s">
        <v>387</v>
      </c>
      <c r="E81" s="55" t="s">
        <v>7</v>
      </c>
      <c r="F81" s="99"/>
      <c r="G81" s="56" t="s">
        <v>95</v>
      </c>
    </row>
    <row r="82" spans="1:7" x14ac:dyDescent="0.25">
      <c r="A82" s="117"/>
      <c r="B82" s="15" t="s">
        <v>411</v>
      </c>
      <c r="C82" s="36" t="s">
        <v>64</v>
      </c>
      <c r="D82" s="55" t="s">
        <v>387</v>
      </c>
      <c r="E82" s="55" t="s">
        <v>20</v>
      </c>
      <c r="F82" s="99"/>
      <c r="G82" s="56" t="s">
        <v>404</v>
      </c>
    </row>
    <row r="83" spans="1:7" x14ac:dyDescent="0.25">
      <c r="A83" s="117"/>
      <c r="B83" s="15" t="s">
        <v>412</v>
      </c>
      <c r="C83" s="36" t="s">
        <v>27</v>
      </c>
      <c r="D83" s="55" t="s">
        <v>23</v>
      </c>
      <c r="E83" s="55" t="s">
        <v>20</v>
      </c>
      <c r="F83" s="99"/>
      <c r="G83" s="56" t="s">
        <v>95</v>
      </c>
    </row>
    <row r="84" spans="1:7" x14ac:dyDescent="0.25">
      <c r="A84" s="117"/>
      <c r="B84" s="15" t="s">
        <v>413</v>
      </c>
      <c r="C84" s="36" t="s">
        <v>11</v>
      </c>
      <c r="D84" s="55" t="s">
        <v>23</v>
      </c>
      <c r="E84" s="55" t="s">
        <v>20</v>
      </c>
      <c r="F84" s="99">
        <v>290000</v>
      </c>
      <c r="G84" s="56" t="s">
        <v>95</v>
      </c>
    </row>
    <row r="85" spans="1:7" x14ac:dyDescent="0.25">
      <c r="A85" s="117"/>
      <c r="B85" s="15" t="s">
        <v>415</v>
      </c>
      <c r="C85" s="36" t="s">
        <v>64</v>
      </c>
      <c r="D85" s="55" t="s">
        <v>23</v>
      </c>
      <c r="E85" s="55" t="s">
        <v>7</v>
      </c>
      <c r="F85" s="99"/>
      <c r="G85" s="56" t="s">
        <v>416</v>
      </c>
    </row>
    <row r="86" spans="1:7" x14ac:dyDescent="0.25">
      <c r="A86" s="117"/>
      <c r="B86" s="15" t="s">
        <v>417</v>
      </c>
      <c r="C86" s="36" t="s">
        <v>64</v>
      </c>
      <c r="D86" s="55" t="s">
        <v>23</v>
      </c>
      <c r="E86" s="55" t="s">
        <v>7</v>
      </c>
      <c r="F86" s="99"/>
      <c r="G86" s="56" t="s">
        <v>416</v>
      </c>
    </row>
    <row r="87" spans="1:7" x14ac:dyDescent="0.25">
      <c r="A87" s="117"/>
      <c r="B87" s="15"/>
      <c r="C87" s="36"/>
      <c r="D87" s="55"/>
      <c r="E87" s="55"/>
      <c r="F87" s="99"/>
      <c r="G87" s="56"/>
    </row>
    <row r="88" spans="1:7" x14ac:dyDescent="0.25">
      <c r="A88" s="117"/>
      <c r="B88" s="15"/>
      <c r="C88" s="36"/>
      <c r="D88" s="55"/>
      <c r="E88" s="55"/>
      <c r="F88" s="99"/>
      <c r="G88" s="56"/>
    </row>
    <row r="89" spans="1:7" x14ac:dyDescent="0.25">
      <c r="A89" s="117"/>
      <c r="B89" s="15"/>
      <c r="C89" s="36"/>
      <c r="D89" s="55"/>
      <c r="E89" s="55"/>
      <c r="F89" s="99"/>
      <c r="G89" s="56"/>
    </row>
    <row r="90" spans="1:7" x14ac:dyDescent="0.25">
      <c r="A90" s="117"/>
      <c r="B90" s="15"/>
      <c r="C90" s="36"/>
      <c r="D90" s="55"/>
      <c r="E90" s="55"/>
      <c r="F90" s="99"/>
      <c r="G90" s="56"/>
    </row>
    <row r="91" spans="1:7" x14ac:dyDescent="0.25">
      <c r="A91" s="117"/>
      <c r="B91" s="15"/>
      <c r="C91" s="36"/>
      <c r="D91" s="55"/>
      <c r="E91" s="55"/>
      <c r="F91" s="99"/>
      <c r="G91" s="56"/>
    </row>
    <row r="92" spans="1:7" x14ac:dyDescent="0.25">
      <c r="A92" s="117"/>
      <c r="B92" s="15"/>
      <c r="C92" s="36"/>
      <c r="D92" s="55"/>
      <c r="E92" s="55"/>
      <c r="F92" s="99"/>
      <c r="G92" s="56"/>
    </row>
    <row r="93" spans="1:7" x14ac:dyDescent="0.25">
      <c r="A93" s="117"/>
      <c r="B93" s="15"/>
      <c r="C93" s="36"/>
      <c r="D93" s="55"/>
      <c r="E93" s="55"/>
      <c r="F93" s="99"/>
      <c r="G93" s="56"/>
    </row>
    <row r="94" spans="1:7" s="65" customFormat="1" x14ac:dyDescent="0.25">
      <c r="A94" s="117"/>
      <c r="B94" s="70"/>
      <c r="C94" s="93"/>
      <c r="D94" s="71"/>
      <c r="E94" s="71"/>
      <c r="F94" s="101"/>
      <c r="G94" s="73"/>
    </row>
    <row r="95" spans="1:7" x14ac:dyDescent="0.25">
      <c r="A95" s="117"/>
      <c r="B95" s="15"/>
      <c r="C95" s="36"/>
      <c r="D95" s="55"/>
      <c r="E95" s="55"/>
      <c r="F95" s="99"/>
      <c r="G95" s="56"/>
    </row>
    <row r="96" spans="1:7" x14ac:dyDescent="0.25">
      <c r="A96" s="117"/>
      <c r="B96" s="48"/>
      <c r="C96" s="92"/>
      <c r="D96" s="60"/>
      <c r="E96" s="60"/>
      <c r="F96" s="100"/>
      <c r="G96" s="62"/>
    </row>
    <row r="97" spans="1:7" x14ac:dyDescent="0.25">
      <c r="A97" s="117"/>
      <c r="B97" s="44"/>
      <c r="C97" s="94"/>
      <c r="D97" s="45"/>
      <c r="E97" s="46"/>
      <c r="F97" s="102"/>
      <c r="G97" s="47"/>
    </row>
    <row r="98" spans="1:7" x14ac:dyDescent="0.25">
      <c r="A98" s="117"/>
      <c r="B98" s="44"/>
      <c r="C98" s="94"/>
      <c r="D98" s="45"/>
      <c r="E98" s="46"/>
      <c r="F98" s="102"/>
      <c r="G98" s="47"/>
    </row>
    <row r="99" spans="1:7" x14ac:dyDescent="0.25">
      <c r="A99" s="117"/>
      <c r="B99" s="44"/>
      <c r="C99" s="94"/>
      <c r="D99" s="45"/>
      <c r="E99" s="46"/>
      <c r="F99" s="102"/>
      <c r="G99" s="47"/>
    </row>
    <row r="100" spans="1:7" x14ac:dyDescent="0.25">
      <c r="A100" s="117"/>
      <c r="B100" s="44"/>
      <c r="C100" s="94"/>
      <c r="D100" s="45"/>
      <c r="E100" s="46"/>
      <c r="F100" s="102"/>
      <c r="G100" s="47"/>
    </row>
    <row r="101" spans="1:7" x14ac:dyDescent="0.25">
      <c r="A101" s="117"/>
      <c r="B101" s="44"/>
      <c r="C101" s="94"/>
      <c r="D101" s="45"/>
      <c r="E101" s="46"/>
      <c r="F101" s="102"/>
      <c r="G101" s="47"/>
    </row>
    <row r="102" spans="1:7" x14ac:dyDescent="0.25">
      <c r="A102" s="117"/>
      <c r="B102" s="44"/>
      <c r="C102" s="94"/>
      <c r="D102" s="45"/>
      <c r="E102" s="46"/>
      <c r="F102" s="102"/>
      <c r="G102" s="47"/>
    </row>
    <row r="103" spans="1:7" x14ac:dyDescent="0.25">
      <c r="A103" s="117"/>
      <c r="B103" s="44"/>
      <c r="C103" s="94"/>
      <c r="D103" s="45"/>
      <c r="E103" s="46"/>
      <c r="F103" s="102"/>
      <c r="G103" s="47"/>
    </row>
    <row r="104" spans="1:7" x14ac:dyDescent="0.25">
      <c r="A104" s="117"/>
      <c r="B104" s="44"/>
      <c r="C104" s="94"/>
      <c r="D104" s="45"/>
      <c r="E104" s="46"/>
      <c r="F104" s="102"/>
      <c r="G104" s="47"/>
    </row>
    <row r="105" spans="1:7" x14ac:dyDescent="0.25">
      <c r="A105" s="117"/>
      <c r="B105" s="44"/>
      <c r="C105" s="94"/>
      <c r="D105" s="45"/>
      <c r="E105" s="46"/>
      <c r="F105" s="109"/>
      <c r="G105" s="47"/>
    </row>
    <row r="106" spans="1:7" x14ac:dyDescent="0.25">
      <c r="A106" s="117"/>
      <c r="B106" s="44"/>
      <c r="C106" s="94"/>
      <c r="D106" s="45"/>
      <c r="E106" s="46"/>
      <c r="F106" s="109"/>
      <c r="G106" s="47"/>
    </row>
    <row r="107" spans="1:7" ht="15.75" thickBot="1" x14ac:dyDescent="0.3">
      <c r="A107" s="117"/>
      <c r="B107" s="78"/>
      <c r="C107" s="95"/>
      <c r="D107" s="3"/>
      <c r="E107" s="79"/>
      <c r="F107" s="110"/>
      <c r="G107" s="80"/>
    </row>
    <row r="108" spans="1:7" x14ac:dyDescent="0.25">
      <c r="A108" s="116" t="s">
        <v>138</v>
      </c>
      <c r="B108" s="27"/>
      <c r="C108" s="96"/>
      <c r="D108" s="28"/>
      <c r="E108" s="28"/>
      <c r="F108" s="98"/>
      <c r="G108" s="29"/>
    </row>
    <row r="109" spans="1:7" x14ac:dyDescent="0.25">
      <c r="A109" s="117"/>
      <c r="B109" s="44"/>
      <c r="C109" s="94"/>
      <c r="D109" s="45"/>
      <c r="E109" s="45"/>
      <c r="F109" s="102"/>
      <c r="G109" s="47"/>
    </row>
    <row r="110" spans="1:7" x14ac:dyDescent="0.25">
      <c r="A110" s="117"/>
      <c r="B110" s="30"/>
      <c r="C110" s="49"/>
      <c r="D110" s="17"/>
      <c r="E110" s="17"/>
      <c r="F110" s="99"/>
      <c r="G110" s="31"/>
    </row>
    <row r="111" spans="1:7" ht="15.75" thickBot="1" x14ac:dyDescent="0.3">
      <c r="A111" s="118"/>
      <c r="B111" s="32"/>
      <c r="C111" s="97"/>
      <c r="D111" s="33"/>
      <c r="E111" s="33"/>
      <c r="F111" s="103"/>
      <c r="G111" s="34"/>
    </row>
    <row r="113" spans="1:8" ht="14.45" customHeight="1" x14ac:dyDescent="0.3">
      <c r="A113" s="36" t="s">
        <v>227</v>
      </c>
      <c r="B113" s="88">
        <f>COUNTIF($C$11:$C$111,A113)</f>
        <v>0</v>
      </c>
      <c r="C113" s="36" t="s">
        <v>315</v>
      </c>
      <c r="D113" s="88">
        <f>COUNTIF(D11:D111,"*BASSIN*")</f>
        <v>0</v>
      </c>
      <c r="E113" s="36" t="s">
        <v>5</v>
      </c>
      <c r="F113" s="111">
        <f>COUNTIF(E11:E111,"RP1")</f>
        <v>0</v>
      </c>
      <c r="G113" s="50" t="s">
        <v>235</v>
      </c>
      <c r="H113" s="88">
        <f>COUNTIF(F11:F111,"&lt;150000")</f>
        <v>0</v>
      </c>
    </row>
    <row r="114" spans="1:8" ht="14.45" customHeight="1" x14ac:dyDescent="0.3">
      <c r="A114" s="36" t="s">
        <v>346</v>
      </c>
      <c r="B114" s="88">
        <f t="shared" ref="B114:B121" si="0">COUNTIF($C$11:$C$111,A114)</f>
        <v>0</v>
      </c>
      <c r="C114" s="36" t="s">
        <v>321</v>
      </c>
      <c r="D114" s="88">
        <f>COUNTIF(D11:D111,"*BORDEAUX*")</f>
        <v>8</v>
      </c>
      <c r="E114" s="36" t="s">
        <v>6</v>
      </c>
      <c r="F114" s="111">
        <f>COUNTIF(E11:E111,"RP2")</f>
        <v>0</v>
      </c>
      <c r="G114" s="36" t="s">
        <v>163</v>
      </c>
      <c r="H114" s="88">
        <f>COUNTIF($F$11:$F$111,"&lt;=200000")-SUM($H$113:H113)</f>
        <v>0</v>
      </c>
    </row>
    <row r="115" spans="1:8" ht="15.6" x14ac:dyDescent="0.3">
      <c r="A115" s="36" t="s">
        <v>64</v>
      </c>
      <c r="B115" s="88">
        <f t="shared" si="0"/>
        <v>4</v>
      </c>
      <c r="C115" s="36" t="s">
        <v>316</v>
      </c>
      <c r="D115" s="88">
        <f>COUNTIF(D11:D111,"CENON")+COUNTIF(D11:D111,"FLOIRAC")+COUNTIF(D11:D111,"ARTIGUES")+COUNTIF(D11:D111,"FARGUES")</f>
        <v>0</v>
      </c>
      <c r="E115" s="36" t="s">
        <v>8</v>
      </c>
      <c r="F115" s="111">
        <f>COUNTIF(E11:E111,"RS")</f>
        <v>1</v>
      </c>
      <c r="G115" s="42" t="s">
        <v>164</v>
      </c>
      <c r="H115" s="111">
        <f>COUNTIF($F$11:$F$111,"&lt;=250000")-SUM($H$113:H114)</f>
        <v>2</v>
      </c>
    </row>
    <row r="116" spans="1:8" ht="15.6" x14ac:dyDescent="0.3">
      <c r="A116" s="36" t="s">
        <v>22</v>
      </c>
      <c r="B116" s="88">
        <f t="shared" si="0"/>
        <v>0</v>
      </c>
      <c r="C116" s="36" t="s">
        <v>317</v>
      </c>
      <c r="D116" s="88">
        <f>COUNTIF(D11:D111,"BEGLES")+COUNTIF(D11:D111,"TALENCE")+COUNTIF(D11:D111,"PESSAC")+COUNTIF(D11:D111,"MERIGNAC")+COUNTIF(D11:D111,"LE HAILLAN")+COUNTIF(D11:D111,"LE BOUSCAT")+COUNTIF(D11:D111,"EYSINES")+COUNTIF(D11:D111,"VILLENAVE D'ORNON")</f>
        <v>0</v>
      </c>
      <c r="E116" s="37" t="s">
        <v>7</v>
      </c>
      <c r="F116" s="111">
        <f>COUNTIF(E11:E111,"INVEST")</f>
        <v>3</v>
      </c>
      <c r="G116" s="36" t="s">
        <v>165</v>
      </c>
      <c r="H116" s="111">
        <f>COUNTIF($F$11:$F$111,"&lt;=250000")-SUM($H$113:H115)</f>
        <v>0</v>
      </c>
    </row>
    <row r="117" spans="1:8" ht="15.6" x14ac:dyDescent="0.3">
      <c r="A117" s="36" t="s">
        <v>27</v>
      </c>
      <c r="B117" s="88">
        <f t="shared" si="0"/>
        <v>5</v>
      </c>
      <c r="C117" s="36" t="s">
        <v>319</v>
      </c>
      <c r="D117" s="88">
        <f>COUNTIF(D11:D111,"POMPIGNAC")</f>
        <v>0</v>
      </c>
      <c r="E117" s="36" t="s">
        <v>20</v>
      </c>
      <c r="F117" s="111">
        <f>COUNTIF(E11:E111,"RP")</f>
        <v>7</v>
      </c>
      <c r="G117" s="36" t="s">
        <v>166</v>
      </c>
      <c r="H117" s="111">
        <f>COUNTIF($F$11:$F$111,"&lt;=350000")-SUM($H$113:H116)</f>
        <v>1</v>
      </c>
    </row>
    <row r="118" spans="1:8" ht="15.6" x14ac:dyDescent="0.3">
      <c r="A118" s="36" t="s">
        <v>114</v>
      </c>
      <c r="B118" s="88">
        <f t="shared" si="0"/>
        <v>0</v>
      </c>
      <c r="C118" s="36" t="s">
        <v>320</v>
      </c>
      <c r="D118" s="88">
        <f>COUNTIF(D11:D111,"ST SELVE")</f>
        <v>0</v>
      </c>
      <c r="E118" s="36"/>
      <c r="F118" s="111"/>
      <c r="G118" s="36" t="s">
        <v>167</v>
      </c>
      <c r="H118" s="111">
        <f>COUNTIF($F$11:$F$111,"&lt;=400000")-SUM($H$113:H117)</f>
        <v>0</v>
      </c>
    </row>
    <row r="119" spans="1:8" ht="15.6" x14ac:dyDescent="0.3">
      <c r="A119" s="36" t="s">
        <v>11</v>
      </c>
      <c r="B119" s="88">
        <f t="shared" si="0"/>
        <v>2</v>
      </c>
      <c r="C119" s="36" t="s">
        <v>40</v>
      </c>
      <c r="D119" s="88">
        <f>COUNTIF(D11:D111,"IMPRECIS")</f>
        <v>0</v>
      </c>
      <c r="E119" s="17"/>
      <c r="F119" s="111"/>
      <c r="G119" s="36" t="s">
        <v>168</v>
      </c>
      <c r="H119" s="111">
        <f>COUNTIF($F$11:$F$111,"&lt;=450000")-SUM($H$113:H118)</f>
        <v>0</v>
      </c>
    </row>
    <row r="120" spans="1:8" ht="15.6" x14ac:dyDescent="0.3">
      <c r="A120" s="36" t="s">
        <v>19</v>
      </c>
      <c r="B120" s="88">
        <f t="shared" si="0"/>
        <v>0</v>
      </c>
      <c r="C120" s="36"/>
      <c r="D120" s="36"/>
      <c r="E120" s="17"/>
      <c r="F120" s="111"/>
      <c r="G120" s="36" t="s">
        <v>169</v>
      </c>
      <c r="H120" s="111">
        <f>COUNTIF($F$11:$F$111,"&lt;=500000")-SUM($H$113:H119)</f>
        <v>0</v>
      </c>
    </row>
    <row r="121" spans="1:8" ht="15.6" x14ac:dyDescent="0.3">
      <c r="A121" s="36" t="s">
        <v>51</v>
      </c>
      <c r="B121" s="87">
        <f t="shared" si="0"/>
        <v>0</v>
      </c>
      <c r="C121" s="49"/>
      <c r="D121" s="17"/>
      <c r="E121" s="17"/>
      <c r="F121" s="112"/>
      <c r="G121" s="43" t="s">
        <v>285</v>
      </c>
      <c r="H121" s="87">
        <f>COUNTIF($F$11:$F$111,"&gt;=500000")</f>
        <v>0</v>
      </c>
    </row>
    <row r="123" spans="1:8" ht="14.45" customHeight="1" x14ac:dyDescent="0.3">
      <c r="B123" s="89"/>
    </row>
    <row r="124" spans="1:8" ht="14.45" customHeight="1" x14ac:dyDescent="0.3">
      <c r="B124" s="89"/>
    </row>
  </sheetData>
  <mergeCells count="11">
    <mergeCell ref="C1:E1"/>
    <mergeCell ref="B4:B10"/>
    <mergeCell ref="C4:C10"/>
    <mergeCell ref="D4:D10"/>
    <mergeCell ref="E4:E6"/>
    <mergeCell ref="G4:G10"/>
    <mergeCell ref="A11:A38"/>
    <mergeCell ref="A39:A73"/>
    <mergeCell ref="A74:A107"/>
    <mergeCell ref="A108:A111"/>
    <mergeCell ref="F4:F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C7" workbookViewId="0">
      <selection activeCell="D16" sqref="D16"/>
    </sheetView>
  </sheetViews>
  <sheetFormatPr baseColWidth="10" defaultColWidth="11.42578125" defaultRowHeight="15" x14ac:dyDescent="0.25"/>
  <cols>
    <col min="1" max="1" width="13.28515625" style="20" bestFit="1" customWidth="1"/>
    <col min="2" max="2" width="19.7109375" style="51" customWidth="1"/>
    <col min="3" max="3" width="21.42578125" style="51" bestFit="1" customWidth="1"/>
    <col min="4" max="4" width="26.7109375" style="51" bestFit="1" customWidth="1"/>
    <col min="5" max="6" width="19.7109375" style="51" customWidth="1"/>
    <col min="7" max="7" width="24.140625" style="51" bestFit="1" customWidth="1"/>
    <col min="8" max="16384" width="11.42578125" style="51"/>
  </cols>
  <sheetData>
    <row r="1" spans="1:7" thickBot="1" x14ac:dyDescent="0.35">
      <c r="C1" s="121" t="s">
        <v>9</v>
      </c>
      <c r="D1" s="122"/>
      <c r="E1" s="135"/>
    </row>
    <row r="3" spans="1:7" thickBot="1" x14ac:dyDescent="0.35"/>
    <row r="4" spans="1:7" x14ac:dyDescent="0.25">
      <c r="B4" s="123" t="s">
        <v>0</v>
      </c>
      <c r="C4" s="126" t="s">
        <v>1</v>
      </c>
      <c r="D4" s="126" t="s">
        <v>2</v>
      </c>
      <c r="E4" s="132" t="s">
        <v>3</v>
      </c>
      <c r="F4" s="129" t="s">
        <v>4</v>
      </c>
      <c r="G4" s="119" t="s">
        <v>48</v>
      </c>
    </row>
    <row r="5" spans="1:7" x14ac:dyDescent="0.25">
      <c r="B5" s="124"/>
      <c r="C5" s="127"/>
      <c r="D5" s="127"/>
      <c r="E5" s="133"/>
      <c r="F5" s="130"/>
      <c r="G5" s="120"/>
    </row>
    <row r="6" spans="1:7" x14ac:dyDescent="0.25">
      <c r="B6" s="124"/>
      <c r="C6" s="127"/>
      <c r="D6" s="127"/>
      <c r="E6" s="134"/>
      <c r="F6" s="130"/>
      <c r="G6" s="120"/>
    </row>
    <row r="7" spans="1:7" x14ac:dyDescent="0.25">
      <c r="B7" s="124"/>
      <c r="C7" s="127"/>
      <c r="D7" s="127"/>
      <c r="E7" s="1" t="s">
        <v>7</v>
      </c>
      <c r="F7" s="130"/>
      <c r="G7" s="120"/>
    </row>
    <row r="8" spans="1:7" x14ac:dyDescent="0.25">
      <c r="B8" s="124"/>
      <c r="C8" s="127"/>
      <c r="D8" s="127"/>
      <c r="E8" s="2" t="s">
        <v>5</v>
      </c>
      <c r="F8" s="130"/>
      <c r="G8" s="120"/>
    </row>
    <row r="9" spans="1:7" x14ac:dyDescent="0.25">
      <c r="B9" s="124"/>
      <c r="C9" s="127"/>
      <c r="D9" s="127"/>
      <c r="E9" s="2" t="s">
        <v>6</v>
      </c>
      <c r="F9" s="130"/>
      <c r="G9" s="120"/>
    </row>
    <row r="10" spans="1:7" ht="15.75" thickBot="1" x14ac:dyDescent="0.3">
      <c r="B10" s="125"/>
      <c r="C10" s="128"/>
      <c r="D10" s="128"/>
      <c r="E10" s="3" t="s">
        <v>8</v>
      </c>
      <c r="F10" s="131"/>
      <c r="G10" s="120"/>
    </row>
    <row r="11" spans="1:7" s="9" customFormat="1" x14ac:dyDescent="0.25">
      <c r="A11" s="116" t="s">
        <v>17</v>
      </c>
      <c r="B11" s="17" t="s">
        <v>418</v>
      </c>
      <c r="C11" s="17"/>
      <c r="D11" s="17"/>
      <c r="E11" s="17"/>
      <c r="F11" s="17"/>
      <c r="G11" s="17"/>
    </row>
    <row r="12" spans="1:7" s="9" customFormat="1" x14ac:dyDescent="0.25">
      <c r="A12" s="117"/>
      <c r="B12" s="17" t="s">
        <v>419</v>
      </c>
      <c r="C12" s="17"/>
      <c r="D12" s="17"/>
      <c r="E12" s="17"/>
      <c r="F12" s="17"/>
      <c r="G12" s="17"/>
    </row>
    <row r="13" spans="1:7" s="9" customFormat="1" x14ac:dyDescent="0.25">
      <c r="A13" s="117"/>
      <c r="B13" s="17" t="s">
        <v>420</v>
      </c>
      <c r="C13" s="17" t="s">
        <v>11</v>
      </c>
      <c r="D13" s="17" t="s">
        <v>421</v>
      </c>
      <c r="E13" s="17" t="s">
        <v>45</v>
      </c>
      <c r="F13" s="17">
        <v>300000</v>
      </c>
      <c r="G13" s="17"/>
    </row>
    <row r="14" spans="1:7" s="9" customFormat="1" x14ac:dyDescent="0.25">
      <c r="A14" s="117"/>
      <c r="B14" s="17" t="s">
        <v>422</v>
      </c>
      <c r="C14" s="17" t="s">
        <v>11</v>
      </c>
      <c r="D14" s="17" t="s">
        <v>423</v>
      </c>
      <c r="E14" s="17" t="s">
        <v>6</v>
      </c>
      <c r="F14" s="17"/>
      <c r="G14" s="17"/>
    </row>
    <row r="15" spans="1:7" s="9" customFormat="1" x14ac:dyDescent="0.25">
      <c r="A15" s="117"/>
      <c r="B15" s="17" t="s">
        <v>424</v>
      </c>
      <c r="C15" s="17"/>
      <c r="D15" s="17"/>
      <c r="E15" s="17"/>
      <c r="F15" s="17"/>
      <c r="G15" s="17"/>
    </row>
    <row r="16" spans="1:7" s="9" customFormat="1" x14ac:dyDescent="0.25">
      <c r="A16" s="117"/>
      <c r="B16" s="17" t="s">
        <v>425</v>
      </c>
      <c r="C16" s="17"/>
      <c r="D16" s="17"/>
      <c r="E16" s="17"/>
      <c r="F16" s="17"/>
      <c r="G16" s="17"/>
    </row>
    <row r="17" spans="1:7" s="9" customFormat="1" x14ac:dyDescent="0.25">
      <c r="A17" s="117"/>
      <c r="B17" s="17" t="s">
        <v>426</v>
      </c>
      <c r="C17" s="17"/>
      <c r="D17" s="17"/>
      <c r="E17" s="17"/>
      <c r="F17" s="17"/>
      <c r="G17" s="17"/>
    </row>
    <row r="18" spans="1:7" s="9" customFormat="1" x14ac:dyDescent="0.25">
      <c r="A18" s="117"/>
      <c r="B18" s="17" t="s">
        <v>427</v>
      </c>
      <c r="C18" s="17"/>
      <c r="D18" s="17"/>
      <c r="E18" s="17"/>
      <c r="F18" s="17"/>
      <c r="G18" s="17"/>
    </row>
    <row r="19" spans="1:7" s="9" customFormat="1" x14ac:dyDescent="0.25">
      <c r="A19" s="117"/>
      <c r="B19" s="17" t="s">
        <v>428</v>
      </c>
      <c r="C19" s="17"/>
      <c r="D19" s="17"/>
      <c r="E19" s="17"/>
      <c r="F19" s="17"/>
      <c r="G19" s="17"/>
    </row>
    <row r="20" spans="1:7" s="9" customFormat="1" x14ac:dyDescent="0.25">
      <c r="A20" s="117"/>
      <c r="B20" s="17" t="s">
        <v>332</v>
      </c>
      <c r="C20" s="17"/>
      <c r="D20" s="17"/>
      <c r="E20" s="17"/>
      <c r="F20" s="17"/>
      <c r="G20" s="17"/>
    </row>
    <row r="21" spans="1:7" s="9" customFormat="1" x14ac:dyDescent="0.25">
      <c r="A21" s="117"/>
      <c r="B21" s="17" t="s">
        <v>429</v>
      </c>
      <c r="C21" s="17"/>
      <c r="D21" s="17"/>
      <c r="E21" s="17"/>
      <c r="F21" s="17"/>
      <c r="G21" s="17"/>
    </row>
    <row r="22" spans="1:7" s="9" customFormat="1" x14ac:dyDescent="0.25">
      <c r="A22" s="117"/>
      <c r="B22" s="17" t="s">
        <v>430</v>
      </c>
      <c r="C22" s="17"/>
      <c r="D22" s="17"/>
      <c r="E22" s="17"/>
      <c r="F22" s="17"/>
      <c r="G22" s="17"/>
    </row>
    <row r="23" spans="1:7" s="9" customFormat="1" x14ac:dyDescent="0.25">
      <c r="A23" s="117"/>
      <c r="B23" s="17" t="s">
        <v>431</v>
      </c>
      <c r="C23" s="17"/>
      <c r="D23" s="17"/>
      <c r="E23" s="17"/>
      <c r="F23" s="17"/>
      <c r="G23" s="17"/>
    </row>
    <row r="24" spans="1:7" s="9" customFormat="1" x14ac:dyDescent="0.25">
      <c r="A24" s="117"/>
      <c r="B24" s="17" t="s">
        <v>432</v>
      </c>
      <c r="C24" s="17"/>
      <c r="D24" s="17"/>
      <c r="E24" s="17"/>
      <c r="F24" s="17"/>
      <c r="G24" s="17"/>
    </row>
    <row r="25" spans="1:7" s="9" customFormat="1" x14ac:dyDescent="0.25">
      <c r="A25" s="117"/>
      <c r="B25" s="17" t="s">
        <v>433</v>
      </c>
      <c r="C25" s="17" t="s">
        <v>64</v>
      </c>
      <c r="D25" s="17" t="s">
        <v>434</v>
      </c>
      <c r="E25" s="17" t="s">
        <v>435</v>
      </c>
      <c r="F25" s="17"/>
      <c r="G25" s="17"/>
    </row>
    <row r="26" spans="1:7" s="9" customFormat="1" x14ac:dyDescent="0.25">
      <c r="A26" s="117"/>
      <c r="B26" s="17" t="s">
        <v>436</v>
      </c>
      <c r="C26" s="17" t="s">
        <v>27</v>
      </c>
      <c r="D26" s="17" t="s">
        <v>437</v>
      </c>
      <c r="E26" s="17"/>
      <c r="F26" s="17">
        <v>360000</v>
      </c>
      <c r="G26" s="17"/>
    </row>
    <row r="27" spans="1:7" s="9" customFormat="1" x14ac:dyDescent="0.25">
      <c r="A27" s="117"/>
      <c r="B27" s="17" t="s">
        <v>438</v>
      </c>
      <c r="C27" s="17" t="s">
        <v>11</v>
      </c>
      <c r="D27" s="17" t="s">
        <v>439</v>
      </c>
      <c r="E27" s="17"/>
      <c r="F27" s="86">
        <v>370000</v>
      </c>
      <c r="G27" s="17"/>
    </row>
    <row r="28" spans="1:7" s="9" customFormat="1" x14ac:dyDescent="0.25">
      <c r="A28" s="117"/>
      <c r="B28" s="17" t="s">
        <v>440</v>
      </c>
      <c r="C28" s="17" t="s">
        <v>27</v>
      </c>
      <c r="D28" s="17" t="s">
        <v>441</v>
      </c>
      <c r="E28" s="17"/>
      <c r="F28" s="17">
        <v>220000</v>
      </c>
      <c r="G28" s="17"/>
    </row>
    <row r="29" spans="1:7" s="9" customFormat="1" x14ac:dyDescent="0.25">
      <c r="A29" s="117"/>
      <c r="B29" s="39"/>
      <c r="C29" s="17"/>
      <c r="D29" s="17"/>
      <c r="E29" s="17"/>
      <c r="F29" s="52"/>
      <c r="G29" s="17"/>
    </row>
    <row r="30" spans="1:7" s="9" customFormat="1" x14ac:dyDescent="0.25">
      <c r="A30" s="117"/>
      <c r="B30" s="39"/>
      <c r="C30" s="17"/>
      <c r="D30" s="17"/>
      <c r="E30" s="17"/>
      <c r="F30" s="52"/>
      <c r="G30" s="17"/>
    </row>
    <row r="31" spans="1:7" s="9" customFormat="1" x14ac:dyDescent="0.25">
      <c r="A31" s="117"/>
      <c r="B31" s="39"/>
      <c r="C31" s="17"/>
      <c r="D31" s="17"/>
      <c r="E31" s="17"/>
      <c r="F31" s="52"/>
      <c r="G31" s="17"/>
    </row>
    <row r="32" spans="1:7" s="9" customFormat="1" x14ac:dyDescent="0.25">
      <c r="A32" s="117"/>
      <c r="B32" s="39"/>
      <c r="C32" s="17"/>
      <c r="D32" s="17"/>
      <c r="E32" s="17"/>
      <c r="F32" s="52"/>
      <c r="G32" s="17"/>
    </row>
    <row r="33" spans="1:7" s="9" customFormat="1" x14ac:dyDescent="0.25">
      <c r="A33" s="117"/>
      <c r="B33" s="39"/>
      <c r="C33" s="17"/>
      <c r="D33" s="17"/>
      <c r="E33" s="17"/>
      <c r="F33" s="52"/>
      <c r="G33" s="17"/>
    </row>
    <row r="34" spans="1:7" s="9" customFormat="1" x14ac:dyDescent="0.25">
      <c r="A34" s="117"/>
      <c r="B34" s="39"/>
      <c r="C34" s="17"/>
      <c r="D34" s="17"/>
      <c r="E34" s="17"/>
      <c r="F34" s="52"/>
      <c r="G34" s="17"/>
    </row>
    <row r="35" spans="1:7" s="9" customFormat="1" x14ac:dyDescent="0.25">
      <c r="A35" s="117"/>
      <c r="B35" s="39"/>
      <c r="C35" s="17"/>
      <c r="D35" s="17"/>
      <c r="E35" s="17"/>
      <c r="F35" s="17"/>
      <c r="G35" s="17"/>
    </row>
    <row r="36" spans="1:7" s="9" customFormat="1" x14ac:dyDescent="0.25">
      <c r="A36" s="117"/>
      <c r="B36" s="55"/>
      <c r="C36" s="55"/>
      <c r="D36" s="55"/>
      <c r="E36" s="55"/>
      <c r="F36" s="52"/>
      <c r="G36" s="56"/>
    </row>
    <row r="37" spans="1:7" s="9" customFormat="1" x14ac:dyDescent="0.25">
      <c r="A37" s="117"/>
      <c r="B37" s="55"/>
      <c r="C37" s="55"/>
      <c r="D37" s="55"/>
      <c r="E37" s="55"/>
      <c r="F37" s="52"/>
      <c r="G37" s="56"/>
    </row>
    <row r="38" spans="1:7" s="9" customFormat="1" ht="15.75" thickBot="1" x14ac:dyDescent="0.3">
      <c r="A38" s="118"/>
      <c r="B38" s="17"/>
      <c r="C38" s="17"/>
      <c r="D38" s="17"/>
      <c r="E38" s="35"/>
      <c r="F38" s="52"/>
      <c r="G38" s="13"/>
    </row>
    <row r="39" spans="1:7" s="9" customFormat="1" x14ac:dyDescent="0.25">
      <c r="A39" s="116" t="s">
        <v>47</v>
      </c>
      <c r="B39" s="57"/>
      <c r="C39" s="53"/>
      <c r="D39" s="53"/>
      <c r="E39" s="53"/>
      <c r="F39" s="63"/>
      <c r="G39" s="54"/>
    </row>
    <row r="40" spans="1:7" s="9" customFormat="1" x14ac:dyDescent="0.25">
      <c r="A40" s="117"/>
      <c r="B40" s="58"/>
      <c r="C40" s="55"/>
      <c r="D40" s="55"/>
      <c r="E40" s="55"/>
      <c r="F40" s="52"/>
      <c r="G40" s="56"/>
    </row>
    <row r="41" spans="1:7" s="9" customFormat="1" x14ac:dyDescent="0.25">
      <c r="A41" s="117"/>
      <c r="B41" s="58"/>
      <c r="C41" s="55"/>
      <c r="D41" s="55"/>
      <c r="E41" s="55"/>
      <c r="F41" s="52"/>
      <c r="G41" s="56"/>
    </row>
    <row r="42" spans="1:7" s="9" customFormat="1" x14ac:dyDescent="0.25">
      <c r="A42" s="117"/>
      <c r="B42" s="58"/>
      <c r="C42" s="55"/>
      <c r="D42" s="55"/>
      <c r="E42" s="55"/>
      <c r="F42" s="52"/>
      <c r="G42" s="56"/>
    </row>
    <row r="43" spans="1:7" s="9" customFormat="1" x14ac:dyDescent="0.25">
      <c r="A43" s="117"/>
      <c r="B43" s="58"/>
      <c r="C43" s="55"/>
      <c r="D43" s="55"/>
      <c r="E43" s="55"/>
      <c r="F43" s="52"/>
      <c r="G43" s="56"/>
    </row>
    <row r="44" spans="1:7" s="9" customFormat="1" x14ac:dyDescent="0.25">
      <c r="A44" s="117"/>
      <c r="B44" s="64"/>
      <c r="C44" s="55"/>
      <c r="D44" s="55"/>
      <c r="E44" s="55"/>
      <c r="F44" s="55"/>
      <c r="G44" s="56"/>
    </row>
    <row r="45" spans="1:7" s="9" customFormat="1" x14ac:dyDescent="0.25">
      <c r="A45" s="117"/>
      <c r="B45" s="64"/>
      <c r="C45" s="55"/>
      <c r="D45" s="55"/>
      <c r="E45" s="55"/>
      <c r="F45" s="52"/>
      <c r="G45" s="56"/>
    </row>
    <row r="46" spans="1:7" s="9" customFormat="1" x14ac:dyDescent="0.25">
      <c r="A46" s="117"/>
      <c r="B46" s="58"/>
      <c r="C46" s="55"/>
      <c r="D46" s="55"/>
      <c r="E46" s="55"/>
      <c r="F46" s="52"/>
      <c r="G46" s="56"/>
    </row>
    <row r="47" spans="1:7" s="9" customFormat="1" x14ac:dyDescent="0.25">
      <c r="A47" s="117"/>
      <c r="B47" s="59"/>
      <c r="C47" s="60"/>
      <c r="D47" s="60"/>
      <c r="E47" s="60"/>
      <c r="F47" s="61"/>
      <c r="G47" s="62"/>
    </row>
    <row r="48" spans="1:7" s="9" customFormat="1" x14ac:dyDescent="0.25">
      <c r="A48" s="117"/>
      <c r="B48" s="59"/>
      <c r="C48" s="60"/>
      <c r="D48" s="60"/>
      <c r="E48" s="60"/>
      <c r="F48" s="61"/>
      <c r="G48" s="62"/>
    </row>
    <row r="49" spans="1:7" s="9" customFormat="1" x14ac:dyDescent="0.25">
      <c r="A49" s="117"/>
      <c r="B49" s="59"/>
      <c r="C49" s="60"/>
      <c r="D49" s="60"/>
      <c r="E49" s="60"/>
      <c r="F49" s="61"/>
      <c r="G49" s="62"/>
    </row>
    <row r="50" spans="1:7" s="9" customFormat="1" x14ac:dyDescent="0.25">
      <c r="A50" s="117"/>
      <c r="B50" s="15"/>
      <c r="C50" s="55"/>
      <c r="D50" s="55"/>
      <c r="E50" s="55"/>
      <c r="F50" s="52"/>
      <c r="G50" s="56"/>
    </row>
    <row r="51" spans="1:7" s="9" customFormat="1" x14ac:dyDescent="0.25">
      <c r="A51" s="117"/>
      <c r="B51" s="58"/>
      <c r="C51" s="55"/>
      <c r="D51" s="55"/>
      <c r="E51" s="55"/>
      <c r="F51" s="52"/>
      <c r="G51" s="56"/>
    </row>
    <row r="52" spans="1:7" s="9" customFormat="1" x14ac:dyDescent="0.25">
      <c r="A52" s="117"/>
      <c r="B52" s="58"/>
      <c r="C52" s="55"/>
      <c r="D52" s="55"/>
      <c r="E52" s="55"/>
      <c r="F52" s="52"/>
      <c r="G52" s="56"/>
    </row>
    <row r="53" spans="1:7" s="9" customFormat="1" x14ac:dyDescent="0.25">
      <c r="A53" s="117"/>
      <c r="B53" s="58"/>
      <c r="C53" s="55"/>
      <c r="D53" s="55"/>
      <c r="E53" s="55"/>
      <c r="F53" s="52"/>
      <c r="G53" s="56"/>
    </row>
    <row r="54" spans="1:7" s="9" customFormat="1" x14ac:dyDescent="0.25">
      <c r="A54" s="117"/>
      <c r="B54" s="58"/>
      <c r="C54" s="55"/>
      <c r="D54" s="55"/>
      <c r="E54" s="55"/>
      <c r="F54" s="52"/>
      <c r="G54" s="56"/>
    </row>
    <row r="55" spans="1:7" s="9" customFormat="1" x14ac:dyDescent="0.25">
      <c r="A55" s="117"/>
      <c r="B55" s="58"/>
      <c r="C55" s="55"/>
      <c r="D55" s="55"/>
      <c r="E55" s="55"/>
      <c r="F55" s="52"/>
      <c r="G55" s="56"/>
    </row>
    <row r="56" spans="1:7" s="9" customFormat="1" x14ac:dyDescent="0.25">
      <c r="A56" s="117"/>
      <c r="B56" s="58"/>
      <c r="C56" s="55"/>
      <c r="D56" s="55"/>
      <c r="E56" s="55"/>
      <c r="F56" s="52"/>
      <c r="G56" s="56"/>
    </row>
    <row r="57" spans="1:7" s="9" customFormat="1" x14ac:dyDescent="0.25">
      <c r="A57" s="117"/>
      <c r="B57" s="58"/>
      <c r="C57" s="55"/>
      <c r="D57" s="55"/>
      <c r="E57" s="55"/>
      <c r="F57" s="52"/>
      <c r="G57" s="56"/>
    </row>
    <row r="58" spans="1:7" s="9" customFormat="1" x14ac:dyDescent="0.25">
      <c r="A58" s="117"/>
      <c r="B58" s="58"/>
      <c r="C58" s="55"/>
      <c r="D58" s="55"/>
      <c r="E58" s="55"/>
      <c r="F58" s="52"/>
      <c r="G58" s="56"/>
    </row>
    <row r="59" spans="1:7" s="9" customFormat="1" x14ac:dyDescent="0.25">
      <c r="A59" s="117"/>
      <c r="B59" s="58"/>
      <c r="C59" s="55"/>
      <c r="D59" s="55"/>
      <c r="E59" s="55"/>
      <c r="F59" s="52"/>
      <c r="G59" s="56"/>
    </row>
    <row r="60" spans="1:7" s="9" customFormat="1" x14ac:dyDescent="0.25">
      <c r="A60" s="117"/>
      <c r="B60" s="58"/>
      <c r="C60" s="55"/>
      <c r="D60" s="55"/>
      <c r="E60" s="55"/>
      <c r="F60" s="52"/>
      <c r="G60" s="56"/>
    </row>
    <row r="61" spans="1:7" s="9" customFormat="1" x14ac:dyDescent="0.25">
      <c r="A61" s="117"/>
      <c r="B61" s="58"/>
      <c r="C61" s="55"/>
      <c r="D61" s="55"/>
      <c r="E61" s="55"/>
      <c r="F61" s="52"/>
      <c r="G61" s="56"/>
    </row>
    <row r="62" spans="1:7" s="9" customFormat="1" x14ac:dyDescent="0.25">
      <c r="A62" s="117"/>
      <c r="B62" s="58"/>
      <c r="C62" s="55"/>
      <c r="D62" s="55"/>
      <c r="E62" s="55"/>
      <c r="F62" s="52"/>
      <c r="G62" s="56"/>
    </row>
    <row r="63" spans="1:7" s="9" customFormat="1" x14ac:dyDescent="0.25">
      <c r="A63" s="117"/>
      <c r="B63" s="58"/>
      <c r="C63" s="55"/>
      <c r="D63" s="55"/>
      <c r="E63" s="55"/>
      <c r="F63" s="52"/>
      <c r="G63" s="56"/>
    </row>
    <row r="64" spans="1:7" s="9" customFormat="1" x14ac:dyDescent="0.25">
      <c r="A64" s="117"/>
      <c r="B64" s="58"/>
      <c r="C64" s="55"/>
      <c r="D64" s="55"/>
      <c r="E64" s="55"/>
      <c r="F64" s="52"/>
      <c r="G64" s="56"/>
    </row>
    <row r="65" spans="1:7" s="9" customFormat="1" x14ac:dyDescent="0.25">
      <c r="A65" s="117"/>
      <c r="B65" s="58"/>
      <c r="C65" s="55"/>
      <c r="D65" s="55"/>
      <c r="E65" s="55"/>
      <c r="F65" s="52"/>
      <c r="G65" s="56"/>
    </row>
    <row r="66" spans="1:7" s="9" customFormat="1" x14ac:dyDescent="0.25">
      <c r="A66" s="117"/>
      <c r="B66" s="77"/>
      <c r="C66" s="71"/>
      <c r="D66" s="71"/>
      <c r="E66" s="71"/>
      <c r="F66" s="72"/>
      <c r="G66" s="73"/>
    </row>
    <row r="67" spans="1:7" s="9" customFormat="1" x14ac:dyDescent="0.25">
      <c r="A67" s="117"/>
      <c r="B67" s="58"/>
      <c r="C67" s="55"/>
      <c r="D67" s="55"/>
      <c r="E67" s="55"/>
      <c r="F67" s="52"/>
      <c r="G67" s="56"/>
    </row>
    <row r="68" spans="1:7" s="9" customFormat="1" x14ac:dyDescent="0.25">
      <c r="A68" s="117"/>
      <c r="B68" s="58"/>
      <c r="C68" s="55"/>
      <c r="D68" s="55"/>
      <c r="E68" s="55"/>
      <c r="F68" s="52"/>
      <c r="G68" s="56"/>
    </row>
    <row r="69" spans="1:7" s="9" customFormat="1" x14ac:dyDescent="0.25">
      <c r="A69" s="117"/>
      <c r="B69" s="58"/>
      <c r="C69" s="55"/>
      <c r="D69" s="55"/>
      <c r="E69" s="55"/>
      <c r="F69" s="52"/>
      <c r="G69" s="56"/>
    </row>
    <row r="70" spans="1:7" s="9" customFormat="1" x14ac:dyDescent="0.25">
      <c r="A70" s="117"/>
      <c r="B70" s="58"/>
      <c r="C70" s="55"/>
      <c r="D70" s="55"/>
      <c r="E70" s="55"/>
      <c r="F70" s="52"/>
      <c r="G70" s="56"/>
    </row>
    <row r="71" spans="1:7" s="9" customFormat="1" x14ac:dyDescent="0.25">
      <c r="A71" s="117"/>
      <c r="B71" s="58"/>
      <c r="C71" s="55"/>
      <c r="D71" s="55"/>
      <c r="E71" s="55"/>
      <c r="F71" s="52"/>
      <c r="G71" s="56"/>
    </row>
    <row r="72" spans="1:7" s="9" customFormat="1" x14ac:dyDescent="0.25">
      <c r="A72" s="117"/>
      <c r="B72" s="15"/>
      <c r="C72" s="55"/>
      <c r="D72" s="55"/>
      <c r="E72" s="55"/>
      <c r="F72" s="52"/>
      <c r="G72" s="56"/>
    </row>
    <row r="73" spans="1:7" s="9" customFormat="1" ht="15.75" thickBot="1" x14ac:dyDescent="0.3">
      <c r="A73" s="117"/>
      <c r="B73" s="15"/>
      <c r="C73" s="55"/>
      <c r="D73" s="55"/>
      <c r="E73" s="55"/>
      <c r="F73" s="52"/>
      <c r="G73" s="56"/>
    </row>
    <row r="74" spans="1:7" s="9" customFormat="1" x14ac:dyDescent="0.25">
      <c r="A74" s="116" t="s">
        <v>49</v>
      </c>
      <c r="B74" s="57" t="s">
        <v>398</v>
      </c>
      <c r="C74" s="53"/>
      <c r="D74" s="53"/>
      <c r="E74" s="53"/>
      <c r="F74" s="4"/>
      <c r="G74" s="54" t="s">
        <v>399</v>
      </c>
    </row>
    <row r="75" spans="1:7" x14ac:dyDescent="0.25">
      <c r="A75" s="117"/>
      <c r="B75" s="15" t="s">
        <v>400</v>
      </c>
      <c r="C75" s="55" t="s">
        <v>27</v>
      </c>
      <c r="D75" s="55" t="s">
        <v>23</v>
      </c>
      <c r="E75" s="55" t="s">
        <v>20</v>
      </c>
      <c r="F75" s="52" t="s">
        <v>401</v>
      </c>
      <c r="G75" s="56" t="s">
        <v>95</v>
      </c>
    </row>
    <row r="76" spans="1:7" x14ac:dyDescent="0.25">
      <c r="A76" s="117"/>
      <c r="B76" s="15" t="s">
        <v>402</v>
      </c>
      <c r="C76" s="55" t="s">
        <v>27</v>
      </c>
      <c r="D76" s="55" t="s">
        <v>23</v>
      </c>
      <c r="E76" s="55" t="s">
        <v>20</v>
      </c>
      <c r="F76" s="52" t="s">
        <v>403</v>
      </c>
      <c r="G76" s="56" t="s">
        <v>404</v>
      </c>
    </row>
    <row r="77" spans="1:7" x14ac:dyDescent="0.25">
      <c r="A77" s="117"/>
      <c r="B77" s="15" t="s">
        <v>405</v>
      </c>
      <c r="C77" s="55" t="s">
        <v>27</v>
      </c>
      <c r="D77" s="55" t="s">
        <v>23</v>
      </c>
      <c r="E77" s="55" t="s">
        <v>20</v>
      </c>
      <c r="F77" s="52"/>
      <c r="G77" s="56" t="s">
        <v>95</v>
      </c>
    </row>
    <row r="78" spans="1:7" x14ac:dyDescent="0.25">
      <c r="A78" s="117"/>
      <c r="B78" s="15" t="s">
        <v>406</v>
      </c>
      <c r="C78" s="55" t="s">
        <v>11</v>
      </c>
      <c r="D78" s="55" t="s">
        <v>23</v>
      </c>
      <c r="E78" s="55" t="s">
        <v>20</v>
      </c>
      <c r="F78" s="52"/>
      <c r="G78" s="56" t="s">
        <v>73</v>
      </c>
    </row>
    <row r="79" spans="1:7" x14ac:dyDescent="0.25">
      <c r="A79" s="117"/>
      <c r="B79" s="15" t="s">
        <v>407</v>
      </c>
      <c r="C79" s="55" t="s">
        <v>27</v>
      </c>
      <c r="D79" s="55" t="s">
        <v>408</v>
      </c>
      <c r="E79" s="55" t="s">
        <v>8</v>
      </c>
      <c r="F79" s="52"/>
      <c r="G79" s="56" t="s">
        <v>73</v>
      </c>
    </row>
    <row r="80" spans="1:7" x14ac:dyDescent="0.25">
      <c r="A80" s="117"/>
      <c r="B80" s="15" t="s">
        <v>409</v>
      </c>
      <c r="C80" s="55"/>
      <c r="D80" s="55"/>
      <c r="E80" s="55"/>
      <c r="F80" s="52"/>
      <c r="G80" s="56" t="s">
        <v>73</v>
      </c>
    </row>
    <row r="81" spans="1:7" x14ac:dyDescent="0.25">
      <c r="A81" s="117"/>
      <c r="B81" s="15" t="s">
        <v>410</v>
      </c>
      <c r="C81" s="55" t="s">
        <v>64</v>
      </c>
      <c r="D81" s="55" t="s">
        <v>387</v>
      </c>
      <c r="E81" s="55" t="s">
        <v>7</v>
      </c>
      <c r="F81" s="52"/>
      <c r="G81" s="56" t="s">
        <v>95</v>
      </c>
    </row>
    <row r="82" spans="1:7" x14ac:dyDescent="0.25">
      <c r="A82" s="117"/>
      <c r="B82" s="15" t="s">
        <v>411</v>
      </c>
      <c r="C82" s="55" t="s">
        <v>64</v>
      </c>
      <c r="D82" s="55" t="s">
        <v>387</v>
      </c>
      <c r="E82" s="55" t="s">
        <v>20</v>
      </c>
      <c r="F82" s="52"/>
      <c r="G82" s="56" t="s">
        <v>404</v>
      </c>
    </row>
    <row r="83" spans="1:7" x14ac:dyDescent="0.25">
      <c r="A83" s="117"/>
      <c r="B83" s="15" t="s">
        <v>412</v>
      </c>
      <c r="C83" s="55" t="s">
        <v>27</v>
      </c>
      <c r="D83" s="55" t="s">
        <v>23</v>
      </c>
      <c r="E83" s="55" t="s">
        <v>20</v>
      </c>
      <c r="F83" s="52"/>
      <c r="G83" s="56" t="s">
        <v>95</v>
      </c>
    </row>
    <row r="84" spans="1:7" x14ac:dyDescent="0.25">
      <c r="A84" s="117"/>
      <c r="B84" s="15" t="s">
        <v>413</v>
      </c>
      <c r="C84" s="55" t="s">
        <v>11</v>
      </c>
      <c r="D84" s="55" t="s">
        <v>23</v>
      </c>
      <c r="E84" s="55" t="s">
        <v>20</v>
      </c>
      <c r="F84" s="52" t="s">
        <v>414</v>
      </c>
      <c r="G84" s="56" t="s">
        <v>95</v>
      </c>
    </row>
    <row r="85" spans="1:7" x14ac:dyDescent="0.25">
      <c r="A85" s="117"/>
      <c r="B85" s="15" t="s">
        <v>415</v>
      </c>
      <c r="C85" s="55" t="s">
        <v>64</v>
      </c>
      <c r="D85" s="55" t="s">
        <v>23</v>
      </c>
      <c r="E85" s="55" t="s">
        <v>7</v>
      </c>
      <c r="F85" s="52"/>
      <c r="G85" s="56" t="s">
        <v>416</v>
      </c>
    </row>
    <row r="86" spans="1:7" x14ac:dyDescent="0.25">
      <c r="A86" s="117"/>
      <c r="B86" s="15" t="s">
        <v>417</v>
      </c>
      <c r="C86" s="55" t="s">
        <v>64</v>
      </c>
      <c r="D86" s="55" t="s">
        <v>23</v>
      </c>
      <c r="E86" s="55" t="s">
        <v>7</v>
      </c>
      <c r="F86" s="52"/>
      <c r="G86" s="56" t="s">
        <v>416</v>
      </c>
    </row>
    <row r="87" spans="1:7" x14ac:dyDescent="0.25">
      <c r="A87" s="117"/>
      <c r="B87" s="15"/>
      <c r="C87" s="55"/>
      <c r="D87" s="55"/>
      <c r="E87" s="55"/>
      <c r="F87" s="52"/>
      <c r="G87" s="56"/>
    </row>
    <row r="88" spans="1:7" x14ac:dyDescent="0.25">
      <c r="A88" s="117"/>
      <c r="B88" s="15"/>
      <c r="C88" s="55"/>
      <c r="D88" s="55"/>
      <c r="E88" s="55"/>
      <c r="F88" s="52"/>
      <c r="G88" s="56"/>
    </row>
    <row r="89" spans="1:7" x14ac:dyDescent="0.25">
      <c r="A89" s="117"/>
      <c r="B89" s="15"/>
      <c r="C89" s="55"/>
      <c r="D89" s="55"/>
      <c r="E89" s="55"/>
      <c r="F89" s="52"/>
      <c r="G89" s="56"/>
    </row>
    <row r="90" spans="1:7" x14ac:dyDescent="0.25">
      <c r="A90" s="117"/>
      <c r="B90" s="15"/>
      <c r="C90" s="55"/>
      <c r="D90" s="55"/>
      <c r="E90" s="55"/>
      <c r="F90" s="52"/>
      <c r="G90" s="56"/>
    </row>
    <row r="91" spans="1:7" x14ac:dyDescent="0.25">
      <c r="A91" s="117"/>
      <c r="B91" s="15"/>
      <c r="C91" s="55"/>
      <c r="D91" s="55"/>
      <c r="E91" s="55"/>
      <c r="F91" s="52"/>
      <c r="G91" s="56"/>
    </row>
    <row r="92" spans="1:7" x14ac:dyDescent="0.25">
      <c r="A92" s="117"/>
      <c r="B92" s="15"/>
      <c r="C92" s="55"/>
      <c r="D92" s="55"/>
      <c r="E92" s="55"/>
      <c r="F92" s="52"/>
      <c r="G92" s="56"/>
    </row>
    <row r="93" spans="1:7" x14ac:dyDescent="0.25">
      <c r="A93" s="117"/>
      <c r="B93" s="15"/>
      <c r="C93" s="55"/>
      <c r="D93" s="55"/>
      <c r="E93" s="55"/>
      <c r="F93" s="52"/>
      <c r="G93" s="56"/>
    </row>
    <row r="94" spans="1:7" s="65" customFormat="1" x14ac:dyDescent="0.25">
      <c r="A94" s="117"/>
      <c r="B94" s="70"/>
      <c r="C94" s="71"/>
      <c r="D94" s="71"/>
      <c r="E94" s="71"/>
      <c r="F94" s="72"/>
      <c r="G94" s="73"/>
    </row>
    <row r="95" spans="1:7" x14ac:dyDescent="0.25">
      <c r="A95" s="117"/>
      <c r="B95" s="15"/>
      <c r="C95" s="55"/>
      <c r="D95" s="55"/>
      <c r="E95" s="55"/>
      <c r="F95" s="52"/>
      <c r="G95" s="56"/>
    </row>
    <row r="96" spans="1:7" x14ac:dyDescent="0.25">
      <c r="A96" s="117"/>
      <c r="B96" s="48"/>
      <c r="C96" s="60"/>
      <c r="D96" s="60"/>
      <c r="E96" s="60"/>
      <c r="F96" s="61"/>
      <c r="G96" s="62"/>
    </row>
    <row r="97" spans="1:7" x14ac:dyDescent="0.25">
      <c r="A97" s="117"/>
      <c r="B97" s="44"/>
      <c r="C97" s="45"/>
      <c r="D97" s="45"/>
      <c r="E97" s="46"/>
      <c r="F97" s="46"/>
      <c r="G97" s="47"/>
    </row>
    <row r="98" spans="1:7" x14ac:dyDescent="0.25">
      <c r="A98" s="117"/>
      <c r="B98" s="44"/>
      <c r="C98" s="45"/>
      <c r="D98" s="45"/>
      <c r="E98" s="46"/>
      <c r="F98" s="46"/>
      <c r="G98" s="47"/>
    </row>
    <row r="99" spans="1:7" x14ac:dyDescent="0.25">
      <c r="A99" s="117"/>
      <c r="B99" s="44"/>
      <c r="C99" s="45"/>
      <c r="D99" s="45"/>
      <c r="E99" s="46"/>
      <c r="F99" s="46"/>
      <c r="G99" s="47"/>
    </row>
    <row r="100" spans="1:7" x14ac:dyDescent="0.25">
      <c r="A100" s="117"/>
      <c r="B100" s="44"/>
      <c r="C100" s="45"/>
      <c r="D100" s="45"/>
      <c r="E100" s="46"/>
      <c r="F100" s="46"/>
      <c r="G100" s="47"/>
    </row>
    <row r="101" spans="1:7" x14ac:dyDescent="0.25">
      <c r="A101" s="117"/>
      <c r="B101" s="44"/>
      <c r="C101" s="45"/>
      <c r="D101" s="45"/>
      <c r="E101" s="46"/>
      <c r="F101" s="46"/>
      <c r="G101" s="47"/>
    </row>
    <row r="102" spans="1:7" x14ac:dyDescent="0.25">
      <c r="A102" s="117"/>
      <c r="B102" s="44"/>
      <c r="C102" s="45"/>
      <c r="D102" s="45"/>
      <c r="E102" s="46"/>
      <c r="F102" s="46"/>
      <c r="G102" s="47"/>
    </row>
    <row r="103" spans="1:7" x14ac:dyDescent="0.25">
      <c r="A103" s="117"/>
      <c r="B103" s="44"/>
      <c r="C103" s="45"/>
      <c r="D103" s="45"/>
      <c r="E103" s="46"/>
      <c r="F103" s="46"/>
      <c r="G103" s="47"/>
    </row>
    <row r="104" spans="1:7" x14ac:dyDescent="0.25">
      <c r="A104" s="117"/>
      <c r="B104" s="44"/>
      <c r="C104" s="45"/>
      <c r="D104" s="45"/>
      <c r="E104" s="46"/>
      <c r="F104" s="46"/>
      <c r="G104" s="47"/>
    </row>
    <row r="105" spans="1:7" x14ac:dyDescent="0.25">
      <c r="A105" s="117"/>
      <c r="B105" s="44"/>
      <c r="C105" s="45"/>
      <c r="D105" s="45"/>
      <c r="E105" s="46"/>
      <c r="F105" s="81"/>
      <c r="G105" s="47"/>
    </row>
    <row r="106" spans="1:7" x14ac:dyDescent="0.25">
      <c r="A106" s="117"/>
      <c r="B106" s="44"/>
      <c r="C106" s="45"/>
      <c r="D106" s="45"/>
      <c r="E106" s="46"/>
      <c r="F106" s="45"/>
      <c r="G106" s="47"/>
    </row>
    <row r="107" spans="1:7" ht="15.75" thickBot="1" x14ac:dyDescent="0.3">
      <c r="A107" s="117"/>
      <c r="B107" s="78"/>
      <c r="C107" s="3"/>
      <c r="D107" s="3"/>
      <c r="E107" s="79"/>
      <c r="F107" s="3"/>
      <c r="G107" s="80"/>
    </row>
    <row r="108" spans="1:7" x14ac:dyDescent="0.25">
      <c r="A108" s="116" t="s">
        <v>138</v>
      </c>
      <c r="B108" s="27"/>
      <c r="C108" s="28"/>
      <c r="D108" s="28"/>
      <c r="E108" s="28"/>
      <c r="F108" s="4"/>
      <c r="G108" s="29"/>
    </row>
    <row r="109" spans="1:7" x14ac:dyDescent="0.25">
      <c r="A109" s="117"/>
      <c r="B109" s="44"/>
      <c r="C109" s="45"/>
      <c r="D109" s="45"/>
      <c r="E109" s="45"/>
      <c r="F109" s="46"/>
      <c r="G109" s="47"/>
    </row>
    <row r="110" spans="1:7" x14ac:dyDescent="0.25">
      <c r="A110" s="117"/>
      <c r="B110" s="30"/>
      <c r="C110" s="17"/>
      <c r="D110" s="17"/>
      <c r="E110" s="17"/>
      <c r="F110" s="52"/>
      <c r="G110" s="31"/>
    </row>
    <row r="111" spans="1:7" ht="15.75" thickBot="1" x14ac:dyDescent="0.3">
      <c r="A111" s="118"/>
      <c r="B111" s="32"/>
      <c r="C111" s="33"/>
      <c r="D111" s="33"/>
      <c r="E111" s="33"/>
      <c r="F111" s="6"/>
      <c r="G111" s="34"/>
    </row>
    <row r="113" spans="1:8" ht="16.5" x14ac:dyDescent="0.25">
      <c r="A113" s="36" t="s">
        <v>227</v>
      </c>
      <c r="B113" s="49"/>
      <c r="C113" s="36" t="s">
        <v>315</v>
      </c>
      <c r="D113" s="36"/>
      <c r="E113" s="36" t="s">
        <v>5</v>
      </c>
      <c r="F113" s="36"/>
      <c r="G113" s="50" t="s">
        <v>235</v>
      </c>
      <c r="H113" s="36"/>
    </row>
    <row r="114" spans="1:8" x14ac:dyDescent="0.25">
      <c r="A114" s="36" t="s">
        <v>346</v>
      </c>
      <c r="B114" s="49"/>
      <c r="C114" s="36" t="s">
        <v>321</v>
      </c>
      <c r="D114" s="49"/>
      <c r="E114" s="36" t="s">
        <v>6</v>
      </c>
      <c r="F114" s="36"/>
      <c r="G114" s="36" t="s">
        <v>163</v>
      </c>
      <c r="H114" s="36"/>
    </row>
    <row r="115" spans="1:8" x14ac:dyDescent="0.25">
      <c r="A115" s="36" t="s">
        <v>64</v>
      </c>
      <c r="B115" s="36"/>
      <c r="C115" s="36" t="s">
        <v>316</v>
      </c>
      <c r="D115" s="49"/>
      <c r="E115" s="36" t="s">
        <v>8</v>
      </c>
      <c r="F115" s="36"/>
      <c r="G115" s="42" t="s">
        <v>164</v>
      </c>
      <c r="H115" s="36"/>
    </row>
    <row r="116" spans="1:8" x14ac:dyDescent="0.25">
      <c r="A116" s="36" t="s">
        <v>22</v>
      </c>
      <c r="B116" s="49"/>
      <c r="C116" s="36" t="s">
        <v>317</v>
      </c>
      <c r="D116" s="49"/>
      <c r="E116" s="37" t="s">
        <v>7</v>
      </c>
      <c r="F116" s="36"/>
      <c r="G116" s="36" t="s">
        <v>165</v>
      </c>
      <c r="H116" s="36"/>
    </row>
    <row r="117" spans="1:8" x14ac:dyDescent="0.25">
      <c r="A117" s="36" t="s">
        <v>27</v>
      </c>
      <c r="B117" s="49"/>
      <c r="C117" s="36" t="s">
        <v>319</v>
      </c>
      <c r="D117" s="49"/>
      <c r="E117" s="36" t="s">
        <v>20</v>
      </c>
      <c r="F117" s="36"/>
      <c r="G117" s="36" t="s">
        <v>166</v>
      </c>
      <c r="H117" s="36"/>
    </row>
    <row r="118" spans="1:8" x14ac:dyDescent="0.25">
      <c r="A118" s="36" t="s">
        <v>114</v>
      </c>
      <c r="B118" s="49"/>
      <c r="C118" s="36" t="s">
        <v>320</v>
      </c>
      <c r="D118" s="36"/>
      <c r="E118" s="36"/>
      <c r="F118" s="36"/>
      <c r="G118" s="36" t="s">
        <v>167</v>
      </c>
      <c r="H118" s="36"/>
    </row>
    <row r="119" spans="1:8" x14ac:dyDescent="0.25">
      <c r="A119" s="36" t="s">
        <v>11</v>
      </c>
      <c r="B119" s="49"/>
      <c r="C119" s="36" t="s">
        <v>40</v>
      </c>
      <c r="D119" s="36"/>
      <c r="E119" s="17"/>
      <c r="F119" s="36"/>
      <c r="G119" s="36" t="s">
        <v>168</v>
      </c>
      <c r="H119" s="36"/>
    </row>
    <row r="120" spans="1:8" x14ac:dyDescent="0.25">
      <c r="A120" s="36" t="s">
        <v>19</v>
      </c>
      <c r="B120" s="36"/>
      <c r="C120" s="36"/>
      <c r="D120" s="36"/>
      <c r="E120" s="17"/>
      <c r="F120" s="17"/>
      <c r="G120" s="36" t="s">
        <v>169</v>
      </c>
      <c r="H120" s="36"/>
    </row>
    <row r="121" spans="1:8" x14ac:dyDescent="0.25">
      <c r="A121" s="36" t="s">
        <v>51</v>
      </c>
      <c r="B121" s="36"/>
      <c r="C121" s="17"/>
      <c r="D121" s="17"/>
      <c r="E121" s="17"/>
      <c r="F121" s="17"/>
      <c r="G121" s="43" t="s">
        <v>285</v>
      </c>
      <c r="H121" s="36"/>
    </row>
  </sheetData>
  <mergeCells count="11">
    <mergeCell ref="C1:E1"/>
    <mergeCell ref="B4:B10"/>
    <mergeCell ref="C4:C10"/>
    <mergeCell ref="D4:D10"/>
    <mergeCell ref="E4:E6"/>
    <mergeCell ref="G4:G10"/>
    <mergeCell ref="A11:A38"/>
    <mergeCell ref="A39:A73"/>
    <mergeCell ref="A74:A107"/>
    <mergeCell ref="A108:A111"/>
    <mergeCell ref="F4:F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MAI 2016</vt:lpstr>
      <vt:lpstr>JUIN 2016</vt:lpstr>
      <vt:lpstr>JUILLET 2016</vt:lpstr>
      <vt:lpstr>AOUT 2016</vt:lpstr>
    </vt:vector>
  </TitlesOfParts>
  <Company>Kaufman &amp; Broad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BURLEN Aurélie</dc:creator>
  <cp:lastModifiedBy>VERNANT Mathieu</cp:lastModifiedBy>
  <dcterms:created xsi:type="dcterms:W3CDTF">2016-04-28T07:19:50Z</dcterms:created>
  <dcterms:modified xsi:type="dcterms:W3CDTF">2016-08-29T14:40:12Z</dcterms:modified>
</cp:coreProperties>
</file>