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20490" windowHeight="7755" activeTab="3"/>
  </bookViews>
  <sheets>
    <sheet name="Index classification" sheetId="2" r:id="rId1"/>
    <sheet name="inventaire" sheetId="1" r:id="rId2"/>
    <sheet name="Entrée - Sortie" sheetId="3" r:id="rId3"/>
    <sheet name="modèle bon" sheetId="4" r:id="rId4"/>
  </sheets>
  <definedNames>
    <definedName name="_xlnm._FilterDatabase" localSheetId="3" hidden="1">'modèle bon'!$I$13:$M$13</definedName>
    <definedName name="_xlnm.Criteria" localSheetId="3">'modèle bon'!$D$5:$D$6</definedName>
    <definedName name="_xlnm.Extract" localSheetId="3">'modèle bon'!$I$13:$M$13</definedName>
    <definedName name="_xlnm.Print_Area" localSheetId="2">'Entrée - Sortie'!$B$1:$I$31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/>
  <c r="L27" i="1"/>
  <c r="L28" i="1"/>
  <c r="M28" i="1" s="1"/>
  <c r="L29" i="1"/>
  <c r="L30" i="1"/>
  <c r="L31" i="1"/>
  <c r="L32" i="1"/>
  <c r="M32" i="1" s="1"/>
  <c r="L33" i="1"/>
  <c r="L34" i="1"/>
  <c r="L35" i="1"/>
  <c r="L36" i="1"/>
  <c r="M36" i="1" s="1"/>
  <c r="L37" i="1"/>
  <c r="L38" i="1"/>
  <c r="L39" i="1"/>
  <c r="L40" i="1"/>
  <c r="M40" i="1" s="1"/>
  <c r="L41" i="1"/>
  <c r="L42" i="1"/>
  <c r="L43" i="1"/>
  <c r="L44" i="1"/>
  <c r="M44" i="1" s="1"/>
  <c r="L45" i="1"/>
  <c r="L46" i="1"/>
  <c r="L47" i="1"/>
  <c r="L48" i="1"/>
  <c r="M48" i="1" s="1"/>
  <c r="L49" i="1"/>
  <c r="L50" i="1"/>
  <c r="L51" i="1"/>
  <c r="L52" i="1"/>
  <c r="M52" i="1" s="1"/>
  <c r="L53" i="1"/>
  <c r="L54" i="1"/>
  <c r="L55" i="1"/>
  <c r="L56" i="1"/>
  <c r="M56" i="1" s="1"/>
  <c r="L57" i="1"/>
  <c r="L58" i="1"/>
  <c r="L59" i="1"/>
  <c r="L60" i="1"/>
  <c r="L61" i="1"/>
  <c r="L62" i="1"/>
  <c r="M62" i="1" s="1"/>
  <c r="L63" i="1"/>
  <c r="L64" i="1"/>
  <c r="M64" i="1" s="1"/>
  <c r="L65" i="1"/>
  <c r="L66" i="1"/>
  <c r="L67" i="1"/>
  <c r="L68" i="1"/>
  <c r="L69" i="1"/>
  <c r="L70" i="1"/>
  <c r="M70" i="1" s="1"/>
  <c r="L71" i="1"/>
  <c r="L72" i="1"/>
  <c r="M72" i="1" s="1"/>
  <c r="L73" i="1"/>
  <c r="L74" i="1"/>
  <c r="L75" i="1"/>
  <c r="L76" i="1"/>
  <c r="L77" i="1"/>
  <c r="L78" i="1"/>
  <c r="M78" i="1" s="1"/>
  <c r="L79" i="1"/>
  <c r="L80" i="1"/>
  <c r="M80" i="1" s="1"/>
  <c r="L81" i="1"/>
  <c r="L82" i="1"/>
  <c r="L83" i="1"/>
  <c r="L84" i="1"/>
  <c r="L85" i="1"/>
  <c r="L86" i="1"/>
  <c r="M86" i="1" s="1"/>
  <c r="L87" i="1"/>
  <c r="L88" i="1"/>
  <c r="M88" i="1" s="1"/>
  <c r="L89" i="1"/>
  <c r="L90" i="1"/>
  <c r="L91" i="1"/>
  <c r="L92" i="1"/>
  <c r="L93" i="1"/>
  <c r="L94" i="1"/>
  <c r="M94" i="1" s="1"/>
  <c r="L95" i="1"/>
  <c r="L96" i="1"/>
  <c r="M96" i="1" s="1"/>
  <c r="L97" i="1"/>
  <c r="L98" i="1"/>
  <c r="L99" i="1"/>
  <c r="L100" i="1"/>
  <c r="L101" i="1"/>
  <c r="L102" i="1"/>
  <c r="M102" i="1" s="1"/>
  <c r="L103" i="1"/>
  <c r="L104" i="1"/>
  <c r="M104" i="1" s="1"/>
  <c r="L105" i="1"/>
  <c r="L106" i="1"/>
  <c r="L107" i="1"/>
  <c r="L108" i="1"/>
  <c r="L109" i="1"/>
  <c r="L110" i="1"/>
  <c r="M110" i="1" s="1"/>
  <c r="L111" i="1"/>
  <c r="L112" i="1"/>
  <c r="M112" i="1" s="1"/>
  <c r="L113" i="1"/>
  <c r="L114" i="1"/>
  <c r="L115" i="1"/>
  <c r="L116" i="1"/>
  <c r="L117" i="1"/>
  <c r="L118" i="1"/>
  <c r="M118" i="1" s="1"/>
  <c r="L119" i="1"/>
  <c r="L120" i="1"/>
  <c r="M120" i="1" s="1"/>
  <c r="L121" i="1"/>
  <c r="L122" i="1"/>
  <c r="L123" i="1"/>
  <c r="L124" i="1"/>
  <c r="L125" i="1"/>
  <c r="L126" i="1"/>
  <c r="M126" i="1" s="1"/>
  <c r="L127" i="1"/>
  <c r="L128" i="1"/>
  <c r="M128" i="1" s="1"/>
  <c r="L129" i="1"/>
  <c r="L130" i="1"/>
  <c r="L131" i="1"/>
  <c r="L132" i="1"/>
  <c r="L133" i="1"/>
  <c r="L134" i="1"/>
  <c r="M134" i="1" s="1"/>
  <c r="L135" i="1"/>
  <c r="L136" i="1"/>
  <c r="M136" i="1" s="1"/>
  <c r="L137" i="1"/>
  <c r="L138" i="1"/>
  <c r="L139" i="1"/>
  <c r="L140" i="1"/>
  <c r="L141" i="1"/>
  <c r="L142" i="1"/>
  <c r="M142" i="1" s="1"/>
  <c r="L143" i="1"/>
  <c r="L144" i="1"/>
  <c r="M144" i="1" s="1"/>
  <c r="L145" i="1"/>
  <c r="L146" i="1"/>
  <c r="L147" i="1"/>
  <c r="L148" i="1"/>
  <c r="L149" i="1"/>
  <c r="L150" i="1"/>
  <c r="M150" i="1" s="1"/>
  <c r="L151" i="1"/>
  <c r="L152" i="1"/>
  <c r="M152" i="1" s="1"/>
  <c r="L153" i="1"/>
  <c r="L154" i="1"/>
  <c r="L155" i="1"/>
  <c r="L156" i="1"/>
  <c r="L157" i="1"/>
  <c r="L158" i="1"/>
  <c r="M158" i="1" s="1"/>
  <c r="L159" i="1"/>
  <c r="L160" i="1"/>
  <c r="M160" i="1" s="1"/>
  <c r="L161" i="1"/>
  <c r="L162" i="1"/>
  <c r="L163" i="1"/>
  <c r="L164" i="1"/>
  <c r="L165" i="1"/>
  <c r="L166" i="1"/>
  <c r="M166" i="1" s="1"/>
  <c r="L167" i="1"/>
  <c r="L168" i="1"/>
  <c r="M168" i="1" s="1"/>
  <c r="L169" i="1"/>
  <c r="L170" i="1"/>
  <c r="L171" i="1"/>
  <c r="L172" i="1"/>
  <c r="L173" i="1"/>
  <c r="L174" i="1"/>
  <c r="M174" i="1" s="1"/>
  <c r="L175" i="1"/>
  <c r="L176" i="1"/>
  <c r="M176" i="1" s="1"/>
  <c r="L177" i="1"/>
  <c r="L178" i="1"/>
  <c r="L179" i="1"/>
  <c r="L180" i="1"/>
  <c r="L181" i="1"/>
  <c r="L182" i="1"/>
  <c r="M182" i="1" s="1"/>
  <c r="L183" i="1"/>
  <c r="L184" i="1"/>
  <c r="M184" i="1" s="1"/>
  <c r="L185" i="1"/>
  <c r="L186" i="1"/>
  <c r="L187" i="1"/>
  <c r="L188" i="1"/>
  <c r="L189" i="1"/>
  <c r="L190" i="1"/>
  <c r="M190" i="1" s="1"/>
  <c r="L191" i="1"/>
  <c r="L192" i="1"/>
  <c r="M192" i="1" s="1"/>
  <c r="L193" i="1"/>
  <c r="L194" i="1"/>
  <c r="L195" i="1"/>
  <c r="L196" i="1"/>
  <c r="L197" i="1"/>
  <c r="L198" i="1"/>
  <c r="M198" i="1" s="1"/>
  <c r="L199" i="1"/>
  <c r="L200" i="1"/>
  <c r="M200" i="1" s="1"/>
  <c r="L201" i="1"/>
  <c r="L202" i="1"/>
  <c r="L203" i="1"/>
  <c r="L204" i="1"/>
  <c r="L205" i="1"/>
  <c r="L206" i="1"/>
  <c r="M206" i="1" s="1"/>
  <c r="L207" i="1"/>
  <c r="L208" i="1"/>
  <c r="M208" i="1" s="1"/>
  <c r="L209" i="1"/>
  <c r="L210" i="1"/>
  <c r="L211" i="1"/>
  <c r="L212" i="1"/>
  <c r="L213" i="1"/>
  <c r="L214" i="1"/>
  <c r="M214" i="1" s="1"/>
  <c r="L215" i="1"/>
  <c r="L216" i="1"/>
  <c r="M216" i="1" s="1"/>
  <c r="L217" i="1"/>
  <c r="L218" i="1"/>
  <c r="L219" i="1"/>
  <c r="L220" i="1"/>
  <c r="L221" i="1"/>
  <c r="L222" i="1"/>
  <c r="M222" i="1" s="1"/>
  <c r="L223" i="1"/>
  <c r="L224" i="1"/>
  <c r="M224" i="1" s="1"/>
  <c r="L225" i="1"/>
  <c r="L226" i="1"/>
  <c r="L227" i="1"/>
  <c r="L228" i="1"/>
  <c r="L229" i="1"/>
  <c r="L230" i="1"/>
  <c r="M230" i="1" s="1"/>
  <c r="L231" i="1"/>
  <c r="L232" i="1"/>
  <c r="M232" i="1" s="1"/>
  <c r="L233" i="1"/>
  <c r="L234" i="1"/>
  <c r="L235" i="1"/>
  <c r="L236" i="1"/>
  <c r="L237" i="1"/>
  <c r="L238" i="1"/>
  <c r="M238" i="1" s="1"/>
  <c r="L239" i="1"/>
  <c r="L240" i="1"/>
  <c r="M240" i="1" s="1"/>
  <c r="L241" i="1"/>
  <c r="L242" i="1"/>
  <c r="L243" i="1"/>
  <c r="L244" i="1"/>
  <c r="L245" i="1"/>
  <c r="L246" i="1"/>
  <c r="M246" i="1" s="1"/>
  <c r="L247" i="1"/>
  <c r="L248" i="1"/>
  <c r="M248" i="1" s="1"/>
  <c r="L249" i="1"/>
  <c r="L250" i="1"/>
  <c r="L251" i="1"/>
  <c r="L252" i="1"/>
  <c r="L253" i="1"/>
  <c r="L254" i="1"/>
  <c r="M254" i="1" s="1"/>
  <c r="L255" i="1"/>
  <c r="L256" i="1"/>
  <c r="M256" i="1" s="1"/>
  <c r="L257" i="1"/>
  <c r="L258" i="1"/>
  <c r="L259" i="1"/>
  <c r="L260" i="1"/>
  <c r="L261" i="1"/>
  <c r="L262" i="1"/>
  <c r="M262" i="1" s="1"/>
  <c r="L263" i="1"/>
  <c r="L264" i="1"/>
  <c r="M264" i="1" s="1"/>
  <c r="L265" i="1"/>
  <c r="L266" i="1"/>
  <c r="L267" i="1"/>
  <c r="L268" i="1"/>
  <c r="L269" i="1"/>
  <c r="L270" i="1"/>
  <c r="M270" i="1" s="1"/>
  <c r="L271" i="1"/>
  <c r="L272" i="1"/>
  <c r="M272" i="1" s="1"/>
  <c r="L273" i="1"/>
  <c r="L274" i="1"/>
  <c r="L275" i="1"/>
  <c r="L276" i="1"/>
  <c r="L277" i="1"/>
  <c r="L278" i="1"/>
  <c r="M278" i="1" s="1"/>
  <c r="L279" i="1"/>
  <c r="L280" i="1"/>
  <c r="M280" i="1" s="1"/>
  <c r="L281" i="1"/>
  <c r="L282" i="1"/>
  <c r="L283" i="1"/>
  <c r="L284" i="1"/>
  <c r="L285" i="1"/>
  <c r="L286" i="1"/>
  <c r="M286" i="1" s="1"/>
  <c r="L287" i="1"/>
  <c r="L288" i="1"/>
  <c r="M288" i="1" s="1"/>
  <c r="L289" i="1"/>
  <c r="L290" i="1"/>
  <c r="L291" i="1"/>
  <c r="L292" i="1"/>
  <c r="L5" i="1"/>
  <c r="L6" i="1"/>
  <c r="M6" i="1" s="1"/>
  <c r="L7" i="1"/>
  <c r="L8" i="1"/>
  <c r="M8" i="1" s="1"/>
  <c r="L9" i="1"/>
  <c r="L10" i="1"/>
  <c r="L11" i="1"/>
  <c r="L12" i="1"/>
  <c r="M12" i="1" s="1"/>
  <c r="L13" i="1"/>
  <c r="L14" i="1"/>
  <c r="L15" i="1"/>
  <c r="L16" i="1"/>
  <c r="M16" i="1" s="1"/>
  <c r="L17" i="1"/>
  <c r="L18" i="1"/>
  <c r="L19" i="1"/>
  <c r="L20" i="1"/>
  <c r="M20" i="1" s="1"/>
  <c r="L21" i="1"/>
  <c r="L22" i="1"/>
  <c r="L23" i="1"/>
  <c r="L24" i="1"/>
  <c r="M24" i="1" s="1"/>
  <c r="L4" i="1"/>
  <c r="K4" i="1"/>
  <c r="M4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6" i="1"/>
  <c r="K7" i="1"/>
  <c r="K5" i="1"/>
  <c r="M5" i="1" s="1"/>
  <c r="M291" i="1" l="1"/>
  <c r="M287" i="1"/>
  <c r="M283" i="1"/>
  <c r="M279" i="1"/>
  <c r="M275" i="1"/>
  <c r="M271" i="1"/>
  <c r="M267" i="1"/>
  <c r="M263" i="1"/>
  <c r="M259" i="1"/>
  <c r="M255" i="1"/>
  <c r="M251" i="1"/>
  <c r="M247" i="1"/>
  <c r="M243" i="1"/>
  <c r="M239" i="1"/>
  <c r="M235" i="1"/>
  <c r="M231" i="1"/>
  <c r="M227" i="1"/>
  <c r="M223" i="1"/>
  <c r="M219" i="1"/>
  <c r="M215" i="1"/>
  <c r="M211" i="1"/>
  <c r="M207" i="1"/>
  <c r="M203" i="1"/>
  <c r="M199" i="1"/>
  <c r="M195" i="1"/>
  <c r="M191" i="1"/>
  <c r="M187" i="1"/>
  <c r="M183" i="1"/>
  <c r="M179" i="1"/>
  <c r="M175" i="1"/>
  <c r="M171" i="1"/>
  <c r="M167" i="1"/>
  <c r="M163" i="1"/>
  <c r="M159" i="1"/>
  <c r="M155" i="1"/>
  <c r="M151" i="1"/>
  <c r="M147" i="1"/>
  <c r="M143" i="1"/>
  <c r="M139" i="1"/>
  <c r="M135" i="1"/>
  <c r="M131" i="1"/>
  <c r="M127" i="1"/>
  <c r="M123" i="1"/>
  <c r="M119" i="1"/>
  <c r="M115" i="1"/>
  <c r="M111" i="1"/>
  <c r="M107" i="1"/>
  <c r="M103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7" i="1"/>
  <c r="M290" i="1"/>
  <c r="M282" i="1"/>
  <c r="M274" i="1"/>
  <c r="M266" i="1"/>
  <c r="M258" i="1"/>
  <c r="M250" i="1"/>
  <c r="M242" i="1"/>
  <c r="M234" i="1"/>
  <c r="M226" i="1"/>
  <c r="M218" i="1"/>
  <c r="M210" i="1"/>
  <c r="M202" i="1"/>
  <c r="M194" i="1"/>
  <c r="M186" i="1"/>
  <c r="M178" i="1"/>
  <c r="M170" i="1"/>
  <c r="M162" i="1"/>
  <c r="M154" i="1"/>
  <c r="M146" i="1"/>
  <c r="M138" i="1"/>
  <c r="M130" i="1"/>
  <c r="M122" i="1"/>
  <c r="M114" i="1"/>
  <c r="M106" i="1"/>
  <c r="M98" i="1"/>
  <c r="M90" i="1"/>
  <c r="M82" i="1"/>
  <c r="M74" i="1"/>
  <c r="M66" i="1"/>
  <c r="M58" i="1"/>
  <c r="M289" i="1"/>
  <c r="M285" i="1"/>
  <c r="M281" i="1"/>
  <c r="M277" i="1"/>
  <c r="M273" i="1"/>
  <c r="M269" i="1"/>
  <c r="M265" i="1"/>
  <c r="M261" i="1"/>
  <c r="M257" i="1"/>
  <c r="M253" i="1"/>
  <c r="M249" i="1"/>
  <c r="M245" i="1"/>
  <c r="M241" i="1"/>
  <c r="M237" i="1"/>
  <c r="M233" i="1"/>
  <c r="M229" i="1"/>
  <c r="M225" i="1"/>
  <c r="M221" i="1"/>
  <c r="M217" i="1"/>
  <c r="M213" i="1"/>
  <c r="M209" i="1"/>
  <c r="M205" i="1"/>
  <c r="M201" i="1"/>
  <c r="M197" i="1"/>
  <c r="M193" i="1"/>
  <c r="M189" i="1"/>
  <c r="M185" i="1"/>
  <c r="M181" i="1"/>
  <c r="M177" i="1"/>
  <c r="M173" i="1"/>
  <c r="M169" i="1"/>
  <c r="M165" i="1"/>
  <c r="M161" i="1"/>
  <c r="M157" i="1"/>
  <c r="M153" i="1"/>
  <c r="M149" i="1"/>
  <c r="M145" i="1"/>
  <c r="M141" i="1"/>
  <c r="M137" i="1"/>
  <c r="M133" i="1"/>
  <c r="M129" i="1"/>
  <c r="M125" i="1"/>
  <c r="M121" i="1"/>
  <c r="M117" i="1"/>
  <c r="M113" i="1"/>
  <c r="M109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M292" i="1"/>
  <c r="M284" i="1"/>
  <c r="M276" i="1"/>
  <c r="M268" i="1"/>
  <c r="M260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56" i="1"/>
  <c r="M148" i="1"/>
  <c r="M140" i="1"/>
  <c r="M132" i="1"/>
  <c r="M124" i="1"/>
  <c r="M116" i="1"/>
  <c r="M108" i="1"/>
  <c r="M100" i="1"/>
  <c r="M92" i="1"/>
  <c r="M84" i="1"/>
  <c r="M76" i="1"/>
  <c r="M68" i="1"/>
  <c r="M60" i="1"/>
  <c r="M54" i="1"/>
  <c r="M50" i="1"/>
  <c r="M46" i="1"/>
  <c r="M42" i="1"/>
  <c r="M38" i="1"/>
  <c r="M34" i="1"/>
  <c r="M30" i="1"/>
  <c r="M26" i="1"/>
  <c r="M22" i="1"/>
  <c r="M18" i="1"/>
  <c r="M14" i="1"/>
  <c r="M10" i="1"/>
  <c r="C9" i="4" l="1"/>
  <c r="C29" i="4"/>
  <c r="C27" i="4"/>
  <c r="C8" i="4"/>
  <c r="D25" i="3"/>
  <c r="D26" i="3"/>
  <c r="D27" i="3"/>
  <c r="D28" i="3"/>
  <c r="D29" i="3"/>
  <c r="D30" i="3"/>
  <c r="E25" i="3"/>
  <c r="E26" i="3"/>
  <c r="E27" i="3"/>
  <c r="E28" i="3"/>
  <c r="E29" i="3"/>
  <c r="E30" i="3"/>
  <c r="D13" i="3"/>
  <c r="D14" i="3"/>
  <c r="D15" i="3"/>
  <c r="D16" i="3"/>
  <c r="D17" i="3"/>
  <c r="D18" i="3"/>
  <c r="D19" i="3"/>
  <c r="D20" i="3"/>
  <c r="D21" i="3"/>
  <c r="D22" i="3"/>
  <c r="D23" i="3"/>
  <c r="D24" i="3"/>
  <c r="E22" i="3"/>
  <c r="E23" i="3"/>
  <c r="E24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5" i="3"/>
  <c r="D6" i="3"/>
  <c r="D7" i="3"/>
  <c r="D8" i="3"/>
  <c r="D9" i="3"/>
  <c r="D10" i="3"/>
  <c r="D11" i="3"/>
  <c r="D12" i="3"/>
  <c r="D5" i="3"/>
</calcChain>
</file>

<file path=xl/sharedStrings.xml><?xml version="1.0" encoding="utf-8"?>
<sst xmlns="http://schemas.openxmlformats.org/spreadsheetml/2006/main" count="861" uniqueCount="512">
  <si>
    <t>Groupe</t>
  </si>
  <si>
    <t>Sous groupe</t>
  </si>
  <si>
    <t>N° interne</t>
  </si>
  <si>
    <t>Désignation article</t>
  </si>
  <si>
    <t>Stock intitial</t>
  </si>
  <si>
    <t>Fournisseur</t>
  </si>
  <si>
    <t>Référence</t>
  </si>
  <si>
    <t>classification des articles</t>
  </si>
  <si>
    <t>1000-1999</t>
  </si>
  <si>
    <t>2000-2999</t>
  </si>
  <si>
    <t>3000-3999</t>
  </si>
  <si>
    <t>4000-4999</t>
  </si>
  <si>
    <t>5000-5999</t>
  </si>
  <si>
    <t>6000-6999</t>
  </si>
  <si>
    <t>7000-7999</t>
  </si>
  <si>
    <t>8000-8999</t>
  </si>
  <si>
    <t>9000-9999</t>
  </si>
  <si>
    <t>Outils de chantier / jardinage</t>
  </si>
  <si>
    <t>Balai de rue elaston</t>
  </si>
  <si>
    <t>2100007300/210008300</t>
  </si>
  <si>
    <t>Steinemann</t>
  </si>
  <si>
    <t>Balai de rue piassava</t>
  </si>
  <si>
    <t>210003300/210004300</t>
  </si>
  <si>
    <t>Balai Brosse</t>
  </si>
  <si>
    <t>Steinmann</t>
  </si>
  <si>
    <t>Pelle à col-cigne</t>
  </si>
  <si>
    <t>Pelles à neige 410/380</t>
  </si>
  <si>
    <t>pioche 2.5 kg avec manche en fibre de verre</t>
  </si>
  <si>
    <t>pioche 2.8 kg</t>
  </si>
  <si>
    <t>Racloir renforcé largeur 300</t>
  </si>
  <si>
    <t>Racloir largeur 150</t>
  </si>
  <si>
    <t>Racloir largeur 200</t>
  </si>
  <si>
    <t>croc</t>
  </si>
  <si>
    <t>fourche à fumier</t>
  </si>
  <si>
    <t>rateau de chantier</t>
  </si>
  <si>
    <t>Ecorçoir</t>
  </si>
  <si>
    <t>Hache de chantier</t>
  </si>
  <si>
    <t>Hache manche orange - noir</t>
  </si>
  <si>
    <t>ratissoire</t>
  </si>
  <si>
    <t>Barre à mines</t>
  </si>
  <si>
    <t>1000 Outils de chantier / jardinage</t>
  </si>
  <si>
    <t>1010 Balai divers</t>
  </si>
  <si>
    <t>1020 Masse divers</t>
  </si>
  <si>
    <t>Masse de mineurs 6 kg</t>
  </si>
  <si>
    <t>Masse de mineurs 5 kg</t>
  </si>
  <si>
    <t>Masse de mineurs 3.5 kg</t>
  </si>
  <si>
    <t>1030 Pelle divers</t>
  </si>
  <si>
    <t>1040 Pioche divers</t>
  </si>
  <si>
    <t>1050 Racloir divers</t>
  </si>
  <si>
    <t>1060 Divers</t>
  </si>
  <si>
    <t>Manche de réserve</t>
  </si>
  <si>
    <t>Balai de riz à main</t>
  </si>
  <si>
    <t>2000 Règles, niveaux, scies</t>
  </si>
  <si>
    <t>Niveau d'eau ALPHA jaune 1800</t>
  </si>
  <si>
    <t>Niveau d'eau ALPHA 2000 gris</t>
  </si>
  <si>
    <t>Niveau d'eau ALPHA jaune 60</t>
  </si>
  <si>
    <t>Niveau d'eau ALPHA 60 gris</t>
  </si>
  <si>
    <t>2010 Divers Niveau</t>
  </si>
  <si>
    <t>2020 Divers Scie</t>
  </si>
  <si>
    <t>Scie à buche forme robot 80</t>
  </si>
  <si>
    <t>Scie à buche forme robot 50</t>
  </si>
  <si>
    <t>Scie à métaux</t>
  </si>
  <si>
    <t>Support rapide à une main bleu</t>
  </si>
  <si>
    <t>Support rapide à une main rouge</t>
  </si>
  <si>
    <t>Equerre différentes tailles en vrac</t>
  </si>
  <si>
    <t>Serre-joint différentes tailles en vrac</t>
  </si>
  <si>
    <t>2030 Divers Support Rapide</t>
  </si>
  <si>
    <t>2040 Divers Equerre</t>
  </si>
  <si>
    <t>2050 Diver Serre-joint</t>
  </si>
  <si>
    <t>Karcher NT 35</t>
  </si>
  <si>
    <t>N/s° 040611</t>
  </si>
  <si>
    <t>Hoover Aqua plus 1700</t>
  </si>
  <si>
    <t>N/s° 43266110324 - Model S4326</t>
  </si>
  <si>
    <t>Ghibli Model AS 59</t>
  </si>
  <si>
    <t>N/s° 027166</t>
  </si>
  <si>
    <t>Basic B-BH900</t>
  </si>
  <si>
    <t>N° art 4258208</t>
  </si>
  <si>
    <t>Makita HR 4501C</t>
  </si>
  <si>
    <t>2012 95946</t>
  </si>
  <si>
    <t>Metabo Basic 240</t>
  </si>
  <si>
    <t>Einhell AirTech euro 4300V</t>
  </si>
  <si>
    <t>SN 8210809101</t>
  </si>
  <si>
    <t>Einhell 1500/1 P20</t>
  </si>
  <si>
    <t>Vibrante Bosch PSS 240A PA6/ABS</t>
  </si>
  <si>
    <t>0603 368 081</t>
  </si>
  <si>
    <t>Circulaire excentrique Bosch Gex 125-150 AVE</t>
  </si>
  <si>
    <t>060137B131-720</t>
  </si>
  <si>
    <t>Set de brosse pour ponceuse</t>
  </si>
  <si>
    <t>Black &amp; Decker EPC 12</t>
  </si>
  <si>
    <t>Metabo SB18 LTX</t>
  </si>
  <si>
    <t>6.02200.65</t>
  </si>
  <si>
    <t>Hitachi DS12 DVF3</t>
  </si>
  <si>
    <t>JD803757</t>
  </si>
  <si>
    <t>Makita LXT</t>
  </si>
  <si>
    <t>DDF453</t>
  </si>
  <si>
    <t>Black &amp; Decker CD602</t>
  </si>
  <si>
    <t>Bosch PKS 55A</t>
  </si>
  <si>
    <t>Mac Alister Mag 750-115</t>
  </si>
  <si>
    <t>13W24 000029</t>
  </si>
  <si>
    <t>Stanley Fatmax FME630</t>
  </si>
  <si>
    <t>Bosch GS2 160</t>
  </si>
  <si>
    <t>0601 521 032</t>
  </si>
  <si>
    <t>Skil Masters</t>
  </si>
  <si>
    <t>SN 205 000 441</t>
  </si>
  <si>
    <t>Black &amp; Decker EKS 890 GT 480W</t>
  </si>
  <si>
    <t>Rubi 42579</t>
  </si>
  <si>
    <t>Rubi Pocket 40</t>
  </si>
  <si>
    <t>marque inconnue</t>
  </si>
  <si>
    <t>Mac Alister MPM 1300</t>
  </si>
  <si>
    <t>P0 510 72 40 48</t>
  </si>
  <si>
    <t>Eibens OCK</t>
  </si>
  <si>
    <t>3010 Aspirateur</t>
  </si>
  <si>
    <t>3020 Marteau électrique</t>
  </si>
  <si>
    <t>3030 Compresseur</t>
  </si>
  <si>
    <t>3040 Ponceuse</t>
  </si>
  <si>
    <t>3050 Visseuse</t>
  </si>
  <si>
    <t>3060 Scie circulaire</t>
  </si>
  <si>
    <t>3070 Meuleuse</t>
  </si>
  <si>
    <t>3080 Raboteuse</t>
  </si>
  <si>
    <t>3090 Scisaille électrique</t>
  </si>
  <si>
    <t>3100 Scie egoine</t>
  </si>
  <si>
    <t>3110 Scie sabre</t>
  </si>
  <si>
    <t>3120 Coupe carrelage</t>
  </si>
  <si>
    <t>3130 Mélangeur peinture</t>
  </si>
  <si>
    <t>4000 Divers électrique</t>
  </si>
  <si>
    <t>Einhell expert</t>
  </si>
  <si>
    <t>Enrouleur 220V 50m</t>
  </si>
  <si>
    <t>Enrouleur 220V 35m</t>
  </si>
  <si>
    <t>Enrouleur 220V 33m</t>
  </si>
  <si>
    <t>Enrouleur 220V 25m</t>
  </si>
  <si>
    <t>Enrouleur 220V 20m</t>
  </si>
  <si>
    <t>Enrouleur 380V 33m (petite prise)</t>
  </si>
  <si>
    <t>Enrouleur 380V 25m (grosse prise)</t>
  </si>
  <si>
    <t>Hotstream 9KW</t>
  </si>
  <si>
    <t>modèle HLHO-9000A (380v)</t>
  </si>
  <si>
    <t>Armin Schmid 37/03</t>
  </si>
  <si>
    <t>Type TV SOLLENKONIJ (380v)</t>
  </si>
  <si>
    <t>EL Bjorn 9kw</t>
  </si>
  <si>
    <t>N° art 500-852 (380v)</t>
  </si>
  <si>
    <t>Eurom EK2000</t>
  </si>
  <si>
    <t>220v</t>
  </si>
  <si>
    <t xml:space="preserve">Go On </t>
  </si>
  <si>
    <t>PH 662-TN (220v)</t>
  </si>
  <si>
    <t>Remington gaz + électricité 10kw</t>
  </si>
  <si>
    <t>N° art 527052390</t>
  </si>
  <si>
    <t>BRENNENSTUHL</t>
  </si>
  <si>
    <t>ELP55IP54CH1399 (220v)</t>
  </si>
  <si>
    <t>Projecteur 500w</t>
  </si>
  <si>
    <t xml:space="preserve">Détecteur de mouvement </t>
  </si>
  <si>
    <t>Ovalo type CE-82P-Y</t>
  </si>
  <si>
    <t xml:space="preserve">Baladeuse </t>
  </si>
  <si>
    <t>(1x incomplète)</t>
  </si>
  <si>
    <t>Pied projecteur téléscopique</t>
  </si>
  <si>
    <t>Projecteur avec pied téléscopique</t>
  </si>
  <si>
    <t>Projecteur avec pied téléscopique 500w</t>
  </si>
  <si>
    <t>Double projecteur téléscopique 500w</t>
  </si>
  <si>
    <t>4010 Enrouleur électrique</t>
  </si>
  <si>
    <t>4020 Chauffage électrique</t>
  </si>
  <si>
    <t>4030 Projecteur</t>
  </si>
  <si>
    <t>Caisse pour peinte</t>
  </si>
  <si>
    <t>Caisse à outils pour maçon</t>
  </si>
  <si>
    <t>Caisse plâtrier</t>
  </si>
  <si>
    <t>caisse charpentier</t>
  </si>
  <si>
    <t>caisse carreleurs</t>
  </si>
  <si>
    <t>Technocraft</t>
  </si>
  <si>
    <t>Hasler</t>
  </si>
  <si>
    <t>19.3349.0100</t>
  </si>
  <si>
    <t>16475.10.000</t>
  </si>
  <si>
    <t>16471.31.000</t>
  </si>
  <si>
    <t>16476.28.000</t>
  </si>
  <si>
    <t>16479.40.000</t>
  </si>
  <si>
    <t>5000 Caisse</t>
  </si>
  <si>
    <t>5010 Selon métier</t>
  </si>
  <si>
    <t>3000 Machines</t>
  </si>
  <si>
    <t>Dévidoir pour air comprimé</t>
  </si>
  <si>
    <t>6000 Echelles</t>
  </si>
  <si>
    <t>Echelle escabot 160 cm environ</t>
  </si>
  <si>
    <t>Echelle double 270 cm environ</t>
  </si>
  <si>
    <t>Escabeau doubles marche en acier</t>
  </si>
  <si>
    <t>Escabeau doubles marche en bois</t>
  </si>
  <si>
    <t>Echelle escabot 200 cm environ</t>
  </si>
  <si>
    <t>Echelle simple 250 cm environ</t>
  </si>
  <si>
    <t>Echelle simple 185 cm environ</t>
  </si>
  <si>
    <t>Echelle simple 200 cm environ</t>
  </si>
  <si>
    <t>Echelle escabot 120 cm environ</t>
  </si>
  <si>
    <t>Echelle escabot 2 bras 200 cm environ</t>
  </si>
  <si>
    <t>Echelle escabot 2 bras 150 cm environ</t>
  </si>
  <si>
    <t>6010 Echelle</t>
  </si>
  <si>
    <t>6020 Escabeau</t>
  </si>
  <si>
    <t>3140 Divers</t>
  </si>
  <si>
    <t>Pulverisateur Torq 5lt</t>
  </si>
  <si>
    <t xml:space="preserve">Coupe fer diam 10 </t>
  </si>
  <si>
    <t>7000 Armoire grise</t>
  </si>
  <si>
    <t>7010 Permabond</t>
  </si>
  <si>
    <t>Mousse PU pour pistolet</t>
  </si>
  <si>
    <t>Permabond 220</t>
  </si>
  <si>
    <t xml:space="preserve">Mousse PU  </t>
  </si>
  <si>
    <t>Permabond 217</t>
  </si>
  <si>
    <t xml:space="preserve">Nettoyant pour mousse PU </t>
  </si>
  <si>
    <t>Permabond 251</t>
  </si>
  <si>
    <t>Silicone sanitaire</t>
  </si>
  <si>
    <t>Permabond 100</t>
  </si>
  <si>
    <t>Mastic acrylique de jointement</t>
  </si>
  <si>
    <t>Permabond 500S</t>
  </si>
  <si>
    <t>Mastic acrylique pour crépi</t>
  </si>
  <si>
    <t>Permabond 501</t>
  </si>
  <si>
    <t>Silicone pour la construction</t>
  </si>
  <si>
    <t>Permabond 145 S</t>
  </si>
  <si>
    <t>7020 Colle</t>
  </si>
  <si>
    <t>Colle de montage au polyuréthane</t>
  </si>
  <si>
    <t>Collano BM 107</t>
  </si>
  <si>
    <t>Collano FL 330</t>
  </si>
  <si>
    <t>Collano A 1970</t>
  </si>
  <si>
    <t>Colle et mastic pour joints élastique</t>
  </si>
  <si>
    <t>Colle pour plaques de sol</t>
  </si>
  <si>
    <t>Fermacell</t>
  </si>
  <si>
    <t>art N° 79225</t>
  </si>
  <si>
    <t xml:space="preserve">Colle de contact </t>
  </si>
  <si>
    <t>Forbo</t>
  </si>
  <si>
    <t>art N° 72449</t>
  </si>
  <si>
    <t>7030 Peinture</t>
  </si>
  <si>
    <t xml:space="preserve">Peinture radiateur </t>
  </si>
  <si>
    <t>Colormatic 520</t>
  </si>
  <si>
    <t>Laque couleur RAL surface satinée</t>
  </si>
  <si>
    <t>Architecht</t>
  </si>
  <si>
    <t>art N° J320471L*N</t>
  </si>
  <si>
    <t>Universal</t>
  </si>
  <si>
    <t>Peinture blanche spray toutes surfaces</t>
  </si>
  <si>
    <t>Peinture noire spray toutes surfaces</t>
  </si>
  <si>
    <t>7040 Mastic, enduits, silicone</t>
  </si>
  <si>
    <t>Gomastic 400 beige</t>
  </si>
  <si>
    <t>Stahlfix EASF 300ml</t>
  </si>
  <si>
    <t>Soudal</t>
  </si>
  <si>
    <t>Silicone neutre gris</t>
  </si>
  <si>
    <t>Etanchéité noir</t>
  </si>
  <si>
    <t>Sikasil</t>
  </si>
  <si>
    <t>WS-605S</t>
  </si>
  <si>
    <t>Enduits rapide acrylique</t>
  </si>
  <si>
    <t>Ruco</t>
  </si>
  <si>
    <t>art N°543196604</t>
  </si>
  <si>
    <t>Enduit rapide</t>
  </si>
  <si>
    <t>HS</t>
  </si>
  <si>
    <t>art N°50865432</t>
  </si>
  <si>
    <t>Spray silicone</t>
  </si>
  <si>
    <t>Wurth</t>
  </si>
  <si>
    <t>art N° 0893 221-6</t>
  </si>
  <si>
    <t>Primer Performance</t>
  </si>
  <si>
    <t>Gerflor</t>
  </si>
  <si>
    <t xml:space="preserve">Profix </t>
  </si>
  <si>
    <t>Pit-S300</t>
  </si>
  <si>
    <t>Coltogum</t>
  </si>
  <si>
    <t>art N°555601</t>
  </si>
  <si>
    <t>7050 Produit divers</t>
  </si>
  <si>
    <t>Pâte à rénover pour bois</t>
  </si>
  <si>
    <t>Bestaprofi</t>
  </si>
  <si>
    <t>art N°152 5001</t>
  </si>
  <si>
    <t>Spray multifonction</t>
  </si>
  <si>
    <t>WD-40</t>
  </si>
  <si>
    <t>Huile pour compresseur</t>
  </si>
  <si>
    <t>Prebena</t>
  </si>
  <si>
    <t>art N°300-216</t>
  </si>
  <si>
    <t>Crème de nettoyage pour mains</t>
  </si>
  <si>
    <t>Pevalin Spezial</t>
  </si>
  <si>
    <t>art N°300 900</t>
  </si>
  <si>
    <t>7060 Papier de verre triangle</t>
  </si>
  <si>
    <t>carton</t>
  </si>
  <si>
    <t>100x170mm P120</t>
  </si>
  <si>
    <t>Bosch</t>
  </si>
  <si>
    <t>100x150mm P120</t>
  </si>
  <si>
    <t>Festool</t>
  </si>
  <si>
    <t>100x170mm P80</t>
  </si>
  <si>
    <t>2 608 605 184</t>
  </si>
  <si>
    <t>2 608 605 185</t>
  </si>
  <si>
    <t>100x150mm P80</t>
  </si>
  <si>
    <t>497 137</t>
  </si>
  <si>
    <t>497 797</t>
  </si>
  <si>
    <t>100x150mm P60</t>
  </si>
  <si>
    <t>497 136</t>
  </si>
  <si>
    <t>100x170mm P40</t>
  </si>
  <si>
    <t>2 608 605 182</t>
  </si>
  <si>
    <t>100x170mm mélange</t>
  </si>
  <si>
    <t>2 608 607 417</t>
  </si>
  <si>
    <t>7070 Papier de verre rond</t>
  </si>
  <si>
    <t>Siaklett 9089 ᴓ150mm</t>
  </si>
  <si>
    <t>Blueline</t>
  </si>
  <si>
    <t>F03E 001 E10</t>
  </si>
  <si>
    <t>Mélange P10 - P40 ᴓ150mm</t>
  </si>
  <si>
    <t>Siarexx cut 1960 P40 ᴓ125mm</t>
  </si>
  <si>
    <t>F03E 003 LWO</t>
  </si>
  <si>
    <t>Siarexx cut 1960 P60 ᴓ125mm</t>
  </si>
  <si>
    <t>F03E 003 LW1</t>
  </si>
  <si>
    <t>Siarexx cut 1960 P80 ᴓ125mm</t>
  </si>
  <si>
    <t>F03E 003 LW3</t>
  </si>
  <si>
    <t>7080 Papier de verre manuel</t>
  </si>
  <si>
    <t>Mélange de feuille rectangle P80 - P240</t>
  </si>
  <si>
    <t>Visseuse manuelle avec embouts complet</t>
  </si>
  <si>
    <t>set Hasler complet</t>
  </si>
  <si>
    <t>15.1520.0199</t>
  </si>
  <si>
    <t>set Kinzo complet</t>
  </si>
  <si>
    <t>Kinzo</t>
  </si>
  <si>
    <t>set Go On incomplet</t>
  </si>
  <si>
    <t>Go On</t>
  </si>
  <si>
    <t>22-850/1004</t>
  </si>
  <si>
    <t>set Pfefferlé incomplet</t>
  </si>
  <si>
    <t>Pfefferlé</t>
  </si>
  <si>
    <t>7090 embouts visseuse</t>
  </si>
  <si>
    <t>7100 set mèches</t>
  </si>
  <si>
    <t>HSS-G 1-10mm complet</t>
  </si>
  <si>
    <t>2 608 587 013-879</t>
  </si>
  <si>
    <t>ᴓ 20mm</t>
  </si>
  <si>
    <t>2 608 596 973-879</t>
  </si>
  <si>
    <t>HSS Sprint KM 21 incomplet</t>
  </si>
  <si>
    <t>Metabo incomplet</t>
  </si>
  <si>
    <t>Assyst incomplet</t>
  </si>
  <si>
    <t xml:space="preserve"> 102-00062</t>
  </si>
  <si>
    <t>144 18 898</t>
  </si>
  <si>
    <t>2 607 010 545-878</t>
  </si>
  <si>
    <t>HM CT incomplet</t>
  </si>
  <si>
    <t>HSS Sprint TM 10 incomplet</t>
  </si>
  <si>
    <t>7110 Outils de mesure</t>
  </si>
  <si>
    <t>Plomb mesure</t>
  </si>
  <si>
    <t>Produit de marquage bleu</t>
  </si>
  <si>
    <t>Rouleaux de marquage au sol</t>
  </si>
  <si>
    <t>7120 Materiel divers</t>
  </si>
  <si>
    <t>PB Swiss Tools</t>
  </si>
  <si>
    <t>210.H-10</t>
  </si>
  <si>
    <t>Set de clé imbus 1.5-10mm complet</t>
  </si>
  <si>
    <t xml:space="preserve">Grattoirs divers format </t>
  </si>
  <si>
    <t>Support à vis pour tube de mastic</t>
  </si>
  <si>
    <t>Plateau de meulage de réserve</t>
  </si>
  <si>
    <t>Porte disque</t>
  </si>
  <si>
    <t>Metab</t>
  </si>
  <si>
    <t>art N°23279</t>
  </si>
  <si>
    <t>Brosse circulaire à tige Zeintra 3, 50x20mm</t>
  </si>
  <si>
    <t>Diverses brosses pour métal</t>
  </si>
  <si>
    <t>Diverses brosses circulaire à tige</t>
  </si>
  <si>
    <t>Balance avec récipient 0-3kg</t>
  </si>
  <si>
    <t>7130 Materiel auto</t>
  </si>
  <si>
    <t>Gratte vitres</t>
  </si>
  <si>
    <t xml:space="preserve">Spray dégivrant </t>
  </si>
  <si>
    <t>Bande de marquage rouge/blanc</t>
  </si>
  <si>
    <t xml:space="preserve">7140 Outils </t>
  </si>
  <si>
    <t>Secateurs</t>
  </si>
  <si>
    <t>pinces</t>
  </si>
  <si>
    <t>Tenailles</t>
  </si>
  <si>
    <t>Clé anglaise</t>
  </si>
  <si>
    <t>Ouvre boite</t>
  </si>
  <si>
    <t>Tournevis plat</t>
  </si>
  <si>
    <t>Tournevis croix</t>
  </si>
  <si>
    <t>Rouleau pour brasure électronique</t>
  </si>
  <si>
    <t xml:space="preserve">Pince perforatrice </t>
  </si>
  <si>
    <t xml:space="preserve">Casque de chantier </t>
  </si>
  <si>
    <t>8020 Protège ouïe</t>
  </si>
  <si>
    <t>8010 Casques</t>
  </si>
  <si>
    <t>Protège ouïe/pamir divers</t>
  </si>
  <si>
    <t xml:space="preserve">Protège ouïe/pamir  </t>
  </si>
  <si>
    <t>3M</t>
  </si>
  <si>
    <t>Peltor Optime H510F</t>
  </si>
  <si>
    <t>Tampons oriculaire</t>
  </si>
  <si>
    <t xml:space="preserve">8030 Masque </t>
  </si>
  <si>
    <t>Masque de protection 9322+</t>
  </si>
  <si>
    <t>1 carton</t>
  </si>
  <si>
    <t>Masque de protection 9310+</t>
  </si>
  <si>
    <t>8040 1er secours</t>
  </si>
  <si>
    <t xml:space="preserve">Trousse de 1er secours </t>
  </si>
  <si>
    <t>Trousse de secours pour les yeux</t>
  </si>
  <si>
    <t>8000 Armoire "sécu"</t>
  </si>
  <si>
    <t>2050 Divers Serre-joint</t>
  </si>
  <si>
    <t>Armoire "sécu"</t>
  </si>
  <si>
    <t>Caisses</t>
  </si>
  <si>
    <t>Divers électrique</t>
  </si>
  <si>
    <t>Echelles</t>
  </si>
  <si>
    <t>Machines</t>
  </si>
  <si>
    <t>Règles, niveaux, scies</t>
  </si>
  <si>
    <t>Armoire grise</t>
  </si>
  <si>
    <t>Groupe d'article</t>
  </si>
  <si>
    <t>Sous-groupe</t>
  </si>
  <si>
    <t>9000 Peintre</t>
  </si>
  <si>
    <t>9010 pinceaux</t>
  </si>
  <si>
    <t>9020 Grilles</t>
  </si>
  <si>
    <t>Peintre</t>
  </si>
  <si>
    <t>Pinceaux pliés 5cm</t>
  </si>
  <si>
    <t>Pinceaux pliés 7cm</t>
  </si>
  <si>
    <t>Pinceaux pliés 2.5cm</t>
  </si>
  <si>
    <t>Pinceaux rectangle 6cm</t>
  </si>
  <si>
    <t>Pinceaux rectangle 5cm</t>
  </si>
  <si>
    <t>Pinceaux rectangle 3.5cm</t>
  </si>
  <si>
    <t>Pinceaux rectangle 2.5cm</t>
  </si>
  <si>
    <t>Pinceaux rectangle 7.5cm</t>
  </si>
  <si>
    <t>Grille pour rouleau plastique 17cm</t>
  </si>
  <si>
    <t>Grille pour rouleau plastique 26cm</t>
  </si>
  <si>
    <t>Grille pour rouleau metal 14.5cm</t>
  </si>
  <si>
    <t>Grille pour rouleau metal 27cm</t>
  </si>
  <si>
    <t>Grille pour rouleau metal 21cm</t>
  </si>
  <si>
    <t>9030 Support rouleaux</t>
  </si>
  <si>
    <t>Support rouleaux 5cm</t>
  </si>
  <si>
    <t>Support rouleaux 8.5cm</t>
  </si>
  <si>
    <t>Support rouleaux 16cm</t>
  </si>
  <si>
    <t>Support rouleaux 13cm</t>
  </si>
  <si>
    <t>Support rouleaux 25cm</t>
  </si>
  <si>
    <t xml:space="preserve">9040 Rouleaux </t>
  </si>
  <si>
    <t>9050 Divers</t>
  </si>
  <si>
    <t>Eponges</t>
  </si>
  <si>
    <t>Pochoir 6cm diam</t>
  </si>
  <si>
    <t>Brosse peintre 15cm</t>
  </si>
  <si>
    <t>Brosse peintre 17cm</t>
  </si>
  <si>
    <t xml:space="preserve">Brosse peintre 30cm </t>
  </si>
  <si>
    <t>Pistolet à peinture</t>
  </si>
  <si>
    <t>Réservoir pistolet à peinture</t>
  </si>
  <si>
    <t xml:space="preserve">9050 Divers </t>
  </si>
  <si>
    <t>TE VC 1925 SA</t>
  </si>
  <si>
    <t>10000 Poste à souder</t>
  </si>
  <si>
    <t>10010 Machine</t>
  </si>
  <si>
    <t>Poste à souder</t>
  </si>
  <si>
    <t>Poste à souder (à la cave)</t>
  </si>
  <si>
    <t>Poste à souder TIG</t>
  </si>
  <si>
    <t>Perceuse à colonne</t>
  </si>
  <si>
    <t>Meuleuse-affuteuse double</t>
  </si>
  <si>
    <t xml:space="preserve">ALDUROR BS-50 </t>
  </si>
  <si>
    <t>ALDURO BM-22</t>
  </si>
  <si>
    <t>Scie circulaire Pumoc 380v</t>
  </si>
  <si>
    <t>SY-315</t>
  </si>
  <si>
    <t>10020 Sécurité</t>
  </si>
  <si>
    <t>Casque anti-bruit</t>
  </si>
  <si>
    <t>Masque à souder</t>
  </si>
  <si>
    <t>Paire de lunettes</t>
  </si>
  <si>
    <t>10030 Matériel</t>
  </si>
  <si>
    <t>Bombonne huile de coupe</t>
  </si>
  <si>
    <t>Brosse en fer</t>
  </si>
  <si>
    <t>Marteau</t>
  </si>
  <si>
    <t xml:space="preserve">Equerre  </t>
  </si>
  <si>
    <t>Manche téléscopique</t>
  </si>
  <si>
    <t>Code EAN</t>
  </si>
  <si>
    <t>Date</t>
  </si>
  <si>
    <t xml:space="preserve">N° article </t>
  </si>
  <si>
    <t>Nbre sortie</t>
  </si>
  <si>
    <t>Nbre entrée</t>
  </si>
  <si>
    <t>Demandeur</t>
  </si>
  <si>
    <t>1010 balais divers</t>
  </si>
  <si>
    <t>balais divers</t>
  </si>
  <si>
    <t>Catégorie</t>
  </si>
  <si>
    <t>Désignation de l'article</t>
  </si>
  <si>
    <t>Masse divers</t>
  </si>
  <si>
    <t>Pelle divers</t>
  </si>
  <si>
    <t>Pioche divers</t>
  </si>
  <si>
    <t>Racloir divers</t>
  </si>
  <si>
    <t>Divers</t>
  </si>
  <si>
    <t>Divers Niveau</t>
  </si>
  <si>
    <t>Divers Scie</t>
  </si>
  <si>
    <t>Divers Support Rapide</t>
  </si>
  <si>
    <t>Divers Equerre</t>
  </si>
  <si>
    <t>Divers Serre-joint</t>
  </si>
  <si>
    <t>Aspirateur</t>
  </si>
  <si>
    <t>Marteau électrique</t>
  </si>
  <si>
    <t>Compresseur</t>
  </si>
  <si>
    <t>Ponceuse</t>
  </si>
  <si>
    <t>Visseuse</t>
  </si>
  <si>
    <t>Scie circulaire</t>
  </si>
  <si>
    <t>Meuleuse</t>
  </si>
  <si>
    <t>Raboteuse</t>
  </si>
  <si>
    <t>Scisaille électrique</t>
  </si>
  <si>
    <t>Scie egoine</t>
  </si>
  <si>
    <t>Scie sabre</t>
  </si>
  <si>
    <t>Coupe carrelage</t>
  </si>
  <si>
    <t>Mélangeur peinture</t>
  </si>
  <si>
    <t>Enrouleur électrique</t>
  </si>
  <si>
    <t>Chauffage électrique</t>
  </si>
  <si>
    <t>Projecteur</t>
  </si>
  <si>
    <t>Selon métier</t>
  </si>
  <si>
    <t>Echelle</t>
  </si>
  <si>
    <t>Escabeau</t>
  </si>
  <si>
    <t>Permabond</t>
  </si>
  <si>
    <t>Colle</t>
  </si>
  <si>
    <t>Peinture</t>
  </si>
  <si>
    <t>Mastic, enduits, silicone</t>
  </si>
  <si>
    <t>Produit divers</t>
  </si>
  <si>
    <t>Papier de verre triangle</t>
  </si>
  <si>
    <t>Papier de verre rond</t>
  </si>
  <si>
    <t>Papier de verre manuel</t>
  </si>
  <si>
    <t>Embouts visseuse</t>
  </si>
  <si>
    <t>Set mèches</t>
  </si>
  <si>
    <t>Outils de mesure</t>
  </si>
  <si>
    <t>Materiel divers</t>
  </si>
  <si>
    <t>Materiel auto</t>
  </si>
  <si>
    <t xml:space="preserve">Outils </t>
  </si>
  <si>
    <t>Casques</t>
  </si>
  <si>
    <t>Protège ouïe</t>
  </si>
  <si>
    <t xml:space="preserve">Masque </t>
  </si>
  <si>
    <t>1er secours</t>
  </si>
  <si>
    <t>Pinceaux</t>
  </si>
  <si>
    <t>Grilles</t>
  </si>
  <si>
    <t>Support rouleaux</t>
  </si>
  <si>
    <t xml:space="preserve">Rouleaux </t>
  </si>
  <si>
    <t>Machine</t>
  </si>
  <si>
    <t>Sécurité</t>
  </si>
  <si>
    <t>Matériel</t>
  </si>
  <si>
    <t>Entrées et sorties de matériel</t>
  </si>
  <si>
    <t>Chantier</t>
  </si>
  <si>
    <t>N° Bon</t>
  </si>
  <si>
    <t>Bon de livraison</t>
  </si>
  <si>
    <t>Preneur</t>
  </si>
  <si>
    <t>Magasin central CRTO</t>
  </si>
  <si>
    <t>Quantité</t>
  </si>
  <si>
    <t>N° article</t>
  </si>
  <si>
    <t>Signature</t>
  </si>
  <si>
    <t>Champéry</t>
  </si>
  <si>
    <t>Louis</t>
  </si>
  <si>
    <t>Georges</t>
  </si>
  <si>
    <t>CRTO</t>
  </si>
  <si>
    <t>Stock
disponible</t>
  </si>
  <si>
    <t>Total
Entrée</t>
  </si>
  <si>
    <t>Total
Sortie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</si>
</sst>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3" xfId="0" applyBorder="1"/>
    <xf numFmtId="0" fontId="2" fillId="0" borderId="3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30" xfId="0" applyFont="1" applyFill="1" applyBorder="1"/>
    <xf numFmtId="0" fontId="0" fillId="0" borderId="6" xfId="0" applyBorder="1"/>
    <xf numFmtId="0" fontId="0" fillId="0" borderId="32" xfId="0" applyBorder="1"/>
    <xf numFmtId="0" fontId="0" fillId="0" borderId="33" xfId="0" applyFont="1" applyFill="1" applyBorder="1"/>
    <xf numFmtId="0" fontId="0" fillId="3" borderId="4" xfId="0" applyFill="1" applyBorder="1"/>
    <xf numFmtId="0" fontId="0" fillId="3" borderId="31" xfId="0" applyFill="1" applyBorder="1"/>
    <xf numFmtId="0" fontId="0" fillId="3" borderId="29" xfId="0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9" xfId="0" applyFont="1" applyFill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3" xfId="0" applyFont="1" applyBorder="1" applyAlignment="1">
      <alignment horizontal="center"/>
    </xf>
    <xf numFmtId="0" fontId="0" fillId="3" borderId="23" xfId="0" applyFont="1" applyFill="1" applyBorder="1"/>
    <xf numFmtId="0" fontId="0" fillId="0" borderId="17" xfId="0" applyFont="1" applyBorder="1"/>
    <xf numFmtId="0" fontId="0" fillId="0" borderId="17" xfId="0" applyFont="1" applyFill="1" applyBorder="1"/>
    <xf numFmtId="0" fontId="0" fillId="0" borderId="17" xfId="0" applyFont="1" applyBorder="1" applyAlignment="1">
      <alignment horizontal="center"/>
    </xf>
    <xf numFmtId="0" fontId="0" fillId="0" borderId="27" xfId="0" applyFont="1" applyBorder="1"/>
    <xf numFmtId="0" fontId="0" fillId="0" borderId="3" xfId="0" applyFont="1" applyFill="1" applyBorder="1"/>
    <xf numFmtId="0" fontId="0" fillId="3" borderId="3" xfId="0" applyFont="1" applyFill="1" applyBorder="1"/>
    <xf numFmtId="0" fontId="0" fillId="4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center"/>
    </xf>
    <xf numFmtId="0" fontId="0" fillId="3" borderId="2" xfId="0" applyFont="1" applyFill="1" applyBorder="1"/>
    <xf numFmtId="0" fontId="0" fillId="0" borderId="8" xfId="0" applyFont="1" applyBorder="1"/>
    <xf numFmtId="0" fontId="10" fillId="0" borderId="3" xfId="0" applyFont="1" applyBorder="1"/>
    <xf numFmtId="0" fontId="0" fillId="0" borderId="23" xfId="0" applyBorder="1"/>
    <xf numFmtId="0" fontId="2" fillId="0" borderId="30" xfId="0" applyFont="1" applyBorder="1"/>
    <xf numFmtId="0" fontId="2" fillId="0" borderId="33" xfId="0" applyFont="1" applyBorder="1"/>
    <xf numFmtId="0" fontId="0" fillId="3" borderId="8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0" borderId="3" xfId="0" applyFill="1" applyBorder="1"/>
    <xf numFmtId="0" fontId="2" fillId="0" borderId="23" xfId="0" applyFont="1" applyBorder="1"/>
    <xf numFmtId="0" fontId="0" fillId="0" borderId="0" xfId="0" quotePrefix="1"/>
    <xf numFmtId="2" fontId="0" fillId="0" borderId="0" xfId="0" applyNumberFormat="1"/>
    <xf numFmtId="2" fontId="0" fillId="3" borderId="7" xfId="0" quotePrefix="1" applyNumberFormat="1" applyFont="1" applyFill="1" applyBorder="1"/>
    <xf numFmtId="2" fontId="0" fillId="0" borderId="10" xfId="0" applyNumberFormat="1" applyFont="1" applyBorder="1"/>
    <xf numFmtId="2" fontId="0" fillId="0" borderId="12" xfId="0" applyNumberFormat="1" applyFont="1" applyBorder="1"/>
    <xf numFmtId="2" fontId="0" fillId="3" borderId="7" xfId="0" applyNumberFormat="1" applyFont="1" applyFill="1" applyBorder="1"/>
    <xf numFmtId="2" fontId="0" fillId="3" borderId="24" xfId="0" applyNumberFormat="1" applyFont="1" applyFill="1" applyBorder="1"/>
    <xf numFmtId="2" fontId="0" fillId="0" borderId="16" xfId="0" applyNumberFormat="1" applyFont="1" applyBorder="1"/>
    <xf numFmtId="2" fontId="0" fillId="0" borderId="26" xfId="0" applyNumberFormat="1" applyFont="1" applyBorder="1"/>
    <xf numFmtId="2" fontId="0" fillId="0" borderId="3" xfId="0" applyNumberFormat="1" applyFont="1" applyBorder="1"/>
    <xf numFmtId="2" fontId="0" fillId="0" borderId="17" xfId="0" applyNumberFormat="1" applyFont="1" applyBorder="1"/>
    <xf numFmtId="2" fontId="0" fillId="0" borderId="13" xfId="0" applyNumberFormat="1" applyFont="1" applyBorder="1"/>
    <xf numFmtId="2" fontId="0" fillId="3" borderId="10" xfId="0" applyNumberFormat="1" applyFont="1" applyFill="1" applyBorder="1"/>
    <xf numFmtId="2" fontId="0" fillId="0" borderId="21" xfId="0" applyNumberFormat="1" applyFont="1" applyBorder="1"/>
    <xf numFmtId="2" fontId="0" fillId="0" borderId="20" xfId="0" applyNumberFormat="1" applyFont="1" applyBorder="1"/>
    <xf numFmtId="2" fontId="0" fillId="3" borderId="28" xfId="0" applyNumberFormat="1" applyFont="1" applyFill="1" applyBorder="1"/>
    <xf numFmtId="2" fontId="0" fillId="0" borderId="7" xfId="0" applyNumberFormat="1" applyFont="1" applyBorder="1"/>
    <xf numFmtId="2" fontId="2" fillId="0" borderId="10" xfId="0" applyNumberFormat="1" applyFont="1" applyBorder="1"/>
    <xf numFmtId="2" fontId="0" fillId="0" borderId="10" xfId="0" applyNumberFormat="1" applyBorder="1"/>
    <xf numFmtId="2" fontId="0" fillId="0" borderId="24" xfId="0" applyNumberFormat="1" applyBorder="1"/>
    <xf numFmtId="2" fontId="0" fillId="0" borderId="12" xfId="0" applyNumberFormat="1" applyBorder="1"/>
    <xf numFmtId="0" fontId="0" fillId="0" borderId="0" xfId="0" applyNumberFormat="1"/>
    <xf numFmtId="14" fontId="0" fillId="0" borderId="0" xfId="0" applyNumberFormat="1"/>
    <xf numFmtId="0" fontId="0" fillId="5" borderId="0" xfId="0" applyFill="1"/>
    <xf numFmtId="0" fontId="0" fillId="5" borderId="0" xfId="0" applyNumberFormat="1" applyFill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0" xfId="0" applyFont="1" applyBorder="1"/>
    <xf numFmtId="0" fontId="0" fillId="0" borderId="0" xfId="0" applyFill="1"/>
    <xf numFmtId="0" fontId="0" fillId="0" borderId="0" xfId="0" applyNumberFormat="1" applyFill="1"/>
    <xf numFmtId="14" fontId="0" fillId="0" borderId="0" xfId="0" applyNumberFormat="1" applyFill="1"/>
    <xf numFmtId="0" fontId="0" fillId="0" borderId="0" xfId="0" quotePrefix="1" applyFill="1"/>
    <xf numFmtId="0" fontId="13" fillId="0" borderId="0" xfId="0" applyFont="1"/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textRotation="180"/>
    </xf>
    <xf numFmtId="0" fontId="7" fillId="0" borderId="5" xfId="0" applyFont="1" applyBorder="1" applyAlignment="1">
      <alignment horizontal="center" vertical="center" textRotation="180"/>
    </xf>
    <xf numFmtId="0" fontId="7" fillId="0" borderId="6" xfId="0" applyFont="1" applyBorder="1" applyAlignment="1">
      <alignment horizontal="center" vertical="center" textRotation="180"/>
    </xf>
    <xf numFmtId="0" fontId="6" fillId="0" borderId="4" xfId="0" applyFont="1" applyBorder="1" applyAlignment="1">
      <alignment horizontal="center" vertical="center" textRotation="180"/>
    </xf>
    <xf numFmtId="0" fontId="6" fillId="0" borderId="5" xfId="0" applyFont="1" applyBorder="1" applyAlignment="1">
      <alignment horizontal="center" vertical="center" textRotation="180"/>
    </xf>
    <xf numFmtId="0" fontId="6" fillId="0" borderId="6" xfId="0" applyFont="1" applyBorder="1" applyAlignment="1">
      <alignment horizontal="center" vertical="center" textRotation="180"/>
    </xf>
    <xf numFmtId="0" fontId="3" fillId="0" borderId="15" xfId="0" applyFont="1" applyBorder="1" applyAlignment="1">
      <alignment horizontal="center" vertical="center" textRotation="180"/>
    </xf>
    <xf numFmtId="0" fontId="3" fillId="0" borderId="22" xfId="0" applyFont="1" applyBorder="1" applyAlignment="1">
      <alignment horizontal="center" vertical="center" textRotation="180"/>
    </xf>
    <xf numFmtId="0" fontId="3" fillId="0" borderId="19" xfId="0" applyFont="1" applyBorder="1" applyAlignment="1">
      <alignment horizontal="center" vertical="center" textRotation="180"/>
    </xf>
    <xf numFmtId="0" fontId="12" fillId="0" borderId="15" xfId="0" applyFont="1" applyBorder="1" applyAlignment="1">
      <alignment horizontal="center" textRotation="180"/>
    </xf>
    <xf numFmtId="0" fontId="12" fillId="0" borderId="22" xfId="0" applyFont="1" applyBorder="1" applyAlignment="1">
      <alignment horizontal="center" textRotation="180"/>
    </xf>
    <xf numFmtId="0" fontId="12" fillId="0" borderId="19" xfId="0" applyFont="1" applyBorder="1" applyAlignment="1">
      <alignment horizontal="center" textRotation="180"/>
    </xf>
    <xf numFmtId="0" fontId="8" fillId="0" borderId="15" xfId="0" applyFont="1" applyBorder="1" applyAlignment="1">
      <alignment horizontal="center" vertical="center" textRotation="180"/>
    </xf>
    <xf numFmtId="0" fontId="8" fillId="0" borderId="22" xfId="0" applyFont="1" applyBorder="1" applyAlignment="1">
      <alignment horizontal="center" vertical="center" textRotation="180"/>
    </xf>
    <xf numFmtId="0" fontId="8" fillId="0" borderId="19" xfId="0" applyFont="1" applyBorder="1" applyAlignment="1">
      <alignment horizontal="center" vertical="center" textRotation="180"/>
    </xf>
    <xf numFmtId="0" fontId="1" fillId="0" borderId="15" xfId="0" applyFont="1" applyBorder="1" applyAlignment="1">
      <alignment horizontal="center" vertical="center" textRotation="180"/>
    </xf>
    <xf numFmtId="0" fontId="1" fillId="0" borderId="22" xfId="0" applyFont="1" applyBorder="1" applyAlignment="1">
      <alignment horizontal="center" vertical="center" textRotation="180"/>
    </xf>
    <xf numFmtId="0" fontId="1" fillId="0" borderId="19" xfId="0" applyFont="1" applyBorder="1" applyAlignment="1">
      <alignment horizontal="center" vertical="center" textRotation="180"/>
    </xf>
    <xf numFmtId="0" fontId="4" fillId="0" borderId="15" xfId="0" applyFont="1" applyBorder="1" applyAlignment="1">
      <alignment horizontal="center" vertical="center" textRotation="180"/>
    </xf>
    <xf numFmtId="0" fontId="4" fillId="0" borderId="22" xfId="0" applyFont="1" applyBorder="1" applyAlignment="1">
      <alignment horizontal="center" vertical="center" textRotation="180"/>
    </xf>
    <xf numFmtId="0" fontId="4" fillId="0" borderId="19" xfId="0" applyFont="1" applyBorder="1" applyAlignment="1">
      <alignment horizontal="center" vertical="center" textRotation="180"/>
    </xf>
    <xf numFmtId="0" fontId="5" fillId="0" borderId="15" xfId="0" applyFont="1" applyBorder="1" applyAlignment="1">
      <alignment horizontal="center" vertical="center" textRotation="180"/>
    </xf>
    <xf numFmtId="0" fontId="5" fillId="0" borderId="22" xfId="0" applyFont="1" applyBorder="1" applyAlignment="1">
      <alignment horizontal="center" vertical="center" textRotation="180"/>
    </xf>
    <xf numFmtId="0" fontId="5" fillId="0" borderId="19" xfId="0" applyFont="1" applyBorder="1" applyAlignment="1">
      <alignment horizontal="center" vertical="center" textRotation="180"/>
    </xf>
    <xf numFmtId="0" fontId="7" fillId="0" borderId="15" xfId="0" applyFont="1" applyBorder="1" applyAlignment="1">
      <alignment horizontal="center" vertical="center" textRotation="180"/>
    </xf>
    <xf numFmtId="0" fontId="7" fillId="0" borderId="22" xfId="0" applyFont="1" applyBorder="1" applyAlignment="1">
      <alignment horizontal="center" vertical="center" textRotation="180"/>
    </xf>
    <xf numFmtId="0" fontId="7" fillId="0" borderId="19" xfId="0" applyFont="1" applyBorder="1" applyAlignment="1">
      <alignment horizontal="center" vertical="center" textRotation="180"/>
    </xf>
    <xf numFmtId="0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3" borderId="40" xfId="0" applyFont="1" applyFill="1" applyBorder="1"/>
    <xf numFmtId="0" fontId="0" fillId="0" borderId="41" xfId="0" applyFont="1" applyBorder="1"/>
    <xf numFmtId="0" fontId="0" fillId="0" borderId="42" xfId="0" applyFont="1" applyBorder="1"/>
    <xf numFmtId="0" fontId="0" fillId="3" borderId="43" xfId="0" applyFont="1" applyFill="1" applyBorder="1"/>
    <xf numFmtId="0" fontId="0" fillId="0" borderId="41" xfId="0" applyFont="1" applyBorder="1" applyAlignment="1">
      <alignment horizontal="right"/>
    </xf>
    <xf numFmtId="0" fontId="0" fillId="0" borderId="44" xfId="0" applyFont="1" applyBorder="1" applyAlignment="1">
      <alignment horizontal="right"/>
    </xf>
    <xf numFmtId="0" fontId="0" fillId="3" borderId="40" xfId="0" applyFont="1" applyFill="1" applyBorder="1" applyAlignment="1">
      <alignment horizontal="right"/>
    </xf>
    <xf numFmtId="0" fontId="0" fillId="0" borderId="42" xfId="0" applyFont="1" applyBorder="1" applyAlignment="1">
      <alignment horizontal="right"/>
    </xf>
    <xf numFmtId="0" fontId="0" fillId="3" borderId="43" xfId="0" applyFont="1" applyFill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1" xfId="0" applyFont="1" applyFill="1" applyBorder="1" applyAlignment="1">
      <alignment horizontal="right"/>
    </xf>
    <xf numFmtId="0" fontId="0" fillId="0" borderId="44" xfId="0" applyFont="1" applyFill="1" applyBorder="1" applyAlignment="1">
      <alignment horizontal="right"/>
    </xf>
    <xf numFmtId="0" fontId="0" fillId="3" borderId="41" xfId="0" applyFont="1" applyFill="1" applyBorder="1" applyAlignment="1">
      <alignment horizontal="right"/>
    </xf>
    <xf numFmtId="0" fontId="0" fillId="3" borderId="39" xfId="0" applyFont="1" applyFill="1" applyBorder="1" applyAlignment="1">
      <alignment horizontal="right"/>
    </xf>
    <xf numFmtId="0" fontId="0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41" xfId="0" applyFill="1" applyBorder="1" applyAlignment="1">
      <alignment horizontal="right"/>
    </xf>
    <xf numFmtId="0" fontId="0" fillId="0" borderId="42" xfId="0" applyFill="1" applyBorder="1" applyAlignment="1">
      <alignment horizontal="right"/>
    </xf>
    <xf numFmtId="0" fontId="0" fillId="3" borderId="3" xfId="0" quotePrefix="1" applyNumberFormat="1" applyFont="1" applyFill="1" applyBorder="1"/>
    <xf numFmtId="2" fontId="0" fillId="3" borderId="3" xfId="0" applyNumberFormat="1" applyFont="1" applyFill="1" applyBorder="1"/>
    <xf numFmtId="2" fontId="0" fillId="3" borderId="13" xfId="0" applyNumberFormat="1" applyFont="1" applyFill="1" applyBorder="1"/>
    <xf numFmtId="0" fontId="0" fillId="0" borderId="25" xfId="0" applyBorder="1"/>
    <xf numFmtId="0" fontId="0" fillId="0" borderId="16" xfId="0" applyBorder="1"/>
    <xf numFmtId="0" fontId="0" fillId="3" borderId="17" xfId="0" quotePrefix="1" applyNumberFormat="1" applyFont="1" applyFill="1" applyBorder="1"/>
    <xf numFmtId="0" fontId="0" fillId="0" borderId="17" xfId="0" applyBorder="1"/>
    <xf numFmtId="0" fontId="0" fillId="0" borderId="18" xfId="0" applyBorder="1"/>
    <xf numFmtId="2" fontId="0" fillId="3" borderId="17" xfId="0" applyNumberFormat="1" applyFont="1" applyFill="1" applyBorder="1"/>
    <xf numFmtId="0" fontId="0" fillId="6" borderId="40" xfId="0" applyFont="1" applyFill="1" applyBorder="1" applyAlignment="1">
      <alignment horizontal="right"/>
    </xf>
    <xf numFmtId="0" fontId="0" fillId="6" borderId="24" xfId="0" applyFill="1" applyBorder="1"/>
    <xf numFmtId="2" fontId="0" fillId="6" borderId="23" xfId="0" applyNumberFormat="1" applyFont="1" applyFill="1" applyBorder="1"/>
    <xf numFmtId="0" fontId="0" fillId="6" borderId="23" xfId="0" applyFill="1" applyBorder="1"/>
    <xf numFmtId="0" fontId="0" fillId="6" borderId="25" xfId="0" applyFill="1" applyBorder="1"/>
    <xf numFmtId="0" fontId="0" fillId="6" borderId="7" xfId="0" applyFill="1" applyBorder="1"/>
    <xf numFmtId="2" fontId="0" fillId="6" borderId="8" xfId="0" applyNumberFormat="1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23" xfId="0" quotePrefix="1" applyNumberFormat="1" applyFont="1" applyFill="1" applyBorder="1"/>
    <xf numFmtId="0" fontId="0" fillId="4" borderId="0" xfId="0" applyFill="1"/>
    <xf numFmtId="2" fontId="0" fillId="4" borderId="0" xfId="0" applyNumberFormat="1" applyFill="1"/>
    <xf numFmtId="0" fontId="0" fillId="0" borderId="10" xfId="0" applyFont="1" applyBorder="1"/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2" fontId="1" fillId="2" borderId="37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7" xfId="0" applyBorder="1"/>
    <xf numFmtId="0" fontId="0" fillId="0" borderId="38" xfId="0" applyBorder="1"/>
    <xf numFmtId="0" fontId="13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9"/>
  <sheetViews>
    <sheetView topLeftCell="A38" zoomScale="50" zoomScaleNormal="50" workbookViewId="0">
      <selection activeCell="E72" sqref="E72"/>
    </sheetView>
  </sheetViews>
  <sheetFormatPr baseColWidth="10" defaultRowHeight="15" x14ac:dyDescent="0.25"/>
  <cols>
    <col min="3" max="3" width="12.7109375" bestFit="1" customWidth="1"/>
    <col min="4" max="5" width="30.5703125" bestFit="1" customWidth="1"/>
  </cols>
  <sheetData>
    <row r="4" spans="3:5" ht="23.25" x14ac:dyDescent="0.35">
      <c r="C4" s="83" t="s">
        <v>7</v>
      </c>
      <c r="D4" s="83"/>
      <c r="E4" s="83"/>
    </row>
    <row r="5" spans="3:5" ht="15.75" thickBot="1" x14ac:dyDescent="0.3"/>
    <row r="6" spans="3:5" ht="19.5" thickBot="1" x14ac:dyDescent="0.35">
      <c r="C6" s="17" t="s">
        <v>2</v>
      </c>
      <c r="D6" s="18" t="s">
        <v>375</v>
      </c>
      <c r="E6" s="19" t="s">
        <v>376</v>
      </c>
    </row>
    <row r="7" spans="3:5" x14ac:dyDescent="0.25">
      <c r="C7" s="14" t="s">
        <v>8</v>
      </c>
      <c r="D7" s="15" t="s">
        <v>17</v>
      </c>
      <c r="E7" s="16"/>
    </row>
    <row r="8" spans="3:5" x14ac:dyDescent="0.25">
      <c r="C8" s="8"/>
      <c r="D8" s="9"/>
      <c r="E8" s="10" t="s">
        <v>41</v>
      </c>
    </row>
    <row r="9" spans="3:5" x14ac:dyDescent="0.25">
      <c r="C9" s="8"/>
      <c r="D9" s="9"/>
      <c r="E9" s="10" t="s">
        <v>42</v>
      </c>
    </row>
    <row r="10" spans="3:5" x14ac:dyDescent="0.25">
      <c r="C10" s="8"/>
      <c r="D10" s="9"/>
      <c r="E10" s="10" t="s">
        <v>46</v>
      </c>
    </row>
    <row r="11" spans="3:5" x14ac:dyDescent="0.25">
      <c r="C11" s="8"/>
      <c r="D11" s="9"/>
      <c r="E11" s="10" t="s">
        <v>47</v>
      </c>
    </row>
    <row r="12" spans="3:5" x14ac:dyDescent="0.25">
      <c r="C12" s="8"/>
      <c r="D12" s="9"/>
      <c r="E12" s="10" t="s">
        <v>48</v>
      </c>
    </row>
    <row r="13" spans="3:5" ht="15.75" thickBot="1" x14ac:dyDescent="0.3">
      <c r="C13" s="11"/>
      <c r="D13" s="12"/>
      <c r="E13" s="13" t="s">
        <v>49</v>
      </c>
    </row>
    <row r="14" spans="3:5" x14ac:dyDescent="0.25">
      <c r="C14" s="14" t="s">
        <v>9</v>
      </c>
      <c r="D14" s="15" t="s">
        <v>373</v>
      </c>
      <c r="E14" s="16"/>
    </row>
    <row r="15" spans="3:5" x14ac:dyDescent="0.25">
      <c r="C15" s="8"/>
      <c r="D15" s="9"/>
      <c r="E15" s="10" t="s">
        <v>57</v>
      </c>
    </row>
    <row r="16" spans="3:5" x14ac:dyDescent="0.25">
      <c r="C16" s="8"/>
      <c r="D16" s="9"/>
      <c r="E16" s="10" t="s">
        <v>58</v>
      </c>
    </row>
    <row r="17" spans="3:5" x14ac:dyDescent="0.25">
      <c r="C17" s="8"/>
      <c r="D17" s="9"/>
      <c r="E17" s="10" t="s">
        <v>66</v>
      </c>
    </row>
    <row r="18" spans="3:5" x14ac:dyDescent="0.25">
      <c r="C18" s="8"/>
      <c r="D18" s="9"/>
      <c r="E18" s="10" t="s">
        <v>67</v>
      </c>
    </row>
    <row r="19" spans="3:5" ht="15.75" thickBot="1" x14ac:dyDescent="0.3">
      <c r="C19" s="8"/>
      <c r="D19" s="9"/>
      <c r="E19" s="10" t="s">
        <v>367</v>
      </c>
    </row>
    <row r="20" spans="3:5" ht="15.75" customHeight="1" x14ac:dyDescent="0.25">
      <c r="C20" s="14" t="s">
        <v>10</v>
      </c>
      <c r="D20" s="15" t="s">
        <v>372</v>
      </c>
      <c r="E20" s="16"/>
    </row>
    <row r="21" spans="3:5" ht="15.75" customHeight="1" x14ac:dyDescent="0.25">
      <c r="C21" s="8"/>
      <c r="D21" s="9"/>
      <c r="E21" s="10" t="s">
        <v>111</v>
      </c>
    </row>
    <row r="22" spans="3:5" ht="15.75" customHeight="1" x14ac:dyDescent="0.25">
      <c r="C22" s="8"/>
      <c r="D22" s="9"/>
      <c r="E22" s="10" t="s">
        <v>112</v>
      </c>
    </row>
    <row r="23" spans="3:5" ht="15.75" customHeight="1" x14ac:dyDescent="0.25">
      <c r="C23" s="8"/>
      <c r="D23" s="9"/>
      <c r="E23" s="10" t="s">
        <v>113</v>
      </c>
    </row>
    <row r="24" spans="3:5" ht="15.75" customHeight="1" x14ac:dyDescent="0.25">
      <c r="C24" s="8"/>
      <c r="D24" s="9"/>
      <c r="E24" s="10" t="s">
        <v>114</v>
      </c>
    </row>
    <row r="25" spans="3:5" ht="15.75" customHeight="1" x14ac:dyDescent="0.25">
      <c r="C25" s="8"/>
      <c r="D25" s="9"/>
      <c r="E25" s="10" t="s">
        <v>115</v>
      </c>
    </row>
    <row r="26" spans="3:5" ht="15.75" customHeight="1" x14ac:dyDescent="0.25">
      <c r="C26" s="8"/>
      <c r="D26" s="9"/>
      <c r="E26" s="10" t="s">
        <v>116</v>
      </c>
    </row>
    <row r="27" spans="3:5" ht="15.75" customHeight="1" x14ac:dyDescent="0.25">
      <c r="C27" s="8"/>
      <c r="D27" s="9"/>
      <c r="E27" s="10" t="s">
        <v>117</v>
      </c>
    </row>
    <row r="28" spans="3:5" ht="15.75" customHeight="1" x14ac:dyDescent="0.25">
      <c r="C28" s="8"/>
      <c r="D28" s="9"/>
      <c r="E28" s="10" t="s">
        <v>118</v>
      </c>
    </row>
    <row r="29" spans="3:5" ht="15.75" customHeight="1" x14ac:dyDescent="0.25">
      <c r="C29" s="8"/>
      <c r="D29" s="9"/>
      <c r="E29" s="10" t="s">
        <v>119</v>
      </c>
    </row>
    <row r="30" spans="3:5" ht="15.75" customHeight="1" x14ac:dyDescent="0.25">
      <c r="C30" s="8"/>
      <c r="D30" s="9"/>
      <c r="E30" s="10" t="s">
        <v>120</v>
      </c>
    </row>
    <row r="31" spans="3:5" ht="15.75" customHeight="1" x14ac:dyDescent="0.25">
      <c r="C31" s="8"/>
      <c r="D31" s="9"/>
      <c r="E31" s="10" t="s">
        <v>121</v>
      </c>
    </row>
    <row r="32" spans="3:5" ht="15.75" customHeight="1" x14ac:dyDescent="0.25">
      <c r="C32" s="8"/>
      <c r="D32" s="9"/>
      <c r="E32" s="10" t="s">
        <v>122</v>
      </c>
    </row>
    <row r="33" spans="3:5" ht="15.75" customHeight="1" x14ac:dyDescent="0.25">
      <c r="C33" s="8"/>
      <c r="D33" s="9"/>
      <c r="E33" s="10" t="s">
        <v>123</v>
      </c>
    </row>
    <row r="34" spans="3:5" ht="15.75" customHeight="1" thickBot="1" x14ac:dyDescent="0.3">
      <c r="C34" s="8"/>
      <c r="D34" s="9"/>
      <c r="E34" s="10" t="s">
        <v>189</v>
      </c>
    </row>
    <row r="35" spans="3:5" x14ac:dyDescent="0.25">
      <c r="C35" s="14" t="s">
        <v>11</v>
      </c>
      <c r="D35" s="15" t="s">
        <v>370</v>
      </c>
      <c r="E35" s="16"/>
    </row>
    <row r="36" spans="3:5" x14ac:dyDescent="0.25">
      <c r="C36" s="8"/>
      <c r="D36" s="9"/>
      <c r="E36" s="10" t="s">
        <v>156</v>
      </c>
    </row>
    <row r="37" spans="3:5" x14ac:dyDescent="0.25">
      <c r="C37" s="8"/>
      <c r="D37" s="9"/>
      <c r="E37" s="10" t="s">
        <v>157</v>
      </c>
    </row>
    <row r="38" spans="3:5" ht="15.75" thickBot="1" x14ac:dyDescent="0.3">
      <c r="C38" s="8"/>
      <c r="D38" s="9"/>
      <c r="E38" s="10" t="s">
        <v>158</v>
      </c>
    </row>
    <row r="39" spans="3:5" x14ac:dyDescent="0.25">
      <c r="C39" s="14" t="s">
        <v>12</v>
      </c>
      <c r="D39" s="15" t="s">
        <v>369</v>
      </c>
      <c r="E39" s="16"/>
    </row>
    <row r="40" spans="3:5" ht="15.75" thickBot="1" x14ac:dyDescent="0.3">
      <c r="C40" s="8"/>
      <c r="D40" s="9"/>
      <c r="E40" s="10" t="s">
        <v>172</v>
      </c>
    </row>
    <row r="41" spans="3:5" x14ac:dyDescent="0.25">
      <c r="C41" s="14" t="s">
        <v>13</v>
      </c>
      <c r="D41" s="15" t="s">
        <v>371</v>
      </c>
      <c r="E41" s="16"/>
    </row>
    <row r="42" spans="3:5" x14ac:dyDescent="0.25">
      <c r="C42" s="8"/>
      <c r="D42" s="9"/>
      <c r="E42" s="10" t="s">
        <v>187</v>
      </c>
    </row>
    <row r="43" spans="3:5" ht="15.75" thickBot="1" x14ac:dyDescent="0.3">
      <c r="C43" s="8"/>
      <c r="D43" s="9"/>
      <c r="E43" s="10" t="s">
        <v>188</v>
      </c>
    </row>
    <row r="44" spans="3:5" ht="15" customHeight="1" x14ac:dyDescent="0.25">
      <c r="C44" s="14" t="s">
        <v>14</v>
      </c>
      <c r="D44" s="15" t="s">
        <v>374</v>
      </c>
      <c r="E44" s="16"/>
    </row>
    <row r="45" spans="3:5" ht="15" customHeight="1" x14ac:dyDescent="0.25">
      <c r="C45" s="8"/>
      <c r="D45" s="9"/>
      <c r="E45" s="10" t="s">
        <v>193</v>
      </c>
    </row>
    <row r="46" spans="3:5" ht="15" customHeight="1" x14ac:dyDescent="0.25">
      <c r="C46" s="8"/>
      <c r="D46" s="9"/>
      <c r="E46" s="10" t="s">
        <v>208</v>
      </c>
    </row>
    <row r="47" spans="3:5" ht="15" customHeight="1" x14ac:dyDescent="0.25">
      <c r="C47" s="8"/>
      <c r="D47" s="9"/>
      <c r="E47" s="10" t="s">
        <v>220</v>
      </c>
    </row>
    <row r="48" spans="3:5" ht="15" customHeight="1" x14ac:dyDescent="0.25">
      <c r="C48" s="8"/>
      <c r="D48" s="9"/>
      <c r="E48" s="10" t="s">
        <v>229</v>
      </c>
    </row>
    <row r="49" spans="3:5" ht="15" customHeight="1" x14ac:dyDescent="0.25">
      <c r="C49" s="8"/>
      <c r="D49" s="9"/>
      <c r="E49" s="10" t="s">
        <v>252</v>
      </c>
    </row>
    <row r="50" spans="3:5" ht="15" customHeight="1" x14ac:dyDescent="0.25">
      <c r="C50" s="8"/>
      <c r="D50" s="9"/>
      <c r="E50" s="10" t="s">
        <v>264</v>
      </c>
    </row>
    <row r="51" spans="3:5" ht="15" customHeight="1" x14ac:dyDescent="0.25">
      <c r="C51" s="8"/>
      <c r="D51" s="9"/>
      <c r="E51" s="10" t="s">
        <v>282</v>
      </c>
    </row>
    <row r="52" spans="3:5" ht="15" customHeight="1" x14ac:dyDescent="0.25">
      <c r="C52" s="8"/>
      <c r="D52" s="9"/>
      <c r="E52" s="10" t="s">
        <v>293</v>
      </c>
    </row>
    <row r="53" spans="3:5" ht="15" customHeight="1" x14ac:dyDescent="0.25">
      <c r="C53" s="8"/>
      <c r="D53" s="9"/>
      <c r="E53" s="10" t="s">
        <v>305</v>
      </c>
    </row>
    <row r="54" spans="3:5" ht="15" customHeight="1" x14ac:dyDescent="0.25">
      <c r="C54" s="8"/>
      <c r="D54" s="9"/>
      <c r="E54" s="10" t="s">
        <v>306</v>
      </c>
    </row>
    <row r="55" spans="3:5" ht="15" customHeight="1" x14ac:dyDescent="0.25">
      <c r="C55" s="8"/>
      <c r="D55" s="9"/>
      <c r="E55" s="10" t="s">
        <v>319</v>
      </c>
    </row>
    <row r="56" spans="3:5" ht="15" customHeight="1" x14ac:dyDescent="0.25">
      <c r="C56" s="8"/>
      <c r="D56" s="9"/>
      <c r="E56" s="10" t="s">
        <v>323</v>
      </c>
    </row>
    <row r="57" spans="3:5" x14ac:dyDescent="0.25">
      <c r="C57" s="8"/>
      <c r="D57" s="9"/>
      <c r="E57" s="10" t="s">
        <v>337</v>
      </c>
    </row>
    <row r="58" spans="3:5" ht="15" customHeight="1" thickBot="1" x14ac:dyDescent="0.3">
      <c r="C58" s="8"/>
      <c r="D58" s="9"/>
      <c r="E58" s="10" t="s">
        <v>341</v>
      </c>
    </row>
    <row r="59" spans="3:5" ht="15.75" customHeight="1" x14ac:dyDescent="0.25">
      <c r="C59" s="14" t="s">
        <v>15</v>
      </c>
      <c r="D59" s="15" t="s">
        <v>368</v>
      </c>
      <c r="E59" s="16"/>
    </row>
    <row r="60" spans="3:5" ht="15.75" customHeight="1" x14ac:dyDescent="0.25">
      <c r="C60" s="8"/>
      <c r="D60" s="9"/>
      <c r="E60" s="10" t="s">
        <v>353</v>
      </c>
    </row>
    <row r="61" spans="3:5" x14ac:dyDescent="0.25">
      <c r="C61" s="8"/>
      <c r="D61" s="9"/>
      <c r="E61" s="10" t="s">
        <v>352</v>
      </c>
    </row>
    <row r="62" spans="3:5" x14ac:dyDescent="0.25">
      <c r="C62" s="8"/>
      <c r="D62" s="9"/>
      <c r="E62" s="10" t="s">
        <v>359</v>
      </c>
    </row>
    <row r="63" spans="3:5" ht="15.75" thickBot="1" x14ac:dyDescent="0.3">
      <c r="C63" s="8"/>
      <c r="D63" s="9"/>
      <c r="E63" s="10" t="s">
        <v>363</v>
      </c>
    </row>
    <row r="64" spans="3:5" x14ac:dyDescent="0.25">
      <c r="C64" s="14" t="s">
        <v>16</v>
      </c>
      <c r="D64" s="15" t="s">
        <v>380</v>
      </c>
      <c r="E64" s="16"/>
    </row>
    <row r="65" spans="3:5" ht="18.75" x14ac:dyDescent="0.3">
      <c r="C65" s="8"/>
      <c r="D65" s="9"/>
      <c r="E65" s="43" t="s">
        <v>378</v>
      </c>
    </row>
    <row r="66" spans="3:5" ht="18.75" x14ac:dyDescent="0.3">
      <c r="C66" s="8"/>
      <c r="D66" s="9"/>
      <c r="E66" s="43" t="s">
        <v>379</v>
      </c>
    </row>
    <row r="67" spans="3:5" ht="18.75" x14ac:dyDescent="0.3">
      <c r="C67" s="8"/>
      <c r="D67" s="9"/>
      <c r="E67" s="43" t="s">
        <v>394</v>
      </c>
    </row>
    <row r="68" spans="3:5" ht="18.75" x14ac:dyDescent="0.3">
      <c r="C68" s="8"/>
      <c r="D68" s="9"/>
      <c r="E68" s="43" t="s">
        <v>400</v>
      </c>
    </row>
    <row r="69" spans="3:5" ht="19.5" thickBot="1" x14ac:dyDescent="0.35">
      <c r="C69" s="11"/>
      <c r="D69" s="12"/>
      <c r="E69" s="44" t="s">
        <v>409</v>
      </c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2"/>
  <sheetViews>
    <sheetView zoomScale="60" zoomScaleNormal="60" workbookViewId="0">
      <selection activeCell="A14" sqref="A14"/>
    </sheetView>
  </sheetViews>
  <sheetFormatPr baseColWidth="10" defaultRowHeight="15" x14ac:dyDescent="0.25"/>
  <cols>
    <col min="1" max="1" width="11.42578125" style="156"/>
    <col min="2" max="2" width="33.42578125" customWidth="1"/>
    <col min="3" max="3" width="30.85546875" style="50" bestFit="1" customWidth="1"/>
    <col min="4" max="4" width="17.42578125" customWidth="1"/>
    <col min="5" max="5" width="47.5703125" bestFit="1" customWidth="1"/>
    <col min="6" max="6" width="19.85546875" bestFit="1" customWidth="1"/>
    <col min="7" max="7" width="37.28515625" bestFit="1" customWidth="1"/>
    <col min="8" max="8" width="20.85546875" bestFit="1" customWidth="1"/>
    <col min="9" max="9" width="17" bestFit="1" customWidth="1"/>
    <col min="10" max="10" width="30.85546875" style="50" hidden="1" customWidth="1"/>
    <col min="11" max="11" width="12.28515625" bestFit="1" customWidth="1"/>
    <col min="13" max="13" width="27.140625" bestFit="1" customWidth="1"/>
    <col min="14" max="16" width="11.42578125" style="156"/>
  </cols>
  <sheetData>
    <row r="1" spans="1:16" s="156" customFormat="1" x14ac:dyDescent="0.25">
      <c r="C1" s="157"/>
      <c r="J1" s="157"/>
    </row>
    <row r="2" spans="1:16" s="156" customFormat="1" ht="15.75" thickBot="1" x14ac:dyDescent="0.3">
      <c r="C2" s="157"/>
      <c r="J2" s="157"/>
    </row>
    <row r="3" spans="1:16" s="167" customFormat="1" ht="53.25" thickBot="1" x14ac:dyDescent="0.3">
      <c r="A3" s="159"/>
      <c r="B3" s="160" t="s">
        <v>0</v>
      </c>
      <c r="C3" s="161" t="s">
        <v>1</v>
      </c>
      <c r="D3" s="162" t="s">
        <v>2</v>
      </c>
      <c r="E3" s="162" t="s">
        <v>3</v>
      </c>
      <c r="F3" s="162" t="s">
        <v>5</v>
      </c>
      <c r="G3" s="162" t="s">
        <v>6</v>
      </c>
      <c r="H3" s="163" t="s">
        <v>4</v>
      </c>
      <c r="I3" s="160" t="s">
        <v>432</v>
      </c>
      <c r="J3" s="164" t="s">
        <v>1</v>
      </c>
      <c r="K3" s="165" t="s">
        <v>510</v>
      </c>
      <c r="L3" s="165" t="s">
        <v>511</v>
      </c>
      <c r="M3" s="166" t="s">
        <v>509</v>
      </c>
      <c r="N3" s="159"/>
      <c r="O3" s="159"/>
      <c r="P3" s="159"/>
    </row>
    <row r="4" spans="1:16" x14ac:dyDescent="0.25">
      <c r="B4" s="84" t="s">
        <v>40</v>
      </c>
      <c r="C4" s="51" t="s">
        <v>438</v>
      </c>
      <c r="D4" s="20"/>
      <c r="E4" s="20"/>
      <c r="F4" s="20"/>
      <c r="G4" s="20"/>
      <c r="H4" s="21"/>
      <c r="I4" s="147"/>
      <c r="J4" s="155" t="s">
        <v>439</v>
      </c>
      <c r="K4" s="149">
        <f>SUMIFS('Entrée - Sortie'!G:G,'Entrée - Sortie'!C:C,inventaire!D4)</f>
        <v>0</v>
      </c>
      <c r="L4" s="149">
        <f>SUMIFS('Entrée - Sortie'!F:F,'Entrée - Sortie'!C:C,inventaire!D4)</f>
        <v>0</v>
      </c>
      <c r="M4" s="150">
        <f>H4+K4-L4</f>
        <v>0</v>
      </c>
    </row>
    <row r="5" spans="1:16" x14ac:dyDescent="0.25">
      <c r="B5" s="85"/>
      <c r="C5" s="158"/>
      <c r="D5" s="22">
        <v>1011</v>
      </c>
      <c r="E5" s="22" t="s">
        <v>18</v>
      </c>
      <c r="F5" s="23" t="s">
        <v>20</v>
      </c>
      <c r="G5" s="23" t="s">
        <v>19</v>
      </c>
      <c r="H5" s="24">
        <v>4</v>
      </c>
      <c r="I5" s="3"/>
      <c r="J5" s="137" t="s">
        <v>439</v>
      </c>
      <c r="K5" s="1">
        <f>SUMIFS('Entrée - Sortie'!G:G,'Entrée - Sortie'!C:C,inventaire!D5)</f>
        <v>15</v>
      </c>
      <c r="L5" s="1">
        <f>SUMIFS('Entrée - Sortie'!F:F,'Entrée - Sortie'!C:C,inventaire!D5)</f>
        <v>12</v>
      </c>
      <c r="M5" s="4">
        <f t="shared" ref="M5:M68" si="0">H5+K5-L5</f>
        <v>7</v>
      </c>
    </row>
    <row r="6" spans="1:16" x14ac:dyDescent="0.25">
      <c r="B6" s="85"/>
      <c r="C6" s="52"/>
      <c r="D6" s="22">
        <v>1012</v>
      </c>
      <c r="E6" s="22" t="s">
        <v>21</v>
      </c>
      <c r="F6" s="23" t="s">
        <v>20</v>
      </c>
      <c r="G6" s="23" t="s">
        <v>22</v>
      </c>
      <c r="H6" s="24">
        <v>3</v>
      </c>
      <c r="I6" s="3"/>
      <c r="J6" s="137" t="s">
        <v>439</v>
      </c>
      <c r="K6" s="1">
        <f>SUMIFS('Entrée - Sortie'!G:G,'Entrée - Sortie'!C:C,inventaire!D6)</f>
        <v>0</v>
      </c>
      <c r="L6" s="1">
        <f>SUMIFS('Entrée - Sortie'!F:F,'Entrée - Sortie'!C:C,inventaire!D6)</f>
        <v>0</v>
      </c>
      <c r="M6" s="4">
        <f t="shared" si="0"/>
        <v>3</v>
      </c>
    </row>
    <row r="7" spans="1:16" x14ac:dyDescent="0.25">
      <c r="B7" s="85"/>
      <c r="C7" s="52"/>
      <c r="D7" s="22">
        <v>1013</v>
      </c>
      <c r="E7" s="22" t="s">
        <v>51</v>
      </c>
      <c r="F7" s="23" t="s">
        <v>20</v>
      </c>
      <c r="G7" s="23">
        <v>210012100</v>
      </c>
      <c r="H7" s="24">
        <v>6</v>
      </c>
      <c r="I7" s="3"/>
      <c r="J7" s="137" t="s">
        <v>439</v>
      </c>
      <c r="K7" s="1">
        <f>SUMIFS('Entrée - Sortie'!G:G,'Entrée - Sortie'!C:C,inventaire!D7)</f>
        <v>0</v>
      </c>
      <c r="L7" s="1">
        <f>SUMIFS('Entrée - Sortie'!F:F,'Entrée - Sortie'!C:C,inventaire!D7)</f>
        <v>0</v>
      </c>
      <c r="M7" s="4">
        <f t="shared" si="0"/>
        <v>6</v>
      </c>
    </row>
    <row r="8" spans="1:16" ht="15.75" thickBot="1" x14ac:dyDescent="0.3">
      <c r="B8" s="85"/>
      <c r="C8" s="53"/>
      <c r="D8" s="25">
        <v>1014</v>
      </c>
      <c r="E8" s="25" t="s">
        <v>23</v>
      </c>
      <c r="F8" s="27"/>
      <c r="G8" s="25"/>
      <c r="H8" s="26">
        <v>2</v>
      </c>
      <c r="I8" s="141"/>
      <c r="J8" s="142" t="s">
        <v>439</v>
      </c>
      <c r="K8" s="143">
        <f>SUMIFS('Entrée - Sortie'!G:G,'Entrée - Sortie'!C:C,inventaire!D8)</f>
        <v>0</v>
      </c>
      <c r="L8" s="143">
        <f>SUMIFS('Entrée - Sortie'!F:F,'Entrée - Sortie'!C:C,inventaire!D8)</f>
        <v>1</v>
      </c>
      <c r="M8" s="144">
        <f t="shared" si="0"/>
        <v>1</v>
      </c>
    </row>
    <row r="9" spans="1:16" x14ac:dyDescent="0.25">
      <c r="B9" s="85"/>
      <c r="C9" s="54" t="s">
        <v>42</v>
      </c>
      <c r="D9" s="20"/>
      <c r="E9" s="20"/>
      <c r="F9" s="45"/>
      <c r="G9" s="20"/>
      <c r="H9" s="115"/>
      <c r="I9" s="151"/>
      <c r="J9" s="152" t="s">
        <v>442</v>
      </c>
      <c r="K9" s="153">
        <f>SUMIFS('Entrée - Sortie'!G:G,'Entrée - Sortie'!C:C,inventaire!D9)</f>
        <v>0</v>
      </c>
      <c r="L9" s="153">
        <f>SUMIFS('Entrée - Sortie'!F:F,'Entrée - Sortie'!C:C,inventaire!D9)</f>
        <v>0</v>
      </c>
      <c r="M9" s="154">
        <f t="shared" si="0"/>
        <v>0</v>
      </c>
    </row>
    <row r="10" spans="1:16" x14ac:dyDescent="0.25">
      <c r="B10" s="85"/>
      <c r="C10" s="52"/>
      <c r="D10" s="22">
        <v>1021</v>
      </c>
      <c r="E10" s="22" t="s">
        <v>44</v>
      </c>
      <c r="F10" s="23" t="s">
        <v>24</v>
      </c>
      <c r="G10" s="23">
        <v>320030300</v>
      </c>
      <c r="H10" s="116">
        <v>1</v>
      </c>
      <c r="I10" s="3"/>
      <c r="J10" s="138" t="s">
        <v>442</v>
      </c>
      <c r="K10" s="1">
        <f>SUMIFS('Entrée - Sortie'!G:G,'Entrée - Sortie'!C:C,inventaire!D10)</f>
        <v>0</v>
      </c>
      <c r="L10" s="1">
        <f>SUMIFS('Entrée - Sortie'!F:F,'Entrée - Sortie'!C:C,inventaire!D10)</f>
        <v>20</v>
      </c>
      <c r="M10" s="4">
        <f t="shared" si="0"/>
        <v>-19</v>
      </c>
    </row>
    <row r="11" spans="1:16" x14ac:dyDescent="0.25">
      <c r="B11" s="85"/>
      <c r="C11" s="52"/>
      <c r="D11" s="22">
        <v>1022</v>
      </c>
      <c r="E11" s="22" t="s">
        <v>45</v>
      </c>
      <c r="F11" s="23" t="s">
        <v>24</v>
      </c>
      <c r="G11" s="23">
        <v>320017100</v>
      </c>
      <c r="H11" s="116">
        <v>1</v>
      </c>
      <c r="I11" s="3"/>
      <c r="J11" s="138" t="s">
        <v>442</v>
      </c>
      <c r="K11" s="1">
        <f>SUMIFS('Entrée - Sortie'!G:G,'Entrée - Sortie'!C:C,inventaire!D11)</f>
        <v>0</v>
      </c>
      <c r="L11" s="1">
        <f>SUMIFS('Entrée - Sortie'!F:F,'Entrée - Sortie'!C:C,inventaire!D11)</f>
        <v>0</v>
      </c>
      <c r="M11" s="4">
        <f t="shared" si="0"/>
        <v>1</v>
      </c>
    </row>
    <row r="12" spans="1:16" ht="15.75" thickBot="1" x14ac:dyDescent="0.3">
      <c r="B12" s="85"/>
      <c r="C12" s="53"/>
      <c r="D12" s="25">
        <v>1023</v>
      </c>
      <c r="E12" s="25" t="s">
        <v>43</v>
      </c>
      <c r="F12" s="27" t="s">
        <v>24</v>
      </c>
      <c r="G12" s="27">
        <v>320021100</v>
      </c>
      <c r="H12" s="117">
        <v>1</v>
      </c>
      <c r="I12" s="5"/>
      <c r="J12" s="139" t="s">
        <v>442</v>
      </c>
      <c r="K12" s="6">
        <f>SUMIFS('Entrée - Sortie'!G:G,'Entrée - Sortie'!C:C,inventaire!D12)</f>
        <v>0</v>
      </c>
      <c r="L12" s="6">
        <f>SUMIFS('Entrée - Sortie'!F:F,'Entrée - Sortie'!C:C,inventaire!D12)</f>
        <v>0</v>
      </c>
      <c r="M12" s="7">
        <f t="shared" si="0"/>
        <v>1</v>
      </c>
    </row>
    <row r="13" spans="1:16" x14ac:dyDescent="0.25">
      <c r="B13" s="85"/>
      <c r="C13" s="54" t="s">
        <v>46</v>
      </c>
      <c r="D13" s="20"/>
      <c r="E13" s="20"/>
      <c r="F13" s="45"/>
      <c r="G13" s="20"/>
      <c r="H13" s="115"/>
      <c r="I13" s="147"/>
      <c r="J13" s="148" t="s">
        <v>443</v>
      </c>
      <c r="K13" s="149">
        <f>SUMIFS('Entrée - Sortie'!G:G,'Entrée - Sortie'!C:C,inventaire!D13)</f>
        <v>0</v>
      </c>
      <c r="L13" s="149">
        <f>SUMIFS('Entrée - Sortie'!F:F,'Entrée - Sortie'!C:C,inventaire!D13)</f>
        <v>0</v>
      </c>
      <c r="M13" s="150">
        <f t="shared" si="0"/>
        <v>0</v>
      </c>
    </row>
    <row r="14" spans="1:16" x14ac:dyDescent="0.25">
      <c r="B14" s="85"/>
      <c r="C14" s="52"/>
      <c r="D14" s="22">
        <v>1031</v>
      </c>
      <c r="E14" s="22" t="s">
        <v>25</v>
      </c>
      <c r="F14" s="23"/>
      <c r="G14" s="22"/>
      <c r="H14" s="116">
        <v>7</v>
      </c>
      <c r="I14" s="3"/>
      <c r="J14" s="58" t="s">
        <v>443</v>
      </c>
      <c r="K14" s="1">
        <f>SUMIFS('Entrée - Sortie'!G:G,'Entrée - Sortie'!C:C,inventaire!D14)</f>
        <v>0</v>
      </c>
      <c r="L14" s="1">
        <f>SUMIFS('Entrée - Sortie'!F:F,'Entrée - Sortie'!C:C,inventaire!D14)</f>
        <v>0</v>
      </c>
      <c r="M14" s="4">
        <f t="shared" si="0"/>
        <v>7</v>
      </c>
    </row>
    <row r="15" spans="1:16" ht="15.75" thickBot="1" x14ac:dyDescent="0.3">
      <c r="B15" s="85"/>
      <c r="C15" s="53"/>
      <c r="D15" s="25">
        <v>1032</v>
      </c>
      <c r="E15" s="25" t="s">
        <v>26</v>
      </c>
      <c r="F15" s="27"/>
      <c r="G15" s="25"/>
      <c r="H15" s="117">
        <v>4</v>
      </c>
      <c r="I15" s="141"/>
      <c r="J15" s="59" t="s">
        <v>443</v>
      </c>
      <c r="K15" s="143">
        <f>SUMIFS('Entrée - Sortie'!G:G,'Entrée - Sortie'!C:C,inventaire!D15)</f>
        <v>0</v>
      </c>
      <c r="L15" s="143">
        <f>SUMIFS('Entrée - Sortie'!F:F,'Entrée - Sortie'!C:C,inventaire!D15)</f>
        <v>3</v>
      </c>
      <c r="M15" s="144">
        <f t="shared" si="0"/>
        <v>1</v>
      </c>
    </row>
    <row r="16" spans="1:16" x14ac:dyDescent="0.25">
      <c r="B16" s="85"/>
      <c r="C16" s="54" t="s">
        <v>47</v>
      </c>
      <c r="D16" s="20"/>
      <c r="E16" s="20"/>
      <c r="F16" s="45"/>
      <c r="G16" s="20"/>
      <c r="H16" s="115"/>
      <c r="I16" s="151"/>
      <c r="J16" s="152" t="s">
        <v>444</v>
      </c>
      <c r="K16" s="153">
        <f>SUMIFS('Entrée - Sortie'!G:G,'Entrée - Sortie'!C:C,inventaire!D16)</f>
        <v>0</v>
      </c>
      <c r="L16" s="153">
        <f>SUMIFS('Entrée - Sortie'!F:F,'Entrée - Sortie'!C:C,inventaire!D16)</f>
        <v>0</v>
      </c>
      <c r="M16" s="154">
        <f t="shared" si="0"/>
        <v>0</v>
      </c>
    </row>
    <row r="17" spans="2:13" x14ac:dyDescent="0.25">
      <c r="B17" s="85"/>
      <c r="C17" s="52"/>
      <c r="D17" s="22">
        <v>1041</v>
      </c>
      <c r="E17" s="22" t="s">
        <v>27</v>
      </c>
      <c r="F17" s="23" t="s">
        <v>24</v>
      </c>
      <c r="G17" s="23">
        <v>2500163</v>
      </c>
      <c r="H17" s="116">
        <v>3</v>
      </c>
      <c r="I17" s="3"/>
      <c r="J17" s="138" t="s">
        <v>444</v>
      </c>
      <c r="K17" s="1">
        <f>SUMIFS('Entrée - Sortie'!G:G,'Entrée - Sortie'!C:C,inventaire!D17)</f>
        <v>0</v>
      </c>
      <c r="L17" s="1">
        <f>SUMIFS('Entrée - Sortie'!F:F,'Entrée - Sortie'!C:C,inventaire!D17)</f>
        <v>0</v>
      </c>
      <c r="M17" s="4">
        <f t="shared" si="0"/>
        <v>3</v>
      </c>
    </row>
    <row r="18" spans="2:13" ht="15.75" thickBot="1" x14ac:dyDescent="0.3">
      <c r="B18" s="85"/>
      <c r="C18" s="53"/>
      <c r="D18" s="25">
        <v>1042</v>
      </c>
      <c r="E18" s="25" t="s">
        <v>28</v>
      </c>
      <c r="F18" s="27" t="s">
        <v>24</v>
      </c>
      <c r="G18" s="27">
        <v>250012300</v>
      </c>
      <c r="H18" s="117">
        <v>2</v>
      </c>
      <c r="I18" s="5"/>
      <c r="J18" s="139" t="s">
        <v>444</v>
      </c>
      <c r="K18" s="6">
        <f>SUMIFS('Entrée - Sortie'!G:G,'Entrée - Sortie'!C:C,inventaire!D18)</f>
        <v>0</v>
      </c>
      <c r="L18" s="6">
        <f>SUMIFS('Entrée - Sortie'!F:F,'Entrée - Sortie'!C:C,inventaire!D18)</f>
        <v>0</v>
      </c>
      <c r="M18" s="7">
        <f t="shared" si="0"/>
        <v>2</v>
      </c>
    </row>
    <row r="19" spans="2:13" x14ac:dyDescent="0.25">
      <c r="B19" s="85"/>
      <c r="C19" s="54" t="s">
        <v>48</v>
      </c>
      <c r="D19" s="20"/>
      <c r="E19" s="20"/>
      <c r="F19" s="45"/>
      <c r="G19" s="20"/>
      <c r="H19" s="115"/>
      <c r="I19" s="147"/>
      <c r="J19" s="148" t="s">
        <v>445</v>
      </c>
      <c r="K19" s="149">
        <f>SUMIFS('Entrée - Sortie'!G:G,'Entrée - Sortie'!C:C,inventaire!D19)</f>
        <v>0</v>
      </c>
      <c r="L19" s="149">
        <f>SUMIFS('Entrée - Sortie'!F:F,'Entrée - Sortie'!C:C,inventaire!D19)</f>
        <v>0</v>
      </c>
      <c r="M19" s="150">
        <f t="shared" si="0"/>
        <v>0</v>
      </c>
    </row>
    <row r="20" spans="2:13" x14ac:dyDescent="0.25">
      <c r="B20" s="85"/>
      <c r="C20" s="52"/>
      <c r="D20" s="22">
        <v>1051</v>
      </c>
      <c r="E20" s="22" t="s">
        <v>29</v>
      </c>
      <c r="F20" s="23" t="s">
        <v>24</v>
      </c>
      <c r="G20" s="23">
        <v>315010100</v>
      </c>
      <c r="H20" s="116">
        <v>1</v>
      </c>
      <c r="I20" s="3"/>
      <c r="J20" s="138" t="s">
        <v>445</v>
      </c>
      <c r="K20" s="1">
        <f>SUMIFS('Entrée - Sortie'!G:G,'Entrée - Sortie'!C:C,inventaire!D20)</f>
        <v>0</v>
      </c>
      <c r="L20" s="1">
        <f>SUMIFS('Entrée - Sortie'!F:F,'Entrée - Sortie'!C:C,inventaire!D20)</f>
        <v>2</v>
      </c>
      <c r="M20" s="4">
        <f t="shared" si="0"/>
        <v>-1</v>
      </c>
    </row>
    <row r="21" spans="2:13" x14ac:dyDescent="0.25">
      <c r="B21" s="85"/>
      <c r="C21" s="52"/>
      <c r="D21" s="22">
        <v>1052</v>
      </c>
      <c r="E21" s="22" t="s">
        <v>30</v>
      </c>
      <c r="F21" s="23" t="s">
        <v>24</v>
      </c>
      <c r="G21" s="23">
        <v>315004100</v>
      </c>
      <c r="H21" s="116">
        <v>1</v>
      </c>
      <c r="I21" s="3"/>
      <c r="J21" s="138" t="s">
        <v>445</v>
      </c>
      <c r="K21" s="1">
        <f>SUMIFS('Entrée - Sortie'!G:G,'Entrée - Sortie'!C:C,inventaire!D21)</f>
        <v>0</v>
      </c>
      <c r="L21" s="1">
        <f>SUMIFS('Entrée - Sortie'!F:F,'Entrée - Sortie'!C:C,inventaire!D21)</f>
        <v>0</v>
      </c>
      <c r="M21" s="4">
        <f t="shared" si="0"/>
        <v>1</v>
      </c>
    </row>
    <row r="22" spans="2:13" ht="15.75" thickBot="1" x14ac:dyDescent="0.3">
      <c r="B22" s="85"/>
      <c r="C22" s="53"/>
      <c r="D22" s="25">
        <v>1053</v>
      </c>
      <c r="E22" s="25" t="s">
        <v>31</v>
      </c>
      <c r="F22" s="27" t="s">
        <v>24</v>
      </c>
      <c r="G22" s="27">
        <v>315005100</v>
      </c>
      <c r="H22" s="117">
        <v>1</v>
      </c>
      <c r="I22" s="141"/>
      <c r="J22" s="145" t="s">
        <v>445</v>
      </c>
      <c r="K22" s="143">
        <f>SUMIFS('Entrée - Sortie'!G:G,'Entrée - Sortie'!C:C,inventaire!D22)</f>
        <v>0</v>
      </c>
      <c r="L22" s="143">
        <f>SUMIFS('Entrée - Sortie'!F:F,'Entrée - Sortie'!C:C,inventaire!D22)</f>
        <v>0</v>
      </c>
      <c r="M22" s="144">
        <f t="shared" si="0"/>
        <v>1</v>
      </c>
    </row>
    <row r="23" spans="2:13" x14ac:dyDescent="0.25">
      <c r="B23" s="85"/>
      <c r="C23" s="55" t="s">
        <v>49</v>
      </c>
      <c r="D23" s="28"/>
      <c r="E23" s="28"/>
      <c r="F23" s="46"/>
      <c r="G23" s="28"/>
      <c r="H23" s="118"/>
      <c r="I23" s="151"/>
      <c r="J23" s="152" t="s">
        <v>446</v>
      </c>
      <c r="K23" s="153">
        <f>SUMIFS('Entrée - Sortie'!G:G,'Entrée - Sortie'!C:C,inventaire!D23)</f>
        <v>0</v>
      </c>
      <c r="L23" s="153">
        <f>SUMIFS('Entrée - Sortie'!F:F,'Entrée - Sortie'!C:C,inventaire!D23)</f>
        <v>0</v>
      </c>
      <c r="M23" s="154">
        <f t="shared" si="0"/>
        <v>0</v>
      </c>
    </row>
    <row r="24" spans="2:13" x14ac:dyDescent="0.25">
      <c r="B24" s="85"/>
      <c r="C24" s="52"/>
      <c r="D24" s="22">
        <v>1061</v>
      </c>
      <c r="E24" s="22" t="s">
        <v>32</v>
      </c>
      <c r="F24" s="23" t="s">
        <v>24</v>
      </c>
      <c r="G24" s="23">
        <v>250069300</v>
      </c>
      <c r="H24" s="116">
        <v>2</v>
      </c>
      <c r="I24" s="3"/>
      <c r="J24" s="138" t="s">
        <v>446</v>
      </c>
      <c r="K24" s="1">
        <f>SUMIFS('Entrée - Sortie'!G:G,'Entrée - Sortie'!C:C,inventaire!D24)</f>
        <v>0</v>
      </c>
      <c r="L24" s="1">
        <f>SUMIFS('Entrée - Sortie'!F:F,'Entrée - Sortie'!C:C,inventaire!D24)</f>
        <v>0</v>
      </c>
      <c r="M24" s="4">
        <f t="shared" si="0"/>
        <v>2</v>
      </c>
    </row>
    <row r="25" spans="2:13" x14ac:dyDescent="0.25">
      <c r="B25" s="85"/>
      <c r="C25" s="52"/>
      <c r="D25" s="22">
        <v>1062</v>
      </c>
      <c r="E25" s="22" t="s">
        <v>33</v>
      </c>
      <c r="F25" s="23" t="s">
        <v>24</v>
      </c>
      <c r="G25" s="23">
        <v>230014300</v>
      </c>
      <c r="H25" s="116">
        <v>3</v>
      </c>
      <c r="I25" s="3"/>
      <c r="J25" s="138" t="s">
        <v>446</v>
      </c>
      <c r="K25" s="1">
        <f>SUMIFS('Entrée - Sortie'!G:G,'Entrée - Sortie'!C:C,inventaire!D25)</f>
        <v>0</v>
      </c>
      <c r="L25" s="1">
        <f>SUMIFS('Entrée - Sortie'!F:F,'Entrée - Sortie'!C:C,inventaire!D25)</f>
        <v>0</v>
      </c>
      <c r="M25" s="4">
        <f t="shared" si="0"/>
        <v>3</v>
      </c>
    </row>
    <row r="26" spans="2:13" x14ac:dyDescent="0.25">
      <c r="B26" s="85"/>
      <c r="C26" s="52"/>
      <c r="D26" s="22">
        <v>1063</v>
      </c>
      <c r="E26" s="22" t="s">
        <v>34</v>
      </c>
      <c r="F26" s="23" t="s">
        <v>24</v>
      </c>
      <c r="G26" s="23">
        <v>290007300</v>
      </c>
      <c r="H26" s="116">
        <v>3</v>
      </c>
      <c r="I26" s="3"/>
      <c r="J26" s="138" t="s">
        <v>446</v>
      </c>
      <c r="K26" s="1">
        <f>SUMIFS('Entrée - Sortie'!G:G,'Entrée - Sortie'!C:C,inventaire!D26)</f>
        <v>0</v>
      </c>
      <c r="L26" s="1">
        <f>SUMIFS('Entrée - Sortie'!F:F,'Entrée - Sortie'!C:C,inventaire!D26)</f>
        <v>0</v>
      </c>
      <c r="M26" s="4">
        <f t="shared" si="0"/>
        <v>3</v>
      </c>
    </row>
    <row r="27" spans="2:13" x14ac:dyDescent="0.25">
      <c r="B27" s="85"/>
      <c r="C27" s="52"/>
      <c r="D27" s="22">
        <v>1064</v>
      </c>
      <c r="E27" s="22" t="s">
        <v>35</v>
      </c>
      <c r="F27" s="23" t="s">
        <v>24</v>
      </c>
      <c r="G27" s="23">
        <v>315077300</v>
      </c>
      <c r="H27" s="116">
        <v>1</v>
      </c>
      <c r="I27" s="3"/>
      <c r="J27" s="138" t="s">
        <v>446</v>
      </c>
      <c r="K27" s="1">
        <f>SUMIFS('Entrée - Sortie'!G:G,'Entrée - Sortie'!C:C,inventaire!D27)</f>
        <v>0</v>
      </c>
      <c r="L27" s="1">
        <f>SUMIFS('Entrée - Sortie'!F:F,'Entrée - Sortie'!C:C,inventaire!D27)</f>
        <v>0</v>
      </c>
      <c r="M27" s="4">
        <f t="shared" si="0"/>
        <v>1</v>
      </c>
    </row>
    <row r="28" spans="2:13" x14ac:dyDescent="0.25">
      <c r="B28" s="85"/>
      <c r="C28" s="52"/>
      <c r="D28" s="22">
        <v>1065</v>
      </c>
      <c r="E28" s="22" t="s">
        <v>36</v>
      </c>
      <c r="F28" s="23" t="s">
        <v>24</v>
      </c>
      <c r="G28" s="23">
        <v>200001300</v>
      </c>
      <c r="H28" s="116">
        <v>1</v>
      </c>
      <c r="I28" s="3"/>
      <c r="J28" s="138" t="s">
        <v>446</v>
      </c>
      <c r="K28" s="1">
        <f>SUMIFS('Entrée - Sortie'!G:G,'Entrée - Sortie'!C:C,inventaire!D28)</f>
        <v>0</v>
      </c>
      <c r="L28" s="1">
        <f>SUMIFS('Entrée - Sortie'!F:F,'Entrée - Sortie'!C:C,inventaire!D28)</f>
        <v>0</v>
      </c>
      <c r="M28" s="4">
        <f t="shared" si="0"/>
        <v>1</v>
      </c>
    </row>
    <row r="29" spans="2:13" x14ac:dyDescent="0.25">
      <c r="B29" s="85"/>
      <c r="C29" s="52"/>
      <c r="D29" s="22">
        <v>1066</v>
      </c>
      <c r="E29" s="22" t="s">
        <v>37</v>
      </c>
      <c r="F29" s="22"/>
      <c r="G29" s="22"/>
      <c r="H29" s="116">
        <v>2</v>
      </c>
      <c r="I29" s="3"/>
      <c r="J29" s="138" t="s">
        <v>446</v>
      </c>
      <c r="K29" s="1">
        <f>SUMIFS('Entrée - Sortie'!G:G,'Entrée - Sortie'!C:C,inventaire!D29)</f>
        <v>0</v>
      </c>
      <c r="L29" s="1">
        <f>SUMIFS('Entrée - Sortie'!F:F,'Entrée - Sortie'!C:C,inventaire!D29)</f>
        <v>0</v>
      </c>
      <c r="M29" s="4">
        <f t="shared" si="0"/>
        <v>2</v>
      </c>
    </row>
    <row r="30" spans="2:13" x14ac:dyDescent="0.25">
      <c r="B30" s="85"/>
      <c r="C30" s="52"/>
      <c r="D30" s="22">
        <v>1067</v>
      </c>
      <c r="E30" s="22" t="s">
        <v>38</v>
      </c>
      <c r="F30" s="23" t="s">
        <v>24</v>
      </c>
      <c r="G30" s="23">
        <v>250059300</v>
      </c>
      <c r="H30" s="116">
        <v>1</v>
      </c>
      <c r="I30" s="3"/>
      <c r="J30" s="138" t="s">
        <v>446</v>
      </c>
      <c r="K30" s="1">
        <f>SUMIFS('Entrée - Sortie'!G:G,'Entrée - Sortie'!C:C,inventaire!D30)</f>
        <v>0</v>
      </c>
      <c r="L30" s="1">
        <f>SUMIFS('Entrée - Sortie'!F:F,'Entrée - Sortie'!C:C,inventaire!D30)</f>
        <v>0</v>
      </c>
      <c r="M30" s="4">
        <f t="shared" si="0"/>
        <v>1</v>
      </c>
    </row>
    <row r="31" spans="2:13" x14ac:dyDescent="0.25">
      <c r="B31" s="85"/>
      <c r="C31" s="52"/>
      <c r="D31" s="22">
        <v>1068</v>
      </c>
      <c r="E31" s="22" t="s">
        <v>50</v>
      </c>
      <c r="F31" s="23" t="s">
        <v>24</v>
      </c>
      <c r="G31" s="22"/>
      <c r="H31" s="119">
        <v>5</v>
      </c>
      <c r="I31" s="3"/>
      <c r="J31" s="138" t="s">
        <v>446</v>
      </c>
      <c r="K31" s="1">
        <f>SUMIFS('Entrée - Sortie'!G:G,'Entrée - Sortie'!C:C,inventaire!D31)</f>
        <v>0</v>
      </c>
      <c r="L31" s="1">
        <f>SUMIFS('Entrée - Sortie'!F:F,'Entrée - Sortie'!C:C,inventaire!D31)</f>
        <v>0</v>
      </c>
      <c r="M31" s="4">
        <f t="shared" si="0"/>
        <v>5</v>
      </c>
    </row>
    <row r="32" spans="2:13" ht="15.75" thickBot="1" x14ac:dyDescent="0.3">
      <c r="B32" s="86"/>
      <c r="C32" s="56"/>
      <c r="D32" s="29">
        <v>1069</v>
      </c>
      <c r="E32" s="29" t="s">
        <v>39</v>
      </c>
      <c r="F32" s="29"/>
      <c r="G32" s="29"/>
      <c r="H32" s="120">
        <v>1</v>
      </c>
      <c r="I32" s="5"/>
      <c r="J32" s="139" t="s">
        <v>446</v>
      </c>
      <c r="K32" s="6">
        <f>SUMIFS('Entrée - Sortie'!G:G,'Entrée - Sortie'!C:C,inventaire!D32)</f>
        <v>0</v>
      </c>
      <c r="L32" s="6">
        <f>SUMIFS('Entrée - Sortie'!F:F,'Entrée - Sortie'!C:C,inventaire!D32)</f>
        <v>0</v>
      </c>
      <c r="M32" s="7">
        <f t="shared" si="0"/>
        <v>1</v>
      </c>
    </row>
    <row r="33" spans="2:13" x14ac:dyDescent="0.25">
      <c r="B33" s="87" t="s">
        <v>52</v>
      </c>
      <c r="C33" s="54" t="s">
        <v>57</v>
      </c>
      <c r="D33" s="20"/>
      <c r="E33" s="20"/>
      <c r="F33" s="20"/>
      <c r="G33" s="20"/>
      <c r="H33" s="121"/>
      <c r="I33" s="147"/>
      <c r="J33" s="148" t="s">
        <v>447</v>
      </c>
      <c r="K33" s="149">
        <f>SUMIFS('Entrée - Sortie'!G:G,'Entrée - Sortie'!C:C,inventaire!D33)</f>
        <v>0</v>
      </c>
      <c r="L33" s="149">
        <f>SUMIFS('Entrée - Sortie'!F:F,'Entrée - Sortie'!C:C,inventaire!D33)</f>
        <v>0</v>
      </c>
      <c r="M33" s="150">
        <f t="shared" si="0"/>
        <v>0</v>
      </c>
    </row>
    <row r="34" spans="2:13" x14ac:dyDescent="0.25">
      <c r="B34" s="88"/>
      <c r="C34" s="52"/>
      <c r="D34" s="22">
        <v>2011</v>
      </c>
      <c r="E34" s="22" t="s">
        <v>53</v>
      </c>
      <c r="F34" s="23" t="s">
        <v>24</v>
      </c>
      <c r="G34" s="23">
        <v>75103100</v>
      </c>
      <c r="H34" s="119">
        <v>1</v>
      </c>
      <c r="I34" s="3"/>
      <c r="J34" s="138" t="s">
        <v>447</v>
      </c>
      <c r="K34" s="1">
        <f>SUMIFS('Entrée - Sortie'!G:G,'Entrée - Sortie'!C:C,inventaire!D34)</f>
        <v>0</v>
      </c>
      <c r="L34" s="1">
        <f>SUMIFS('Entrée - Sortie'!F:F,'Entrée - Sortie'!C:C,inventaire!D34)</f>
        <v>0</v>
      </c>
      <c r="M34" s="4">
        <f t="shared" si="0"/>
        <v>1</v>
      </c>
    </row>
    <row r="35" spans="2:13" x14ac:dyDescent="0.25">
      <c r="B35" s="88"/>
      <c r="C35" s="52"/>
      <c r="D35" s="22">
        <v>2012</v>
      </c>
      <c r="E35" s="22" t="s">
        <v>54</v>
      </c>
      <c r="F35" s="23" t="s">
        <v>24</v>
      </c>
      <c r="G35" s="23">
        <v>75094100</v>
      </c>
      <c r="H35" s="119">
        <v>3</v>
      </c>
      <c r="I35" s="3"/>
      <c r="J35" s="138" t="s">
        <v>447</v>
      </c>
      <c r="K35" s="1">
        <f>SUMIFS('Entrée - Sortie'!G:G,'Entrée - Sortie'!C:C,inventaire!D35)</f>
        <v>0</v>
      </c>
      <c r="L35" s="1">
        <f>SUMIFS('Entrée - Sortie'!F:F,'Entrée - Sortie'!C:C,inventaire!D35)</f>
        <v>0</v>
      </c>
      <c r="M35" s="4">
        <f t="shared" si="0"/>
        <v>3</v>
      </c>
    </row>
    <row r="36" spans="2:13" x14ac:dyDescent="0.25">
      <c r="B36" s="88"/>
      <c r="C36" s="52"/>
      <c r="D36" s="22">
        <v>2013</v>
      </c>
      <c r="E36" s="22" t="s">
        <v>55</v>
      </c>
      <c r="F36" s="23" t="s">
        <v>24</v>
      </c>
      <c r="G36" s="23">
        <v>75089100</v>
      </c>
      <c r="H36" s="119">
        <v>1</v>
      </c>
      <c r="I36" s="3"/>
      <c r="J36" s="138" t="s">
        <v>447</v>
      </c>
      <c r="K36" s="1">
        <f>SUMIFS('Entrée - Sortie'!G:G,'Entrée - Sortie'!C:C,inventaire!D36)</f>
        <v>0</v>
      </c>
      <c r="L36" s="1">
        <f>SUMIFS('Entrée - Sortie'!F:F,'Entrée - Sortie'!C:C,inventaire!D36)</f>
        <v>0</v>
      </c>
      <c r="M36" s="4">
        <f t="shared" si="0"/>
        <v>1</v>
      </c>
    </row>
    <row r="37" spans="2:13" ht="15.75" thickBot="1" x14ac:dyDescent="0.3">
      <c r="B37" s="88"/>
      <c r="C37" s="53"/>
      <c r="D37" s="25">
        <v>2014</v>
      </c>
      <c r="E37" s="25" t="s">
        <v>56</v>
      </c>
      <c r="F37" s="27" t="s">
        <v>24</v>
      </c>
      <c r="G37" s="27">
        <v>75088100</v>
      </c>
      <c r="H37" s="122">
        <v>1</v>
      </c>
      <c r="I37" s="141"/>
      <c r="J37" s="145" t="s">
        <v>447</v>
      </c>
      <c r="K37" s="143">
        <f>SUMIFS('Entrée - Sortie'!G:G,'Entrée - Sortie'!C:C,inventaire!D37)</f>
        <v>0</v>
      </c>
      <c r="L37" s="143">
        <f>SUMIFS('Entrée - Sortie'!F:F,'Entrée - Sortie'!C:C,inventaire!D37)</f>
        <v>0</v>
      </c>
      <c r="M37" s="144">
        <f t="shared" si="0"/>
        <v>1</v>
      </c>
    </row>
    <row r="38" spans="2:13" x14ac:dyDescent="0.25">
      <c r="B38" s="88"/>
      <c r="C38" s="55" t="s">
        <v>58</v>
      </c>
      <c r="D38" s="28"/>
      <c r="E38" s="28"/>
      <c r="F38" s="28"/>
      <c r="G38" s="28"/>
      <c r="H38" s="123"/>
      <c r="I38" s="151"/>
      <c r="J38" s="152" t="s">
        <v>448</v>
      </c>
      <c r="K38" s="153">
        <f>SUMIFS('Entrée - Sortie'!G:G,'Entrée - Sortie'!C:C,inventaire!D38)</f>
        <v>0</v>
      </c>
      <c r="L38" s="153">
        <f>SUMIFS('Entrée - Sortie'!F:F,'Entrée - Sortie'!C:C,inventaire!D38)</f>
        <v>0</v>
      </c>
      <c r="M38" s="154">
        <f t="shared" si="0"/>
        <v>0</v>
      </c>
    </row>
    <row r="39" spans="2:13" x14ac:dyDescent="0.25">
      <c r="B39" s="88"/>
      <c r="C39" s="52"/>
      <c r="D39" s="22">
        <v>2021</v>
      </c>
      <c r="E39" s="22" t="s">
        <v>59</v>
      </c>
      <c r="F39" s="23" t="s">
        <v>24</v>
      </c>
      <c r="G39" s="22"/>
      <c r="H39" s="119">
        <v>2</v>
      </c>
      <c r="I39" s="3"/>
      <c r="J39" s="138" t="s">
        <v>448</v>
      </c>
      <c r="K39" s="1">
        <f>SUMIFS('Entrée - Sortie'!G:G,'Entrée - Sortie'!C:C,inventaire!D39)</f>
        <v>0</v>
      </c>
      <c r="L39" s="1">
        <f>SUMIFS('Entrée - Sortie'!F:F,'Entrée - Sortie'!C:C,inventaire!D39)</f>
        <v>0</v>
      </c>
      <c r="M39" s="4">
        <f t="shared" si="0"/>
        <v>2</v>
      </c>
    </row>
    <row r="40" spans="2:13" x14ac:dyDescent="0.25">
      <c r="B40" s="88"/>
      <c r="C40" s="52"/>
      <c r="D40" s="22">
        <v>2022</v>
      </c>
      <c r="E40" s="22" t="s">
        <v>60</v>
      </c>
      <c r="F40" s="23" t="s">
        <v>24</v>
      </c>
      <c r="G40" s="22"/>
      <c r="H40" s="119">
        <v>2</v>
      </c>
      <c r="I40" s="3"/>
      <c r="J40" s="138" t="s">
        <v>448</v>
      </c>
      <c r="K40" s="1">
        <f>SUMIFS('Entrée - Sortie'!G:G,'Entrée - Sortie'!C:C,inventaire!D40)</f>
        <v>0</v>
      </c>
      <c r="L40" s="1">
        <f>SUMIFS('Entrée - Sortie'!F:F,'Entrée - Sortie'!C:C,inventaire!D40)</f>
        <v>0</v>
      </c>
      <c r="M40" s="4">
        <f t="shared" si="0"/>
        <v>2</v>
      </c>
    </row>
    <row r="41" spans="2:13" ht="15.75" thickBot="1" x14ac:dyDescent="0.3">
      <c r="B41" s="88"/>
      <c r="C41" s="56"/>
      <c r="D41" s="29">
        <v>2023</v>
      </c>
      <c r="E41" s="30" t="s">
        <v>61</v>
      </c>
      <c r="F41" s="31" t="s">
        <v>24</v>
      </c>
      <c r="G41" s="29"/>
      <c r="H41" s="120">
        <v>2</v>
      </c>
      <c r="I41" s="5"/>
      <c r="J41" s="139" t="s">
        <v>448</v>
      </c>
      <c r="K41" s="6">
        <f>SUMIFS('Entrée - Sortie'!G:G,'Entrée - Sortie'!C:C,inventaire!D41)</f>
        <v>0</v>
      </c>
      <c r="L41" s="6">
        <f>SUMIFS('Entrée - Sortie'!F:F,'Entrée - Sortie'!C:C,inventaire!D41)</f>
        <v>0</v>
      </c>
      <c r="M41" s="7">
        <f t="shared" si="0"/>
        <v>2</v>
      </c>
    </row>
    <row r="42" spans="2:13" x14ac:dyDescent="0.25">
      <c r="B42" s="88"/>
      <c r="C42" s="54" t="s">
        <v>66</v>
      </c>
      <c r="D42" s="20"/>
      <c r="E42" s="20"/>
      <c r="F42" s="20"/>
      <c r="G42" s="20"/>
      <c r="H42" s="121"/>
      <c r="I42" s="147"/>
      <c r="J42" s="148" t="s">
        <v>449</v>
      </c>
      <c r="K42" s="149">
        <f>SUMIFS('Entrée - Sortie'!G:G,'Entrée - Sortie'!C:C,inventaire!D42)</f>
        <v>0</v>
      </c>
      <c r="L42" s="149">
        <f>SUMIFS('Entrée - Sortie'!F:F,'Entrée - Sortie'!C:C,inventaire!D42)</f>
        <v>0</v>
      </c>
      <c r="M42" s="150">
        <f t="shared" si="0"/>
        <v>0</v>
      </c>
    </row>
    <row r="43" spans="2:13" x14ac:dyDescent="0.25">
      <c r="B43" s="88"/>
      <c r="C43" s="52"/>
      <c r="D43" s="22">
        <v>2031</v>
      </c>
      <c r="E43" s="22" t="s">
        <v>62</v>
      </c>
      <c r="F43" s="22"/>
      <c r="G43" s="22"/>
      <c r="H43" s="119">
        <v>2</v>
      </c>
      <c r="I43" s="3"/>
      <c r="J43" s="138" t="s">
        <v>449</v>
      </c>
      <c r="K43" s="1">
        <f>SUMIFS('Entrée - Sortie'!G:G,'Entrée - Sortie'!C:C,inventaire!D43)</f>
        <v>0</v>
      </c>
      <c r="L43" s="1">
        <f>SUMIFS('Entrée - Sortie'!F:F,'Entrée - Sortie'!C:C,inventaire!D43)</f>
        <v>0</v>
      </c>
      <c r="M43" s="4">
        <f t="shared" si="0"/>
        <v>2</v>
      </c>
    </row>
    <row r="44" spans="2:13" ht="15.75" thickBot="1" x14ac:dyDescent="0.3">
      <c r="B44" s="88"/>
      <c r="C44" s="53"/>
      <c r="D44" s="25">
        <v>2032</v>
      </c>
      <c r="E44" s="25" t="s">
        <v>63</v>
      </c>
      <c r="F44" s="25"/>
      <c r="G44" s="25"/>
      <c r="H44" s="122">
        <v>1</v>
      </c>
      <c r="I44" s="141"/>
      <c r="J44" s="145" t="s">
        <v>449</v>
      </c>
      <c r="K44" s="143">
        <f>SUMIFS('Entrée - Sortie'!G:G,'Entrée - Sortie'!C:C,inventaire!D44)</f>
        <v>0</v>
      </c>
      <c r="L44" s="143">
        <f>SUMIFS('Entrée - Sortie'!F:F,'Entrée - Sortie'!C:C,inventaire!D44)</f>
        <v>0</v>
      </c>
      <c r="M44" s="144">
        <f t="shared" si="0"/>
        <v>1</v>
      </c>
    </row>
    <row r="45" spans="2:13" x14ac:dyDescent="0.25">
      <c r="B45" s="88"/>
      <c r="C45" s="54" t="s">
        <v>67</v>
      </c>
      <c r="D45" s="20"/>
      <c r="E45" s="20"/>
      <c r="F45" s="20"/>
      <c r="G45" s="20"/>
      <c r="H45" s="121"/>
      <c r="I45" s="151"/>
      <c r="J45" s="152" t="s">
        <v>450</v>
      </c>
      <c r="K45" s="153">
        <f>SUMIFS('Entrée - Sortie'!G:G,'Entrée - Sortie'!C:C,inventaire!D45)</f>
        <v>0</v>
      </c>
      <c r="L45" s="153">
        <f>SUMIFS('Entrée - Sortie'!F:F,'Entrée - Sortie'!C:C,inventaire!D45)</f>
        <v>0</v>
      </c>
      <c r="M45" s="154">
        <f t="shared" si="0"/>
        <v>0</v>
      </c>
    </row>
    <row r="46" spans="2:13" ht="15.75" thickBot="1" x14ac:dyDescent="0.3">
      <c r="B46" s="88"/>
      <c r="C46" s="53"/>
      <c r="D46" s="25">
        <v>2041</v>
      </c>
      <c r="E46" s="25" t="s">
        <v>64</v>
      </c>
      <c r="F46" s="25"/>
      <c r="G46" s="25"/>
      <c r="H46" s="122">
        <v>11</v>
      </c>
      <c r="I46" s="5"/>
      <c r="J46" s="139" t="s">
        <v>450</v>
      </c>
      <c r="K46" s="6">
        <f>SUMIFS('Entrée - Sortie'!G:G,'Entrée - Sortie'!C:C,inventaire!D46)</f>
        <v>0</v>
      </c>
      <c r="L46" s="6">
        <f>SUMIFS('Entrée - Sortie'!F:F,'Entrée - Sortie'!C:C,inventaire!D46)</f>
        <v>0</v>
      </c>
      <c r="M46" s="7">
        <f t="shared" si="0"/>
        <v>11</v>
      </c>
    </row>
    <row r="47" spans="2:13" x14ac:dyDescent="0.25">
      <c r="B47" s="88"/>
      <c r="C47" s="55" t="s">
        <v>68</v>
      </c>
      <c r="D47" s="28"/>
      <c r="E47" s="28"/>
      <c r="F47" s="28"/>
      <c r="G47" s="28"/>
      <c r="H47" s="123"/>
      <c r="I47" s="147"/>
      <c r="J47" s="148" t="s">
        <v>451</v>
      </c>
      <c r="K47" s="149">
        <f>SUMIFS('Entrée - Sortie'!G:G,'Entrée - Sortie'!C:C,inventaire!D47)</f>
        <v>0</v>
      </c>
      <c r="L47" s="149">
        <f>SUMIFS('Entrée - Sortie'!F:F,'Entrée - Sortie'!C:C,inventaire!D47)</f>
        <v>0</v>
      </c>
      <c r="M47" s="150">
        <f t="shared" si="0"/>
        <v>0</v>
      </c>
    </row>
    <row r="48" spans="2:13" ht="15.75" thickBot="1" x14ac:dyDescent="0.3">
      <c r="B48" s="89"/>
      <c r="C48" s="53"/>
      <c r="D48" s="25">
        <v>2051</v>
      </c>
      <c r="E48" s="25" t="s">
        <v>65</v>
      </c>
      <c r="F48" s="25"/>
      <c r="G48" s="25"/>
      <c r="H48" s="122">
        <v>18</v>
      </c>
      <c r="I48" s="141"/>
      <c r="J48" s="59" t="s">
        <v>451</v>
      </c>
      <c r="K48" s="143">
        <f>SUMIFS('Entrée - Sortie'!G:G,'Entrée - Sortie'!C:C,inventaire!D48)</f>
        <v>0</v>
      </c>
      <c r="L48" s="143">
        <f>SUMIFS('Entrée - Sortie'!F:F,'Entrée - Sortie'!C:C,inventaire!D48)</f>
        <v>0</v>
      </c>
      <c r="M48" s="144">
        <f t="shared" si="0"/>
        <v>18</v>
      </c>
    </row>
    <row r="49" spans="2:13" ht="15" customHeight="1" x14ac:dyDescent="0.25">
      <c r="B49" s="102" t="s">
        <v>173</v>
      </c>
      <c r="C49" s="54" t="s">
        <v>111</v>
      </c>
      <c r="D49" s="20"/>
      <c r="E49" s="20"/>
      <c r="F49" s="20"/>
      <c r="G49" s="20"/>
      <c r="H49" s="121"/>
      <c r="I49" s="151"/>
      <c r="J49" s="152" t="s">
        <v>452</v>
      </c>
      <c r="K49" s="153">
        <f>SUMIFS('Entrée - Sortie'!G:G,'Entrée - Sortie'!C:C,inventaire!D49)</f>
        <v>0</v>
      </c>
      <c r="L49" s="153">
        <f>SUMIFS('Entrée - Sortie'!F:F,'Entrée - Sortie'!C:C,inventaire!D49)</f>
        <v>0</v>
      </c>
      <c r="M49" s="154">
        <f t="shared" si="0"/>
        <v>0</v>
      </c>
    </row>
    <row r="50" spans="2:13" x14ac:dyDescent="0.25">
      <c r="B50" s="103"/>
      <c r="C50" s="52"/>
      <c r="D50" s="22">
        <v>3011</v>
      </c>
      <c r="E50" s="22" t="s">
        <v>69</v>
      </c>
      <c r="F50" s="22"/>
      <c r="G50" s="22" t="s">
        <v>70</v>
      </c>
      <c r="H50" s="119">
        <v>1</v>
      </c>
      <c r="I50" s="3"/>
      <c r="J50" s="138" t="s">
        <v>452</v>
      </c>
      <c r="K50" s="1">
        <f>SUMIFS('Entrée - Sortie'!G:G,'Entrée - Sortie'!C:C,inventaire!D50)</f>
        <v>0</v>
      </c>
      <c r="L50" s="1">
        <f>SUMIFS('Entrée - Sortie'!F:F,'Entrée - Sortie'!C:C,inventaire!D50)</f>
        <v>0</v>
      </c>
      <c r="M50" s="4">
        <f t="shared" si="0"/>
        <v>1</v>
      </c>
    </row>
    <row r="51" spans="2:13" x14ac:dyDescent="0.25">
      <c r="B51" s="103"/>
      <c r="C51" s="52"/>
      <c r="D51" s="22">
        <v>3012</v>
      </c>
      <c r="E51" s="22" t="s">
        <v>71</v>
      </c>
      <c r="F51" s="22"/>
      <c r="G51" s="22" t="s">
        <v>72</v>
      </c>
      <c r="H51" s="119">
        <v>1</v>
      </c>
      <c r="I51" s="3"/>
      <c r="J51" s="138" t="s">
        <v>452</v>
      </c>
      <c r="K51" s="1">
        <f>SUMIFS('Entrée - Sortie'!G:G,'Entrée - Sortie'!C:C,inventaire!D51)</f>
        <v>0</v>
      </c>
      <c r="L51" s="1">
        <f>SUMIFS('Entrée - Sortie'!F:F,'Entrée - Sortie'!C:C,inventaire!D51)</f>
        <v>0</v>
      </c>
      <c r="M51" s="4">
        <f t="shared" si="0"/>
        <v>1</v>
      </c>
    </row>
    <row r="52" spans="2:13" x14ac:dyDescent="0.25">
      <c r="B52" s="103"/>
      <c r="C52" s="52"/>
      <c r="D52" s="22">
        <v>3013</v>
      </c>
      <c r="E52" s="22" t="s">
        <v>73</v>
      </c>
      <c r="F52" s="22"/>
      <c r="G52" s="22" t="s">
        <v>74</v>
      </c>
      <c r="H52" s="119">
        <v>1</v>
      </c>
      <c r="I52" s="3"/>
      <c r="J52" s="138" t="s">
        <v>452</v>
      </c>
      <c r="K52" s="1">
        <f>SUMIFS('Entrée - Sortie'!G:G,'Entrée - Sortie'!C:C,inventaire!D52)</f>
        <v>0</v>
      </c>
      <c r="L52" s="1">
        <f>SUMIFS('Entrée - Sortie'!F:F,'Entrée - Sortie'!C:C,inventaire!D52)</f>
        <v>0</v>
      </c>
      <c r="M52" s="4">
        <f t="shared" si="0"/>
        <v>1</v>
      </c>
    </row>
    <row r="53" spans="2:13" ht="15.75" thickBot="1" x14ac:dyDescent="0.3">
      <c r="B53" s="103"/>
      <c r="C53" s="53"/>
      <c r="D53" s="25">
        <v>3014</v>
      </c>
      <c r="E53" s="25" t="s">
        <v>125</v>
      </c>
      <c r="F53" s="25"/>
      <c r="G53" s="25" t="s">
        <v>410</v>
      </c>
      <c r="H53" s="122">
        <v>1</v>
      </c>
      <c r="I53" s="5"/>
      <c r="J53" s="139" t="s">
        <v>452</v>
      </c>
      <c r="K53" s="6">
        <f>SUMIFS('Entrée - Sortie'!G:G,'Entrée - Sortie'!C:C,inventaire!D53)</f>
        <v>0</v>
      </c>
      <c r="L53" s="6">
        <f>SUMIFS('Entrée - Sortie'!F:F,'Entrée - Sortie'!C:C,inventaire!D53)</f>
        <v>0</v>
      </c>
      <c r="M53" s="7">
        <f t="shared" si="0"/>
        <v>1</v>
      </c>
    </row>
    <row r="54" spans="2:13" x14ac:dyDescent="0.25">
      <c r="B54" s="103"/>
      <c r="C54" s="54" t="s">
        <v>112</v>
      </c>
      <c r="D54" s="20"/>
      <c r="E54" s="20"/>
      <c r="F54" s="20"/>
      <c r="G54" s="20"/>
      <c r="H54" s="121"/>
      <c r="I54" s="147"/>
      <c r="J54" s="148" t="s">
        <v>453</v>
      </c>
      <c r="K54" s="149">
        <f>SUMIFS('Entrée - Sortie'!G:G,'Entrée - Sortie'!C:C,inventaire!D54)</f>
        <v>0</v>
      </c>
      <c r="L54" s="149">
        <f>SUMIFS('Entrée - Sortie'!F:F,'Entrée - Sortie'!C:C,inventaire!D54)</f>
        <v>0</v>
      </c>
      <c r="M54" s="150">
        <f t="shared" si="0"/>
        <v>0</v>
      </c>
    </row>
    <row r="55" spans="2:13" x14ac:dyDescent="0.25">
      <c r="B55" s="103"/>
      <c r="C55" s="52"/>
      <c r="D55" s="22">
        <v>3021</v>
      </c>
      <c r="E55" s="22" t="s">
        <v>75</v>
      </c>
      <c r="F55" s="22"/>
      <c r="G55" s="22" t="s">
        <v>76</v>
      </c>
      <c r="H55" s="119">
        <v>1</v>
      </c>
      <c r="I55" s="3"/>
      <c r="J55" s="138" t="s">
        <v>453</v>
      </c>
      <c r="K55" s="1">
        <f>SUMIFS('Entrée - Sortie'!G:G,'Entrée - Sortie'!C:C,inventaire!D55)</f>
        <v>0</v>
      </c>
      <c r="L55" s="1">
        <f>SUMIFS('Entrée - Sortie'!F:F,'Entrée - Sortie'!C:C,inventaire!D55)</f>
        <v>0</v>
      </c>
      <c r="M55" s="4">
        <f t="shared" si="0"/>
        <v>1</v>
      </c>
    </row>
    <row r="56" spans="2:13" ht="15.75" thickBot="1" x14ac:dyDescent="0.3">
      <c r="B56" s="103"/>
      <c r="C56" s="56"/>
      <c r="D56" s="29">
        <v>3022</v>
      </c>
      <c r="E56" s="29" t="s">
        <v>77</v>
      </c>
      <c r="F56" s="29"/>
      <c r="G56" s="29" t="s">
        <v>78</v>
      </c>
      <c r="H56" s="120">
        <v>1</v>
      </c>
      <c r="I56" s="141"/>
      <c r="J56" s="145" t="s">
        <v>453</v>
      </c>
      <c r="K56" s="143">
        <f>SUMIFS('Entrée - Sortie'!G:G,'Entrée - Sortie'!C:C,inventaire!D56)</f>
        <v>0</v>
      </c>
      <c r="L56" s="143">
        <f>SUMIFS('Entrée - Sortie'!F:F,'Entrée - Sortie'!C:C,inventaire!D56)</f>
        <v>0</v>
      </c>
      <c r="M56" s="144">
        <f t="shared" si="0"/>
        <v>1</v>
      </c>
    </row>
    <row r="57" spans="2:13" x14ac:dyDescent="0.25">
      <c r="B57" s="103"/>
      <c r="C57" s="54" t="s">
        <v>113</v>
      </c>
      <c r="D57" s="20"/>
      <c r="E57" s="20"/>
      <c r="F57" s="20"/>
      <c r="G57" s="20"/>
      <c r="H57" s="121"/>
      <c r="I57" s="151"/>
      <c r="J57" s="152" t="s">
        <v>454</v>
      </c>
      <c r="K57" s="153">
        <f>SUMIFS('Entrée - Sortie'!G:G,'Entrée - Sortie'!C:C,inventaire!D57)</f>
        <v>0</v>
      </c>
      <c r="L57" s="153">
        <f>SUMIFS('Entrée - Sortie'!F:F,'Entrée - Sortie'!C:C,inventaire!D57)</f>
        <v>0</v>
      </c>
      <c r="M57" s="154">
        <f t="shared" si="0"/>
        <v>0</v>
      </c>
    </row>
    <row r="58" spans="2:13" x14ac:dyDescent="0.25">
      <c r="B58" s="103"/>
      <c r="C58" s="52"/>
      <c r="D58" s="22">
        <v>3031</v>
      </c>
      <c r="E58" s="22" t="s">
        <v>79</v>
      </c>
      <c r="F58" s="22"/>
      <c r="G58" s="22">
        <v>230022224</v>
      </c>
      <c r="H58" s="119">
        <v>1</v>
      </c>
      <c r="I58" s="3"/>
      <c r="J58" s="138" t="s">
        <v>454</v>
      </c>
      <c r="K58" s="1">
        <f>SUMIFS('Entrée - Sortie'!G:G,'Entrée - Sortie'!C:C,inventaire!D58)</f>
        <v>0</v>
      </c>
      <c r="L58" s="1">
        <f>SUMIFS('Entrée - Sortie'!F:F,'Entrée - Sortie'!C:C,inventaire!D58)</f>
        <v>0</v>
      </c>
      <c r="M58" s="4">
        <f t="shared" si="0"/>
        <v>1</v>
      </c>
    </row>
    <row r="59" spans="2:13" x14ac:dyDescent="0.25">
      <c r="B59" s="103"/>
      <c r="C59" s="52"/>
      <c r="D59" s="22">
        <v>3032</v>
      </c>
      <c r="E59" s="22" t="s">
        <v>80</v>
      </c>
      <c r="F59" s="22"/>
      <c r="G59" s="22" t="s">
        <v>81</v>
      </c>
      <c r="H59" s="119">
        <v>1</v>
      </c>
      <c r="I59" s="3"/>
      <c r="J59" s="138" t="s">
        <v>454</v>
      </c>
      <c r="K59" s="1">
        <f>SUMIFS('Entrée - Sortie'!G:G,'Entrée - Sortie'!C:C,inventaire!D59)</f>
        <v>0</v>
      </c>
      <c r="L59" s="1">
        <f>SUMIFS('Entrée - Sortie'!F:F,'Entrée - Sortie'!C:C,inventaire!D59)</f>
        <v>0</v>
      </c>
      <c r="M59" s="4">
        <f t="shared" si="0"/>
        <v>1</v>
      </c>
    </row>
    <row r="60" spans="2:13" x14ac:dyDescent="0.25">
      <c r="B60" s="103"/>
      <c r="C60" s="52"/>
      <c r="D60" s="22">
        <v>3033</v>
      </c>
      <c r="E60" s="22" t="s">
        <v>82</v>
      </c>
      <c r="F60" s="22"/>
      <c r="G60" s="22"/>
      <c r="H60" s="119">
        <v>1</v>
      </c>
      <c r="I60" s="3"/>
      <c r="J60" s="138" t="s">
        <v>454</v>
      </c>
      <c r="K60" s="1">
        <f>SUMIFS('Entrée - Sortie'!G:G,'Entrée - Sortie'!C:C,inventaire!D60)</f>
        <v>0</v>
      </c>
      <c r="L60" s="1">
        <f>SUMIFS('Entrée - Sortie'!F:F,'Entrée - Sortie'!C:C,inventaire!D60)</f>
        <v>0</v>
      </c>
      <c r="M60" s="4">
        <f t="shared" si="0"/>
        <v>1</v>
      </c>
    </row>
    <row r="61" spans="2:13" ht="15.75" thickBot="1" x14ac:dyDescent="0.3">
      <c r="B61" s="103"/>
      <c r="C61" s="53"/>
      <c r="D61" s="25">
        <v>3034</v>
      </c>
      <c r="E61" s="25" t="s">
        <v>174</v>
      </c>
      <c r="F61" s="25"/>
      <c r="G61" s="25"/>
      <c r="H61" s="122">
        <v>2</v>
      </c>
      <c r="I61" s="5"/>
      <c r="J61" s="139" t="s">
        <v>454</v>
      </c>
      <c r="K61" s="6">
        <f>SUMIFS('Entrée - Sortie'!G:G,'Entrée - Sortie'!C:C,inventaire!D61)</f>
        <v>0</v>
      </c>
      <c r="L61" s="6">
        <f>SUMIFS('Entrée - Sortie'!F:F,'Entrée - Sortie'!C:C,inventaire!D61)</f>
        <v>0</v>
      </c>
      <c r="M61" s="7">
        <f t="shared" si="0"/>
        <v>2</v>
      </c>
    </row>
    <row r="62" spans="2:13" x14ac:dyDescent="0.25">
      <c r="B62" s="103"/>
      <c r="C62" s="55" t="s">
        <v>114</v>
      </c>
      <c r="D62" s="28"/>
      <c r="E62" s="28"/>
      <c r="F62" s="28"/>
      <c r="G62" s="28"/>
      <c r="H62" s="123"/>
      <c r="I62" s="147"/>
      <c r="J62" s="148" t="s">
        <v>455</v>
      </c>
      <c r="K62" s="149">
        <f>SUMIFS('Entrée - Sortie'!G:G,'Entrée - Sortie'!C:C,inventaire!D62)</f>
        <v>0</v>
      </c>
      <c r="L62" s="149">
        <f>SUMIFS('Entrée - Sortie'!F:F,'Entrée - Sortie'!C:C,inventaire!D62)</f>
        <v>0</v>
      </c>
      <c r="M62" s="150">
        <f t="shared" si="0"/>
        <v>0</v>
      </c>
    </row>
    <row r="63" spans="2:13" x14ac:dyDescent="0.25">
      <c r="B63" s="103"/>
      <c r="C63" s="52"/>
      <c r="D63" s="22">
        <v>3041</v>
      </c>
      <c r="E63" s="22" t="s">
        <v>83</v>
      </c>
      <c r="F63" s="22"/>
      <c r="G63" s="22" t="s">
        <v>84</v>
      </c>
      <c r="H63" s="119">
        <v>1</v>
      </c>
      <c r="I63" s="3"/>
      <c r="J63" s="138" t="s">
        <v>455</v>
      </c>
      <c r="K63" s="1">
        <f>SUMIFS('Entrée - Sortie'!G:G,'Entrée - Sortie'!C:C,inventaire!D63)</f>
        <v>0</v>
      </c>
      <c r="L63" s="1">
        <f>SUMIFS('Entrée - Sortie'!F:F,'Entrée - Sortie'!C:C,inventaire!D63)</f>
        <v>0</v>
      </c>
      <c r="M63" s="4">
        <f t="shared" si="0"/>
        <v>1</v>
      </c>
    </row>
    <row r="64" spans="2:13" x14ac:dyDescent="0.25">
      <c r="B64" s="103"/>
      <c r="C64" s="52"/>
      <c r="D64" s="22">
        <v>3042</v>
      </c>
      <c r="E64" s="22" t="s">
        <v>85</v>
      </c>
      <c r="F64" s="22"/>
      <c r="G64" s="22" t="s">
        <v>86</v>
      </c>
      <c r="H64" s="119">
        <v>1</v>
      </c>
      <c r="I64" s="3"/>
      <c r="J64" s="138" t="s">
        <v>455</v>
      </c>
      <c r="K64" s="1">
        <f>SUMIFS('Entrée - Sortie'!G:G,'Entrée - Sortie'!C:C,inventaire!D64)</f>
        <v>0</v>
      </c>
      <c r="L64" s="1">
        <f>SUMIFS('Entrée - Sortie'!F:F,'Entrée - Sortie'!C:C,inventaire!D64)</f>
        <v>0</v>
      </c>
      <c r="M64" s="4">
        <f t="shared" si="0"/>
        <v>1</v>
      </c>
    </row>
    <row r="65" spans="2:13" ht="15.75" thickBot="1" x14ac:dyDescent="0.3">
      <c r="B65" s="103"/>
      <c r="C65" s="56"/>
      <c r="D65" s="29">
        <v>3043</v>
      </c>
      <c r="E65" s="29" t="s">
        <v>87</v>
      </c>
      <c r="F65" s="29"/>
      <c r="G65" s="29"/>
      <c r="H65" s="120">
        <v>1</v>
      </c>
      <c r="I65" s="141"/>
      <c r="J65" s="145" t="s">
        <v>455</v>
      </c>
      <c r="K65" s="143">
        <f>SUMIFS('Entrée - Sortie'!G:G,'Entrée - Sortie'!C:C,inventaire!D65)</f>
        <v>0</v>
      </c>
      <c r="L65" s="143">
        <f>SUMIFS('Entrée - Sortie'!F:F,'Entrée - Sortie'!C:C,inventaire!D65)</f>
        <v>0</v>
      </c>
      <c r="M65" s="144">
        <f t="shared" si="0"/>
        <v>1</v>
      </c>
    </row>
    <row r="66" spans="2:13" x14ac:dyDescent="0.25">
      <c r="B66" s="103"/>
      <c r="C66" s="54" t="s">
        <v>115</v>
      </c>
      <c r="D66" s="20"/>
      <c r="E66" s="20"/>
      <c r="F66" s="20"/>
      <c r="G66" s="20"/>
      <c r="H66" s="121"/>
      <c r="I66" s="151"/>
      <c r="J66" s="152" t="s">
        <v>456</v>
      </c>
      <c r="K66" s="153">
        <f>SUMIFS('Entrée - Sortie'!G:G,'Entrée - Sortie'!C:C,inventaire!D66)</f>
        <v>0</v>
      </c>
      <c r="L66" s="153">
        <f>SUMIFS('Entrée - Sortie'!F:F,'Entrée - Sortie'!C:C,inventaire!D66)</f>
        <v>0</v>
      </c>
      <c r="M66" s="154">
        <f t="shared" si="0"/>
        <v>0</v>
      </c>
    </row>
    <row r="67" spans="2:13" x14ac:dyDescent="0.25">
      <c r="B67" s="103"/>
      <c r="C67" s="52"/>
      <c r="D67" s="22">
        <v>3051</v>
      </c>
      <c r="E67" s="22" t="s">
        <v>88</v>
      </c>
      <c r="F67" s="22"/>
      <c r="G67" s="22"/>
      <c r="H67" s="119">
        <v>1</v>
      </c>
      <c r="I67" s="3"/>
      <c r="J67" s="138" t="s">
        <v>456</v>
      </c>
      <c r="K67" s="1">
        <f>SUMIFS('Entrée - Sortie'!G:G,'Entrée - Sortie'!C:C,inventaire!D67)</f>
        <v>0</v>
      </c>
      <c r="L67" s="1">
        <f>SUMIFS('Entrée - Sortie'!F:F,'Entrée - Sortie'!C:C,inventaire!D67)</f>
        <v>0</v>
      </c>
      <c r="M67" s="4">
        <f t="shared" si="0"/>
        <v>1</v>
      </c>
    </row>
    <row r="68" spans="2:13" x14ac:dyDescent="0.25">
      <c r="B68" s="103"/>
      <c r="C68" s="52"/>
      <c r="D68" s="22">
        <v>3052</v>
      </c>
      <c r="E68" s="22" t="s">
        <v>89</v>
      </c>
      <c r="F68" s="22"/>
      <c r="G68" s="22" t="s">
        <v>90</v>
      </c>
      <c r="H68" s="119">
        <v>2</v>
      </c>
      <c r="I68" s="3"/>
      <c r="J68" s="138" t="s">
        <v>456</v>
      </c>
      <c r="K68" s="1">
        <f>SUMIFS('Entrée - Sortie'!G:G,'Entrée - Sortie'!C:C,inventaire!D68)</f>
        <v>0</v>
      </c>
      <c r="L68" s="1">
        <f>SUMIFS('Entrée - Sortie'!F:F,'Entrée - Sortie'!C:C,inventaire!D68)</f>
        <v>0</v>
      </c>
      <c r="M68" s="4">
        <f t="shared" si="0"/>
        <v>2</v>
      </c>
    </row>
    <row r="69" spans="2:13" x14ac:dyDescent="0.25">
      <c r="B69" s="103"/>
      <c r="C69" s="52"/>
      <c r="D69" s="22">
        <v>3053</v>
      </c>
      <c r="E69" s="22" t="s">
        <v>91</v>
      </c>
      <c r="F69" s="22"/>
      <c r="G69" s="22" t="s">
        <v>92</v>
      </c>
      <c r="H69" s="119">
        <v>1</v>
      </c>
      <c r="I69" s="3"/>
      <c r="J69" s="138" t="s">
        <v>456</v>
      </c>
      <c r="K69" s="1">
        <f>SUMIFS('Entrée - Sortie'!G:G,'Entrée - Sortie'!C:C,inventaire!D69)</f>
        <v>0</v>
      </c>
      <c r="L69" s="1">
        <f>SUMIFS('Entrée - Sortie'!F:F,'Entrée - Sortie'!C:C,inventaire!D69)</f>
        <v>0</v>
      </c>
      <c r="M69" s="4">
        <f t="shared" ref="M69:M132" si="1">H69+K69-L69</f>
        <v>1</v>
      </c>
    </row>
    <row r="70" spans="2:13" ht="15.75" thickBot="1" x14ac:dyDescent="0.3">
      <c r="B70" s="103"/>
      <c r="C70" s="53"/>
      <c r="D70" s="25">
        <v>3054</v>
      </c>
      <c r="E70" s="25" t="s">
        <v>93</v>
      </c>
      <c r="F70" s="25"/>
      <c r="G70" s="25" t="s">
        <v>94</v>
      </c>
      <c r="H70" s="122">
        <v>2</v>
      </c>
      <c r="I70" s="5"/>
      <c r="J70" s="139" t="s">
        <v>456</v>
      </c>
      <c r="K70" s="6">
        <f>SUMIFS('Entrée - Sortie'!G:G,'Entrée - Sortie'!C:C,inventaire!D70)</f>
        <v>0</v>
      </c>
      <c r="L70" s="6">
        <f>SUMIFS('Entrée - Sortie'!F:F,'Entrée - Sortie'!C:C,inventaire!D70)</f>
        <v>0</v>
      </c>
      <c r="M70" s="7">
        <f t="shared" si="1"/>
        <v>2</v>
      </c>
    </row>
    <row r="71" spans="2:13" x14ac:dyDescent="0.25">
      <c r="B71" s="103"/>
      <c r="C71" s="55" t="s">
        <v>116</v>
      </c>
      <c r="D71" s="28"/>
      <c r="E71" s="28"/>
      <c r="F71" s="28"/>
      <c r="G71" s="28"/>
      <c r="H71" s="123"/>
      <c r="I71" s="147"/>
      <c r="J71" s="148" t="s">
        <v>457</v>
      </c>
      <c r="K71" s="149">
        <f>SUMIFS('Entrée - Sortie'!G:G,'Entrée - Sortie'!C:C,inventaire!D71)</f>
        <v>0</v>
      </c>
      <c r="L71" s="149">
        <f>SUMIFS('Entrée - Sortie'!F:F,'Entrée - Sortie'!C:C,inventaire!D71)</f>
        <v>0</v>
      </c>
      <c r="M71" s="150">
        <f t="shared" si="1"/>
        <v>0</v>
      </c>
    </row>
    <row r="72" spans="2:13" x14ac:dyDescent="0.25">
      <c r="B72" s="103"/>
      <c r="C72" s="52"/>
      <c r="D72" s="22">
        <v>3061</v>
      </c>
      <c r="E72" s="22" t="s">
        <v>95</v>
      </c>
      <c r="F72" s="22"/>
      <c r="G72" s="22"/>
      <c r="H72" s="119">
        <v>1</v>
      </c>
      <c r="I72" s="3"/>
      <c r="J72" s="138" t="s">
        <v>457</v>
      </c>
      <c r="K72" s="1">
        <f>SUMIFS('Entrée - Sortie'!G:G,'Entrée - Sortie'!C:C,inventaire!D72)</f>
        <v>0</v>
      </c>
      <c r="L72" s="1">
        <f>SUMIFS('Entrée - Sortie'!F:F,'Entrée - Sortie'!C:C,inventaire!D72)</f>
        <v>0</v>
      </c>
      <c r="M72" s="4">
        <f t="shared" si="1"/>
        <v>1</v>
      </c>
    </row>
    <row r="73" spans="2:13" ht="15.75" thickBot="1" x14ac:dyDescent="0.3">
      <c r="B73" s="103"/>
      <c r="C73" s="56"/>
      <c r="D73" s="29">
        <v>3062</v>
      </c>
      <c r="E73" s="29" t="s">
        <v>96</v>
      </c>
      <c r="F73" s="29"/>
      <c r="G73" s="29">
        <v>98200465</v>
      </c>
      <c r="H73" s="120">
        <v>1</v>
      </c>
      <c r="I73" s="141"/>
      <c r="J73" s="145" t="s">
        <v>457</v>
      </c>
      <c r="K73" s="143">
        <f>SUMIFS('Entrée - Sortie'!G:G,'Entrée - Sortie'!C:C,inventaire!D73)</f>
        <v>0</v>
      </c>
      <c r="L73" s="143">
        <f>SUMIFS('Entrée - Sortie'!F:F,'Entrée - Sortie'!C:C,inventaire!D73)</f>
        <v>0</v>
      </c>
      <c r="M73" s="144">
        <f t="shared" si="1"/>
        <v>1</v>
      </c>
    </row>
    <row r="74" spans="2:13" x14ac:dyDescent="0.25">
      <c r="B74" s="103"/>
      <c r="C74" s="54" t="s">
        <v>117</v>
      </c>
      <c r="D74" s="20"/>
      <c r="E74" s="20"/>
      <c r="F74" s="20"/>
      <c r="G74" s="20"/>
      <c r="H74" s="121"/>
      <c r="I74" s="151"/>
      <c r="J74" s="152" t="s">
        <v>458</v>
      </c>
      <c r="K74" s="153">
        <f>SUMIFS('Entrée - Sortie'!G:G,'Entrée - Sortie'!C:C,inventaire!D74)</f>
        <v>0</v>
      </c>
      <c r="L74" s="153">
        <f>SUMIFS('Entrée - Sortie'!F:F,'Entrée - Sortie'!C:C,inventaire!D74)</f>
        <v>0</v>
      </c>
      <c r="M74" s="154">
        <f t="shared" si="1"/>
        <v>0</v>
      </c>
    </row>
    <row r="75" spans="2:13" ht="15.75" thickBot="1" x14ac:dyDescent="0.3">
      <c r="B75" s="103"/>
      <c r="C75" s="53"/>
      <c r="D75" s="25">
        <v>3071</v>
      </c>
      <c r="E75" s="25" t="s">
        <v>97</v>
      </c>
      <c r="F75" s="25"/>
      <c r="G75" s="25" t="s">
        <v>98</v>
      </c>
      <c r="H75" s="122">
        <v>1</v>
      </c>
      <c r="I75" s="5"/>
      <c r="J75" s="139" t="s">
        <v>458</v>
      </c>
      <c r="K75" s="6">
        <f>SUMIFS('Entrée - Sortie'!G:G,'Entrée - Sortie'!C:C,inventaire!D75)</f>
        <v>0</v>
      </c>
      <c r="L75" s="6">
        <f>SUMIFS('Entrée - Sortie'!F:F,'Entrée - Sortie'!C:C,inventaire!D75)</f>
        <v>0</v>
      </c>
      <c r="M75" s="7">
        <f t="shared" si="1"/>
        <v>1</v>
      </c>
    </row>
    <row r="76" spans="2:13" x14ac:dyDescent="0.25">
      <c r="B76" s="103"/>
      <c r="C76" s="55" t="s">
        <v>118</v>
      </c>
      <c r="D76" s="28"/>
      <c r="E76" s="28"/>
      <c r="F76" s="28"/>
      <c r="G76" s="28"/>
      <c r="H76" s="123"/>
      <c r="I76" s="147"/>
      <c r="J76" s="148" t="s">
        <v>459</v>
      </c>
      <c r="K76" s="149">
        <f>SUMIFS('Entrée - Sortie'!G:G,'Entrée - Sortie'!C:C,inventaire!D76)</f>
        <v>0</v>
      </c>
      <c r="L76" s="149">
        <f>SUMIFS('Entrée - Sortie'!F:F,'Entrée - Sortie'!C:C,inventaire!D76)</f>
        <v>0</v>
      </c>
      <c r="M76" s="150">
        <f t="shared" si="1"/>
        <v>0</v>
      </c>
    </row>
    <row r="77" spans="2:13" ht="15.75" thickBot="1" x14ac:dyDescent="0.3">
      <c r="B77" s="103"/>
      <c r="C77" s="56"/>
      <c r="D77" s="29">
        <v>3081</v>
      </c>
      <c r="E77" s="29" t="s">
        <v>99</v>
      </c>
      <c r="F77" s="29"/>
      <c r="G77" s="29"/>
      <c r="H77" s="120">
        <v>1</v>
      </c>
      <c r="I77" s="141"/>
      <c r="J77" s="145" t="s">
        <v>459</v>
      </c>
      <c r="K77" s="143">
        <f>SUMIFS('Entrée - Sortie'!G:G,'Entrée - Sortie'!C:C,inventaire!D77)</f>
        <v>0</v>
      </c>
      <c r="L77" s="143">
        <f>SUMIFS('Entrée - Sortie'!F:F,'Entrée - Sortie'!C:C,inventaire!D77)</f>
        <v>0</v>
      </c>
      <c r="M77" s="144">
        <f t="shared" si="1"/>
        <v>1</v>
      </c>
    </row>
    <row r="78" spans="2:13" x14ac:dyDescent="0.25">
      <c r="B78" s="103"/>
      <c r="C78" s="54" t="s">
        <v>119</v>
      </c>
      <c r="D78" s="20"/>
      <c r="E78" s="20"/>
      <c r="F78" s="20"/>
      <c r="G78" s="20"/>
      <c r="H78" s="121"/>
      <c r="I78" s="151"/>
      <c r="J78" s="152" t="s">
        <v>460</v>
      </c>
      <c r="K78" s="153">
        <f>SUMIFS('Entrée - Sortie'!G:G,'Entrée - Sortie'!C:C,inventaire!D78)</f>
        <v>0</v>
      </c>
      <c r="L78" s="153">
        <f>SUMIFS('Entrée - Sortie'!F:F,'Entrée - Sortie'!C:C,inventaire!D78)</f>
        <v>0</v>
      </c>
      <c r="M78" s="154">
        <f t="shared" si="1"/>
        <v>0</v>
      </c>
    </row>
    <row r="79" spans="2:13" ht="15.75" thickBot="1" x14ac:dyDescent="0.3">
      <c r="B79" s="103"/>
      <c r="C79" s="53"/>
      <c r="D79" s="25">
        <v>3091</v>
      </c>
      <c r="E79" s="25" t="s">
        <v>100</v>
      </c>
      <c r="F79" s="25"/>
      <c r="G79" s="25" t="s">
        <v>101</v>
      </c>
      <c r="H79" s="122">
        <v>1</v>
      </c>
      <c r="I79" s="5"/>
      <c r="J79" s="139" t="s">
        <v>460</v>
      </c>
      <c r="K79" s="6">
        <f>SUMIFS('Entrée - Sortie'!G:G,'Entrée - Sortie'!C:C,inventaire!D79)</f>
        <v>0</v>
      </c>
      <c r="L79" s="6">
        <f>SUMIFS('Entrée - Sortie'!F:F,'Entrée - Sortie'!C:C,inventaire!D79)</f>
        <v>0</v>
      </c>
      <c r="M79" s="7">
        <f t="shared" si="1"/>
        <v>1</v>
      </c>
    </row>
    <row r="80" spans="2:13" x14ac:dyDescent="0.25">
      <c r="B80" s="103"/>
      <c r="C80" s="55" t="s">
        <v>120</v>
      </c>
      <c r="D80" s="28"/>
      <c r="E80" s="28"/>
      <c r="F80" s="28"/>
      <c r="G80" s="28"/>
      <c r="H80" s="123"/>
      <c r="I80" s="147"/>
      <c r="J80" s="148" t="s">
        <v>461</v>
      </c>
      <c r="K80" s="149">
        <f>SUMIFS('Entrée - Sortie'!G:G,'Entrée - Sortie'!C:C,inventaire!D80)</f>
        <v>0</v>
      </c>
      <c r="L80" s="149">
        <f>SUMIFS('Entrée - Sortie'!F:F,'Entrée - Sortie'!C:C,inventaire!D80)</f>
        <v>0</v>
      </c>
      <c r="M80" s="150">
        <f t="shared" si="1"/>
        <v>0</v>
      </c>
    </row>
    <row r="81" spans="2:13" ht="15.75" thickBot="1" x14ac:dyDescent="0.3">
      <c r="B81" s="103"/>
      <c r="C81" s="56"/>
      <c r="D81" s="29">
        <v>3101</v>
      </c>
      <c r="E81" s="29" t="s">
        <v>102</v>
      </c>
      <c r="F81" s="29"/>
      <c r="G81" s="29" t="s">
        <v>103</v>
      </c>
      <c r="H81" s="120">
        <v>1</v>
      </c>
      <c r="I81" s="141"/>
      <c r="J81" s="145" t="s">
        <v>461</v>
      </c>
      <c r="K81" s="143">
        <f>SUMIFS('Entrée - Sortie'!G:G,'Entrée - Sortie'!C:C,inventaire!D81)</f>
        <v>0</v>
      </c>
      <c r="L81" s="143">
        <f>SUMIFS('Entrée - Sortie'!F:F,'Entrée - Sortie'!C:C,inventaire!D81)</f>
        <v>0</v>
      </c>
      <c r="M81" s="144">
        <f t="shared" si="1"/>
        <v>1</v>
      </c>
    </row>
    <row r="82" spans="2:13" x14ac:dyDescent="0.25">
      <c r="B82" s="103"/>
      <c r="C82" s="54" t="s">
        <v>121</v>
      </c>
      <c r="D82" s="20"/>
      <c r="E82" s="20"/>
      <c r="F82" s="20"/>
      <c r="G82" s="20"/>
      <c r="H82" s="121"/>
      <c r="I82" s="151"/>
      <c r="J82" s="152" t="s">
        <v>462</v>
      </c>
      <c r="K82" s="153">
        <f>SUMIFS('Entrée - Sortie'!G:G,'Entrée - Sortie'!C:C,inventaire!D82)</f>
        <v>0</v>
      </c>
      <c r="L82" s="153">
        <f>SUMIFS('Entrée - Sortie'!F:F,'Entrée - Sortie'!C:C,inventaire!D82)</f>
        <v>0</v>
      </c>
      <c r="M82" s="154">
        <f t="shared" si="1"/>
        <v>0</v>
      </c>
    </row>
    <row r="83" spans="2:13" ht="15.75" thickBot="1" x14ac:dyDescent="0.3">
      <c r="B83" s="103"/>
      <c r="C83" s="53"/>
      <c r="D83" s="25">
        <v>3111</v>
      </c>
      <c r="E83" s="25" t="s">
        <v>104</v>
      </c>
      <c r="F83" s="25"/>
      <c r="G83" s="25"/>
      <c r="H83" s="122">
        <v>1</v>
      </c>
      <c r="I83" s="5"/>
      <c r="J83" s="139" t="s">
        <v>462</v>
      </c>
      <c r="K83" s="6">
        <f>SUMIFS('Entrée - Sortie'!G:G,'Entrée - Sortie'!C:C,inventaire!D83)</f>
        <v>0</v>
      </c>
      <c r="L83" s="6">
        <f>SUMIFS('Entrée - Sortie'!F:F,'Entrée - Sortie'!C:C,inventaire!D83)</f>
        <v>0</v>
      </c>
      <c r="M83" s="7">
        <f t="shared" si="1"/>
        <v>1</v>
      </c>
    </row>
    <row r="84" spans="2:13" x14ac:dyDescent="0.25">
      <c r="B84" s="103"/>
      <c r="C84" s="55" t="s">
        <v>122</v>
      </c>
      <c r="D84" s="28"/>
      <c r="E84" s="28"/>
      <c r="F84" s="28"/>
      <c r="G84" s="28"/>
      <c r="H84" s="123"/>
      <c r="I84" s="147"/>
      <c r="J84" s="148" t="s">
        <v>463</v>
      </c>
      <c r="K84" s="149">
        <f>SUMIFS('Entrée - Sortie'!G:G,'Entrée - Sortie'!C:C,inventaire!D84)</f>
        <v>0</v>
      </c>
      <c r="L84" s="149">
        <f>SUMIFS('Entrée - Sortie'!F:F,'Entrée - Sortie'!C:C,inventaire!D84)</f>
        <v>0</v>
      </c>
      <c r="M84" s="150">
        <f t="shared" si="1"/>
        <v>0</v>
      </c>
    </row>
    <row r="85" spans="2:13" x14ac:dyDescent="0.25">
      <c r="B85" s="103"/>
      <c r="C85" s="52"/>
      <c r="D85" s="22">
        <v>3121</v>
      </c>
      <c r="E85" s="22" t="s">
        <v>105</v>
      </c>
      <c r="F85" s="22"/>
      <c r="G85" s="22"/>
      <c r="H85" s="119">
        <v>1</v>
      </c>
      <c r="I85" s="3"/>
      <c r="J85" s="138" t="s">
        <v>463</v>
      </c>
      <c r="K85" s="1">
        <f>SUMIFS('Entrée - Sortie'!G:G,'Entrée - Sortie'!C:C,inventaire!D85)</f>
        <v>0</v>
      </c>
      <c r="L85" s="1">
        <f>SUMIFS('Entrée - Sortie'!F:F,'Entrée - Sortie'!C:C,inventaire!D85)</f>
        <v>0</v>
      </c>
      <c r="M85" s="4">
        <f t="shared" si="1"/>
        <v>1</v>
      </c>
    </row>
    <row r="86" spans="2:13" x14ac:dyDescent="0.25">
      <c r="B86" s="103"/>
      <c r="C86" s="52"/>
      <c r="D86" s="22">
        <v>3122</v>
      </c>
      <c r="E86" s="22" t="s">
        <v>106</v>
      </c>
      <c r="F86" s="22"/>
      <c r="G86" s="22">
        <v>12981</v>
      </c>
      <c r="H86" s="119">
        <v>1</v>
      </c>
      <c r="I86" s="3"/>
      <c r="J86" s="138" t="s">
        <v>463</v>
      </c>
      <c r="K86" s="1">
        <f>SUMIFS('Entrée - Sortie'!G:G,'Entrée - Sortie'!C:C,inventaire!D86)</f>
        <v>0</v>
      </c>
      <c r="L86" s="1">
        <f>SUMIFS('Entrée - Sortie'!F:F,'Entrée - Sortie'!C:C,inventaire!D86)</f>
        <v>0</v>
      </c>
      <c r="M86" s="4">
        <f t="shared" si="1"/>
        <v>1</v>
      </c>
    </row>
    <row r="87" spans="2:13" ht="15.75" thickBot="1" x14ac:dyDescent="0.3">
      <c r="B87" s="103"/>
      <c r="C87" s="56"/>
      <c r="D87" s="29">
        <v>3123</v>
      </c>
      <c r="E87" s="29" t="s">
        <v>107</v>
      </c>
      <c r="F87" s="29"/>
      <c r="G87" s="29"/>
      <c r="H87" s="120">
        <v>2</v>
      </c>
      <c r="I87" s="141"/>
      <c r="J87" s="145" t="s">
        <v>463</v>
      </c>
      <c r="K87" s="143">
        <f>SUMIFS('Entrée - Sortie'!G:G,'Entrée - Sortie'!C:C,inventaire!D87)</f>
        <v>0</v>
      </c>
      <c r="L87" s="143">
        <f>SUMIFS('Entrée - Sortie'!F:F,'Entrée - Sortie'!C:C,inventaire!D87)</f>
        <v>0</v>
      </c>
      <c r="M87" s="144">
        <f t="shared" si="1"/>
        <v>2</v>
      </c>
    </row>
    <row r="88" spans="2:13" x14ac:dyDescent="0.25">
      <c r="B88" s="103"/>
      <c r="C88" s="54" t="s">
        <v>123</v>
      </c>
      <c r="D88" s="20"/>
      <c r="E88" s="20"/>
      <c r="F88" s="20"/>
      <c r="G88" s="20"/>
      <c r="H88" s="121"/>
      <c r="I88" s="151"/>
      <c r="J88" s="152" t="s">
        <v>464</v>
      </c>
      <c r="K88" s="153">
        <f>SUMIFS('Entrée - Sortie'!G:G,'Entrée - Sortie'!C:C,inventaire!D88)</f>
        <v>0</v>
      </c>
      <c r="L88" s="153">
        <f>SUMIFS('Entrée - Sortie'!F:F,'Entrée - Sortie'!C:C,inventaire!D88)</f>
        <v>0</v>
      </c>
      <c r="M88" s="154">
        <f t="shared" si="1"/>
        <v>0</v>
      </c>
    </row>
    <row r="89" spans="2:13" x14ac:dyDescent="0.25">
      <c r="B89" s="103"/>
      <c r="C89" s="52"/>
      <c r="D89" s="22">
        <v>3131</v>
      </c>
      <c r="E89" s="22" t="s">
        <v>108</v>
      </c>
      <c r="F89" s="22"/>
      <c r="G89" s="22" t="s">
        <v>109</v>
      </c>
      <c r="H89" s="119">
        <v>1</v>
      </c>
      <c r="I89" s="3"/>
      <c r="J89" s="138" t="s">
        <v>464</v>
      </c>
      <c r="K89" s="1">
        <f>SUMIFS('Entrée - Sortie'!G:G,'Entrée - Sortie'!C:C,inventaire!D89)</f>
        <v>0</v>
      </c>
      <c r="L89" s="1">
        <f>SUMIFS('Entrée - Sortie'!F:F,'Entrée - Sortie'!C:C,inventaire!D89)</f>
        <v>0</v>
      </c>
      <c r="M89" s="4">
        <f t="shared" si="1"/>
        <v>1</v>
      </c>
    </row>
    <row r="90" spans="2:13" ht="15.75" thickBot="1" x14ac:dyDescent="0.3">
      <c r="B90" s="103"/>
      <c r="C90" s="53"/>
      <c r="D90" s="25">
        <v>3132</v>
      </c>
      <c r="E90" s="25" t="s">
        <v>110</v>
      </c>
      <c r="F90" s="25"/>
      <c r="G90" s="25"/>
      <c r="H90" s="122">
        <v>1</v>
      </c>
      <c r="I90" s="5"/>
      <c r="J90" s="139" t="s">
        <v>464</v>
      </c>
      <c r="K90" s="6">
        <f>SUMIFS('Entrée - Sortie'!G:G,'Entrée - Sortie'!C:C,inventaire!D90)</f>
        <v>0</v>
      </c>
      <c r="L90" s="6">
        <f>SUMIFS('Entrée - Sortie'!F:F,'Entrée - Sortie'!C:C,inventaire!D90)</f>
        <v>0</v>
      </c>
      <c r="M90" s="7">
        <f t="shared" si="1"/>
        <v>1</v>
      </c>
    </row>
    <row r="91" spans="2:13" x14ac:dyDescent="0.25">
      <c r="B91" s="103"/>
      <c r="C91" s="54" t="s">
        <v>189</v>
      </c>
      <c r="D91" s="20"/>
      <c r="E91" s="20"/>
      <c r="F91" s="20"/>
      <c r="G91" s="20"/>
      <c r="H91" s="121"/>
      <c r="I91" s="147"/>
      <c r="J91" s="148" t="s">
        <v>446</v>
      </c>
      <c r="K91" s="149">
        <f>SUMIFS('Entrée - Sortie'!G:G,'Entrée - Sortie'!C:C,inventaire!D91)</f>
        <v>0</v>
      </c>
      <c r="L91" s="149">
        <f>SUMIFS('Entrée - Sortie'!F:F,'Entrée - Sortie'!C:C,inventaire!D91)</f>
        <v>0</v>
      </c>
      <c r="M91" s="150">
        <f t="shared" si="1"/>
        <v>0</v>
      </c>
    </row>
    <row r="92" spans="2:13" x14ac:dyDescent="0.25">
      <c r="B92" s="103"/>
      <c r="C92" s="52"/>
      <c r="D92" s="22">
        <v>3141</v>
      </c>
      <c r="E92" s="22" t="s">
        <v>190</v>
      </c>
      <c r="F92" s="22"/>
      <c r="G92" s="22"/>
      <c r="H92" s="119">
        <v>1</v>
      </c>
      <c r="I92" s="3"/>
      <c r="J92" s="138" t="s">
        <v>446</v>
      </c>
      <c r="K92" s="1">
        <f>SUMIFS('Entrée - Sortie'!G:G,'Entrée - Sortie'!C:C,inventaire!D92)</f>
        <v>0</v>
      </c>
      <c r="L92" s="1">
        <f>SUMIFS('Entrée - Sortie'!F:F,'Entrée - Sortie'!C:C,inventaire!D92)</f>
        <v>0</v>
      </c>
      <c r="M92" s="4">
        <f t="shared" si="1"/>
        <v>1</v>
      </c>
    </row>
    <row r="93" spans="2:13" ht="15.75" thickBot="1" x14ac:dyDescent="0.3">
      <c r="B93" s="104"/>
      <c r="C93" s="57"/>
      <c r="D93" s="32">
        <v>3142</v>
      </c>
      <c r="E93" s="32" t="s">
        <v>191</v>
      </c>
      <c r="F93" s="32" t="s">
        <v>164</v>
      </c>
      <c r="G93" s="32">
        <v>30750</v>
      </c>
      <c r="H93" s="124">
        <v>1</v>
      </c>
      <c r="I93" s="141"/>
      <c r="J93" s="145" t="s">
        <v>446</v>
      </c>
      <c r="K93" s="143">
        <f>SUMIFS('Entrée - Sortie'!G:G,'Entrée - Sortie'!C:C,inventaire!D93)</f>
        <v>0</v>
      </c>
      <c r="L93" s="143">
        <f>SUMIFS('Entrée - Sortie'!F:F,'Entrée - Sortie'!C:C,inventaire!D93)</f>
        <v>0</v>
      </c>
      <c r="M93" s="144">
        <f t="shared" si="1"/>
        <v>1</v>
      </c>
    </row>
    <row r="94" spans="2:13" ht="18.75" customHeight="1" x14ac:dyDescent="0.25">
      <c r="B94" s="90" t="s">
        <v>124</v>
      </c>
      <c r="C94" s="54" t="s">
        <v>156</v>
      </c>
      <c r="D94" s="20"/>
      <c r="E94" s="20"/>
      <c r="F94" s="20"/>
      <c r="G94" s="20"/>
      <c r="H94" s="121"/>
      <c r="I94" s="151"/>
      <c r="J94" s="152" t="s">
        <v>465</v>
      </c>
      <c r="K94" s="153">
        <f>SUMIFS('Entrée - Sortie'!G:G,'Entrée - Sortie'!C:C,inventaire!D94)</f>
        <v>0</v>
      </c>
      <c r="L94" s="153">
        <f>SUMIFS('Entrée - Sortie'!F:F,'Entrée - Sortie'!C:C,inventaire!D94)</f>
        <v>0</v>
      </c>
      <c r="M94" s="154">
        <f t="shared" si="1"/>
        <v>0</v>
      </c>
    </row>
    <row r="95" spans="2:13" x14ac:dyDescent="0.25">
      <c r="B95" s="91"/>
      <c r="C95" s="58"/>
      <c r="D95" s="22">
        <v>4011</v>
      </c>
      <c r="E95" s="33" t="s">
        <v>126</v>
      </c>
      <c r="F95" s="22"/>
      <c r="G95" s="22"/>
      <c r="H95" s="125">
        <v>1</v>
      </c>
      <c r="I95" s="3"/>
      <c r="J95" s="138" t="s">
        <v>465</v>
      </c>
      <c r="K95" s="1">
        <f>SUMIFS('Entrée - Sortie'!G:G,'Entrée - Sortie'!C:C,inventaire!D95)</f>
        <v>0</v>
      </c>
      <c r="L95" s="1">
        <f>SUMIFS('Entrée - Sortie'!F:F,'Entrée - Sortie'!C:C,inventaire!D95)</f>
        <v>0</v>
      </c>
      <c r="M95" s="4">
        <f t="shared" si="1"/>
        <v>1</v>
      </c>
    </row>
    <row r="96" spans="2:13" x14ac:dyDescent="0.25">
      <c r="B96" s="91"/>
      <c r="C96" s="58"/>
      <c r="D96" s="22">
        <v>4012</v>
      </c>
      <c r="E96" s="33" t="s">
        <v>127</v>
      </c>
      <c r="F96" s="22"/>
      <c r="G96" s="22"/>
      <c r="H96" s="125">
        <v>1</v>
      </c>
      <c r="I96" s="3"/>
      <c r="J96" s="138" t="s">
        <v>465</v>
      </c>
      <c r="K96" s="1">
        <f>SUMIFS('Entrée - Sortie'!G:G,'Entrée - Sortie'!C:C,inventaire!D96)</f>
        <v>0</v>
      </c>
      <c r="L96" s="1">
        <f>SUMIFS('Entrée - Sortie'!F:F,'Entrée - Sortie'!C:C,inventaire!D96)</f>
        <v>0</v>
      </c>
      <c r="M96" s="4">
        <f t="shared" si="1"/>
        <v>1</v>
      </c>
    </row>
    <row r="97" spans="2:13" x14ac:dyDescent="0.25">
      <c r="B97" s="91"/>
      <c r="C97" s="58"/>
      <c r="D97" s="22">
        <v>4013</v>
      </c>
      <c r="E97" s="33" t="s">
        <v>128</v>
      </c>
      <c r="F97" s="22"/>
      <c r="G97" s="22"/>
      <c r="H97" s="125">
        <v>3</v>
      </c>
      <c r="I97" s="3"/>
      <c r="J97" s="138" t="s">
        <v>465</v>
      </c>
      <c r="K97" s="1">
        <f>SUMIFS('Entrée - Sortie'!G:G,'Entrée - Sortie'!C:C,inventaire!D97)</f>
        <v>0</v>
      </c>
      <c r="L97" s="1">
        <f>SUMIFS('Entrée - Sortie'!F:F,'Entrée - Sortie'!C:C,inventaire!D97)</f>
        <v>0</v>
      </c>
      <c r="M97" s="4">
        <f t="shared" si="1"/>
        <v>3</v>
      </c>
    </row>
    <row r="98" spans="2:13" x14ac:dyDescent="0.25">
      <c r="B98" s="91"/>
      <c r="C98" s="58"/>
      <c r="D98" s="22">
        <v>4014</v>
      </c>
      <c r="E98" s="33" t="s">
        <v>129</v>
      </c>
      <c r="F98" s="22"/>
      <c r="G98" s="22"/>
      <c r="H98" s="125">
        <v>3</v>
      </c>
      <c r="I98" s="3"/>
      <c r="J98" s="138" t="s">
        <v>465</v>
      </c>
      <c r="K98" s="1">
        <f>SUMIFS('Entrée - Sortie'!G:G,'Entrée - Sortie'!C:C,inventaire!D98)</f>
        <v>0</v>
      </c>
      <c r="L98" s="1">
        <f>SUMIFS('Entrée - Sortie'!F:F,'Entrée - Sortie'!C:C,inventaire!D98)</f>
        <v>0</v>
      </c>
      <c r="M98" s="4">
        <f t="shared" si="1"/>
        <v>3</v>
      </c>
    </row>
    <row r="99" spans="2:13" x14ac:dyDescent="0.25">
      <c r="B99" s="91"/>
      <c r="C99" s="58"/>
      <c r="D99" s="22">
        <v>4015</v>
      </c>
      <c r="E99" s="33" t="s">
        <v>130</v>
      </c>
      <c r="F99" s="22"/>
      <c r="G99" s="22"/>
      <c r="H99" s="125">
        <v>2</v>
      </c>
      <c r="I99" s="3"/>
      <c r="J99" s="138" t="s">
        <v>465</v>
      </c>
      <c r="K99" s="1">
        <f>SUMIFS('Entrée - Sortie'!G:G,'Entrée - Sortie'!C:C,inventaire!D99)</f>
        <v>0</v>
      </c>
      <c r="L99" s="1">
        <f>SUMIFS('Entrée - Sortie'!F:F,'Entrée - Sortie'!C:C,inventaire!D99)</f>
        <v>0</v>
      </c>
      <c r="M99" s="4">
        <f t="shared" si="1"/>
        <v>2</v>
      </c>
    </row>
    <row r="100" spans="2:13" x14ac:dyDescent="0.25">
      <c r="B100" s="91"/>
      <c r="C100" s="58"/>
      <c r="D100" s="22">
        <v>4016</v>
      </c>
      <c r="E100" s="33" t="s">
        <v>131</v>
      </c>
      <c r="F100" s="22"/>
      <c r="G100" s="22"/>
      <c r="H100" s="125">
        <v>1</v>
      </c>
      <c r="I100" s="3"/>
      <c r="J100" s="138" t="s">
        <v>465</v>
      </c>
      <c r="K100" s="1">
        <f>SUMIFS('Entrée - Sortie'!G:G,'Entrée - Sortie'!C:C,inventaire!D100)</f>
        <v>0</v>
      </c>
      <c r="L100" s="1">
        <f>SUMIFS('Entrée - Sortie'!F:F,'Entrée - Sortie'!C:C,inventaire!D100)</f>
        <v>0</v>
      </c>
      <c r="M100" s="4">
        <f t="shared" si="1"/>
        <v>1</v>
      </c>
    </row>
    <row r="101" spans="2:13" ht="15.75" thickBot="1" x14ac:dyDescent="0.3">
      <c r="B101" s="91"/>
      <c r="C101" s="59"/>
      <c r="D101" s="29">
        <v>4017</v>
      </c>
      <c r="E101" s="30" t="s">
        <v>132</v>
      </c>
      <c r="F101" s="29"/>
      <c r="G101" s="29"/>
      <c r="H101" s="126">
        <v>1</v>
      </c>
      <c r="I101" s="5"/>
      <c r="J101" s="139" t="s">
        <v>465</v>
      </c>
      <c r="K101" s="6">
        <f>SUMIFS('Entrée - Sortie'!G:G,'Entrée - Sortie'!C:C,inventaire!D101)</f>
        <v>0</v>
      </c>
      <c r="L101" s="6">
        <f>SUMIFS('Entrée - Sortie'!F:F,'Entrée - Sortie'!C:C,inventaire!D101)</f>
        <v>0</v>
      </c>
      <c r="M101" s="7">
        <f t="shared" si="1"/>
        <v>1</v>
      </c>
    </row>
    <row r="102" spans="2:13" x14ac:dyDescent="0.25">
      <c r="B102" s="91"/>
      <c r="C102" s="54" t="s">
        <v>157</v>
      </c>
      <c r="D102" s="20"/>
      <c r="E102" s="20"/>
      <c r="F102" s="20"/>
      <c r="G102" s="20"/>
      <c r="H102" s="121"/>
      <c r="I102" s="147"/>
      <c r="J102" s="148" t="s">
        <v>466</v>
      </c>
      <c r="K102" s="149">
        <f>SUMIFS('Entrée - Sortie'!G:G,'Entrée - Sortie'!C:C,inventaire!D102)</f>
        <v>0</v>
      </c>
      <c r="L102" s="149">
        <f>SUMIFS('Entrée - Sortie'!F:F,'Entrée - Sortie'!C:C,inventaire!D102)</f>
        <v>0</v>
      </c>
      <c r="M102" s="150">
        <f t="shared" si="1"/>
        <v>0</v>
      </c>
    </row>
    <row r="103" spans="2:13" x14ac:dyDescent="0.25">
      <c r="B103" s="91"/>
      <c r="C103" s="52"/>
      <c r="D103" s="22">
        <v>4021</v>
      </c>
      <c r="E103" s="22" t="s">
        <v>133</v>
      </c>
      <c r="F103" s="22"/>
      <c r="G103" s="22" t="s">
        <v>134</v>
      </c>
      <c r="H103" s="119">
        <v>1</v>
      </c>
      <c r="I103" s="3"/>
      <c r="J103" s="138" t="s">
        <v>466</v>
      </c>
      <c r="K103" s="1">
        <f>SUMIFS('Entrée - Sortie'!G:G,'Entrée - Sortie'!C:C,inventaire!D103)</f>
        <v>0</v>
      </c>
      <c r="L103" s="1">
        <f>SUMIFS('Entrée - Sortie'!F:F,'Entrée - Sortie'!C:C,inventaire!D103)</f>
        <v>0</v>
      </c>
      <c r="M103" s="4">
        <f t="shared" si="1"/>
        <v>1</v>
      </c>
    </row>
    <row r="104" spans="2:13" x14ac:dyDescent="0.25">
      <c r="B104" s="91"/>
      <c r="C104" s="52"/>
      <c r="D104" s="22">
        <v>4022</v>
      </c>
      <c r="E104" s="22" t="s">
        <v>135</v>
      </c>
      <c r="F104" s="22"/>
      <c r="G104" s="22" t="s">
        <v>136</v>
      </c>
      <c r="H104" s="119">
        <v>1</v>
      </c>
      <c r="I104" s="3"/>
      <c r="J104" s="138" t="s">
        <v>466</v>
      </c>
      <c r="K104" s="1">
        <f>SUMIFS('Entrée - Sortie'!G:G,'Entrée - Sortie'!C:C,inventaire!D104)</f>
        <v>0</v>
      </c>
      <c r="L104" s="1">
        <f>SUMIFS('Entrée - Sortie'!F:F,'Entrée - Sortie'!C:C,inventaire!D104)</f>
        <v>0</v>
      </c>
      <c r="M104" s="4">
        <f t="shared" si="1"/>
        <v>1</v>
      </c>
    </row>
    <row r="105" spans="2:13" x14ac:dyDescent="0.25">
      <c r="B105" s="91"/>
      <c r="C105" s="52"/>
      <c r="D105" s="22">
        <v>4023</v>
      </c>
      <c r="E105" s="22" t="s">
        <v>137</v>
      </c>
      <c r="F105" s="22"/>
      <c r="G105" s="22" t="s">
        <v>138</v>
      </c>
      <c r="H105" s="119">
        <v>2</v>
      </c>
      <c r="I105" s="3"/>
      <c r="J105" s="138" t="s">
        <v>466</v>
      </c>
      <c r="K105" s="1">
        <f>SUMIFS('Entrée - Sortie'!G:G,'Entrée - Sortie'!C:C,inventaire!D105)</f>
        <v>0</v>
      </c>
      <c r="L105" s="1">
        <f>SUMIFS('Entrée - Sortie'!F:F,'Entrée - Sortie'!C:C,inventaire!D105)</f>
        <v>0</v>
      </c>
      <c r="M105" s="4">
        <f t="shared" si="1"/>
        <v>2</v>
      </c>
    </row>
    <row r="106" spans="2:13" x14ac:dyDescent="0.25">
      <c r="B106" s="91"/>
      <c r="C106" s="52"/>
      <c r="D106" s="22">
        <v>4024</v>
      </c>
      <c r="E106" s="22" t="s">
        <v>139</v>
      </c>
      <c r="F106" s="22"/>
      <c r="G106" s="22" t="s">
        <v>140</v>
      </c>
      <c r="H106" s="119">
        <v>1</v>
      </c>
      <c r="I106" s="3"/>
      <c r="J106" s="138" t="s">
        <v>466</v>
      </c>
      <c r="K106" s="1">
        <f>SUMIFS('Entrée - Sortie'!G:G,'Entrée - Sortie'!C:C,inventaire!D106)</f>
        <v>0</v>
      </c>
      <c r="L106" s="1">
        <f>SUMIFS('Entrée - Sortie'!F:F,'Entrée - Sortie'!C:C,inventaire!D106)</f>
        <v>0</v>
      </c>
      <c r="M106" s="4">
        <f t="shared" si="1"/>
        <v>1</v>
      </c>
    </row>
    <row r="107" spans="2:13" x14ac:dyDescent="0.25">
      <c r="B107" s="91"/>
      <c r="C107" s="52"/>
      <c r="D107" s="22">
        <v>4025</v>
      </c>
      <c r="E107" s="22" t="s">
        <v>141</v>
      </c>
      <c r="F107" s="22"/>
      <c r="G107" s="22" t="s">
        <v>142</v>
      </c>
      <c r="H107" s="119">
        <v>1</v>
      </c>
      <c r="I107" s="3"/>
      <c r="J107" s="138" t="s">
        <v>466</v>
      </c>
      <c r="K107" s="1">
        <f>SUMIFS('Entrée - Sortie'!G:G,'Entrée - Sortie'!C:C,inventaire!D107)</f>
        <v>0</v>
      </c>
      <c r="L107" s="1">
        <f>SUMIFS('Entrée - Sortie'!F:F,'Entrée - Sortie'!C:C,inventaire!D107)</f>
        <v>0</v>
      </c>
      <c r="M107" s="4">
        <f t="shared" si="1"/>
        <v>1</v>
      </c>
    </row>
    <row r="108" spans="2:13" ht="15.75" thickBot="1" x14ac:dyDescent="0.3">
      <c r="B108" s="91"/>
      <c r="C108" s="53"/>
      <c r="D108" s="25">
        <v>4026</v>
      </c>
      <c r="E108" s="25" t="s">
        <v>143</v>
      </c>
      <c r="F108" s="25"/>
      <c r="G108" s="25" t="s">
        <v>144</v>
      </c>
      <c r="H108" s="122">
        <v>1</v>
      </c>
      <c r="I108" s="141"/>
      <c r="J108" s="145" t="s">
        <v>466</v>
      </c>
      <c r="K108" s="143">
        <f>SUMIFS('Entrée - Sortie'!G:G,'Entrée - Sortie'!C:C,inventaire!D108)</f>
        <v>0</v>
      </c>
      <c r="L108" s="143">
        <f>SUMIFS('Entrée - Sortie'!F:F,'Entrée - Sortie'!C:C,inventaire!D108)</f>
        <v>0</v>
      </c>
      <c r="M108" s="144">
        <f t="shared" si="1"/>
        <v>1</v>
      </c>
    </row>
    <row r="109" spans="2:13" x14ac:dyDescent="0.25">
      <c r="B109" s="91"/>
      <c r="C109" s="55" t="s">
        <v>158</v>
      </c>
      <c r="D109" s="28"/>
      <c r="E109" s="28"/>
      <c r="F109" s="28"/>
      <c r="G109" s="28"/>
      <c r="H109" s="123"/>
      <c r="I109" s="151"/>
      <c r="J109" s="152" t="s">
        <v>467</v>
      </c>
      <c r="K109" s="153">
        <f>SUMIFS('Entrée - Sortie'!G:G,'Entrée - Sortie'!C:C,inventaire!D109)</f>
        <v>0</v>
      </c>
      <c r="L109" s="153">
        <f>SUMIFS('Entrée - Sortie'!F:F,'Entrée - Sortie'!C:C,inventaire!D109)</f>
        <v>0</v>
      </c>
      <c r="M109" s="154">
        <f t="shared" si="1"/>
        <v>0</v>
      </c>
    </row>
    <row r="110" spans="2:13" x14ac:dyDescent="0.25">
      <c r="B110" s="91"/>
      <c r="C110" s="58"/>
      <c r="D110" s="22">
        <v>4031</v>
      </c>
      <c r="E110" s="22" t="s">
        <v>145</v>
      </c>
      <c r="F110" s="22"/>
      <c r="G110" s="22" t="s">
        <v>146</v>
      </c>
      <c r="H110" s="119">
        <v>1</v>
      </c>
      <c r="I110" s="3"/>
      <c r="J110" s="138" t="s">
        <v>467</v>
      </c>
      <c r="K110" s="1">
        <f>SUMIFS('Entrée - Sortie'!G:G,'Entrée - Sortie'!C:C,inventaire!D110)</f>
        <v>0</v>
      </c>
      <c r="L110" s="1">
        <f>SUMIFS('Entrée - Sortie'!F:F,'Entrée - Sortie'!C:C,inventaire!D110)</f>
        <v>0</v>
      </c>
      <c r="M110" s="4">
        <f t="shared" si="1"/>
        <v>1</v>
      </c>
    </row>
    <row r="111" spans="2:13" x14ac:dyDescent="0.25">
      <c r="B111" s="91"/>
      <c r="C111" s="58"/>
      <c r="D111" s="22">
        <v>4032</v>
      </c>
      <c r="E111" s="22" t="s">
        <v>147</v>
      </c>
      <c r="F111" s="22"/>
      <c r="G111" s="22"/>
      <c r="H111" s="119">
        <v>5</v>
      </c>
      <c r="I111" s="3"/>
      <c r="J111" s="138" t="s">
        <v>467</v>
      </c>
      <c r="K111" s="1">
        <f>SUMIFS('Entrée - Sortie'!G:G,'Entrée - Sortie'!C:C,inventaire!D111)</f>
        <v>0</v>
      </c>
      <c r="L111" s="1">
        <f>SUMIFS('Entrée - Sortie'!F:F,'Entrée - Sortie'!C:C,inventaire!D111)</f>
        <v>0</v>
      </c>
      <c r="M111" s="4">
        <f t="shared" si="1"/>
        <v>5</v>
      </c>
    </row>
    <row r="112" spans="2:13" x14ac:dyDescent="0.25">
      <c r="B112" s="91"/>
      <c r="C112" s="58"/>
      <c r="D112" s="22">
        <v>4033</v>
      </c>
      <c r="E112" s="22" t="s">
        <v>148</v>
      </c>
      <c r="F112" s="22"/>
      <c r="G112" s="22" t="s">
        <v>149</v>
      </c>
      <c r="H112" s="119">
        <v>1</v>
      </c>
      <c r="I112" s="3"/>
      <c r="J112" s="138" t="s">
        <v>467</v>
      </c>
      <c r="K112" s="1">
        <f>SUMIFS('Entrée - Sortie'!G:G,'Entrée - Sortie'!C:C,inventaire!D112)</f>
        <v>0</v>
      </c>
      <c r="L112" s="1">
        <f>SUMIFS('Entrée - Sortie'!F:F,'Entrée - Sortie'!C:C,inventaire!D112)</f>
        <v>0</v>
      </c>
      <c r="M112" s="4">
        <f t="shared" si="1"/>
        <v>1</v>
      </c>
    </row>
    <row r="113" spans="2:13" x14ac:dyDescent="0.25">
      <c r="B113" s="91"/>
      <c r="C113" s="58"/>
      <c r="D113" s="22">
        <v>4034</v>
      </c>
      <c r="E113" s="22" t="s">
        <v>150</v>
      </c>
      <c r="F113" s="22"/>
      <c r="G113" s="22" t="s">
        <v>151</v>
      </c>
      <c r="H113" s="119">
        <v>4</v>
      </c>
      <c r="I113" s="3"/>
      <c r="J113" s="138" t="s">
        <v>467</v>
      </c>
      <c r="K113" s="1">
        <f>SUMIFS('Entrée - Sortie'!G:G,'Entrée - Sortie'!C:C,inventaire!D113)</f>
        <v>0</v>
      </c>
      <c r="L113" s="1">
        <f>SUMIFS('Entrée - Sortie'!F:F,'Entrée - Sortie'!C:C,inventaire!D113)</f>
        <v>0</v>
      </c>
      <c r="M113" s="4">
        <f t="shared" si="1"/>
        <v>4</v>
      </c>
    </row>
    <row r="114" spans="2:13" x14ac:dyDescent="0.25">
      <c r="B114" s="91"/>
      <c r="C114" s="58"/>
      <c r="D114" s="22">
        <v>4035</v>
      </c>
      <c r="E114" s="22" t="s">
        <v>152</v>
      </c>
      <c r="F114" s="22"/>
      <c r="G114" s="22"/>
      <c r="H114" s="119">
        <v>2</v>
      </c>
      <c r="I114" s="3"/>
      <c r="J114" s="138" t="s">
        <v>467</v>
      </c>
      <c r="K114" s="1">
        <f>SUMIFS('Entrée - Sortie'!G:G,'Entrée - Sortie'!C:C,inventaire!D114)</f>
        <v>0</v>
      </c>
      <c r="L114" s="1">
        <f>SUMIFS('Entrée - Sortie'!F:F,'Entrée - Sortie'!C:C,inventaire!D114)</f>
        <v>0</v>
      </c>
      <c r="M114" s="4">
        <f t="shared" si="1"/>
        <v>2</v>
      </c>
    </row>
    <row r="115" spans="2:13" x14ac:dyDescent="0.25">
      <c r="B115" s="91"/>
      <c r="C115" s="58"/>
      <c r="D115" s="22">
        <v>4036</v>
      </c>
      <c r="E115" s="22" t="s">
        <v>153</v>
      </c>
      <c r="F115" s="22"/>
      <c r="G115" s="22"/>
      <c r="H115" s="119">
        <v>2</v>
      </c>
      <c r="I115" s="3"/>
      <c r="J115" s="138" t="s">
        <v>467</v>
      </c>
      <c r="K115" s="1">
        <f>SUMIFS('Entrée - Sortie'!G:G,'Entrée - Sortie'!C:C,inventaire!D115)</f>
        <v>0</v>
      </c>
      <c r="L115" s="1">
        <f>SUMIFS('Entrée - Sortie'!F:F,'Entrée - Sortie'!C:C,inventaire!D115)</f>
        <v>0</v>
      </c>
      <c r="M115" s="4">
        <f t="shared" si="1"/>
        <v>2</v>
      </c>
    </row>
    <row r="116" spans="2:13" x14ac:dyDescent="0.25">
      <c r="B116" s="91"/>
      <c r="C116" s="58"/>
      <c r="D116" s="22">
        <v>4037</v>
      </c>
      <c r="E116" s="22" t="s">
        <v>154</v>
      </c>
      <c r="F116" s="22"/>
      <c r="G116" s="22"/>
      <c r="H116" s="119">
        <v>2</v>
      </c>
      <c r="I116" s="3"/>
      <c r="J116" s="138" t="s">
        <v>467</v>
      </c>
      <c r="K116" s="1">
        <f>SUMIFS('Entrée - Sortie'!G:G,'Entrée - Sortie'!C:C,inventaire!D116)</f>
        <v>0</v>
      </c>
      <c r="L116" s="1">
        <f>SUMIFS('Entrée - Sortie'!F:F,'Entrée - Sortie'!C:C,inventaire!D116)</f>
        <v>0</v>
      </c>
      <c r="M116" s="4">
        <f t="shared" si="1"/>
        <v>2</v>
      </c>
    </row>
    <row r="117" spans="2:13" ht="15.75" thickBot="1" x14ac:dyDescent="0.3">
      <c r="B117" s="92"/>
      <c r="C117" s="60"/>
      <c r="D117" s="25">
        <v>4038</v>
      </c>
      <c r="E117" s="25" t="s">
        <v>155</v>
      </c>
      <c r="F117" s="25"/>
      <c r="G117" s="25"/>
      <c r="H117" s="122">
        <v>1</v>
      </c>
      <c r="I117" s="5"/>
      <c r="J117" s="139" t="s">
        <v>467</v>
      </c>
      <c r="K117" s="6">
        <f>SUMIFS('Entrée - Sortie'!G:G,'Entrée - Sortie'!C:C,inventaire!D117)</f>
        <v>0</v>
      </c>
      <c r="L117" s="6">
        <f>SUMIFS('Entrée - Sortie'!F:F,'Entrée - Sortie'!C:C,inventaire!D117)</f>
        <v>0</v>
      </c>
      <c r="M117" s="7">
        <f t="shared" si="1"/>
        <v>1</v>
      </c>
    </row>
    <row r="118" spans="2:13" x14ac:dyDescent="0.25">
      <c r="B118" s="105" t="s">
        <v>171</v>
      </c>
      <c r="C118" s="61" t="s">
        <v>172</v>
      </c>
      <c r="D118" s="34"/>
      <c r="E118" s="34"/>
      <c r="F118" s="34"/>
      <c r="G118" s="34"/>
      <c r="H118" s="127"/>
      <c r="I118" s="147"/>
      <c r="J118" s="148" t="s">
        <v>468</v>
      </c>
      <c r="K118" s="149">
        <f>SUMIFS('Entrée - Sortie'!G:G,'Entrée - Sortie'!C:C,inventaire!D118)</f>
        <v>0</v>
      </c>
      <c r="L118" s="149">
        <f>SUMIFS('Entrée - Sortie'!F:F,'Entrée - Sortie'!C:C,inventaire!D118)</f>
        <v>0</v>
      </c>
      <c r="M118" s="150">
        <f t="shared" si="1"/>
        <v>0</v>
      </c>
    </row>
    <row r="119" spans="2:13" x14ac:dyDescent="0.25">
      <c r="B119" s="106"/>
      <c r="C119" s="58"/>
      <c r="D119" s="22">
        <v>5011</v>
      </c>
      <c r="E119" s="35" t="s">
        <v>160</v>
      </c>
      <c r="F119" s="22" t="s">
        <v>164</v>
      </c>
      <c r="G119" s="36" t="s">
        <v>168</v>
      </c>
      <c r="H119" s="119">
        <v>2</v>
      </c>
      <c r="I119" s="3"/>
      <c r="J119" s="138" t="s">
        <v>468</v>
      </c>
      <c r="K119" s="1">
        <f>SUMIFS('Entrée - Sortie'!G:G,'Entrée - Sortie'!C:C,inventaire!D119)</f>
        <v>0</v>
      </c>
      <c r="L119" s="1">
        <f>SUMIFS('Entrée - Sortie'!F:F,'Entrée - Sortie'!C:C,inventaire!D119)</f>
        <v>0</v>
      </c>
      <c r="M119" s="4">
        <f t="shared" si="1"/>
        <v>2</v>
      </c>
    </row>
    <row r="120" spans="2:13" x14ac:dyDescent="0.25">
      <c r="B120" s="106"/>
      <c r="C120" s="58"/>
      <c r="D120" s="22">
        <v>5012</v>
      </c>
      <c r="E120" s="35" t="s">
        <v>159</v>
      </c>
      <c r="F120" s="22" t="s">
        <v>164</v>
      </c>
      <c r="G120" s="36" t="s">
        <v>167</v>
      </c>
      <c r="H120" s="119">
        <v>2</v>
      </c>
      <c r="I120" s="3"/>
      <c r="J120" s="138" t="s">
        <v>468</v>
      </c>
      <c r="K120" s="1">
        <f>SUMIFS('Entrée - Sortie'!G:G,'Entrée - Sortie'!C:C,inventaire!D120)</f>
        <v>0</v>
      </c>
      <c r="L120" s="1">
        <f>SUMIFS('Entrée - Sortie'!F:F,'Entrée - Sortie'!C:C,inventaire!D120)</f>
        <v>0</v>
      </c>
      <c r="M120" s="4">
        <f t="shared" si="1"/>
        <v>2</v>
      </c>
    </row>
    <row r="121" spans="2:13" x14ac:dyDescent="0.25">
      <c r="B121" s="106"/>
      <c r="C121" s="58"/>
      <c r="D121" s="22">
        <v>5013</v>
      </c>
      <c r="E121" s="35" t="s">
        <v>161</v>
      </c>
      <c r="F121" s="22" t="s">
        <v>164</v>
      </c>
      <c r="G121" s="36" t="s">
        <v>169</v>
      </c>
      <c r="H121" s="119">
        <v>1</v>
      </c>
      <c r="I121" s="3"/>
      <c r="J121" s="138" t="s">
        <v>468</v>
      </c>
      <c r="K121" s="1">
        <f>SUMIFS('Entrée - Sortie'!G:G,'Entrée - Sortie'!C:C,inventaire!D121)</f>
        <v>0</v>
      </c>
      <c r="L121" s="1">
        <f>SUMIFS('Entrée - Sortie'!F:F,'Entrée - Sortie'!C:C,inventaire!D121)</f>
        <v>0</v>
      </c>
      <c r="M121" s="4">
        <f t="shared" si="1"/>
        <v>1</v>
      </c>
    </row>
    <row r="122" spans="2:13" x14ac:dyDescent="0.25">
      <c r="B122" s="106"/>
      <c r="C122" s="58"/>
      <c r="D122" s="22">
        <v>5014</v>
      </c>
      <c r="E122" s="35" t="s">
        <v>162</v>
      </c>
      <c r="F122" s="22" t="s">
        <v>165</v>
      </c>
      <c r="G122" s="36" t="s">
        <v>166</v>
      </c>
      <c r="H122" s="119">
        <v>1</v>
      </c>
      <c r="I122" s="3"/>
      <c r="J122" s="138" t="s">
        <v>468</v>
      </c>
      <c r="K122" s="1">
        <f>SUMIFS('Entrée - Sortie'!G:G,'Entrée - Sortie'!C:C,inventaire!D122)</f>
        <v>0</v>
      </c>
      <c r="L122" s="1">
        <f>SUMIFS('Entrée - Sortie'!F:F,'Entrée - Sortie'!C:C,inventaire!D122)</f>
        <v>0</v>
      </c>
      <c r="M122" s="4">
        <f t="shared" si="1"/>
        <v>1</v>
      </c>
    </row>
    <row r="123" spans="2:13" ht="15.75" thickBot="1" x14ac:dyDescent="0.3">
      <c r="B123" s="107"/>
      <c r="C123" s="60"/>
      <c r="D123" s="25">
        <v>5015</v>
      </c>
      <c r="E123" s="37" t="s">
        <v>163</v>
      </c>
      <c r="F123" s="25" t="s">
        <v>164</v>
      </c>
      <c r="G123" s="38" t="s">
        <v>170</v>
      </c>
      <c r="H123" s="122">
        <v>1</v>
      </c>
      <c r="I123" s="141"/>
      <c r="J123" s="145" t="s">
        <v>468</v>
      </c>
      <c r="K123" s="143">
        <f>SUMIFS('Entrée - Sortie'!G:G,'Entrée - Sortie'!C:C,inventaire!D123)</f>
        <v>0</v>
      </c>
      <c r="L123" s="143">
        <f>SUMIFS('Entrée - Sortie'!F:F,'Entrée - Sortie'!C:C,inventaire!D123)</f>
        <v>0</v>
      </c>
      <c r="M123" s="144">
        <f t="shared" si="1"/>
        <v>1</v>
      </c>
    </row>
    <row r="124" spans="2:13" x14ac:dyDescent="0.25">
      <c r="B124" s="108" t="s">
        <v>175</v>
      </c>
      <c r="C124" s="61" t="s">
        <v>187</v>
      </c>
      <c r="D124" s="34"/>
      <c r="E124" s="34"/>
      <c r="F124" s="34"/>
      <c r="G124" s="34"/>
      <c r="H124" s="127"/>
      <c r="I124" s="151"/>
      <c r="J124" s="152" t="s">
        <v>469</v>
      </c>
      <c r="K124" s="153">
        <f>SUMIFS('Entrée - Sortie'!G:G,'Entrée - Sortie'!C:C,inventaire!D124)</f>
        <v>0</v>
      </c>
      <c r="L124" s="153">
        <f>SUMIFS('Entrée - Sortie'!F:F,'Entrée - Sortie'!C:C,inventaire!D124)</f>
        <v>0</v>
      </c>
      <c r="M124" s="154">
        <f t="shared" si="1"/>
        <v>0</v>
      </c>
    </row>
    <row r="125" spans="2:13" x14ac:dyDescent="0.25">
      <c r="B125" s="109"/>
      <c r="C125" s="62"/>
      <c r="D125" s="22">
        <v>6011</v>
      </c>
      <c r="E125" s="22" t="s">
        <v>176</v>
      </c>
      <c r="F125" s="22" t="s">
        <v>24</v>
      </c>
      <c r="G125" s="22"/>
      <c r="H125" s="119">
        <v>1</v>
      </c>
      <c r="I125" s="3"/>
      <c r="J125" s="138" t="s">
        <v>469</v>
      </c>
      <c r="K125" s="1">
        <f>SUMIFS('Entrée - Sortie'!G:G,'Entrée - Sortie'!C:C,inventaire!D125)</f>
        <v>0</v>
      </c>
      <c r="L125" s="1">
        <f>SUMIFS('Entrée - Sortie'!F:F,'Entrée - Sortie'!C:C,inventaire!D125)</f>
        <v>0</v>
      </c>
      <c r="M125" s="4">
        <f t="shared" si="1"/>
        <v>1</v>
      </c>
    </row>
    <row r="126" spans="2:13" x14ac:dyDescent="0.25">
      <c r="B126" s="109"/>
      <c r="C126" s="62"/>
      <c r="D126" s="22">
        <v>6012</v>
      </c>
      <c r="E126" s="22" t="s">
        <v>177</v>
      </c>
      <c r="F126" s="22" t="s">
        <v>24</v>
      </c>
      <c r="G126" s="22"/>
      <c r="H126" s="119">
        <v>1</v>
      </c>
      <c r="I126" s="3"/>
      <c r="J126" s="138" t="s">
        <v>469</v>
      </c>
      <c r="K126" s="1">
        <f>SUMIFS('Entrée - Sortie'!G:G,'Entrée - Sortie'!C:C,inventaire!D126)</f>
        <v>0</v>
      </c>
      <c r="L126" s="1">
        <f>SUMIFS('Entrée - Sortie'!F:F,'Entrée - Sortie'!C:C,inventaire!D126)</f>
        <v>0</v>
      </c>
      <c r="M126" s="4">
        <f t="shared" si="1"/>
        <v>1</v>
      </c>
    </row>
    <row r="127" spans="2:13" x14ac:dyDescent="0.25">
      <c r="B127" s="109"/>
      <c r="C127" s="62"/>
      <c r="D127" s="22">
        <v>6013</v>
      </c>
      <c r="E127" s="22" t="s">
        <v>180</v>
      </c>
      <c r="F127" s="22" t="s">
        <v>24</v>
      </c>
      <c r="G127" s="22"/>
      <c r="H127" s="119">
        <v>1</v>
      </c>
      <c r="I127" s="3"/>
      <c r="J127" s="138" t="s">
        <v>469</v>
      </c>
      <c r="K127" s="1">
        <f>SUMIFS('Entrée - Sortie'!G:G,'Entrée - Sortie'!C:C,inventaire!D127)</f>
        <v>0</v>
      </c>
      <c r="L127" s="1">
        <f>SUMIFS('Entrée - Sortie'!F:F,'Entrée - Sortie'!C:C,inventaire!D127)</f>
        <v>0</v>
      </c>
      <c r="M127" s="4">
        <f t="shared" si="1"/>
        <v>1</v>
      </c>
    </row>
    <row r="128" spans="2:13" x14ac:dyDescent="0.25">
      <c r="B128" s="109"/>
      <c r="C128" s="62"/>
      <c r="D128" s="22">
        <v>6014</v>
      </c>
      <c r="E128" s="22" t="s">
        <v>181</v>
      </c>
      <c r="F128" s="22" t="s">
        <v>24</v>
      </c>
      <c r="G128" s="22"/>
      <c r="H128" s="119">
        <v>1</v>
      </c>
      <c r="I128" s="3"/>
      <c r="J128" s="138" t="s">
        <v>469</v>
      </c>
      <c r="K128" s="1">
        <f>SUMIFS('Entrée - Sortie'!G:G,'Entrée - Sortie'!C:C,inventaire!D128)</f>
        <v>0</v>
      </c>
      <c r="L128" s="1">
        <f>SUMIFS('Entrée - Sortie'!F:F,'Entrée - Sortie'!C:C,inventaire!D128)</f>
        <v>0</v>
      </c>
      <c r="M128" s="4">
        <f t="shared" si="1"/>
        <v>1</v>
      </c>
    </row>
    <row r="129" spans="2:13" x14ac:dyDescent="0.25">
      <c r="B129" s="109"/>
      <c r="C129" s="62"/>
      <c r="D129" s="22">
        <v>6015</v>
      </c>
      <c r="E129" s="22" t="s">
        <v>182</v>
      </c>
      <c r="F129" s="22" t="s">
        <v>24</v>
      </c>
      <c r="G129" s="22"/>
      <c r="H129" s="119">
        <v>1</v>
      </c>
      <c r="I129" s="3"/>
      <c r="J129" s="138" t="s">
        <v>469</v>
      </c>
      <c r="K129" s="1">
        <f>SUMIFS('Entrée - Sortie'!G:G,'Entrée - Sortie'!C:C,inventaire!D129)</f>
        <v>0</v>
      </c>
      <c r="L129" s="1">
        <f>SUMIFS('Entrée - Sortie'!F:F,'Entrée - Sortie'!C:C,inventaire!D129)</f>
        <v>0</v>
      </c>
      <c r="M129" s="4">
        <f t="shared" si="1"/>
        <v>1</v>
      </c>
    </row>
    <row r="130" spans="2:13" x14ac:dyDescent="0.25">
      <c r="B130" s="109"/>
      <c r="C130" s="62"/>
      <c r="D130" s="22">
        <v>6016</v>
      </c>
      <c r="E130" s="22" t="s">
        <v>183</v>
      </c>
      <c r="F130" s="22" t="s">
        <v>24</v>
      </c>
      <c r="G130" s="22"/>
      <c r="H130" s="119">
        <v>1</v>
      </c>
      <c r="I130" s="3"/>
      <c r="J130" s="138" t="s">
        <v>469</v>
      </c>
      <c r="K130" s="1">
        <f>SUMIFS('Entrée - Sortie'!G:G,'Entrée - Sortie'!C:C,inventaire!D130)</f>
        <v>0</v>
      </c>
      <c r="L130" s="1">
        <f>SUMIFS('Entrée - Sortie'!F:F,'Entrée - Sortie'!C:C,inventaire!D130)</f>
        <v>0</v>
      </c>
      <c r="M130" s="4">
        <f t="shared" si="1"/>
        <v>1</v>
      </c>
    </row>
    <row r="131" spans="2:13" x14ac:dyDescent="0.25">
      <c r="B131" s="109"/>
      <c r="C131" s="62"/>
      <c r="D131" s="22">
        <v>6017</v>
      </c>
      <c r="E131" s="22" t="s">
        <v>184</v>
      </c>
      <c r="F131" s="22" t="s">
        <v>24</v>
      </c>
      <c r="G131" s="22"/>
      <c r="H131" s="119">
        <v>1</v>
      </c>
      <c r="I131" s="3"/>
      <c r="J131" s="138" t="s">
        <v>469</v>
      </c>
      <c r="K131" s="1">
        <f>SUMIFS('Entrée - Sortie'!G:G,'Entrée - Sortie'!C:C,inventaire!D131)</f>
        <v>0</v>
      </c>
      <c r="L131" s="1">
        <f>SUMIFS('Entrée - Sortie'!F:F,'Entrée - Sortie'!C:C,inventaire!D131)</f>
        <v>0</v>
      </c>
      <c r="M131" s="4">
        <f t="shared" si="1"/>
        <v>1</v>
      </c>
    </row>
    <row r="132" spans="2:13" x14ac:dyDescent="0.25">
      <c r="B132" s="109"/>
      <c r="C132" s="62"/>
      <c r="D132" s="22">
        <v>6018</v>
      </c>
      <c r="E132" s="22" t="s">
        <v>185</v>
      </c>
      <c r="F132" s="22" t="s">
        <v>24</v>
      </c>
      <c r="G132" s="22"/>
      <c r="H132" s="119">
        <v>1</v>
      </c>
      <c r="I132" s="3"/>
      <c r="J132" s="138" t="s">
        <v>469</v>
      </c>
      <c r="K132" s="1">
        <f>SUMIFS('Entrée - Sortie'!G:G,'Entrée - Sortie'!C:C,inventaire!D132)</f>
        <v>0</v>
      </c>
      <c r="L132" s="1">
        <f>SUMIFS('Entrée - Sortie'!F:F,'Entrée - Sortie'!C:C,inventaire!D132)</f>
        <v>0</v>
      </c>
      <c r="M132" s="4">
        <f t="shared" si="1"/>
        <v>1</v>
      </c>
    </row>
    <row r="133" spans="2:13" ht="15.75" thickBot="1" x14ac:dyDescent="0.3">
      <c r="B133" s="109"/>
      <c r="C133" s="63"/>
      <c r="D133" s="29">
        <v>6019</v>
      </c>
      <c r="E133" s="29" t="s">
        <v>186</v>
      </c>
      <c r="F133" s="29" t="s">
        <v>24</v>
      </c>
      <c r="G133" s="29"/>
      <c r="H133" s="120">
        <v>1</v>
      </c>
      <c r="I133" s="5"/>
      <c r="J133" s="139" t="s">
        <v>469</v>
      </c>
      <c r="K133" s="6">
        <f>SUMIFS('Entrée - Sortie'!G:G,'Entrée - Sortie'!C:C,inventaire!D133)</f>
        <v>0</v>
      </c>
      <c r="L133" s="6">
        <f>SUMIFS('Entrée - Sortie'!F:F,'Entrée - Sortie'!C:C,inventaire!D133)</f>
        <v>0</v>
      </c>
      <c r="M133" s="7">
        <f t="shared" ref="M133:M196" si="2">H133+K133-L133</f>
        <v>1</v>
      </c>
    </row>
    <row r="134" spans="2:13" x14ac:dyDescent="0.25">
      <c r="B134" s="109"/>
      <c r="C134" s="54" t="s">
        <v>188</v>
      </c>
      <c r="D134" s="20"/>
      <c r="E134" s="20"/>
      <c r="F134" s="20"/>
      <c r="G134" s="20"/>
      <c r="H134" s="121"/>
      <c r="I134" s="147"/>
      <c r="J134" s="148" t="s">
        <v>470</v>
      </c>
      <c r="K134" s="149">
        <f>SUMIFS('Entrée - Sortie'!G:G,'Entrée - Sortie'!C:C,inventaire!D134)</f>
        <v>0</v>
      </c>
      <c r="L134" s="149">
        <f>SUMIFS('Entrée - Sortie'!F:F,'Entrée - Sortie'!C:C,inventaire!D134)</f>
        <v>0</v>
      </c>
      <c r="M134" s="150">
        <f t="shared" si="2"/>
        <v>0</v>
      </c>
    </row>
    <row r="135" spans="2:13" x14ac:dyDescent="0.25">
      <c r="B135" s="109"/>
      <c r="C135" s="52"/>
      <c r="D135" s="22">
        <v>6021</v>
      </c>
      <c r="E135" s="22" t="s">
        <v>178</v>
      </c>
      <c r="F135" s="22" t="s">
        <v>24</v>
      </c>
      <c r="G135" s="22"/>
      <c r="H135" s="119">
        <v>1</v>
      </c>
      <c r="I135" s="3"/>
      <c r="J135" s="138" t="s">
        <v>470</v>
      </c>
      <c r="K135" s="1">
        <f>SUMIFS('Entrée - Sortie'!G:G,'Entrée - Sortie'!C:C,inventaire!D135)</f>
        <v>0</v>
      </c>
      <c r="L135" s="1">
        <f>SUMIFS('Entrée - Sortie'!F:F,'Entrée - Sortie'!C:C,inventaire!D135)</f>
        <v>0</v>
      </c>
      <c r="M135" s="4">
        <f t="shared" si="2"/>
        <v>1</v>
      </c>
    </row>
    <row r="136" spans="2:13" ht="15.75" thickBot="1" x14ac:dyDescent="0.3">
      <c r="B136" s="110"/>
      <c r="C136" s="53"/>
      <c r="D136" s="25">
        <v>6022</v>
      </c>
      <c r="E136" s="25" t="s">
        <v>179</v>
      </c>
      <c r="F136" s="25" t="s">
        <v>24</v>
      </c>
      <c r="G136" s="25"/>
      <c r="H136" s="122">
        <v>1</v>
      </c>
      <c r="I136" s="141"/>
      <c r="J136" s="145" t="s">
        <v>470</v>
      </c>
      <c r="K136" s="143">
        <f>SUMIFS('Entrée - Sortie'!G:G,'Entrée - Sortie'!C:C,inventaire!D136)</f>
        <v>0</v>
      </c>
      <c r="L136" s="143">
        <f>SUMIFS('Entrée - Sortie'!F:F,'Entrée - Sortie'!C:C,inventaire!D136)</f>
        <v>0</v>
      </c>
      <c r="M136" s="144">
        <f t="shared" si="2"/>
        <v>1</v>
      </c>
    </row>
    <row r="137" spans="2:13" x14ac:dyDescent="0.25">
      <c r="B137" s="96" t="s">
        <v>192</v>
      </c>
      <c r="C137" s="54" t="s">
        <v>193</v>
      </c>
      <c r="D137" s="20"/>
      <c r="E137" s="20"/>
      <c r="F137" s="20"/>
      <c r="G137" s="20"/>
      <c r="H137" s="121"/>
      <c r="I137" s="151"/>
      <c r="J137" s="152" t="s">
        <v>471</v>
      </c>
      <c r="K137" s="153">
        <f>SUMIFS('Entrée - Sortie'!G:G,'Entrée - Sortie'!C:C,inventaire!D137)</f>
        <v>0</v>
      </c>
      <c r="L137" s="153">
        <f>SUMIFS('Entrée - Sortie'!F:F,'Entrée - Sortie'!C:C,inventaire!D137)</f>
        <v>0</v>
      </c>
      <c r="M137" s="154">
        <f t="shared" si="2"/>
        <v>0</v>
      </c>
    </row>
    <row r="138" spans="2:13" x14ac:dyDescent="0.25">
      <c r="B138" s="97"/>
      <c r="C138" s="52"/>
      <c r="D138" s="22">
        <v>7011</v>
      </c>
      <c r="E138" s="22" t="s">
        <v>194</v>
      </c>
      <c r="F138" s="22"/>
      <c r="G138" s="22" t="s">
        <v>195</v>
      </c>
      <c r="H138" s="119">
        <v>10</v>
      </c>
      <c r="I138" s="3"/>
      <c r="J138" s="138" t="s">
        <v>471</v>
      </c>
      <c r="K138" s="1">
        <f>SUMIFS('Entrée - Sortie'!G:G,'Entrée - Sortie'!C:C,inventaire!D138)</f>
        <v>0</v>
      </c>
      <c r="L138" s="1">
        <f>SUMIFS('Entrée - Sortie'!F:F,'Entrée - Sortie'!C:C,inventaire!D138)</f>
        <v>0</v>
      </c>
      <c r="M138" s="4">
        <f t="shared" si="2"/>
        <v>10</v>
      </c>
    </row>
    <row r="139" spans="2:13" x14ac:dyDescent="0.25">
      <c r="B139" s="97"/>
      <c r="C139" s="52"/>
      <c r="D139" s="22">
        <v>7012</v>
      </c>
      <c r="E139" s="22" t="s">
        <v>196</v>
      </c>
      <c r="F139" s="22"/>
      <c r="G139" s="22" t="s">
        <v>197</v>
      </c>
      <c r="H139" s="119">
        <v>2</v>
      </c>
      <c r="I139" s="3"/>
      <c r="J139" s="138" t="s">
        <v>471</v>
      </c>
      <c r="K139" s="1">
        <f>SUMIFS('Entrée - Sortie'!G:G,'Entrée - Sortie'!C:C,inventaire!D139)</f>
        <v>0</v>
      </c>
      <c r="L139" s="1">
        <f>SUMIFS('Entrée - Sortie'!F:F,'Entrée - Sortie'!C:C,inventaire!D139)</f>
        <v>0</v>
      </c>
      <c r="M139" s="4">
        <f t="shared" si="2"/>
        <v>2</v>
      </c>
    </row>
    <row r="140" spans="2:13" x14ac:dyDescent="0.25">
      <c r="B140" s="97"/>
      <c r="C140" s="52"/>
      <c r="D140" s="22">
        <v>7013</v>
      </c>
      <c r="E140" s="22" t="s">
        <v>198</v>
      </c>
      <c r="F140" s="22"/>
      <c r="G140" s="22" t="s">
        <v>199</v>
      </c>
      <c r="H140" s="119">
        <v>5</v>
      </c>
      <c r="I140" s="3"/>
      <c r="J140" s="138" t="s">
        <v>471</v>
      </c>
      <c r="K140" s="1">
        <f>SUMIFS('Entrée - Sortie'!G:G,'Entrée - Sortie'!C:C,inventaire!D140)</f>
        <v>0</v>
      </c>
      <c r="L140" s="1">
        <f>SUMIFS('Entrée - Sortie'!F:F,'Entrée - Sortie'!C:C,inventaire!D140)</f>
        <v>0</v>
      </c>
      <c r="M140" s="4">
        <f t="shared" si="2"/>
        <v>5</v>
      </c>
    </row>
    <row r="141" spans="2:13" x14ac:dyDescent="0.25">
      <c r="B141" s="97"/>
      <c r="C141" s="52"/>
      <c r="D141" s="22">
        <v>7014</v>
      </c>
      <c r="E141" s="22" t="s">
        <v>200</v>
      </c>
      <c r="F141" s="22"/>
      <c r="G141" s="22" t="s">
        <v>201</v>
      </c>
      <c r="H141" s="119">
        <v>17</v>
      </c>
      <c r="I141" s="3"/>
      <c r="J141" s="138" t="s">
        <v>471</v>
      </c>
      <c r="K141" s="1">
        <f>SUMIFS('Entrée - Sortie'!G:G,'Entrée - Sortie'!C:C,inventaire!D141)</f>
        <v>0</v>
      </c>
      <c r="L141" s="1">
        <f>SUMIFS('Entrée - Sortie'!F:F,'Entrée - Sortie'!C:C,inventaire!D141)</f>
        <v>0</v>
      </c>
      <c r="M141" s="4">
        <f t="shared" si="2"/>
        <v>17</v>
      </c>
    </row>
    <row r="142" spans="2:13" x14ac:dyDescent="0.25">
      <c r="B142" s="97"/>
      <c r="C142" s="52"/>
      <c r="D142" s="22">
        <v>7015</v>
      </c>
      <c r="E142" s="22" t="s">
        <v>202</v>
      </c>
      <c r="F142" s="22"/>
      <c r="G142" s="22" t="s">
        <v>203</v>
      </c>
      <c r="H142" s="119">
        <v>6</v>
      </c>
      <c r="I142" s="3"/>
      <c r="J142" s="138" t="s">
        <v>471</v>
      </c>
      <c r="K142" s="1">
        <f>SUMIFS('Entrée - Sortie'!G:G,'Entrée - Sortie'!C:C,inventaire!D142)</f>
        <v>0</v>
      </c>
      <c r="L142" s="1">
        <f>SUMIFS('Entrée - Sortie'!F:F,'Entrée - Sortie'!C:C,inventaire!D142)</f>
        <v>0</v>
      </c>
      <c r="M142" s="4">
        <f t="shared" si="2"/>
        <v>6</v>
      </c>
    </row>
    <row r="143" spans="2:13" x14ac:dyDescent="0.25">
      <c r="B143" s="97"/>
      <c r="C143" s="52"/>
      <c r="D143" s="22">
        <v>7016</v>
      </c>
      <c r="E143" s="22" t="s">
        <v>204</v>
      </c>
      <c r="F143" s="22"/>
      <c r="G143" s="22" t="s">
        <v>205</v>
      </c>
      <c r="H143" s="119">
        <v>1</v>
      </c>
      <c r="I143" s="3"/>
      <c r="J143" s="138" t="s">
        <v>471</v>
      </c>
      <c r="K143" s="1">
        <f>SUMIFS('Entrée - Sortie'!G:G,'Entrée - Sortie'!C:C,inventaire!D143)</f>
        <v>0</v>
      </c>
      <c r="L143" s="1">
        <f>SUMIFS('Entrée - Sortie'!F:F,'Entrée - Sortie'!C:C,inventaire!D143)</f>
        <v>0</v>
      </c>
      <c r="M143" s="4">
        <f t="shared" si="2"/>
        <v>1</v>
      </c>
    </row>
    <row r="144" spans="2:13" ht="15.75" thickBot="1" x14ac:dyDescent="0.3">
      <c r="B144" s="97"/>
      <c r="C144" s="53"/>
      <c r="D144" s="25">
        <v>7017</v>
      </c>
      <c r="E144" s="25" t="s">
        <v>206</v>
      </c>
      <c r="F144" s="25"/>
      <c r="G144" s="25" t="s">
        <v>207</v>
      </c>
      <c r="H144" s="122">
        <v>2</v>
      </c>
      <c r="I144" s="5"/>
      <c r="J144" s="139" t="s">
        <v>471</v>
      </c>
      <c r="K144" s="6">
        <f>SUMIFS('Entrée - Sortie'!G:G,'Entrée - Sortie'!C:C,inventaire!D144)</f>
        <v>0</v>
      </c>
      <c r="L144" s="6">
        <f>SUMIFS('Entrée - Sortie'!F:F,'Entrée - Sortie'!C:C,inventaire!D144)</f>
        <v>0</v>
      </c>
      <c r="M144" s="7">
        <f t="shared" si="2"/>
        <v>2</v>
      </c>
    </row>
    <row r="145" spans="2:13" x14ac:dyDescent="0.25">
      <c r="B145" s="97"/>
      <c r="C145" s="54" t="s">
        <v>208</v>
      </c>
      <c r="D145" s="20"/>
      <c r="E145" s="20"/>
      <c r="F145" s="20"/>
      <c r="G145" s="20"/>
      <c r="H145" s="121"/>
      <c r="I145" s="147"/>
      <c r="J145" s="148" t="s">
        <v>472</v>
      </c>
      <c r="K145" s="149">
        <f>SUMIFS('Entrée - Sortie'!G:G,'Entrée - Sortie'!C:C,inventaire!D145)</f>
        <v>0</v>
      </c>
      <c r="L145" s="149">
        <f>SUMIFS('Entrée - Sortie'!F:F,'Entrée - Sortie'!C:C,inventaire!D145)</f>
        <v>0</v>
      </c>
      <c r="M145" s="150">
        <f t="shared" si="2"/>
        <v>0</v>
      </c>
    </row>
    <row r="146" spans="2:13" x14ac:dyDescent="0.25">
      <c r="B146" s="97"/>
      <c r="C146" s="52"/>
      <c r="D146" s="22">
        <v>7021</v>
      </c>
      <c r="E146" s="22" t="s">
        <v>210</v>
      </c>
      <c r="F146" s="22"/>
      <c r="G146" s="22" t="s">
        <v>209</v>
      </c>
      <c r="H146" s="119">
        <v>3</v>
      </c>
      <c r="I146" s="3"/>
      <c r="J146" s="138" t="s">
        <v>472</v>
      </c>
      <c r="K146" s="1">
        <f>SUMIFS('Entrée - Sortie'!G:G,'Entrée - Sortie'!C:C,inventaire!D146)</f>
        <v>0</v>
      </c>
      <c r="L146" s="1">
        <f>SUMIFS('Entrée - Sortie'!F:F,'Entrée - Sortie'!C:C,inventaire!D146)</f>
        <v>0</v>
      </c>
      <c r="M146" s="4">
        <f t="shared" si="2"/>
        <v>3</v>
      </c>
    </row>
    <row r="147" spans="2:13" x14ac:dyDescent="0.25">
      <c r="B147" s="97"/>
      <c r="C147" s="52"/>
      <c r="D147" s="22">
        <v>7022</v>
      </c>
      <c r="E147" s="22" t="s">
        <v>211</v>
      </c>
      <c r="F147" s="22"/>
      <c r="G147" s="22"/>
      <c r="H147" s="119">
        <v>2</v>
      </c>
      <c r="I147" s="3"/>
      <c r="J147" s="138" t="s">
        <v>472</v>
      </c>
      <c r="K147" s="1">
        <f>SUMIFS('Entrée - Sortie'!G:G,'Entrée - Sortie'!C:C,inventaire!D147)</f>
        <v>0</v>
      </c>
      <c r="L147" s="1">
        <f>SUMIFS('Entrée - Sortie'!F:F,'Entrée - Sortie'!C:C,inventaire!D147)</f>
        <v>0</v>
      </c>
      <c r="M147" s="4">
        <f t="shared" si="2"/>
        <v>2</v>
      </c>
    </row>
    <row r="148" spans="2:13" x14ac:dyDescent="0.25">
      <c r="B148" s="97"/>
      <c r="C148" s="52"/>
      <c r="D148" s="22">
        <v>7023</v>
      </c>
      <c r="E148" s="22" t="s">
        <v>212</v>
      </c>
      <c r="F148" s="22"/>
      <c r="G148" s="22" t="s">
        <v>213</v>
      </c>
      <c r="H148" s="119">
        <v>3</v>
      </c>
      <c r="I148" s="3"/>
      <c r="J148" s="138" t="s">
        <v>472</v>
      </c>
      <c r="K148" s="1">
        <f>SUMIFS('Entrée - Sortie'!G:G,'Entrée - Sortie'!C:C,inventaire!D148)</f>
        <v>0</v>
      </c>
      <c r="L148" s="1">
        <f>SUMIFS('Entrée - Sortie'!F:F,'Entrée - Sortie'!C:C,inventaire!D148)</f>
        <v>0</v>
      </c>
      <c r="M148" s="4">
        <f t="shared" si="2"/>
        <v>3</v>
      </c>
    </row>
    <row r="149" spans="2:13" x14ac:dyDescent="0.25">
      <c r="B149" s="97"/>
      <c r="C149" s="52"/>
      <c r="D149" s="22">
        <v>7024</v>
      </c>
      <c r="E149" s="22" t="s">
        <v>214</v>
      </c>
      <c r="F149" s="22" t="s">
        <v>215</v>
      </c>
      <c r="G149" s="22" t="s">
        <v>216</v>
      </c>
      <c r="H149" s="119">
        <v>2</v>
      </c>
      <c r="I149" s="3"/>
      <c r="J149" s="138" t="s">
        <v>472</v>
      </c>
      <c r="K149" s="1">
        <f>SUMIFS('Entrée - Sortie'!G:G,'Entrée - Sortie'!C:C,inventaire!D149)</f>
        <v>0</v>
      </c>
      <c r="L149" s="1">
        <f>SUMIFS('Entrée - Sortie'!F:F,'Entrée - Sortie'!C:C,inventaire!D149)</f>
        <v>0</v>
      </c>
      <c r="M149" s="4">
        <f t="shared" si="2"/>
        <v>2</v>
      </c>
    </row>
    <row r="150" spans="2:13" x14ac:dyDescent="0.25">
      <c r="B150" s="97"/>
      <c r="C150" s="52"/>
      <c r="D150" s="22">
        <v>7025</v>
      </c>
      <c r="E150" s="22" t="s">
        <v>217</v>
      </c>
      <c r="F150" s="22" t="s">
        <v>218</v>
      </c>
      <c r="G150" s="22" t="s">
        <v>219</v>
      </c>
      <c r="H150" s="119">
        <v>1</v>
      </c>
      <c r="I150" s="3"/>
      <c r="J150" s="138" t="s">
        <v>472</v>
      </c>
      <c r="K150" s="1">
        <f>SUMIFS('Entrée - Sortie'!G:G,'Entrée - Sortie'!C:C,inventaire!D150)</f>
        <v>0</v>
      </c>
      <c r="L150" s="1">
        <f>SUMIFS('Entrée - Sortie'!F:F,'Entrée - Sortie'!C:C,inventaire!D150)</f>
        <v>0</v>
      </c>
      <c r="M150" s="4">
        <f t="shared" si="2"/>
        <v>1</v>
      </c>
    </row>
    <row r="151" spans="2:13" ht="15.75" thickBot="1" x14ac:dyDescent="0.3">
      <c r="B151" s="97"/>
      <c r="C151" s="57"/>
      <c r="D151" s="32">
        <v>7026</v>
      </c>
      <c r="E151" s="32" t="s">
        <v>250</v>
      </c>
      <c r="F151" s="32"/>
      <c r="G151" s="32" t="s">
        <v>251</v>
      </c>
      <c r="H151" s="124">
        <v>1</v>
      </c>
      <c r="I151" s="141"/>
      <c r="J151" s="145" t="s">
        <v>472</v>
      </c>
      <c r="K151" s="143">
        <f>SUMIFS('Entrée - Sortie'!G:G,'Entrée - Sortie'!C:C,inventaire!D151)</f>
        <v>0</v>
      </c>
      <c r="L151" s="143">
        <f>SUMIFS('Entrée - Sortie'!F:F,'Entrée - Sortie'!C:C,inventaire!D151)</f>
        <v>0</v>
      </c>
      <c r="M151" s="144">
        <f t="shared" si="2"/>
        <v>1</v>
      </c>
    </row>
    <row r="152" spans="2:13" x14ac:dyDescent="0.25">
      <c r="B152" s="97"/>
      <c r="C152" s="54" t="s">
        <v>220</v>
      </c>
      <c r="D152" s="20"/>
      <c r="E152" s="20"/>
      <c r="F152" s="20"/>
      <c r="G152" s="20"/>
      <c r="H152" s="121"/>
      <c r="I152" s="151"/>
      <c r="J152" s="152" t="s">
        <v>473</v>
      </c>
      <c r="K152" s="153">
        <f>SUMIFS('Entrée - Sortie'!G:G,'Entrée - Sortie'!C:C,inventaire!D152)</f>
        <v>0</v>
      </c>
      <c r="L152" s="153">
        <f>SUMIFS('Entrée - Sortie'!F:F,'Entrée - Sortie'!C:C,inventaire!D152)</f>
        <v>0</v>
      </c>
      <c r="M152" s="154">
        <f t="shared" si="2"/>
        <v>0</v>
      </c>
    </row>
    <row r="153" spans="2:13" x14ac:dyDescent="0.25">
      <c r="B153" s="97"/>
      <c r="C153" s="52"/>
      <c r="D153" s="22">
        <v>7031</v>
      </c>
      <c r="E153" s="22" t="s">
        <v>221</v>
      </c>
      <c r="F153" s="22"/>
      <c r="G153" s="22" t="s">
        <v>222</v>
      </c>
      <c r="H153" s="119">
        <v>3</v>
      </c>
      <c r="I153" s="3"/>
      <c r="J153" s="138" t="s">
        <v>473</v>
      </c>
      <c r="K153" s="1">
        <f>SUMIFS('Entrée - Sortie'!G:G,'Entrée - Sortie'!C:C,inventaire!D153)</f>
        <v>0</v>
      </c>
      <c r="L153" s="1">
        <f>SUMIFS('Entrée - Sortie'!F:F,'Entrée - Sortie'!C:C,inventaire!D153)</f>
        <v>0</v>
      </c>
      <c r="M153" s="4">
        <f t="shared" si="2"/>
        <v>3</v>
      </c>
    </row>
    <row r="154" spans="2:13" x14ac:dyDescent="0.25">
      <c r="B154" s="97"/>
      <c r="C154" s="52"/>
      <c r="D154" s="22">
        <v>7032</v>
      </c>
      <c r="E154" s="22" t="s">
        <v>223</v>
      </c>
      <c r="F154" s="22" t="s">
        <v>224</v>
      </c>
      <c r="G154" s="22" t="s">
        <v>225</v>
      </c>
      <c r="H154" s="119">
        <v>1</v>
      </c>
      <c r="I154" s="3"/>
      <c r="J154" s="138" t="s">
        <v>473</v>
      </c>
      <c r="K154" s="1">
        <f>SUMIFS('Entrée - Sortie'!G:G,'Entrée - Sortie'!C:C,inventaire!D154)</f>
        <v>0</v>
      </c>
      <c r="L154" s="1">
        <f>SUMIFS('Entrée - Sortie'!F:F,'Entrée - Sortie'!C:C,inventaire!D154)</f>
        <v>0</v>
      </c>
      <c r="M154" s="4">
        <f t="shared" si="2"/>
        <v>1</v>
      </c>
    </row>
    <row r="155" spans="2:13" x14ac:dyDescent="0.25">
      <c r="B155" s="97"/>
      <c r="C155" s="52"/>
      <c r="D155" s="22">
        <v>7033</v>
      </c>
      <c r="E155" s="22" t="s">
        <v>227</v>
      </c>
      <c r="F155" s="22" t="s">
        <v>226</v>
      </c>
      <c r="G155" s="22"/>
      <c r="H155" s="119">
        <v>1</v>
      </c>
      <c r="I155" s="3"/>
      <c r="J155" s="138" t="s">
        <v>473</v>
      </c>
      <c r="K155" s="1">
        <f>SUMIFS('Entrée - Sortie'!G:G,'Entrée - Sortie'!C:C,inventaire!D155)</f>
        <v>0</v>
      </c>
      <c r="L155" s="1">
        <f>SUMIFS('Entrée - Sortie'!F:F,'Entrée - Sortie'!C:C,inventaire!D155)</f>
        <v>0</v>
      </c>
      <c r="M155" s="4">
        <f t="shared" si="2"/>
        <v>1</v>
      </c>
    </row>
    <row r="156" spans="2:13" ht="15.75" thickBot="1" x14ac:dyDescent="0.3">
      <c r="B156" s="97"/>
      <c r="C156" s="53"/>
      <c r="D156" s="25">
        <v>7034</v>
      </c>
      <c r="E156" s="25" t="s">
        <v>228</v>
      </c>
      <c r="F156" s="25" t="s">
        <v>226</v>
      </c>
      <c r="G156" s="25"/>
      <c r="H156" s="122">
        <v>1</v>
      </c>
      <c r="I156" s="5"/>
      <c r="J156" s="139" t="s">
        <v>473</v>
      </c>
      <c r="K156" s="6">
        <f>SUMIFS('Entrée - Sortie'!G:G,'Entrée - Sortie'!C:C,inventaire!D156)</f>
        <v>0</v>
      </c>
      <c r="L156" s="6">
        <f>SUMIFS('Entrée - Sortie'!F:F,'Entrée - Sortie'!C:C,inventaire!D156)</f>
        <v>0</v>
      </c>
      <c r="M156" s="7">
        <f t="shared" si="2"/>
        <v>1</v>
      </c>
    </row>
    <row r="157" spans="2:13" x14ac:dyDescent="0.25">
      <c r="B157" s="97"/>
      <c r="C157" s="54" t="s">
        <v>229</v>
      </c>
      <c r="D157" s="20"/>
      <c r="E157" s="20"/>
      <c r="F157" s="20"/>
      <c r="G157" s="20"/>
      <c r="H157" s="121"/>
      <c r="I157" s="147"/>
      <c r="J157" s="148" t="s">
        <v>474</v>
      </c>
      <c r="K157" s="149">
        <f>SUMIFS('Entrée - Sortie'!G:G,'Entrée - Sortie'!C:C,inventaire!D157)</f>
        <v>0</v>
      </c>
      <c r="L157" s="149">
        <f>SUMIFS('Entrée - Sortie'!F:F,'Entrée - Sortie'!C:C,inventaire!D157)</f>
        <v>0</v>
      </c>
      <c r="M157" s="150">
        <f t="shared" si="2"/>
        <v>0</v>
      </c>
    </row>
    <row r="158" spans="2:13" x14ac:dyDescent="0.25">
      <c r="B158" s="97"/>
      <c r="C158" s="52"/>
      <c r="D158" s="22">
        <v>7041</v>
      </c>
      <c r="E158" s="22" t="s">
        <v>230</v>
      </c>
      <c r="F158" s="22"/>
      <c r="G158" s="22"/>
      <c r="H158" s="119">
        <v>2</v>
      </c>
      <c r="I158" s="3"/>
      <c r="J158" s="138" t="s">
        <v>474</v>
      </c>
      <c r="K158" s="1">
        <f>SUMIFS('Entrée - Sortie'!G:G,'Entrée - Sortie'!C:C,inventaire!D158)</f>
        <v>0</v>
      </c>
      <c r="L158" s="1">
        <f>SUMIFS('Entrée - Sortie'!F:F,'Entrée - Sortie'!C:C,inventaire!D158)</f>
        <v>0</v>
      </c>
      <c r="M158" s="4">
        <f t="shared" si="2"/>
        <v>2</v>
      </c>
    </row>
    <row r="159" spans="2:13" x14ac:dyDescent="0.25">
      <c r="B159" s="97"/>
      <c r="C159" s="52"/>
      <c r="D159" s="22">
        <v>7042</v>
      </c>
      <c r="E159" s="22" t="s">
        <v>231</v>
      </c>
      <c r="F159" s="22"/>
      <c r="G159" s="22"/>
      <c r="H159" s="119">
        <v>2</v>
      </c>
      <c r="I159" s="3"/>
      <c r="J159" s="138" t="s">
        <v>474</v>
      </c>
      <c r="K159" s="1">
        <f>SUMIFS('Entrée - Sortie'!G:G,'Entrée - Sortie'!C:C,inventaire!D159)</f>
        <v>0</v>
      </c>
      <c r="L159" s="1">
        <f>SUMIFS('Entrée - Sortie'!F:F,'Entrée - Sortie'!C:C,inventaire!D159)</f>
        <v>0</v>
      </c>
      <c r="M159" s="4">
        <f t="shared" si="2"/>
        <v>2</v>
      </c>
    </row>
    <row r="160" spans="2:13" x14ac:dyDescent="0.25">
      <c r="B160" s="97"/>
      <c r="C160" s="52"/>
      <c r="D160" s="22">
        <v>7043</v>
      </c>
      <c r="E160" s="22" t="s">
        <v>233</v>
      </c>
      <c r="F160" s="22" t="s">
        <v>232</v>
      </c>
      <c r="G160" s="22"/>
      <c r="H160" s="119">
        <v>1</v>
      </c>
      <c r="I160" s="3"/>
      <c r="J160" s="138" t="s">
        <v>474</v>
      </c>
      <c r="K160" s="1">
        <f>SUMIFS('Entrée - Sortie'!G:G,'Entrée - Sortie'!C:C,inventaire!D160)</f>
        <v>0</v>
      </c>
      <c r="L160" s="1">
        <f>SUMIFS('Entrée - Sortie'!F:F,'Entrée - Sortie'!C:C,inventaire!D160)</f>
        <v>0</v>
      </c>
      <c r="M160" s="4">
        <f t="shared" si="2"/>
        <v>1</v>
      </c>
    </row>
    <row r="161" spans="2:13" x14ac:dyDescent="0.25">
      <c r="B161" s="97"/>
      <c r="C161" s="52"/>
      <c r="D161" s="22">
        <v>7044</v>
      </c>
      <c r="E161" s="22" t="s">
        <v>234</v>
      </c>
      <c r="F161" s="22" t="s">
        <v>235</v>
      </c>
      <c r="G161" s="22" t="s">
        <v>236</v>
      </c>
      <c r="H161" s="119">
        <v>12</v>
      </c>
      <c r="I161" s="3"/>
      <c r="J161" s="138" t="s">
        <v>474</v>
      </c>
      <c r="K161" s="1">
        <f>SUMIFS('Entrée - Sortie'!G:G,'Entrée - Sortie'!C:C,inventaire!D161)</f>
        <v>0</v>
      </c>
      <c r="L161" s="1">
        <f>SUMIFS('Entrée - Sortie'!F:F,'Entrée - Sortie'!C:C,inventaire!D161)</f>
        <v>0</v>
      </c>
      <c r="M161" s="4">
        <f t="shared" si="2"/>
        <v>12</v>
      </c>
    </row>
    <row r="162" spans="2:13" x14ac:dyDescent="0.25">
      <c r="B162" s="97"/>
      <c r="C162" s="52"/>
      <c r="D162" s="22">
        <v>7045</v>
      </c>
      <c r="E162" s="22" t="s">
        <v>237</v>
      </c>
      <c r="F162" s="22" t="s">
        <v>238</v>
      </c>
      <c r="G162" s="22" t="s">
        <v>239</v>
      </c>
      <c r="H162" s="119">
        <v>4</v>
      </c>
      <c r="I162" s="3"/>
      <c r="J162" s="138" t="s">
        <v>474</v>
      </c>
      <c r="K162" s="1">
        <f>SUMIFS('Entrée - Sortie'!G:G,'Entrée - Sortie'!C:C,inventaire!D162)</f>
        <v>0</v>
      </c>
      <c r="L162" s="1">
        <f>SUMIFS('Entrée - Sortie'!F:F,'Entrée - Sortie'!C:C,inventaire!D162)</f>
        <v>0</v>
      </c>
      <c r="M162" s="4">
        <f t="shared" si="2"/>
        <v>4</v>
      </c>
    </row>
    <row r="163" spans="2:13" x14ac:dyDescent="0.25">
      <c r="B163" s="97"/>
      <c r="C163" s="52"/>
      <c r="D163" s="22">
        <v>7046</v>
      </c>
      <c r="E163" s="22" t="s">
        <v>240</v>
      </c>
      <c r="F163" s="22" t="s">
        <v>241</v>
      </c>
      <c r="G163" s="22" t="s">
        <v>242</v>
      </c>
      <c r="H163" s="119">
        <v>1</v>
      </c>
      <c r="I163" s="3"/>
      <c r="J163" s="138" t="s">
        <v>474</v>
      </c>
      <c r="K163" s="1">
        <f>SUMIFS('Entrée - Sortie'!G:G,'Entrée - Sortie'!C:C,inventaire!D163)</f>
        <v>0</v>
      </c>
      <c r="L163" s="1">
        <f>SUMIFS('Entrée - Sortie'!F:F,'Entrée - Sortie'!C:C,inventaire!D163)</f>
        <v>0</v>
      </c>
      <c r="M163" s="4">
        <f t="shared" si="2"/>
        <v>1</v>
      </c>
    </row>
    <row r="164" spans="2:13" x14ac:dyDescent="0.25">
      <c r="B164" s="97"/>
      <c r="C164" s="52"/>
      <c r="D164" s="22">
        <v>7047</v>
      </c>
      <c r="E164" s="22" t="s">
        <v>243</v>
      </c>
      <c r="F164" s="22" t="s">
        <v>244</v>
      </c>
      <c r="G164" s="22" t="s">
        <v>245</v>
      </c>
      <c r="H164" s="119">
        <v>1</v>
      </c>
      <c r="I164" s="3"/>
      <c r="J164" s="138" t="s">
        <v>474</v>
      </c>
      <c r="K164" s="1">
        <f>SUMIFS('Entrée - Sortie'!G:G,'Entrée - Sortie'!C:C,inventaire!D164)</f>
        <v>0</v>
      </c>
      <c r="L164" s="1">
        <f>SUMIFS('Entrée - Sortie'!F:F,'Entrée - Sortie'!C:C,inventaire!D164)</f>
        <v>0</v>
      </c>
      <c r="M164" s="4">
        <f t="shared" si="2"/>
        <v>1</v>
      </c>
    </row>
    <row r="165" spans="2:13" x14ac:dyDescent="0.25">
      <c r="B165" s="97"/>
      <c r="C165" s="52"/>
      <c r="D165" s="22">
        <v>7048</v>
      </c>
      <c r="E165" s="22" t="s">
        <v>246</v>
      </c>
      <c r="F165" s="22" t="s">
        <v>247</v>
      </c>
      <c r="G165" s="22"/>
      <c r="H165" s="119">
        <v>2</v>
      </c>
      <c r="I165" s="3"/>
      <c r="J165" s="138" t="s">
        <v>474</v>
      </c>
      <c r="K165" s="1">
        <f>SUMIFS('Entrée - Sortie'!G:G,'Entrée - Sortie'!C:C,inventaire!D165)</f>
        <v>0</v>
      </c>
      <c r="L165" s="1">
        <f>SUMIFS('Entrée - Sortie'!F:F,'Entrée - Sortie'!C:C,inventaire!D165)</f>
        <v>0</v>
      </c>
      <c r="M165" s="4">
        <f t="shared" si="2"/>
        <v>2</v>
      </c>
    </row>
    <row r="166" spans="2:13" ht="15.75" thickBot="1" x14ac:dyDescent="0.3">
      <c r="B166" s="97"/>
      <c r="C166" s="53"/>
      <c r="D166" s="25">
        <v>7049</v>
      </c>
      <c r="E166" s="25" t="s">
        <v>248</v>
      </c>
      <c r="F166" s="25"/>
      <c r="G166" s="25" t="s">
        <v>249</v>
      </c>
      <c r="H166" s="122">
        <v>1</v>
      </c>
      <c r="I166" s="141"/>
      <c r="J166" s="145" t="s">
        <v>474</v>
      </c>
      <c r="K166" s="143">
        <f>SUMIFS('Entrée - Sortie'!G:G,'Entrée - Sortie'!C:C,inventaire!D166)</f>
        <v>0</v>
      </c>
      <c r="L166" s="143">
        <f>SUMIFS('Entrée - Sortie'!F:F,'Entrée - Sortie'!C:C,inventaire!D166)</f>
        <v>0</v>
      </c>
      <c r="M166" s="144">
        <f t="shared" si="2"/>
        <v>1</v>
      </c>
    </row>
    <row r="167" spans="2:13" x14ac:dyDescent="0.25">
      <c r="B167" s="97"/>
      <c r="C167" s="54" t="s">
        <v>252</v>
      </c>
      <c r="D167" s="20"/>
      <c r="E167" s="20"/>
      <c r="F167" s="20"/>
      <c r="G167" s="20"/>
      <c r="H167" s="121"/>
      <c r="I167" s="151"/>
      <c r="J167" s="152" t="s">
        <v>475</v>
      </c>
      <c r="K167" s="153">
        <f>SUMIFS('Entrée - Sortie'!G:G,'Entrée - Sortie'!C:C,inventaire!D167)</f>
        <v>0</v>
      </c>
      <c r="L167" s="153">
        <f>SUMIFS('Entrée - Sortie'!F:F,'Entrée - Sortie'!C:C,inventaire!D167)</f>
        <v>0</v>
      </c>
      <c r="M167" s="154">
        <f t="shared" si="2"/>
        <v>0</v>
      </c>
    </row>
    <row r="168" spans="2:13" x14ac:dyDescent="0.25">
      <c r="B168" s="97"/>
      <c r="C168" s="52"/>
      <c r="D168" s="22">
        <v>7051</v>
      </c>
      <c r="E168" s="22" t="s">
        <v>253</v>
      </c>
      <c r="F168" s="22" t="s">
        <v>254</v>
      </c>
      <c r="G168" s="22" t="s">
        <v>255</v>
      </c>
      <c r="H168" s="119">
        <v>1</v>
      </c>
      <c r="I168" s="3"/>
      <c r="J168" s="138" t="s">
        <v>475</v>
      </c>
      <c r="K168" s="1">
        <f>SUMIFS('Entrée - Sortie'!G:G,'Entrée - Sortie'!C:C,inventaire!D168)</f>
        <v>0</v>
      </c>
      <c r="L168" s="1">
        <f>SUMIFS('Entrée - Sortie'!F:F,'Entrée - Sortie'!C:C,inventaire!D168)</f>
        <v>0</v>
      </c>
      <c r="M168" s="4">
        <f t="shared" si="2"/>
        <v>1</v>
      </c>
    </row>
    <row r="169" spans="2:13" x14ac:dyDescent="0.25">
      <c r="B169" s="97"/>
      <c r="C169" s="52"/>
      <c r="D169" s="22">
        <v>7052</v>
      </c>
      <c r="E169" s="22" t="s">
        <v>256</v>
      </c>
      <c r="F169" s="22"/>
      <c r="G169" s="22" t="s">
        <v>257</v>
      </c>
      <c r="H169" s="119">
        <v>1</v>
      </c>
      <c r="I169" s="3"/>
      <c r="J169" s="138" t="s">
        <v>475</v>
      </c>
      <c r="K169" s="1">
        <f>SUMIFS('Entrée - Sortie'!G:G,'Entrée - Sortie'!C:C,inventaire!D169)</f>
        <v>0</v>
      </c>
      <c r="L169" s="1">
        <f>SUMIFS('Entrée - Sortie'!F:F,'Entrée - Sortie'!C:C,inventaire!D169)</f>
        <v>0</v>
      </c>
      <c r="M169" s="4">
        <f t="shared" si="2"/>
        <v>1</v>
      </c>
    </row>
    <row r="170" spans="2:13" x14ac:dyDescent="0.25">
      <c r="B170" s="97"/>
      <c r="C170" s="52"/>
      <c r="D170" s="22">
        <v>7053</v>
      </c>
      <c r="E170" s="22" t="s">
        <v>258</v>
      </c>
      <c r="F170" s="22" t="s">
        <v>259</v>
      </c>
      <c r="G170" s="22" t="s">
        <v>260</v>
      </c>
      <c r="H170" s="119">
        <v>1</v>
      </c>
      <c r="I170" s="3"/>
      <c r="J170" s="138" t="s">
        <v>475</v>
      </c>
      <c r="K170" s="1">
        <f>SUMIFS('Entrée - Sortie'!G:G,'Entrée - Sortie'!C:C,inventaire!D170)</f>
        <v>0</v>
      </c>
      <c r="L170" s="1">
        <f>SUMIFS('Entrée - Sortie'!F:F,'Entrée - Sortie'!C:C,inventaire!D170)</f>
        <v>0</v>
      </c>
      <c r="M170" s="4">
        <f t="shared" si="2"/>
        <v>1</v>
      </c>
    </row>
    <row r="171" spans="2:13" ht="15.75" thickBot="1" x14ac:dyDescent="0.3">
      <c r="B171" s="97"/>
      <c r="C171" s="53"/>
      <c r="D171" s="25">
        <v>7054</v>
      </c>
      <c r="E171" s="25" t="s">
        <v>261</v>
      </c>
      <c r="F171" s="25" t="s">
        <v>262</v>
      </c>
      <c r="G171" s="25" t="s">
        <v>263</v>
      </c>
      <c r="H171" s="122">
        <v>1</v>
      </c>
      <c r="I171" s="5"/>
      <c r="J171" s="139" t="s">
        <v>475</v>
      </c>
      <c r="K171" s="6">
        <f>SUMIFS('Entrée - Sortie'!G:G,'Entrée - Sortie'!C:C,inventaire!D171)</f>
        <v>0</v>
      </c>
      <c r="L171" s="6">
        <f>SUMIFS('Entrée - Sortie'!F:F,'Entrée - Sortie'!C:C,inventaire!D171)</f>
        <v>0</v>
      </c>
      <c r="M171" s="7">
        <f t="shared" si="2"/>
        <v>1</v>
      </c>
    </row>
    <row r="172" spans="2:13" ht="15.75" thickBot="1" x14ac:dyDescent="0.3">
      <c r="B172" s="97"/>
      <c r="C172" s="64" t="s">
        <v>264</v>
      </c>
      <c r="D172" s="39"/>
      <c r="E172" s="39"/>
      <c r="F172" s="39"/>
      <c r="G172" s="39"/>
      <c r="H172" s="128" t="s">
        <v>265</v>
      </c>
      <c r="I172" s="147"/>
      <c r="J172" s="148" t="s">
        <v>476</v>
      </c>
      <c r="K172" s="149">
        <f>SUMIFS('Entrée - Sortie'!G:G,'Entrée - Sortie'!C:C,inventaire!D172)</f>
        <v>0</v>
      </c>
      <c r="L172" s="149">
        <f>SUMIFS('Entrée - Sortie'!F:F,'Entrée - Sortie'!C:C,inventaire!D172)</f>
        <v>0</v>
      </c>
      <c r="M172" s="150" t="e">
        <f t="shared" si="2"/>
        <v>#VALUE!</v>
      </c>
    </row>
    <row r="173" spans="2:13" x14ac:dyDescent="0.25">
      <c r="B173" s="97"/>
      <c r="C173" s="65"/>
      <c r="D173" s="40">
        <v>7061</v>
      </c>
      <c r="E173" s="40" t="s">
        <v>266</v>
      </c>
      <c r="F173" s="40" t="s">
        <v>267</v>
      </c>
      <c r="G173" s="40" t="s">
        <v>272</v>
      </c>
      <c r="H173" s="129">
        <v>5</v>
      </c>
      <c r="I173" s="3"/>
      <c r="J173" s="138" t="s">
        <v>476</v>
      </c>
      <c r="K173" s="1">
        <f>SUMIFS('Entrée - Sortie'!G:G,'Entrée - Sortie'!C:C,inventaire!D173)</f>
        <v>0</v>
      </c>
      <c r="L173" s="1">
        <f>SUMIFS('Entrée - Sortie'!F:F,'Entrée - Sortie'!C:C,inventaire!D173)</f>
        <v>0</v>
      </c>
      <c r="M173" s="4">
        <f t="shared" si="2"/>
        <v>5</v>
      </c>
    </row>
    <row r="174" spans="2:13" x14ac:dyDescent="0.25">
      <c r="B174" s="97"/>
      <c r="C174" s="52"/>
      <c r="D174" s="22">
        <v>7062</v>
      </c>
      <c r="E174" s="22" t="s">
        <v>268</v>
      </c>
      <c r="F174" s="22" t="s">
        <v>269</v>
      </c>
      <c r="G174" s="22" t="s">
        <v>275</v>
      </c>
      <c r="H174" s="119">
        <v>1</v>
      </c>
      <c r="I174" s="3"/>
      <c r="J174" s="138" t="s">
        <v>476</v>
      </c>
      <c r="K174" s="1">
        <f>SUMIFS('Entrée - Sortie'!G:G,'Entrée - Sortie'!C:C,inventaire!D174)</f>
        <v>0</v>
      </c>
      <c r="L174" s="1">
        <f>SUMIFS('Entrée - Sortie'!F:F,'Entrée - Sortie'!C:C,inventaire!D174)</f>
        <v>0</v>
      </c>
      <c r="M174" s="4">
        <f t="shared" si="2"/>
        <v>1</v>
      </c>
    </row>
    <row r="175" spans="2:13" x14ac:dyDescent="0.25">
      <c r="B175" s="97"/>
      <c r="C175" s="52"/>
      <c r="D175" s="22">
        <v>7063</v>
      </c>
      <c r="E175" s="22" t="s">
        <v>270</v>
      </c>
      <c r="F175" s="22" t="s">
        <v>267</v>
      </c>
      <c r="G175" s="22" t="s">
        <v>271</v>
      </c>
      <c r="H175" s="119">
        <v>4</v>
      </c>
      <c r="I175" s="3"/>
      <c r="J175" s="138" t="s">
        <v>476</v>
      </c>
      <c r="K175" s="1">
        <f>SUMIFS('Entrée - Sortie'!G:G,'Entrée - Sortie'!C:C,inventaire!D175)</f>
        <v>0</v>
      </c>
      <c r="L175" s="1">
        <f>SUMIFS('Entrée - Sortie'!F:F,'Entrée - Sortie'!C:C,inventaire!D175)</f>
        <v>0</v>
      </c>
      <c r="M175" s="4">
        <f t="shared" si="2"/>
        <v>4</v>
      </c>
    </row>
    <row r="176" spans="2:13" x14ac:dyDescent="0.25">
      <c r="B176" s="97"/>
      <c r="C176" s="52"/>
      <c r="D176" s="22">
        <v>7064</v>
      </c>
      <c r="E176" s="22" t="s">
        <v>273</v>
      </c>
      <c r="F176" s="22" t="s">
        <v>269</v>
      </c>
      <c r="G176" s="22" t="s">
        <v>274</v>
      </c>
      <c r="H176" s="119">
        <v>1</v>
      </c>
      <c r="I176" s="3"/>
      <c r="J176" s="138" t="s">
        <v>476</v>
      </c>
      <c r="K176" s="1">
        <f>SUMIFS('Entrée - Sortie'!G:G,'Entrée - Sortie'!C:C,inventaire!D176)</f>
        <v>0</v>
      </c>
      <c r="L176" s="1">
        <f>SUMIFS('Entrée - Sortie'!F:F,'Entrée - Sortie'!C:C,inventaire!D176)</f>
        <v>0</v>
      </c>
      <c r="M176" s="4">
        <f t="shared" si="2"/>
        <v>1</v>
      </c>
    </row>
    <row r="177" spans="2:13" x14ac:dyDescent="0.25">
      <c r="B177" s="97"/>
      <c r="C177" s="52"/>
      <c r="D177" s="22">
        <v>7065</v>
      </c>
      <c r="E177" s="22" t="s">
        <v>276</v>
      </c>
      <c r="F177" s="22" t="s">
        <v>269</v>
      </c>
      <c r="G177" s="22" t="s">
        <v>277</v>
      </c>
      <c r="H177" s="119">
        <v>1</v>
      </c>
      <c r="I177" s="3"/>
      <c r="J177" s="138" t="s">
        <v>476</v>
      </c>
      <c r="K177" s="1">
        <f>SUMIFS('Entrée - Sortie'!G:G,'Entrée - Sortie'!C:C,inventaire!D177)</f>
        <v>0</v>
      </c>
      <c r="L177" s="1">
        <f>SUMIFS('Entrée - Sortie'!F:F,'Entrée - Sortie'!C:C,inventaire!D177)</f>
        <v>0</v>
      </c>
      <c r="M177" s="4">
        <f t="shared" si="2"/>
        <v>1</v>
      </c>
    </row>
    <row r="178" spans="2:13" x14ac:dyDescent="0.25">
      <c r="B178" s="97"/>
      <c r="C178" s="52"/>
      <c r="D178" s="22">
        <v>7066</v>
      </c>
      <c r="E178" s="22" t="s">
        <v>278</v>
      </c>
      <c r="F178" s="22" t="s">
        <v>267</v>
      </c>
      <c r="G178" s="22" t="s">
        <v>279</v>
      </c>
      <c r="H178" s="119">
        <v>1</v>
      </c>
      <c r="I178" s="3"/>
      <c r="J178" s="138" t="s">
        <v>476</v>
      </c>
      <c r="K178" s="1">
        <f>SUMIFS('Entrée - Sortie'!G:G,'Entrée - Sortie'!C:C,inventaire!D178)</f>
        <v>0</v>
      </c>
      <c r="L178" s="1">
        <f>SUMIFS('Entrée - Sortie'!F:F,'Entrée - Sortie'!C:C,inventaire!D178)</f>
        <v>0</v>
      </c>
      <c r="M178" s="4">
        <f t="shared" si="2"/>
        <v>1</v>
      </c>
    </row>
    <row r="179" spans="2:13" ht="15.75" thickBot="1" x14ac:dyDescent="0.3">
      <c r="B179" s="97"/>
      <c r="C179" s="52"/>
      <c r="D179" s="22">
        <v>7067</v>
      </c>
      <c r="E179" s="22" t="s">
        <v>280</v>
      </c>
      <c r="F179" s="22" t="s">
        <v>267</v>
      </c>
      <c r="G179" s="22" t="s">
        <v>281</v>
      </c>
      <c r="H179" s="119">
        <v>1</v>
      </c>
      <c r="I179" s="141"/>
      <c r="J179" s="145" t="s">
        <v>476</v>
      </c>
      <c r="K179" s="143">
        <f>SUMIFS('Entrée - Sortie'!G:G,'Entrée - Sortie'!C:C,inventaire!D179)</f>
        <v>0</v>
      </c>
      <c r="L179" s="143">
        <f>SUMIFS('Entrée - Sortie'!F:F,'Entrée - Sortie'!C:C,inventaire!D179)</f>
        <v>0</v>
      </c>
      <c r="M179" s="144">
        <f t="shared" si="2"/>
        <v>1</v>
      </c>
    </row>
    <row r="180" spans="2:13" x14ac:dyDescent="0.25">
      <c r="B180" s="97"/>
      <c r="C180" s="54" t="s">
        <v>282</v>
      </c>
      <c r="D180" s="20"/>
      <c r="E180" s="20"/>
      <c r="F180" s="20"/>
      <c r="G180" s="20"/>
      <c r="H180" s="121"/>
      <c r="I180" s="151"/>
      <c r="J180" s="152" t="s">
        <v>477</v>
      </c>
      <c r="K180" s="153">
        <f>SUMIFS('Entrée - Sortie'!G:G,'Entrée - Sortie'!C:C,inventaire!D180)</f>
        <v>0</v>
      </c>
      <c r="L180" s="153">
        <f>SUMIFS('Entrée - Sortie'!F:F,'Entrée - Sortie'!C:C,inventaire!D180)</f>
        <v>0</v>
      </c>
      <c r="M180" s="154">
        <f t="shared" si="2"/>
        <v>0</v>
      </c>
    </row>
    <row r="181" spans="2:13" x14ac:dyDescent="0.25">
      <c r="B181" s="97"/>
      <c r="C181" s="52"/>
      <c r="D181" s="22">
        <v>7071</v>
      </c>
      <c r="E181" s="41" t="s">
        <v>283</v>
      </c>
      <c r="F181" s="22" t="s">
        <v>284</v>
      </c>
      <c r="G181" s="22" t="s">
        <v>285</v>
      </c>
      <c r="H181" s="119">
        <v>1</v>
      </c>
      <c r="I181" s="3"/>
      <c r="J181" s="138" t="s">
        <v>477</v>
      </c>
      <c r="K181" s="1">
        <f>SUMIFS('Entrée - Sortie'!G:G,'Entrée - Sortie'!C:C,inventaire!D181)</f>
        <v>0</v>
      </c>
      <c r="L181" s="1">
        <f>SUMIFS('Entrée - Sortie'!F:F,'Entrée - Sortie'!C:C,inventaire!D181)</f>
        <v>0</v>
      </c>
      <c r="M181" s="4">
        <f t="shared" si="2"/>
        <v>1</v>
      </c>
    </row>
    <row r="182" spans="2:13" x14ac:dyDescent="0.25">
      <c r="B182" s="97"/>
      <c r="C182" s="52"/>
      <c r="D182" s="22">
        <v>7072</v>
      </c>
      <c r="E182" s="41" t="s">
        <v>286</v>
      </c>
      <c r="F182" s="22" t="s">
        <v>284</v>
      </c>
      <c r="G182" s="22"/>
      <c r="H182" s="119">
        <v>1</v>
      </c>
      <c r="I182" s="3"/>
      <c r="J182" s="138" t="s">
        <v>477</v>
      </c>
      <c r="K182" s="1">
        <f>SUMIFS('Entrée - Sortie'!G:G,'Entrée - Sortie'!C:C,inventaire!D182)</f>
        <v>0</v>
      </c>
      <c r="L182" s="1">
        <f>SUMIFS('Entrée - Sortie'!F:F,'Entrée - Sortie'!C:C,inventaire!D182)</f>
        <v>0</v>
      </c>
      <c r="M182" s="4">
        <f t="shared" si="2"/>
        <v>1</v>
      </c>
    </row>
    <row r="183" spans="2:13" x14ac:dyDescent="0.25">
      <c r="B183" s="97"/>
      <c r="C183" s="52"/>
      <c r="D183" s="22">
        <v>7073</v>
      </c>
      <c r="E183" s="41" t="s">
        <v>287</v>
      </c>
      <c r="F183" s="22" t="s">
        <v>284</v>
      </c>
      <c r="G183" s="22" t="s">
        <v>288</v>
      </c>
      <c r="H183" s="119">
        <v>1</v>
      </c>
      <c r="I183" s="3"/>
      <c r="J183" s="138" t="s">
        <v>477</v>
      </c>
      <c r="K183" s="1">
        <f>SUMIFS('Entrée - Sortie'!G:G,'Entrée - Sortie'!C:C,inventaire!D183)</f>
        <v>0</v>
      </c>
      <c r="L183" s="1">
        <f>SUMIFS('Entrée - Sortie'!F:F,'Entrée - Sortie'!C:C,inventaire!D183)</f>
        <v>0</v>
      </c>
      <c r="M183" s="4">
        <f t="shared" si="2"/>
        <v>1</v>
      </c>
    </row>
    <row r="184" spans="2:13" x14ac:dyDescent="0.25">
      <c r="B184" s="97"/>
      <c r="C184" s="52"/>
      <c r="D184" s="22">
        <v>7074</v>
      </c>
      <c r="E184" s="41" t="s">
        <v>289</v>
      </c>
      <c r="F184" s="22" t="s">
        <v>284</v>
      </c>
      <c r="G184" s="22" t="s">
        <v>290</v>
      </c>
      <c r="H184" s="119">
        <v>1</v>
      </c>
      <c r="I184" s="3"/>
      <c r="J184" s="138" t="s">
        <v>477</v>
      </c>
      <c r="K184" s="1">
        <f>SUMIFS('Entrée - Sortie'!G:G,'Entrée - Sortie'!C:C,inventaire!D184)</f>
        <v>0</v>
      </c>
      <c r="L184" s="1">
        <f>SUMIFS('Entrée - Sortie'!F:F,'Entrée - Sortie'!C:C,inventaire!D184)</f>
        <v>0</v>
      </c>
      <c r="M184" s="4">
        <f t="shared" si="2"/>
        <v>1</v>
      </c>
    </row>
    <row r="185" spans="2:13" ht="15.75" thickBot="1" x14ac:dyDescent="0.3">
      <c r="B185" s="97"/>
      <c r="C185" s="52"/>
      <c r="D185" s="22">
        <v>7075</v>
      </c>
      <c r="E185" s="41" t="s">
        <v>291</v>
      </c>
      <c r="F185" s="22" t="s">
        <v>284</v>
      </c>
      <c r="G185" s="22" t="s">
        <v>292</v>
      </c>
      <c r="H185" s="119">
        <v>1</v>
      </c>
      <c r="I185" s="5"/>
      <c r="J185" s="139" t="s">
        <v>477</v>
      </c>
      <c r="K185" s="6">
        <f>SUMIFS('Entrée - Sortie'!G:G,'Entrée - Sortie'!C:C,inventaire!D185)</f>
        <v>0</v>
      </c>
      <c r="L185" s="6">
        <f>SUMIFS('Entrée - Sortie'!F:F,'Entrée - Sortie'!C:C,inventaire!D185)</f>
        <v>0</v>
      </c>
      <c r="M185" s="7">
        <f t="shared" si="2"/>
        <v>1</v>
      </c>
    </row>
    <row r="186" spans="2:13" x14ac:dyDescent="0.25">
      <c r="B186" s="97"/>
      <c r="C186" s="54" t="s">
        <v>293</v>
      </c>
      <c r="D186" s="20"/>
      <c r="E186" s="20"/>
      <c r="F186" s="20"/>
      <c r="G186" s="20"/>
      <c r="H186" s="121"/>
      <c r="I186" s="147"/>
      <c r="J186" s="148" t="s">
        <v>478</v>
      </c>
      <c r="K186" s="149">
        <f>SUMIFS('Entrée - Sortie'!G:G,'Entrée - Sortie'!C:C,inventaire!D186)</f>
        <v>0</v>
      </c>
      <c r="L186" s="149">
        <f>SUMIFS('Entrée - Sortie'!F:F,'Entrée - Sortie'!C:C,inventaire!D186)</f>
        <v>0</v>
      </c>
      <c r="M186" s="150">
        <f t="shared" si="2"/>
        <v>0</v>
      </c>
    </row>
    <row r="187" spans="2:13" ht="15.75" thickBot="1" x14ac:dyDescent="0.3">
      <c r="B187" s="97"/>
      <c r="C187" s="52"/>
      <c r="D187" s="22">
        <v>7081</v>
      </c>
      <c r="E187" s="22" t="s">
        <v>294</v>
      </c>
      <c r="F187" s="22"/>
      <c r="G187" s="22"/>
      <c r="H187" s="119"/>
      <c r="I187" s="141"/>
      <c r="J187" s="145" t="s">
        <v>478</v>
      </c>
      <c r="K187" s="143">
        <f>SUMIFS('Entrée - Sortie'!G:G,'Entrée - Sortie'!C:C,inventaire!D187)</f>
        <v>0</v>
      </c>
      <c r="L187" s="143">
        <f>SUMIFS('Entrée - Sortie'!F:F,'Entrée - Sortie'!C:C,inventaire!D187)</f>
        <v>0</v>
      </c>
      <c r="M187" s="144">
        <f t="shared" si="2"/>
        <v>0</v>
      </c>
    </row>
    <row r="188" spans="2:13" x14ac:dyDescent="0.25">
      <c r="B188" s="97"/>
      <c r="C188" s="54" t="s">
        <v>305</v>
      </c>
      <c r="D188" s="20"/>
      <c r="E188" s="20"/>
      <c r="F188" s="20"/>
      <c r="G188" s="20"/>
      <c r="H188" s="121"/>
      <c r="I188" s="151"/>
      <c r="J188" s="152" t="s">
        <v>479</v>
      </c>
      <c r="K188" s="153">
        <f>SUMIFS('Entrée - Sortie'!G:G,'Entrée - Sortie'!C:C,inventaire!D188)</f>
        <v>0</v>
      </c>
      <c r="L188" s="153">
        <f>SUMIFS('Entrée - Sortie'!F:F,'Entrée - Sortie'!C:C,inventaire!D188)</f>
        <v>0</v>
      </c>
      <c r="M188" s="154">
        <f t="shared" si="2"/>
        <v>0</v>
      </c>
    </row>
    <row r="189" spans="2:13" x14ac:dyDescent="0.25">
      <c r="B189" s="97"/>
      <c r="C189" s="52"/>
      <c r="D189" s="22">
        <v>7091</v>
      </c>
      <c r="E189" s="22" t="s">
        <v>295</v>
      </c>
      <c r="F189" s="22" t="s">
        <v>164</v>
      </c>
      <c r="G189" s="22"/>
      <c r="H189" s="119">
        <v>1</v>
      </c>
      <c r="I189" s="3"/>
      <c r="J189" s="138" t="s">
        <v>479</v>
      </c>
      <c r="K189" s="1">
        <f>SUMIFS('Entrée - Sortie'!G:G,'Entrée - Sortie'!C:C,inventaire!D189)</f>
        <v>0</v>
      </c>
      <c r="L189" s="1">
        <f>SUMIFS('Entrée - Sortie'!F:F,'Entrée - Sortie'!C:C,inventaire!D189)</f>
        <v>0</v>
      </c>
      <c r="M189" s="4">
        <f t="shared" si="2"/>
        <v>1</v>
      </c>
    </row>
    <row r="190" spans="2:13" x14ac:dyDescent="0.25">
      <c r="B190" s="97"/>
      <c r="C190" s="52"/>
      <c r="D190" s="22">
        <v>7092</v>
      </c>
      <c r="E190" s="22" t="s">
        <v>296</v>
      </c>
      <c r="F190" s="22" t="s">
        <v>165</v>
      </c>
      <c r="G190" s="22" t="s">
        <v>297</v>
      </c>
      <c r="H190" s="119">
        <v>1</v>
      </c>
      <c r="I190" s="3"/>
      <c r="J190" s="138" t="s">
        <v>479</v>
      </c>
      <c r="K190" s="1">
        <f>SUMIFS('Entrée - Sortie'!G:G,'Entrée - Sortie'!C:C,inventaire!D190)</f>
        <v>0</v>
      </c>
      <c r="L190" s="1">
        <f>SUMIFS('Entrée - Sortie'!F:F,'Entrée - Sortie'!C:C,inventaire!D190)</f>
        <v>0</v>
      </c>
      <c r="M190" s="4">
        <f t="shared" si="2"/>
        <v>1</v>
      </c>
    </row>
    <row r="191" spans="2:13" x14ac:dyDescent="0.25">
      <c r="B191" s="97"/>
      <c r="C191" s="52"/>
      <c r="D191" s="22">
        <v>7093</v>
      </c>
      <c r="E191" s="22" t="s">
        <v>298</v>
      </c>
      <c r="F191" s="22" t="s">
        <v>299</v>
      </c>
      <c r="G191" s="22"/>
      <c r="H191" s="119">
        <v>1</v>
      </c>
      <c r="I191" s="3"/>
      <c r="J191" s="138" t="s">
        <v>479</v>
      </c>
      <c r="K191" s="1">
        <f>SUMIFS('Entrée - Sortie'!G:G,'Entrée - Sortie'!C:C,inventaire!D191)</f>
        <v>0</v>
      </c>
      <c r="L191" s="1">
        <f>SUMIFS('Entrée - Sortie'!F:F,'Entrée - Sortie'!C:C,inventaire!D191)</f>
        <v>0</v>
      </c>
      <c r="M191" s="4">
        <f t="shared" si="2"/>
        <v>1</v>
      </c>
    </row>
    <row r="192" spans="2:13" x14ac:dyDescent="0.25">
      <c r="B192" s="97"/>
      <c r="C192" s="52"/>
      <c r="D192" s="22">
        <v>7094</v>
      </c>
      <c r="E192" s="22" t="s">
        <v>300</v>
      </c>
      <c r="F192" s="22" t="s">
        <v>301</v>
      </c>
      <c r="G192" s="22" t="s">
        <v>302</v>
      </c>
      <c r="H192" s="119">
        <v>1</v>
      </c>
      <c r="I192" s="3"/>
      <c r="J192" s="138" t="s">
        <v>479</v>
      </c>
      <c r="K192" s="1">
        <f>SUMIFS('Entrée - Sortie'!G:G,'Entrée - Sortie'!C:C,inventaire!D192)</f>
        <v>0</v>
      </c>
      <c r="L192" s="1">
        <f>SUMIFS('Entrée - Sortie'!F:F,'Entrée - Sortie'!C:C,inventaire!D192)</f>
        <v>0</v>
      </c>
      <c r="M192" s="4">
        <f t="shared" si="2"/>
        <v>1</v>
      </c>
    </row>
    <row r="193" spans="2:13" ht="15.75" thickBot="1" x14ac:dyDescent="0.3">
      <c r="B193" s="97"/>
      <c r="C193" s="52"/>
      <c r="D193" s="22">
        <v>7095</v>
      </c>
      <c r="E193" s="22" t="s">
        <v>303</v>
      </c>
      <c r="F193" s="22" t="s">
        <v>304</v>
      </c>
      <c r="G193" s="22"/>
      <c r="H193" s="119">
        <v>1</v>
      </c>
      <c r="I193" s="5"/>
      <c r="J193" s="139" t="s">
        <v>479</v>
      </c>
      <c r="K193" s="6">
        <f>SUMIFS('Entrée - Sortie'!G:G,'Entrée - Sortie'!C:C,inventaire!D193)</f>
        <v>0</v>
      </c>
      <c r="L193" s="6">
        <f>SUMIFS('Entrée - Sortie'!F:F,'Entrée - Sortie'!C:C,inventaire!D193)</f>
        <v>0</v>
      </c>
      <c r="M193" s="7">
        <f t="shared" si="2"/>
        <v>1</v>
      </c>
    </row>
    <row r="194" spans="2:13" x14ac:dyDescent="0.25">
      <c r="B194" s="97"/>
      <c r="C194" s="54" t="s">
        <v>306</v>
      </c>
      <c r="D194" s="20"/>
      <c r="E194" s="20"/>
      <c r="F194" s="20"/>
      <c r="G194" s="20"/>
      <c r="H194" s="121"/>
      <c r="I194" s="147"/>
      <c r="J194" s="148" t="s">
        <v>480</v>
      </c>
      <c r="K194" s="149">
        <f>SUMIFS('Entrée - Sortie'!G:G,'Entrée - Sortie'!C:C,inventaire!D194)</f>
        <v>0</v>
      </c>
      <c r="L194" s="149">
        <f>SUMIFS('Entrée - Sortie'!F:F,'Entrée - Sortie'!C:C,inventaire!D194)</f>
        <v>0</v>
      </c>
      <c r="M194" s="150">
        <f t="shared" si="2"/>
        <v>0</v>
      </c>
    </row>
    <row r="195" spans="2:13" x14ac:dyDescent="0.25">
      <c r="B195" s="97"/>
      <c r="C195" s="52"/>
      <c r="D195" s="22">
        <v>7101</v>
      </c>
      <c r="E195" s="22" t="s">
        <v>307</v>
      </c>
      <c r="F195" s="22" t="s">
        <v>267</v>
      </c>
      <c r="G195" s="22" t="s">
        <v>308</v>
      </c>
      <c r="H195" s="119">
        <v>1</v>
      </c>
      <c r="I195" s="3"/>
      <c r="J195" s="138" t="s">
        <v>480</v>
      </c>
      <c r="K195" s="1">
        <f>SUMIFS('Entrée - Sortie'!G:G,'Entrée - Sortie'!C:C,inventaire!D195)</f>
        <v>0</v>
      </c>
      <c r="L195" s="1">
        <f>SUMIFS('Entrée - Sortie'!F:F,'Entrée - Sortie'!C:C,inventaire!D195)</f>
        <v>0</v>
      </c>
      <c r="M195" s="4">
        <f t="shared" si="2"/>
        <v>1</v>
      </c>
    </row>
    <row r="196" spans="2:13" x14ac:dyDescent="0.25">
      <c r="B196" s="97"/>
      <c r="C196" s="52"/>
      <c r="D196" s="22">
        <v>7102</v>
      </c>
      <c r="E196" s="22" t="s">
        <v>309</v>
      </c>
      <c r="F196" s="22" t="s">
        <v>267</v>
      </c>
      <c r="G196" s="22" t="s">
        <v>310</v>
      </c>
      <c r="H196" s="119">
        <v>1</v>
      </c>
      <c r="I196" s="3"/>
      <c r="J196" s="138" t="s">
        <v>480</v>
      </c>
      <c r="K196" s="1">
        <f>SUMIFS('Entrée - Sortie'!G:G,'Entrée - Sortie'!C:C,inventaire!D196)</f>
        <v>0</v>
      </c>
      <c r="L196" s="1">
        <f>SUMIFS('Entrée - Sortie'!F:F,'Entrée - Sortie'!C:C,inventaire!D196)</f>
        <v>0</v>
      </c>
      <c r="M196" s="4">
        <f t="shared" si="2"/>
        <v>1</v>
      </c>
    </row>
    <row r="197" spans="2:13" x14ac:dyDescent="0.25">
      <c r="B197" s="97"/>
      <c r="C197" s="52"/>
      <c r="D197" s="22">
        <v>7103</v>
      </c>
      <c r="E197" s="22" t="s">
        <v>311</v>
      </c>
      <c r="F197" s="22"/>
      <c r="G197" s="22"/>
      <c r="H197" s="119">
        <v>1</v>
      </c>
      <c r="I197" s="3"/>
      <c r="J197" s="138" t="s">
        <v>480</v>
      </c>
      <c r="K197" s="1">
        <f>SUMIFS('Entrée - Sortie'!G:G,'Entrée - Sortie'!C:C,inventaire!D197)</f>
        <v>0</v>
      </c>
      <c r="L197" s="1">
        <f>SUMIFS('Entrée - Sortie'!F:F,'Entrée - Sortie'!C:C,inventaire!D197)</f>
        <v>0</v>
      </c>
      <c r="M197" s="4">
        <f t="shared" ref="M197:M260" si="3">H197+K197-L197</f>
        <v>1</v>
      </c>
    </row>
    <row r="198" spans="2:13" x14ac:dyDescent="0.25">
      <c r="B198" s="97"/>
      <c r="C198" s="52"/>
      <c r="D198" s="22">
        <v>7104</v>
      </c>
      <c r="E198" s="22" t="s">
        <v>313</v>
      </c>
      <c r="F198" s="22"/>
      <c r="G198" s="22" t="s">
        <v>314</v>
      </c>
      <c r="H198" s="119">
        <v>1</v>
      </c>
      <c r="I198" s="3"/>
      <c r="J198" s="138" t="s">
        <v>480</v>
      </c>
      <c r="K198" s="1">
        <f>SUMIFS('Entrée - Sortie'!G:G,'Entrée - Sortie'!C:C,inventaire!D198)</f>
        <v>0</v>
      </c>
      <c r="L198" s="1">
        <f>SUMIFS('Entrée - Sortie'!F:F,'Entrée - Sortie'!C:C,inventaire!D198)</f>
        <v>0</v>
      </c>
      <c r="M198" s="4">
        <f t="shared" si="3"/>
        <v>1</v>
      </c>
    </row>
    <row r="199" spans="2:13" x14ac:dyDescent="0.25">
      <c r="B199" s="97"/>
      <c r="C199" s="52"/>
      <c r="D199" s="22">
        <v>7105</v>
      </c>
      <c r="E199" s="22" t="s">
        <v>312</v>
      </c>
      <c r="F199" s="22"/>
      <c r="G199" s="22" t="s">
        <v>315</v>
      </c>
      <c r="H199" s="119">
        <v>1</v>
      </c>
      <c r="I199" s="3"/>
      <c r="J199" s="138" t="s">
        <v>480</v>
      </c>
      <c r="K199" s="1">
        <f>SUMIFS('Entrée - Sortie'!G:G,'Entrée - Sortie'!C:C,inventaire!D199)</f>
        <v>0</v>
      </c>
      <c r="L199" s="1">
        <f>SUMIFS('Entrée - Sortie'!F:F,'Entrée - Sortie'!C:C,inventaire!D199)</f>
        <v>0</v>
      </c>
      <c r="M199" s="4">
        <f t="shared" si="3"/>
        <v>1</v>
      </c>
    </row>
    <row r="200" spans="2:13" x14ac:dyDescent="0.25">
      <c r="B200" s="97"/>
      <c r="C200" s="52"/>
      <c r="D200" s="22">
        <v>7106</v>
      </c>
      <c r="E200" s="22" t="s">
        <v>317</v>
      </c>
      <c r="F200" s="22" t="s">
        <v>267</v>
      </c>
      <c r="G200" s="22" t="s">
        <v>316</v>
      </c>
      <c r="H200" s="119">
        <v>1</v>
      </c>
      <c r="I200" s="3"/>
      <c r="J200" s="138" t="s">
        <v>480</v>
      </c>
      <c r="K200" s="1">
        <f>SUMIFS('Entrée - Sortie'!G:G,'Entrée - Sortie'!C:C,inventaire!D200)</f>
        <v>0</v>
      </c>
      <c r="L200" s="1">
        <f>SUMIFS('Entrée - Sortie'!F:F,'Entrée - Sortie'!C:C,inventaire!D200)</f>
        <v>0</v>
      </c>
      <c r="M200" s="4">
        <f t="shared" si="3"/>
        <v>1</v>
      </c>
    </row>
    <row r="201" spans="2:13" ht="15.75" thickBot="1" x14ac:dyDescent="0.3">
      <c r="B201" s="97"/>
      <c r="C201" s="53"/>
      <c r="D201" s="25">
        <v>7107</v>
      </c>
      <c r="E201" s="25" t="s">
        <v>318</v>
      </c>
      <c r="F201" s="25"/>
      <c r="G201" s="25"/>
      <c r="H201" s="122">
        <v>1</v>
      </c>
      <c r="I201" s="141"/>
      <c r="J201" s="145" t="s">
        <v>480</v>
      </c>
      <c r="K201" s="143">
        <f>SUMIFS('Entrée - Sortie'!G:G,'Entrée - Sortie'!C:C,inventaire!D201)</f>
        <v>0</v>
      </c>
      <c r="L201" s="143">
        <f>SUMIFS('Entrée - Sortie'!F:F,'Entrée - Sortie'!C:C,inventaire!D201)</f>
        <v>0</v>
      </c>
      <c r="M201" s="144">
        <f t="shared" si="3"/>
        <v>1</v>
      </c>
    </row>
    <row r="202" spans="2:13" x14ac:dyDescent="0.25">
      <c r="B202" s="97"/>
      <c r="C202" s="54" t="s">
        <v>319</v>
      </c>
      <c r="D202" s="20"/>
      <c r="E202" s="20"/>
      <c r="F202" s="20"/>
      <c r="G202" s="20"/>
      <c r="H202" s="121"/>
      <c r="I202" s="151"/>
      <c r="J202" s="152" t="s">
        <v>481</v>
      </c>
      <c r="K202" s="153">
        <f>SUMIFS('Entrée - Sortie'!G:G,'Entrée - Sortie'!C:C,inventaire!D202)</f>
        <v>0</v>
      </c>
      <c r="L202" s="153">
        <f>SUMIFS('Entrée - Sortie'!F:F,'Entrée - Sortie'!C:C,inventaire!D202)</f>
        <v>0</v>
      </c>
      <c r="M202" s="154">
        <f t="shared" si="3"/>
        <v>0</v>
      </c>
    </row>
    <row r="203" spans="2:13" x14ac:dyDescent="0.25">
      <c r="B203" s="97"/>
      <c r="C203" s="52"/>
      <c r="D203" s="22">
        <v>7111</v>
      </c>
      <c r="E203" s="22" t="s">
        <v>320</v>
      </c>
      <c r="F203" s="22"/>
      <c r="G203" s="22"/>
      <c r="H203" s="119">
        <v>4</v>
      </c>
      <c r="I203" s="3"/>
      <c r="J203" s="138" t="s">
        <v>481</v>
      </c>
      <c r="K203" s="1">
        <f>SUMIFS('Entrée - Sortie'!G:G,'Entrée - Sortie'!C:C,inventaire!D203)</f>
        <v>0</v>
      </c>
      <c r="L203" s="1">
        <f>SUMIFS('Entrée - Sortie'!F:F,'Entrée - Sortie'!C:C,inventaire!D203)</f>
        <v>0</v>
      </c>
      <c r="M203" s="4">
        <f t="shared" si="3"/>
        <v>4</v>
      </c>
    </row>
    <row r="204" spans="2:13" x14ac:dyDescent="0.25">
      <c r="B204" s="97"/>
      <c r="C204" s="52"/>
      <c r="D204" s="22">
        <v>7112</v>
      </c>
      <c r="E204" s="22" t="s">
        <v>321</v>
      </c>
      <c r="F204" s="22"/>
      <c r="G204" s="22"/>
      <c r="H204" s="119">
        <v>2</v>
      </c>
      <c r="I204" s="3"/>
      <c r="J204" s="138" t="s">
        <v>481</v>
      </c>
      <c r="K204" s="1">
        <f>SUMIFS('Entrée - Sortie'!G:G,'Entrée - Sortie'!C:C,inventaire!D204)</f>
        <v>0</v>
      </c>
      <c r="L204" s="1">
        <f>SUMIFS('Entrée - Sortie'!F:F,'Entrée - Sortie'!C:C,inventaire!D204)</f>
        <v>0</v>
      </c>
      <c r="M204" s="4">
        <f t="shared" si="3"/>
        <v>2</v>
      </c>
    </row>
    <row r="205" spans="2:13" ht="15.75" thickBot="1" x14ac:dyDescent="0.3">
      <c r="B205" s="97"/>
      <c r="C205" s="52"/>
      <c r="D205" s="22">
        <v>7113</v>
      </c>
      <c r="E205" s="22" t="s">
        <v>322</v>
      </c>
      <c r="F205" s="22"/>
      <c r="G205" s="22"/>
      <c r="H205" s="119">
        <v>6</v>
      </c>
      <c r="I205" s="5"/>
      <c r="J205" s="139" t="s">
        <v>481</v>
      </c>
      <c r="K205" s="6">
        <f>SUMIFS('Entrée - Sortie'!G:G,'Entrée - Sortie'!C:C,inventaire!D205)</f>
        <v>0</v>
      </c>
      <c r="L205" s="6">
        <f>SUMIFS('Entrée - Sortie'!F:F,'Entrée - Sortie'!C:C,inventaire!D205)</f>
        <v>0</v>
      </c>
      <c r="M205" s="7">
        <f t="shared" si="3"/>
        <v>6</v>
      </c>
    </row>
    <row r="206" spans="2:13" x14ac:dyDescent="0.25">
      <c r="B206" s="97"/>
      <c r="C206" s="54" t="s">
        <v>323</v>
      </c>
      <c r="D206" s="20"/>
      <c r="E206" s="20"/>
      <c r="F206" s="20"/>
      <c r="G206" s="20"/>
      <c r="H206" s="121"/>
      <c r="I206" s="147"/>
      <c r="J206" s="148" t="s">
        <v>482</v>
      </c>
      <c r="K206" s="149">
        <f>SUMIFS('Entrée - Sortie'!G:G,'Entrée - Sortie'!C:C,inventaire!D206)</f>
        <v>0</v>
      </c>
      <c r="L206" s="149">
        <f>SUMIFS('Entrée - Sortie'!F:F,'Entrée - Sortie'!C:C,inventaire!D206)</f>
        <v>0</v>
      </c>
      <c r="M206" s="150">
        <f t="shared" si="3"/>
        <v>0</v>
      </c>
    </row>
    <row r="207" spans="2:13" x14ac:dyDescent="0.25">
      <c r="B207" s="97"/>
      <c r="C207" s="52"/>
      <c r="D207" s="22">
        <v>7121</v>
      </c>
      <c r="E207" s="22" t="s">
        <v>326</v>
      </c>
      <c r="F207" s="22" t="s">
        <v>324</v>
      </c>
      <c r="G207" s="22" t="s">
        <v>325</v>
      </c>
      <c r="H207" s="119">
        <v>1</v>
      </c>
      <c r="I207" s="3"/>
      <c r="J207" s="138" t="s">
        <v>482</v>
      </c>
      <c r="K207" s="1">
        <f>SUMIFS('Entrée - Sortie'!G:G,'Entrée - Sortie'!C:C,inventaire!D207)</f>
        <v>0</v>
      </c>
      <c r="L207" s="1">
        <f>SUMIFS('Entrée - Sortie'!F:F,'Entrée - Sortie'!C:C,inventaire!D207)</f>
        <v>0</v>
      </c>
      <c r="M207" s="4">
        <f t="shared" si="3"/>
        <v>1</v>
      </c>
    </row>
    <row r="208" spans="2:13" x14ac:dyDescent="0.25">
      <c r="B208" s="97"/>
      <c r="C208" s="52"/>
      <c r="D208" s="22">
        <v>7122</v>
      </c>
      <c r="E208" s="22" t="s">
        <v>327</v>
      </c>
      <c r="F208" s="22"/>
      <c r="G208" s="22"/>
      <c r="H208" s="119">
        <v>4</v>
      </c>
      <c r="I208" s="3"/>
      <c r="J208" s="138" t="s">
        <v>482</v>
      </c>
      <c r="K208" s="1">
        <f>SUMIFS('Entrée - Sortie'!G:G,'Entrée - Sortie'!C:C,inventaire!D208)</f>
        <v>0</v>
      </c>
      <c r="L208" s="1">
        <f>SUMIFS('Entrée - Sortie'!F:F,'Entrée - Sortie'!C:C,inventaire!D208)</f>
        <v>0</v>
      </c>
      <c r="M208" s="4">
        <f t="shared" si="3"/>
        <v>4</v>
      </c>
    </row>
    <row r="209" spans="2:13" x14ac:dyDescent="0.25">
      <c r="B209" s="97"/>
      <c r="C209" s="52"/>
      <c r="D209" s="22">
        <v>7123</v>
      </c>
      <c r="E209" s="22" t="s">
        <v>328</v>
      </c>
      <c r="F209" s="22"/>
      <c r="G209" s="22"/>
      <c r="H209" s="119">
        <v>4</v>
      </c>
      <c r="I209" s="3"/>
      <c r="J209" s="138" t="s">
        <v>482</v>
      </c>
      <c r="K209" s="1">
        <f>SUMIFS('Entrée - Sortie'!G:G,'Entrée - Sortie'!C:C,inventaire!D209)</f>
        <v>0</v>
      </c>
      <c r="L209" s="1">
        <f>SUMIFS('Entrée - Sortie'!F:F,'Entrée - Sortie'!C:C,inventaire!D209)</f>
        <v>0</v>
      </c>
      <c r="M209" s="4">
        <f t="shared" si="3"/>
        <v>4</v>
      </c>
    </row>
    <row r="210" spans="2:13" x14ac:dyDescent="0.25">
      <c r="B210" s="97"/>
      <c r="C210" s="52"/>
      <c r="D210" s="22">
        <v>7124</v>
      </c>
      <c r="E210" s="22" t="s">
        <v>329</v>
      </c>
      <c r="F210" s="22"/>
      <c r="G210" s="22"/>
      <c r="H210" s="119">
        <v>2</v>
      </c>
      <c r="I210" s="3"/>
      <c r="J210" s="138" t="s">
        <v>482</v>
      </c>
      <c r="K210" s="1">
        <f>SUMIFS('Entrée - Sortie'!G:G,'Entrée - Sortie'!C:C,inventaire!D210)</f>
        <v>0</v>
      </c>
      <c r="L210" s="1">
        <f>SUMIFS('Entrée - Sortie'!F:F,'Entrée - Sortie'!C:C,inventaire!D210)</f>
        <v>0</v>
      </c>
      <c r="M210" s="4">
        <f t="shared" si="3"/>
        <v>2</v>
      </c>
    </row>
    <row r="211" spans="2:13" x14ac:dyDescent="0.25">
      <c r="B211" s="97"/>
      <c r="C211" s="52"/>
      <c r="D211" s="22">
        <v>7125</v>
      </c>
      <c r="E211" s="22" t="s">
        <v>330</v>
      </c>
      <c r="F211" s="22" t="s">
        <v>331</v>
      </c>
      <c r="G211" s="22" t="s">
        <v>332</v>
      </c>
      <c r="H211" s="119">
        <v>2</v>
      </c>
      <c r="I211" s="3"/>
      <c r="J211" s="138" t="s">
        <v>482</v>
      </c>
      <c r="K211" s="1">
        <f>SUMIFS('Entrée - Sortie'!G:G,'Entrée - Sortie'!C:C,inventaire!D211)</f>
        <v>0</v>
      </c>
      <c r="L211" s="1">
        <f>SUMIFS('Entrée - Sortie'!F:F,'Entrée - Sortie'!C:C,inventaire!D211)</f>
        <v>0</v>
      </c>
      <c r="M211" s="4">
        <f t="shared" si="3"/>
        <v>2</v>
      </c>
    </row>
    <row r="212" spans="2:13" x14ac:dyDescent="0.25">
      <c r="B212" s="97"/>
      <c r="C212" s="52"/>
      <c r="D212" s="22">
        <v>7126</v>
      </c>
      <c r="E212" s="22" t="s">
        <v>333</v>
      </c>
      <c r="F212" s="22"/>
      <c r="G212" s="22"/>
      <c r="H212" s="119">
        <v>1</v>
      </c>
      <c r="I212" s="3"/>
      <c r="J212" s="138" t="s">
        <v>482</v>
      </c>
      <c r="K212" s="1">
        <f>SUMIFS('Entrée - Sortie'!G:G,'Entrée - Sortie'!C:C,inventaire!D212)</f>
        <v>0</v>
      </c>
      <c r="L212" s="1">
        <f>SUMIFS('Entrée - Sortie'!F:F,'Entrée - Sortie'!C:C,inventaire!D212)</f>
        <v>0</v>
      </c>
      <c r="M212" s="4">
        <f t="shared" si="3"/>
        <v>1</v>
      </c>
    </row>
    <row r="213" spans="2:13" x14ac:dyDescent="0.25">
      <c r="B213" s="97"/>
      <c r="C213" s="52"/>
      <c r="D213" s="22">
        <v>7127</v>
      </c>
      <c r="E213" s="22" t="s">
        <v>334</v>
      </c>
      <c r="F213" s="22"/>
      <c r="G213" s="22"/>
      <c r="H213" s="119">
        <v>6</v>
      </c>
      <c r="I213" s="3"/>
      <c r="J213" s="138" t="s">
        <v>482</v>
      </c>
      <c r="K213" s="1">
        <f>SUMIFS('Entrée - Sortie'!G:G,'Entrée - Sortie'!C:C,inventaire!D213)</f>
        <v>0</v>
      </c>
      <c r="L213" s="1">
        <f>SUMIFS('Entrée - Sortie'!F:F,'Entrée - Sortie'!C:C,inventaire!D213)</f>
        <v>0</v>
      </c>
      <c r="M213" s="4">
        <f t="shared" si="3"/>
        <v>6</v>
      </c>
    </row>
    <row r="214" spans="2:13" x14ac:dyDescent="0.25">
      <c r="B214" s="97"/>
      <c r="C214" s="52"/>
      <c r="D214" s="22">
        <v>7128</v>
      </c>
      <c r="E214" s="22" t="s">
        <v>335</v>
      </c>
      <c r="F214" s="22"/>
      <c r="G214" s="22"/>
      <c r="H214" s="119">
        <v>5</v>
      </c>
      <c r="I214" s="3"/>
      <c r="J214" s="138" t="s">
        <v>482</v>
      </c>
      <c r="K214" s="1">
        <f>SUMIFS('Entrée - Sortie'!G:G,'Entrée - Sortie'!C:C,inventaire!D214)</f>
        <v>0</v>
      </c>
      <c r="L214" s="1">
        <f>SUMIFS('Entrée - Sortie'!F:F,'Entrée - Sortie'!C:C,inventaire!D214)</f>
        <v>0</v>
      </c>
      <c r="M214" s="4">
        <f t="shared" si="3"/>
        <v>5</v>
      </c>
    </row>
    <row r="215" spans="2:13" ht="15.75" thickBot="1" x14ac:dyDescent="0.3">
      <c r="B215" s="97"/>
      <c r="C215" s="52"/>
      <c r="D215" s="22">
        <v>7129</v>
      </c>
      <c r="E215" s="22" t="s">
        <v>336</v>
      </c>
      <c r="F215" s="22"/>
      <c r="G215" s="22"/>
      <c r="H215" s="119">
        <v>1</v>
      </c>
      <c r="I215" s="141"/>
      <c r="J215" s="145" t="s">
        <v>482</v>
      </c>
      <c r="K215" s="143">
        <f>SUMIFS('Entrée - Sortie'!G:G,'Entrée - Sortie'!C:C,inventaire!D215)</f>
        <v>0</v>
      </c>
      <c r="L215" s="143">
        <f>SUMIFS('Entrée - Sortie'!F:F,'Entrée - Sortie'!C:C,inventaire!D215)</f>
        <v>0</v>
      </c>
      <c r="M215" s="144">
        <f t="shared" si="3"/>
        <v>1</v>
      </c>
    </row>
    <row r="216" spans="2:13" x14ac:dyDescent="0.25">
      <c r="B216" s="97"/>
      <c r="C216" s="54" t="s">
        <v>337</v>
      </c>
      <c r="D216" s="20"/>
      <c r="E216" s="20"/>
      <c r="F216" s="20"/>
      <c r="G216" s="20"/>
      <c r="H216" s="121"/>
      <c r="I216" s="151"/>
      <c r="J216" s="152" t="s">
        <v>483</v>
      </c>
      <c r="K216" s="153">
        <f>SUMIFS('Entrée - Sortie'!G:G,'Entrée - Sortie'!C:C,inventaire!D216)</f>
        <v>0</v>
      </c>
      <c r="L216" s="153">
        <f>SUMIFS('Entrée - Sortie'!F:F,'Entrée - Sortie'!C:C,inventaire!D216)</f>
        <v>0</v>
      </c>
      <c r="M216" s="154">
        <f t="shared" si="3"/>
        <v>0</v>
      </c>
    </row>
    <row r="217" spans="2:13" x14ac:dyDescent="0.25">
      <c r="B217" s="97"/>
      <c r="C217" s="52"/>
      <c r="D217" s="22">
        <v>7131</v>
      </c>
      <c r="E217" s="22" t="s">
        <v>338</v>
      </c>
      <c r="F217" s="22"/>
      <c r="G217" s="22"/>
      <c r="H217" s="119">
        <v>3</v>
      </c>
      <c r="I217" s="3"/>
      <c r="J217" s="138" t="s">
        <v>483</v>
      </c>
      <c r="K217" s="1">
        <f>SUMIFS('Entrée - Sortie'!G:G,'Entrée - Sortie'!C:C,inventaire!D217)</f>
        <v>0</v>
      </c>
      <c r="L217" s="1">
        <f>SUMIFS('Entrée - Sortie'!F:F,'Entrée - Sortie'!C:C,inventaire!D217)</f>
        <v>0</v>
      </c>
      <c r="M217" s="4">
        <f t="shared" si="3"/>
        <v>3</v>
      </c>
    </row>
    <row r="218" spans="2:13" x14ac:dyDescent="0.25">
      <c r="B218" s="97"/>
      <c r="C218" s="52"/>
      <c r="D218" s="22">
        <v>7132</v>
      </c>
      <c r="E218" s="22" t="s">
        <v>339</v>
      </c>
      <c r="F218" s="22"/>
      <c r="G218" s="22"/>
      <c r="H218" s="119">
        <v>10</v>
      </c>
      <c r="I218" s="3"/>
      <c r="J218" s="138" t="s">
        <v>483</v>
      </c>
      <c r="K218" s="1">
        <f>SUMIFS('Entrée - Sortie'!G:G,'Entrée - Sortie'!C:C,inventaire!D218)</f>
        <v>0</v>
      </c>
      <c r="L218" s="1">
        <f>SUMIFS('Entrée - Sortie'!F:F,'Entrée - Sortie'!C:C,inventaire!D218)</f>
        <v>0</v>
      </c>
      <c r="M218" s="4">
        <f t="shared" si="3"/>
        <v>10</v>
      </c>
    </row>
    <row r="219" spans="2:13" ht="15.75" thickBot="1" x14ac:dyDescent="0.3">
      <c r="B219" s="97"/>
      <c r="C219" s="52"/>
      <c r="D219" s="22">
        <v>7133</v>
      </c>
      <c r="E219" s="22" t="s">
        <v>340</v>
      </c>
      <c r="F219" s="22"/>
      <c r="G219" s="22"/>
      <c r="H219" s="119">
        <v>3</v>
      </c>
      <c r="I219" s="5"/>
      <c r="J219" s="139" t="s">
        <v>483</v>
      </c>
      <c r="K219" s="6">
        <f>SUMIFS('Entrée - Sortie'!G:G,'Entrée - Sortie'!C:C,inventaire!D219)</f>
        <v>0</v>
      </c>
      <c r="L219" s="6">
        <f>SUMIFS('Entrée - Sortie'!F:F,'Entrée - Sortie'!C:C,inventaire!D219)</f>
        <v>0</v>
      </c>
      <c r="M219" s="7">
        <f t="shared" si="3"/>
        <v>3</v>
      </c>
    </row>
    <row r="220" spans="2:13" x14ac:dyDescent="0.25">
      <c r="B220" s="97"/>
      <c r="C220" s="54" t="s">
        <v>341</v>
      </c>
      <c r="D220" s="20"/>
      <c r="E220" s="20"/>
      <c r="F220" s="20"/>
      <c r="G220" s="20"/>
      <c r="H220" s="121"/>
      <c r="I220" s="147"/>
      <c r="J220" s="148" t="s">
        <v>484</v>
      </c>
      <c r="K220" s="149">
        <f>SUMIFS('Entrée - Sortie'!G:G,'Entrée - Sortie'!C:C,inventaire!D220)</f>
        <v>0</v>
      </c>
      <c r="L220" s="149">
        <f>SUMIFS('Entrée - Sortie'!F:F,'Entrée - Sortie'!C:C,inventaire!D220)</f>
        <v>0</v>
      </c>
      <c r="M220" s="150">
        <f t="shared" si="3"/>
        <v>0</v>
      </c>
    </row>
    <row r="221" spans="2:13" x14ac:dyDescent="0.25">
      <c r="B221" s="97"/>
      <c r="C221" s="52"/>
      <c r="D221" s="22">
        <v>7141</v>
      </c>
      <c r="E221" s="22" t="s">
        <v>342</v>
      </c>
      <c r="F221" s="22"/>
      <c r="G221" s="22"/>
      <c r="H221" s="119">
        <v>4</v>
      </c>
      <c r="I221" s="3"/>
      <c r="J221" s="138" t="s">
        <v>484</v>
      </c>
      <c r="K221" s="1">
        <f>SUMIFS('Entrée - Sortie'!G:G,'Entrée - Sortie'!C:C,inventaire!D221)</f>
        <v>0</v>
      </c>
      <c r="L221" s="1">
        <f>SUMIFS('Entrée - Sortie'!F:F,'Entrée - Sortie'!C:C,inventaire!D221)</f>
        <v>0</v>
      </c>
      <c r="M221" s="4">
        <f t="shared" si="3"/>
        <v>4</v>
      </c>
    </row>
    <row r="222" spans="2:13" x14ac:dyDescent="0.25">
      <c r="B222" s="97"/>
      <c r="C222" s="52"/>
      <c r="D222" s="22">
        <v>7142</v>
      </c>
      <c r="E222" s="22" t="s">
        <v>343</v>
      </c>
      <c r="F222" s="22"/>
      <c r="G222" s="22"/>
      <c r="H222" s="119">
        <v>2</v>
      </c>
      <c r="I222" s="3"/>
      <c r="J222" s="138" t="s">
        <v>484</v>
      </c>
      <c r="K222" s="1">
        <f>SUMIFS('Entrée - Sortie'!G:G,'Entrée - Sortie'!C:C,inventaire!D222)</f>
        <v>0</v>
      </c>
      <c r="L222" s="1">
        <f>SUMIFS('Entrée - Sortie'!F:F,'Entrée - Sortie'!C:C,inventaire!D222)</f>
        <v>0</v>
      </c>
      <c r="M222" s="4">
        <f t="shared" si="3"/>
        <v>2</v>
      </c>
    </row>
    <row r="223" spans="2:13" x14ac:dyDescent="0.25">
      <c r="B223" s="97"/>
      <c r="C223" s="52"/>
      <c r="D223" s="22">
        <v>7143</v>
      </c>
      <c r="E223" s="22" t="s">
        <v>344</v>
      </c>
      <c r="F223" s="22"/>
      <c r="G223" s="22"/>
      <c r="H223" s="119">
        <v>4</v>
      </c>
      <c r="I223" s="3"/>
      <c r="J223" s="138" t="s">
        <v>484</v>
      </c>
      <c r="K223" s="1">
        <f>SUMIFS('Entrée - Sortie'!G:G,'Entrée - Sortie'!C:C,inventaire!D223)</f>
        <v>0</v>
      </c>
      <c r="L223" s="1">
        <f>SUMIFS('Entrée - Sortie'!F:F,'Entrée - Sortie'!C:C,inventaire!D223)</f>
        <v>0</v>
      </c>
      <c r="M223" s="4">
        <f t="shared" si="3"/>
        <v>4</v>
      </c>
    </row>
    <row r="224" spans="2:13" x14ac:dyDescent="0.25">
      <c r="B224" s="97"/>
      <c r="C224" s="52"/>
      <c r="D224" s="22">
        <v>7144</v>
      </c>
      <c r="E224" s="22" t="s">
        <v>345</v>
      </c>
      <c r="F224" s="22"/>
      <c r="G224" s="22"/>
      <c r="H224" s="119">
        <v>2</v>
      </c>
      <c r="I224" s="3"/>
      <c r="J224" s="138" t="s">
        <v>484</v>
      </c>
      <c r="K224" s="1">
        <f>SUMIFS('Entrée - Sortie'!G:G,'Entrée - Sortie'!C:C,inventaire!D224)</f>
        <v>0</v>
      </c>
      <c r="L224" s="1">
        <f>SUMIFS('Entrée - Sortie'!F:F,'Entrée - Sortie'!C:C,inventaire!D224)</f>
        <v>0</v>
      </c>
      <c r="M224" s="4">
        <f t="shared" si="3"/>
        <v>2</v>
      </c>
    </row>
    <row r="225" spans="2:13" x14ac:dyDescent="0.25">
      <c r="B225" s="97"/>
      <c r="C225" s="52"/>
      <c r="D225" s="22">
        <v>7145</v>
      </c>
      <c r="E225" s="22" t="s">
        <v>346</v>
      </c>
      <c r="F225" s="22"/>
      <c r="G225" s="22"/>
      <c r="H225" s="119">
        <v>1</v>
      </c>
      <c r="I225" s="3"/>
      <c r="J225" s="138" t="s">
        <v>484</v>
      </c>
      <c r="K225" s="1">
        <f>SUMIFS('Entrée - Sortie'!G:G,'Entrée - Sortie'!C:C,inventaire!D225)</f>
        <v>0</v>
      </c>
      <c r="L225" s="1">
        <f>SUMIFS('Entrée - Sortie'!F:F,'Entrée - Sortie'!C:C,inventaire!D225)</f>
        <v>0</v>
      </c>
      <c r="M225" s="4">
        <f t="shared" si="3"/>
        <v>1</v>
      </c>
    </row>
    <row r="226" spans="2:13" x14ac:dyDescent="0.25">
      <c r="B226" s="97"/>
      <c r="C226" s="52"/>
      <c r="D226" s="22">
        <v>7146</v>
      </c>
      <c r="E226" s="22" t="s">
        <v>347</v>
      </c>
      <c r="F226" s="22"/>
      <c r="G226" s="22"/>
      <c r="H226" s="119">
        <v>23</v>
      </c>
      <c r="I226" s="3"/>
      <c r="J226" s="138" t="s">
        <v>484</v>
      </c>
      <c r="K226" s="1">
        <f>SUMIFS('Entrée - Sortie'!G:G,'Entrée - Sortie'!C:C,inventaire!D226)</f>
        <v>0</v>
      </c>
      <c r="L226" s="1">
        <f>SUMIFS('Entrée - Sortie'!F:F,'Entrée - Sortie'!C:C,inventaire!D226)</f>
        <v>0</v>
      </c>
      <c r="M226" s="4">
        <f t="shared" si="3"/>
        <v>23</v>
      </c>
    </row>
    <row r="227" spans="2:13" x14ac:dyDescent="0.25">
      <c r="B227" s="97"/>
      <c r="C227" s="52"/>
      <c r="D227" s="22">
        <v>7147</v>
      </c>
      <c r="E227" s="22" t="s">
        <v>348</v>
      </c>
      <c r="F227" s="22"/>
      <c r="G227" s="22"/>
      <c r="H227" s="119">
        <v>10</v>
      </c>
      <c r="I227" s="3"/>
      <c r="J227" s="138" t="s">
        <v>484</v>
      </c>
      <c r="K227" s="1">
        <f>SUMIFS('Entrée - Sortie'!G:G,'Entrée - Sortie'!C:C,inventaire!D227)</f>
        <v>0</v>
      </c>
      <c r="L227" s="1">
        <f>SUMIFS('Entrée - Sortie'!F:F,'Entrée - Sortie'!C:C,inventaire!D227)</f>
        <v>0</v>
      </c>
      <c r="M227" s="4">
        <f t="shared" si="3"/>
        <v>10</v>
      </c>
    </row>
    <row r="228" spans="2:13" x14ac:dyDescent="0.25">
      <c r="B228" s="97"/>
      <c r="C228" s="52"/>
      <c r="D228" s="22">
        <v>7148</v>
      </c>
      <c r="E228" s="22" t="s">
        <v>349</v>
      </c>
      <c r="F228" s="22"/>
      <c r="G228" s="22"/>
      <c r="H228" s="119">
        <v>1</v>
      </c>
      <c r="I228" s="3"/>
      <c r="J228" s="138" t="s">
        <v>484</v>
      </c>
      <c r="K228" s="1">
        <f>SUMIFS('Entrée - Sortie'!G:G,'Entrée - Sortie'!C:C,inventaire!D228)</f>
        <v>0</v>
      </c>
      <c r="L228" s="1">
        <f>SUMIFS('Entrée - Sortie'!F:F,'Entrée - Sortie'!C:C,inventaire!D228)</f>
        <v>0</v>
      </c>
      <c r="M228" s="4">
        <f t="shared" si="3"/>
        <v>1</v>
      </c>
    </row>
    <row r="229" spans="2:13" ht="15.75" thickBot="1" x14ac:dyDescent="0.3">
      <c r="B229" s="98"/>
      <c r="C229" s="53"/>
      <c r="D229" s="25">
        <v>7149</v>
      </c>
      <c r="E229" s="25" t="s">
        <v>350</v>
      </c>
      <c r="F229" s="25"/>
      <c r="G229" s="25"/>
      <c r="H229" s="122">
        <v>1</v>
      </c>
      <c r="I229" s="141"/>
      <c r="J229" s="145" t="s">
        <v>484</v>
      </c>
      <c r="K229" s="143">
        <f>SUMIFS('Entrée - Sortie'!G:G,'Entrée - Sortie'!C:C,inventaire!D229)</f>
        <v>0</v>
      </c>
      <c r="L229" s="143">
        <f>SUMIFS('Entrée - Sortie'!F:F,'Entrée - Sortie'!C:C,inventaire!D229)</f>
        <v>0</v>
      </c>
      <c r="M229" s="144">
        <f t="shared" si="3"/>
        <v>1</v>
      </c>
    </row>
    <row r="230" spans="2:13" x14ac:dyDescent="0.25">
      <c r="B230" s="99" t="s">
        <v>366</v>
      </c>
      <c r="C230" s="54" t="s">
        <v>353</v>
      </c>
      <c r="D230" s="20"/>
      <c r="E230" s="20"/>
      <c r="F230" s="20"/>
      <c r="G230" s="20"/>
      <c r="H230" s="121"/>
      <c r="I230" s="151"/>
      <c r="J230" s="152" t="s">
        <v>485</v>
      </c>
      <c r="K230" s="153">
        <f>SUMIFS('Entrée - Sortie'!G:G,'Entrée - Sortie'!C:C,inventaire!D230)</f>
        <v>0</v>
      </c>
      <c r="L230" s="153">
        <f>SUMIFS('Entrée - Sortie'!F:F,'Entrée - Sortie'!C:C,inventaire!D230)</f>
        <v>0</v>
      </c>
      <c r="M230" s="154">
        <f t="shared" si="3"/>
        <v>0</v>
      </c>
    </row>
    <row r="231" spans="2:13" ht="15.75" thickBot="1" x14ac:dyDescent="0.3">
      <c r="B231" s="100"/>
      <c r="C231" s="52"/>
      <c r="D231" s="22">
        <v>8011</v>
      </c>
      <c r="E231" s="22" t="s">
        <v>351</v>
      </c>
      <c r="F231" s="22"/>
      <c r="G231" s="22"/>
      <c r="H231" s="119">
        <v>23</v>
      </c>
      <c r="I231" s="5"/>
      <c r="J231" s="139" t="s">
        <v>485</v>
      </c>
      <c r="K231" s="6">
        <f>SUMIFS('Entrée - Sortie'!G:G,'Entrée - Sortie'!C:C,inventaire!D231)</f>
        <v>0</v>
      </c>
      <c r="L231" s="6">
        <f>SUMIFS('Entrée - Sortie'!F:F,'Entrée - Sortie'!C:C,inventaire!D231)</f>
        <v>0</v>
      </c>
      <c r="M231" s="7">
        <f t="shared" si="3"/>
        <v>23</v>
      </c>
    </row>
    <row r="232" spans="2:13" x14ac:dyDescent="0.25">
      <c r="B232" s="100"/>
      <c r="C232" s="54" t="s">
        <v>352</v>
      </c>
      <c r="D232" s="20"/>
      <c r="E232" s="20"/>
      <c r="F232" s="20"/>
      <c r="G232" s="20"/>
      <c r="H232" s="121"/>
      <c r="I232" s="147"/>
      <c r="J232" s="148" t="s">
        <v>486</v>
      </c>
      <c r="K232" s="149">
        <f>SUMIFS('Entrée - Sortie'!G:G,'Entrée - Sortie'!C:C,inventaire!D232)</f>
        <v>0</v>
      </c>
      <c r="L232" s="149">
        <f>SUMIFS('Entrée - Sortie'!F:F,'Entrée - Sortie'!C:C,inventaire!D232)</f>
        <v>0</v>
      </c>
      <c r="M232" s="150">
        <f t="shared" si="3"/>
        <v>0</v>
      </c>
    </row>
    <row r="233" spans="2:13" x14ac:dyDescent="0.25">
      <c r="B233" s="100"/>
      <c r="C233" s="52"/>
      <c r="D233" s="22">
        <v>8021</v>
      </c>
      <c r="E233" s="22" t="s">
        <v>354</v>
      </c>
      <c r="F233" s="22"/>
      <c r="G233" s="22"/>
      <c r="H233" s="119">
        <v>8</v>
      </c>
      <c r="I233" s="3"/>
      <c r="J233" s="138" t="s">
        <v>486</v>
      </c>
      <c r="K233" s="1">
        <f>SUMIFS('Entrée - Sortie'!G:G,'Entrée - Sortie'!C:C,inventaire!D233)</f>
        <v>0</v>
      </c>
      <c r="L233" s="1">
        <f>SUMIFS('Entrée - Sortie'!F:F,'Entrée - Sortie'!C:C,inventaire!D233)</f>
        <v>0</v>
      </c>
      <c r="M233" s="4">
        <f t="shared" si="3"/>
        <v>8</v>
      </c>
    </row>
    <row r="234" spans="2:13" x14ac:dyDescent="0.25">
      <c r="B234" s="100"/>
      <c r="C234" s="52"/>
      <c r="D234" s="22">
        <v>8022</v>
      </c>
      <c r="E234" s="22" t="s">
        <v>355</v>
      </c>
      <c r="F234" s="22" t="s">
        <v>356</v>
      </c>
      <c r="G234" s="22" t="s">
        <v>357</v>
      </c>
      <c r="H234" s="119">
        <v>1</v>
      </c>
      <c r="I234" s="3"/>
      <c r="J234" s="138" t="s">
        <v>486</v>
      </c>
      <c r="K234" s="1">
        <f>SUMIFS('Entrée - Sortie'!G:G,'Entrée - Sortie'!C:C,inventaire!D234)</f>
        <v>0</v>
      </c>
      <c r="L234" s="1">
        <f>SUMIFS('Entrée - Sortie'!F:F,'Entrée - Sortie'!C:C,inventaire!D234)</f>
        <v>0</v>
      </c>
      <c r="M234" s="4">
        <f t="shared" si="3"/>
        <v>1</v>
      </c>
    </row>
    <row r="235" spans="2:13" ht="15.75" thickBot="1" x14ac:dyDescent="0.3">
      <c r="B235" s="100"/>
      <c r="C235" s="52"/>
      <c r="D235" s="22">
        <v>8023</v>
      </c>
      <c r="E235" s="22" t="s">
        <v>358</v>
      </c>
      <c r="F235" s="22"/>
      <c r="G235" s="22"/>
      <c r="H235" s="119">
        <v>5</v>
      </c>
      <c r="I235" s="141"/>
      <c r="J235" s="145" t="s">
        <v>486</v>
      </c>
      <c r="K235" s="143">
        <f>SUMIFS('Entrée - Sortie'!G:G,'Entrée - Sortie'!C:C,inventaire!D235)</f>
        <v>0</v>
      </c>
      <c r="L235" s="143">
        <f>SUMIFS('Entrée - Sortie'!F:F,'Entrée - Sortie'!C:C,inventaire!D235)</f>
        <v>0</v>
      </c>
      <c r="M235" s="144">
        <f t="shared" si="3"/>
        <v>5</v>
      </c>
    </row>
    <row r="236" spans="2:13" x14ac:dyDescent="0.25">
      <c r="B236" s="100"/>
      <c r="C236" s="54" t="s">
        <v>359</v>
      </c>
      <c r="D236" s="20"/>
      <c r="E236" s="20"/>
      <c r="F236" s="20"/>
      <c r="G236" s="20"/>
      <c r="H236" s="121"/>
      <c r="I236" s="151"/>
      <c r="J236" s="152" t="s">
        <v>487</v>
      </c>
      <c r="K236" s="153">
        <f>SUMIFS('Entrée - Sortie'!G:G,'Entrée - Sortie'!C:C,inventaire!D236)</f>
        <v>0</v>
      </c>
      <c r="L236" s="153">
        <f>SUMIFS('Entrée - Sortie'!F:F,'Entrée - Sortie'!C:C,inventaire!D236)</f>
        <v>0</v>
      </c>
      <c r="M236" s="154">
        <f t="shared" si="3"/>
        <v>0</v>
      </c>
    </row>
    <row r="237" spans="2:13" x14ac:dyDescent="0.25">
      <c r="B237" s="100"/>
      <c r="C237" s="52"/>
      <c r="D237" s="22">
        <v>8031</v>
      </c>
      <c r="E237" s="22" t="s">
        <v>360</v>
      </c>
      <c r="F237" s="22" t="s">
        <v>356</v>
      </c>
      <c r="G237" s="22"/>
      <c r="H237" s="119" t="s">
        <v>361</v>
      </c>
      <c r="I237" s="3"/>
      <c r="J237" s="138" t="s">
        <v>487</v>
      </c>
      <c r="K237" s="1">
        <f>SUMIFS('Entrée - Sortie'!G:G,'Entrée - Sortie'!C:C,inventaire!D237)</f>
        <v>0</v>
      </c>
      <c r="L237" s="1">
        <f>SUMIFS('Entrée - Sortie'!F:F,'Entrée - Sortie'!C:C,inventaire!D237)</f>
        <v>0</v>
      </c>
      <c r="M237" s="4" t="e">
        <f t="shared" si="3"/>
        <v>#VALUE!</v>
      </c>
    </row>
    <row r="238" spans="2:13" ht="15.75" thickBot="1" x14ac:dyDescent="0.3">
      <c r="B238" s="100"/>
      <c r="C238" s="52"/>
      <c r="D238" s="22">
        <v>8032</v>
      </c>
      <c r="E238" s="22" t="s">
        <v>362</v>
      </c>
      <c r="F238" s="22" t="s">
        <v>356</v>
      </c>
      <c r="G238" s="22"/>
      <c r="H238" s="119" t="s">
        <v>361</v>
      </c>
      <c r="I238" s="5"/>
      <c r="J238" s="139" t="s">
        <v>487</v>
      </c>
      <c r="K238" s="6">
        <f>SUMIFS('Entrée - Sortie'!G:G,'Entrée - Sortie'!C:C,inventaire!D238)</f>
        <v>0</v>
      </c>
      <c r="L238" s="6">
        <f>SUMIFS('Entrée - Sortie'!F:F,'Entrée - Sortie'!C:C,inventaire!D238)</f>
        <v>0</v>
      </c>
      <c r="M238" s="7" t="e">
        <f t="shared" si="3"/>
        <v>#VALUE!</v>
      </c>
    </row>
    <row r="239" spans="2:13" x14ac:dyDescent="0.25">
      <c r="B239" s="100"/>
      <c r="C239" s="54" t="s">
        <v>363</v>
      </c>
      <c r="D239" s="20"/>
      <c r="E239" s="20"/>
      <c r="F239" s="20"/>
      <c r="G239" s="20"/>
      <c r="H239" s="121"/>
      <c r="I239" s="147"/>
      <c r="J239" s="148" t="s">
        <v>488</v>
      </c>
      <c r="K239" s="149">
        <f>SUMIFS('Entrée - Sortie'!G:G,'Entrée - Sortie'!C:C,inventaire!D239)</f>
        <v>0</v>
      </c>
      <c r="L239" s="149">
        <f>SUMIFS('Entrée - Sortie'!F:F,'Entrée - Sortie'!C:C,inventaire!D239)</f>
        <v>0</v>
      </c>
      <c r="M239" s="150">
        <f t="shared" si="3"/>
        <v>0</v>
      </c>
    </row>
    <row r="240" spans="2:13" x14ac:dyDescent="0.25">
      <c r="B240" s="100"/>
      <c r="C240" s="52"/>
      <c r="D240" s="22">
        <v>8041</v>
      </c>
      <c r="E240" s="22" t="s">
        <v>364</v>
      </c>
      <c r="F240" s="22"/>
      <c r="G240" s="22"/>
      <c r="H240" s="119">
        <v>1</v>
      </c>
      <c r="I240" s="3"/>
      <c r="J240" s="138" t="s">
        <v>488</v>
      </c>
      <c r="K240" s="1">
        <f>SUMIFS('Entrée - Sortie'!G:G,'Entrée - Sortie'!C:C,inventaire!D240)</f>
        <v>0</v>
      </c>
      <c r="L240" s="1">
        <f>SUMIFS('Entrée - Sortie'!F:F,'Entrée - Sortie'!C:C,inventaire!D240)</f>
        <v>0</v>
      </c>
      <c r="M240" s="4">
        <f t="shared" si="3"/>
        <v>1</v>
      </c>
    </row>
    <row r="241" spans="2:13" ht="15.75" thickBot="1" x14ac:dyDescent="0.3">
      <c r="B241" s="101"/>
      <c r="C241" s="53"/>
      <c r="D241" s="25">
        <v>8042</v>
      </c>
      <c r="E241" s="25" t="s">
        <v>365</v>
      </c>
      <c r="F241" s="25"/>
      <c r="G241" s="25"/>
      <c r="H241" s="122">
        <v>1</v>
      </c>
      <c r="I241" s="141"/>
      <c r="J241" s="145" t="s">
        <v>488</v>
      </c>
      <c r="K241" s="143">
        <f>SUMIFS('Entrée - Sortie'!G:G,'Entrée - Sortie'!C:C,inventaire!D241)</f>
        <v>0</v>
      </c>
      <c r="L241" s="143">
        <f>SUMIFS('Entrée - Sortie'!F:F,'Entrée - Sortie'!C:C,inventaire!D241)</f>
        <v>0</v>
      </c>
      <c r="M241" s="144">
        <f t="shared" si="3"/>
        <v>1</v>
      </c>
    </row>
    <row r="242" spans="2:13" x14ac:dyDescent="0.25">
      <c r="B242" s="96" t="s">
        <v>377</v>
      </c>
      <c r="C242" s="54" t="s">
        <v>378</v>
      </c>
      <c r="D242" s="20">
        <v>9011</v>
      </c>
      <c r="E242" s="20" t="s">
        <v>381</v>
      </c>
      <c r="F242" s="20"/>
      <c r="G242" s="20"/>
      <c r="H242" s="121">
        <v>3</v>
      </c>
      <c r="I242" s="151"/>
      <c r="J242" s="152" t="s">
        <v>489</v>
      </c>
      <c r="K242" s="153">
        <f>SUMIFS('Entrée - Sortie'!G:G,'Entrée - Sortie'!C:C,inventaire!D242)</f>
        <v>0</v>
      </c>
      <c r="L242" s="153">
        <f>SUMIFS('Entrée - Sortie'!F:F,'Entrée - Sortie'!C:C,inventaire!D242)</f>
        <v>0</v>
      </c>
      <c r="M242" s="154">
        <f t="shared" si="3"/>
        <v>3</v>
      </c>
    </row>
    <row r="243" spans="2:13" ht="18.75" x14ac:dyDescent="0.3">
      <c r="B243" s="97"/>
      <c r="C243" s="66"/>
      <c r="D243" s="2">
        <v>9012</v>
      </c>
      <c r="E243" s="2" t="s">
        <v>382</v>
      </c>
      <c r="F243" s="2"/>
      <c r="G243" s="2"/>
      <c r="H243" s="130">
        <v>1</v>
      </c>
      <c r="I243" s="3"/>
      <c r="J243" s="138" t="s">
        <v>489</v>
      </c>
      <c r="K243" s="1">
        <f>SUMIFS('Entrée - Sortie'!G:G,'Entrée - Sortie'!C:C,inventaire!D243)</f>
        <v>0</v>
      </c>
      <c r="L243" s="1">
        <f>SUMIFS('Entrée - Sortie'!F:F,'Entrée - Sortie'!C:C,inventaire!D243)</f>
        <v>0</v>
      </c>
      <c r="M243" s="4">
        <f t="shared" si="3"/>
        <v>1</v>
      </c>
    </row>
    <row r="244" spans="2:13" ht="18.75" x14ac:dyDescent="0.3">
      <c r="B244" s="97"/>
      <c r="C244" s="66"/>
      <c r="D244" s="2">
        <v>9013</v>
      </c>
      <c r="E244" s="2" t="s">
        <v>383</v>
      </c>
      <c r="F244" s="2"/>
      <c r="G244" s="2"/>
      <c r="H244" s="130">
        <v>1</v>
      </c>
      <c r="I244" s="3"/>
      <c r="J244" s="138" t="s">
        <v>489</v>
      </c>
      <c r="K244" s="1">
        <f>SUMIFS('Entrée - Sortie'!G:G,'Entrée - Sortie'!C:C,inventaire!D244)</f>
        <v>0</v>
      </c>
      <c r="L244" s="1">
        <f>SUMIFS('Entrée - Sortie'!F:F,'Entrée - Sortie'!C:C,inventaire!D244)</f>
        <v>0</v>
      </c>
      <c r="M244" s="4">
        <f t="shared" si="3"/>
        <v>1</v>
      </c>
    </row>
    <row r="245" spans="2:13" ht="18.75" x14ac:dyDescent="0.3">
      <c r="B245" s="97"/>
      <c r="C245" s="66"/>
      <c r="D245" s="2">
        <v>9014</v>
      </c>
      <c r="E245" s="2" t="s">
        <v>384</v>
      </c>
      <c r="F245" s="2"/>
      <c r="G245" s="2"/>
      <c r="H245" s="130">
        <v>3</v>
      </c>
      <c r="I245" s="3"/>
      <c r="J245" s="138" t="s">
        <v>489</v>
      </c>
      <c r="K245" s="1">
        <f>SUMIFS('Entrée - Sortie'!G:G,'Entrée - Sortie'!C:C,inventaire!D245)</f>
        <v>0</v>
      </c>
      <c r="L245" s="1">
        <f>SUMIFS('Entrée - Sortie'!F:F,'Entrée - Sortie'!C:C,inventaire!D245)</f>
        <v>0</v>
      </c>
      <c r="M245" s="4">
        <f t="shared" si="3"/>
        <v>3</v>
      </c>
    </row>
    <row r="246" spans="2:13" ht="18.75" x14ac:dyDescent="0.3">
      <c r="B246" s="97"/>
      <c r="C246" s="66"/>
      <c r="D246" s="2">
        <v>9015</v>
      </c>
      <c r="E246" s="2" t="s">
        <v>385</v>
      </c>
      <c r="F246" s="2"/>
      <c r="G246" s="2"/>
      <c r="H246" s="130">
        <v>2</v>
      </c>
      <c r="I246" s="3"/>
      <c r="J246" s="138" t="s">
        <v>489</v>
      </c>
      <c r="K246" s="1">
        <f>SUMIFS('Entrée - Sortie'!G:G,'Entrée - Sortie'!C:C,inventaire!D246)</f>
        <v>0</v>
      </c>
      <c r="L246" s="1">
        <f>SUMIFS('Entrée - Sortie'!F:F,'Entrée - Sortie'!C:C,inventaire!D246)</f>
        <v>0</v>
      </c>
      <c r="M246" s="4">
        <f t="shared" si="3"/>
        <v>2</v>
      </c>
    </row>
    <row r="247" spans="2:13" ht="18.75" x14ac:dyDescent="0.3">
      <c r="B247" s="97"/>
      <c r="C247" s="66"/>
      <c r="D247" s="2">
        <v>9016</v>
      </c>
      <c r="E247" s="2" t="s">
        <v>386</v>
      </c>
      <c r="F247" s="2"/>
      <c r="G247" s="2"/>
      <c r="H247" s="130">
        <v>1</v>
      </c>
      <c r="I247" s="3"/>
      <c r="J247" s="138" t="s">
        <v>489</v>
      </c>
      <c r="K247" s="1">
        <f>SUMIFS('Entrée - Sortie'!G:G,'Entrée - Sortie'!C:C,inventaire!D247)</f>
        <v>0</v>
      </c>
      <c r="L247" s="1">
        <f>SUMIFS('Entrée - Sortie'!F:F,'Entrée - Sortie'!C:C,inventaire!D247)</f>
        <v>0</v>
      </c>
      <c r="M247" s="4">
        <f t="shared" si="3"/>
        <v>1</v>
      </c>
    </row>
    <row r="248" spans="2:13" ht="18.75" x14ac:dyDescent="0.3">
      <c r="B248" s="97"/>
      <c r="C248" s="66"/>
      <c r="D248" s="2">
        <v>9017</v>
      </c>
      <c r="E248" s="2" t="s">
        <v>387</v>
      </c>
      <c r="F248" s="2"/>
      <c r="G248" s="2"/>
      <c r="H248" s="130">
        <v>1</v>
      </c>
      <c r="I248" s="3"/>
      <c r="J248" s="138" t="s">
        <v>489</v>
      </c>
      <c r="K248" s="1">
        <f>SUMIFS('Entrée - Sortie'!G:G,'Entrée - Sortie'!C:C,inventaire!D248)</f>
        <v>0</v>
      </c>
      <c r="L248" s="1">
        <f>SUMIFS('Entrée - Sortie'!F:F,'Entrée - Sortie'!C:C,inventaire!D248)</f>
        <v>0</v>
      </c>
      <c r="M248" s="4">
        <f t="shared" si="3"/>
        <v>1</v>
      </c>
    </row>
    <row r="249" spans="2:13" ht="19.5" thickBot="1" x14ac:dyDescent="0.35">
      <c r="B249" s="97"/>
      <c r="C249" s="66"/>
      <c r="D249" s="2">
        <v>9018</v>
      </c>
      <c r="E249" s="2" t="s">
        <v>388</v>
      </c>
      <c r="F249" s="2"/>
      <c r="G249" s="2"/>
      <c r="H249" s="130">
        <v>1</v>
      </c>
      <c r="I249" s="5"/>
      <c r="J249" s="139" t="s">
        <v>489</v>
      </c>
      <c r="K249" s="6">
        <f>SUMIFS('Entrée - Sortie'!G:G,'Entrée - Sortie'!C:C,inventaire!D249)</f>
        <v>0</v>
      </c>
      <c r="L249" s="6">
        <f>SUMIFS('Entrée - Sortie'!F:F,'Entrée - Sortie'!C:C,inventaire!D249)</f>
        <v>0</v>
      </c>
      <c r="M249" s="7">
        <f t="shared" si="3"/>
        <v>1</v>
      </c>
    </row>
    <row r="250" spans="2:13" x14ac:dyDescent="0.25">
      <c r="B250" s="97"/>
      <c r="C250" s="54" t="s">
        <v>379</v>
      </c>
      <c r="D250" s="20"/>
      <c r="E250" s="20"/>
      <c r="F250" s="20"/>
      <c r="G250" s="20"/>
      <c r="H250" s="121"/>
      <c r="I250" s="147"/>
      <c r="J250" s="148" t="s">
        <v>490</v>
      </c>
      <c r="K250" s="149">
        <f>SUMIFS('Entrée - Sortie'!G:G,'Entrée - Sortie'!C:C,inventaire!D250)</f>
        <v>0</v>
      </c>
      <c r="L250" s="149">
        <f>SUMIFS('Entrée - Sortie'!F:F,'Entrée - Sortie'!C:C,inventaire!D250)</f>
        <v>0</v>
      </c>
      <c r="M250" s="150">
        <f t="shared" si="3"/>
        <v>0</v>
      </c>
    </row>
    <row r="251" spans="2:13" ht="18.75" x14ac:dyDescent="0.3">
      <c r="B251" s="97"/>
      <c r="C251" s="66"/>
      <c r="D251" s="2">
        <v>9021</v>
      </c>
      <c r="E251" s="2" t="s">
        <v>389</v>
      </c>
      <c r="F251" s="2"/>
      <c r="G251" s="2"/>
      <c r="H251" s="130">
        <v>3</v>
      </c>
      <c r="I251" s="3"/>
      <c r="J251" s="138" t="s">
        <v>490</v>
      </c>
      <c r="K251" s="1">
        <f>SUMIFS('Entrée - Sortie'!G:G,'Entrée - Sortie'!C:C,inventaire!D251)</f>
        <v>0</v>
      </c>
      <c r="L251" s="1">
        <f>SUMIFS('Entrée - Sortie'!F:F,'Entrée - Sortie'!C:C,inventaire!D251)</f>
        <v>0</v>
      </c>
      <c r="M251" s="4">
        <f t="shared" si="3"/>
        <v>3</v>
      </c>
    </row>
    <row r="252" spans="2:13" ht="18.75" x14ac:dyDescent="0.3">
      <c r="B252" s="97"/>
      <c r="C252" s="66"/>
      <c r="D252" s="2">
        <v>9022</v>
      </c>
      <c r="E252" s="2" t="s">
        <v>390</v>
      </c>
      <c r="F252" s="2"/>
      <c r="G252" s="2"/>
      <c r="H252" s="130">
        <v>3</v>
      </c>
      <c r="I252" s="3"/>
      <c r="J252" s="138" t="s">
        <v>490</v>
      </c>
      <c r="K252" s="1">
        <f>SUMIFS('Entrée - Sortie'!G:G,'Entrée - Sortie'!C:C,inventaire!D252)</f>
        <v>0</v>
      </c>
      <c r="L252" s="1">
        <f>SUMIFS('Entrée - Sortie'!F:F,'Entrée - Sortie'!C:C,inventaire!D252)</f>
        <v>0</v>
      </c>
      <c r="M252" s="4">
        <f t="shared" si="3"/>
        <v>3</v>
      </c>
    </row>
    <row r="253" spans="2:13" ht="18.75" x14ac:dyDescent="0.3">
      <c r="B253" s="97"/>
      <c r="C253" s="67"/>
      <c r="D253" s="1">
        <v>9023</v>
      </c>
      <c r="E253" s="2" t="s">
        <v>391</v>
      </c>
      <c r="F253" s="2"/>
      <c r="G253" s="2"/>
      <c r="H253" s="130">
        <v>2</v>
      </c>
      <c r="I253" s="3"/>
      <c r="J253" s="138" t="s">
        <v>490</v>
      </c>
      <c r="K253" s="1">
        <f>SUMIFS('Entrée - Sortie'!G:G,'Entrée - Sortie'!C:C,inventaire!D253)</f>
        <v>0</v>
      </c>
      <c r="L253" s="1">
        <f>SUMIFS('Entrée - Sortie'!F:F,'Entrée - Sortie'!C:C,inventaire!D253)</f>
        <v>0</v>
      </c>
      <c r="M253" s="4">
        <f t="shared" si="3"/>
        <v>2</v>
      </c>
    </row>
    <row r="254" spans="2:13" ht="18.75" x14ac:dyDescent="0.3">
      <c r="B254" s="97"/>
      <c r="C254" s="67"/>
      <c r="D254" s="1">
        <v>9024</v>
      </c>
      <c r="E254" s="2" t="s">
        <v>392</v>
      </c>
      <c r="F254" s="2"/>
      <c r="G254" s="2"/>
      <c r="H254" s="130">
        <v>4</v>
      </c>
      <c r="I254" s="3"/>
      <c r="J254" s="138" t="s">
        <v>490</v>
      </c>
      <c r="K254" s="1">
        <f>SUMIFS('Entrée - Sortie'!G:G,'Entrée - Sortie'!C:C,inventaire!D254)</f>
        <v>0</v>
      </c>
      <c r="L254" s="1">
        <f>SUMIFS('Entrée - Sortie'!F:F,'Entrée - Sortie'!C:C,inventaire!D254)</f>
        <v>0</v>
      </c>
      <c r="M254" s="4">
        <f t="shared" si="3"/>
        <v>4</v>
      </c>
    </row>
    <row r="255" spans="2:13" ht="19.5" thickBot="1" x14ac:dyDescent="0.35">
      <c r="B255" s="97"/>
      <c r="C255" s="67"/>
      <c r="D255" s="1">
        <v>9025</v>
      </c>
      <c r="E255" s="2" t="s">
        <v>393</v>
      </c>
      <c r="F255" s="2"/>
      <c r="G255" s="2"/>
      <c r="H255" s="130">
        <v>2</v>
      </c>
      <c r="I255" s="141"/>
      <c r="J255" s="145" t="s">
        <v>490</v>
      </c>
      <c r="K255" s="143">
        <f>SUMIFS('Entrée - Sortie'!G:G,'Entrée - Sortie'!C:C,inventaire!D255)</f>
        <v>0</v>
      </c>
      <c r="L255" s="143">
        <f>SUMIFS('Entrée - Sortie'!F:F,'Entrée - Sortie'!C:C,inventaire!D255)</f>
        <v>0</v>
      </c>
      <c r="M255" s="144">
        <f t="shared" si="3"/>
        <v>2</v>
      </c>
    </row>
    <row r="256" spans="2:13" x14ac:dyDescent="0.25">
      <c r="B256" s="97"/>
      <c r="C256" s="54" t="s">
        <v>394</v>
      </c>
      <c r="D256" s="20"/>
      <c r="E256" s="20"/>
      <c r="F256" s="20"/>
      <c r="G256" s="20"/>
      <c r="H256" s="121"/>
      <c r="I256" s="151"/>
      <c r="J256" s="152" t="s">
        <v>491</v>
      </c>
      <c r="K256" s="153">
        <f>SUMIFS('Entrée - Sortie'!G:G,'Entrée - Sortie'!C:C,inventaire!D256)</f>
        <v>0</v>
      </c>
      <c r="L256" s="153">
        <f>SUMIFS('Entrée - Sortie'!F:F,'Entrée - Sortie'!C:C,inventaire!D256)</f>
        <v>0</v>
      </c>
      <c r="M256" s="154">
        <f t="shared" si="3"/>
        <v>0</v>
      </c>
    </row>
    <row r="257" spans="2:13" ht="18.75" x14ac:dyDescent="0.3">
      <c r="B257" s="97"/>
      <c r="C257" s="67"/>
      <c r="D257" s="1">
        <v>9031</v>
      </c>
      <c r="E257" s="2" t="s">
        <v>395</v>
      </c>
      <c r="F257" s="2"/>
      <c r="G257" s="2"/>
      <c r="H257" s="130">
        <v>5</v>
      </c>
      <c r="I257" s="3"/>
      <c r="J257" s="138" t="s">
        <v>491</v>
      </c>
      <c r="K257" s="1">
        <f>SUMIFS('Entrée - Sortie'!G:G,'Entrée - Sortie'!C:C,inventaire!D257)</f>
        <v>0</v>
      </c>
      <c r="L257" s="1">
        <f>SUMIFS('Entrée - Sortie'!F:F,'Entrée - Sortie'!C:C,inventaire!D257)</f>
        <v>0</v>
      </c>
      <c r="M257" s="4">
        <f t="shared" si="3"/>
        <v>5</v>
      </c>
    </row>
    <row r="258" spans="2:13" ht="18.75" x14ac:dyDescent="0.3">
      <c r="B258" s="97"/>
      <c r="C258" s="67"/>
      <c r="D258" s="1">
        <v>9032</v>
      </c>
      <c r="E258" s="2" t="s">
        <v>396</v>
      </c>
      <c r="F258" s="2"/>
      <c r="G258" s="2"/>
      <c r="H258" s="130">
        <v>10</v>
      </c>
      <c r="I258" s="3"/>
      <c r="J258" s="138" t="s">
        <v>491</v>
      </c>
      <c r="K258" s="1">
        <f>SUMIFS('Entrée - Sortie'!G:G,'Entrée - Sortie'!C:C,inventaire!D258)</f>
        <v>0</v>
      </c>
      <c r="L258" s="1">
        <f>SUMIFS('Entrée - Sortie'!F:F,'Entrée - Sortie'!C:C,inventaire!D258)</f>
        <v>0</v>
      </c>
      <c r="M258" s="4">
        <f t="shared" si="3"/>
        <v>10</v>
      </c>
    </row>
    <row r="259" spans="2:13" ht="18.75" x14ac:dyDescent="0.3">
      <c r="B259" s="97"/>
      <c r="C259" s="67"/>
      <c r="D259" s="1">
        <v>9033</v>
      </c>
      <c r="E259" s="2" t="s">
        <v>398</v>
      </c>
      <c r="F259" s="2"/>
      <c r="G259" s="2"/>
      <c r="H259" s="130">
        <v>9</v>
      </c>
      <c r="I259" s="3"/>
      <c r="J259" s="138" t="s">
        <v>491</v>
      </c>
      <c r="K259" s="1">
        <f>SUMIFS('Entrée - Sortie'!G:G,'Entrée - Sortie'!C:C,inventaire!D259)</f>
        <v>0</v>
      </c>
      <c r="L259" s="1">
        <f>SUMIFS('Entrée - Sortie'!F:F,'Entrée - Sortie'!C:C,inventaire!D259)</f>
        <v>0</v>
      </c>
      <c r="M259" s="4">
        <f t="shared" si="3"/>
        <v>9</v>
      </c>
    </row>
    <row r="260" spans="2:13" ht="18.75" x14ac:dyDescent="0.3">
      <c r="B260" s="97"/>
      <c r="C260" s="67"/>
      <c r="D260" s="1">
        <v>9034</v>
      </c>
      <c r="E260" s="2" t="s">
        <v>397</v>
      </c>
      <c r="F260" s="2"/>
      <c r="G260" s="2"/>
      <c r="H260" s="130">
        <v>5</v>
      </c>
      <c r="I260" s="3"/>
      <c r="J260" s="138" t="s">
        <v>491</v>
      </c>
      <c r="K260" s="1">
        <f>SUMIFS('Entrée - Sortie'!G:G,'Entrée - Sortie'!C:C,inventaire!D260)</f>
        <v>0</v>
      </c>
      <c r="L260" s="1">
        <f>SUMIFS('Entrée - Sortie'!F:F,'Entrée - Sortie'!C:C,inventaire!D260)</f>
        <v>0</v>
      </c>
      <c r="M260" s="4">
        <f t="shared" si="3"/>
        <v>5</v>
      </c>
    </row>
    <row r="261" spans="2:13" ht="18.75" x14ac:dyDescent="0.3">
      <c r="B261" s="97"/>
      <c r="C261" s="67"/>
      <c r="D261" s="1">
        <v>9035</v>
      </c>
      <c r="E261" s="2" t="s">
        <v>399</v>
      </c>
      <c r="F261" s="2"/>
      <c r="G261" s="2"/>
      <c r="H261" s="130">
        <v>7</v>
      </c>
      <c r="I261" s="3"/>
      <c r="J261" s="138" t="s">
        <v>491</v>
      </c>
      <c r="K261" s="1">
        <f>SUMIFS('Entrée - Sortie'!G:G,'Entrée - Sortie'!C:C,inventaire!D261)</f>
        <v>0</v>
      </c>
      <c r="L261" s="1">
        <f>SUMIFS('Entrée - Sortie'!F:F,'Entrée - Sortie'!C:C,inventaire!D261)</f>
        <v>0</v>
      </c>
      <c r="M261" s="4">
        <f t="shared" ref="M261:M292" si="4">H261+K261-L261</f>
        <v>7</v>
      </c>
    </row>
    <row r="262" spans="2:13" ht="19.5" thickBot="1" x14ac:dyDescent="0.35">
      <c r="B262" s="97"/>
      <c r="C262" s="68"/>
      <c r="D262" s="42">
        <v>9036</v>
      </c>
      <c r="E262" s="48" t="s">
        <v>431</v>
      </c>
      <c r="F262" s="48"/>
      <c r="G262" s="48"/>
      <c r="H262" s="131">
        <v>7</v>
      </c>
      <c r="I262" s="5"/>
      <c r="J262" s="139" t="s">
        <v>491</v>
      </c>
      <c r="K262" s="6">
        <f>SUMIFS('Entrée - Sortie'!G:G,'Entrée - Sortie'!C:C,inventaire!D262)</f>
        <v>0</v>
      </c>
      <c r="L262" s="6">
        <f>SUMIFS('Entrée - Sortie'!F:F,'Entrée - Sortie'!C:C,inventaire!D262)</f>
        <v>0</v>
      </c>
      <c r="M262" s="7">
        <f t="shared" si="4"/>
        <v>7</v>
      </c>
    </row>
    <row r="263" spans="2:13" x14ac:dyDescent="0.25">
      <c r="B263" s="97"/>
      <c r="C263" s="54" t="s">
        <v>400</v>
      </c>
      <c r="D263" s="20"/>
      <c r="E263" s="20"/>
      <c r="F263" s="20"/>
      <c r="G263" s="20"/>
      <c r="H263" s="121"/>
      <c r="I263" s="147"/>
      <c r="J263" s="148" t="s">
        <v>492</v>
      </c>
      <c r="K263" s="149">
        <f>SUMIFS('Entrée - Sortie'!G:G,'Entrée - Sortie'!C:C,inventaire!D263)</f>
        <v>0</v>
      </c>
      <c r="L263" s="149">
        <f>SUMIFS('Entrée - Sortie'!F:F,'Entrée - Sortie'!C:C,inventaire!D263)</f>
        <v>0</v>
      </c>
      <c r="M263" s="150">
        <f t="shared" si="4"/>
        <v>0</v>
      </c>
    </row>
    <row r="264" spans="2:13" x14ac:dyDescent="0.25">
      <c r="B264" s="97"/>
      <c r="C264" s="67"/>
      <c r="D264" s="1">
        <v>9041</v>
      </c>
      <c r="E264" s="1"/>
      <c r="F264" s="1"/>
      <c r="G264" s="1"/>
      <c r="H264" s="132"/>
      <c r="I264" s="3"/>
      <c r="J264" s="138" t="s">
        <v>492</v>
      </c>
      <c r="K264" s="1">
        <f>SUMIFS('Entrée - Sortie'!G:G,'Entrée - Sortie'!C:C,inventaire!D264)</f>
        <v>0</v>
      </c>
      <c r="L264" s="1">
        <f>SUMIFS('Entrée - Sortie'!F:F,'Entrée - Sortie'!C:C,inventaire!D264)</f>
        <v>0</v>
      </c>
      <c r="M264" s="4">
        <f t="shared" si="4"/>
        <v>0</v>
      </c>
    </row>
    <row r="265" spans="2:13" x14ac:dyDescent="0.25">
      <c r="B265" s="97"/>
      <c r="C265" s="67"/>
      <c r="D265" s="1">
        <v>9042</v>
      </c>
      <c r="E265" s="1"/>
      <c r="F265" s="1"/>
      <c r="G265" s="1"/>
      <c r="H265" s="132"/>
      <c r="I265" s="3"/>
      <c r="J265" s="138" t="s">
        <v>492</v>
      </c>
      <c r="K265" s="1">
        <f>SUMIFS('Entrée - Sortie'!G:G,'Entrée - Sortie'!C:C,inventaire!D265)</f>
        <v>0</v>
      </c>
      <c r="L265" s="1">
        <f>SUMIFS('Entrée - Sortie'!F:F,'Entrée - Sortie'!C:C,inventaire!D265)</f>
        <v>0</v>
      </c>
      <c r="M265" s="4">
        <f t="shared" si="4"/>
        <v>0</v>
      </c>
    </row>
    <row r="266" spans="2:13" x14ac:dyDescent="0.25">
      <c r="B266" s="97"/>
      <c r="C266" s="67"/>
      <c r="D266" s="1">
        <v>9043</v>
      </c>
      <c r="E266" s="1"/>
      <c r="F266" s="1"/>
      <c r="G266" s="1"/>
      <c r="H266" s="132"/>
      <c r="I266" s="3"/>
      <c r="J266" s="138" t="s">
        <v>492</v>
      </c>
      <c r="K266" s="1">
        <f>SUMIFS('Entrée - Sortie'!G:G,'Entrée - Sortie'!C:C,inventaire!D266)</f>
        <v>0</v>
      </c>
      <c r="L266" s="1">
        <f>SUMIFS('Entrée - Sortie'!F:F,'Entrée - Sortie'!C:C,inventaire!D266)</f>
        <v>0</v>
      </c>
      <c r="M266" s="4">
        <f t="shared" si="4"/>
        <v>0</v>
      </c>
    </row>
    <row r="267" spans="2:13" x14ac:dyDescent="0.25">
      <c r="B267" s="97"/>
      <c r="C267" s="67"/>
      <c r="D267" s="1">
        <v>9044</v>
      </c>
      <c r="E267" s="1"/>
      <c r="F267" s="1"/>
      <c r="G267" s="1"/>
      <c r="H267" s="132"/>
      <c r="I267" s="3"/>
      <c r="J267" s="138" t="s">
        <v>492</v>
      </c>
      <c r="K267" s="1">
        <f>SUMIFS('Entrée - Sortie'!G:G,'Entrée - Sortie'!C:C,inventaire!D267)</f>
        <v>0</v>
      </c>
      <c r="L267" s="1">
        <f>SUMIFS('Entrée - Sortie'!F:F,'Entrée - Sortie'!C:C,inventaire!D267)</f>
        <v>0</v>
      </c>
      <c r="M267" s="4">
        <f t="shared" si="4"/>
        <v>0</v>
      </c>
    </row>
    <row r="268" spans="2:13" ht="15.75" thickBot="1" x14ac:dyDescent="0.3">
      <c r="B268" s="97"/>
      <c r="C268" s="67"/>
      <c r="D268" s="1">
        <v>9045</v>
      </c>
      <c r="E268" s="1"/>
      <c r="F268" s="1"/>
      <c r="G268" s="1"/>
      <c r="H268" s="132"/>
      <c r="I268" s="141"/>
      <c r="J268" s="145" t="s">
        <v>492</v>
      </c>
      <c r="K268" s="143">
        <f>SUMIFS('Entrée - Sortie'!G:G,'Entrée - Sortie'!C:C,inventaire!D268)</f>
        <v>0</v>
      </c>
      <c r="L268" s="143">
        <f>SUMIFS('Entrée - Sortie'!F:F,'Entrée - Sortie'!C:C,inventaire!D268)</f>
        <v>0</v>
      </c>
      <c r="M268" s="144">
        <f t="shared" si="4"/>
        <v>0</v>
      </c>
    </row>
    <row r="269" spans="2:13" x14ac:dyDescent="0.25">
      <c r="B269" s="97"/>
      <c r="C269" s="54" t="s">
        <v>401</v>
      </c>
      <c r="D269" s="20"/>
      <c r="E269" s="20"/>
      <c r="F269" s="20"/>
      <c r="G269" s="20"/>
      <c r="H269" s="121"/>
      <c r="I269" s="151"/>
      <c r="J269" s="152" t="s">
        <v>446</v>
      </c>
      <c r="K269" s="153">
        <f>SUMIFS('Entrée - Sortie'!G:G,'Entrée - Sortie'!C:C,inventaire!D269)</f>
        <v>0</v>
      </c>
      <c r="L269" s="153">
        <f>SUMIFS('Entrée - Sortie'!F:F,'Entrée - Sortie'!C:C,inventaire!D269)</f>
        <v>0</v>
      </c>
      <c r="M269" s="154">
        <f t="shared" si="4"/>
        <v>0</v>
      </c>
    </row>
    <row r="270" spans="2:13" x14ac:dyDescent="0.25">
      <c r="B270" s="97"/>
      <c r="C270" s="67"/>
      <c r="D270" s="1">
        <v>9051</v>
      </c>
      <c r="E270" s="1" t="s">
        <v>402</v>
      </c>
      <c r="F270" s="1"/>
      <c r="G270" s="1"/>
      <c r="H270" s="132">
        <v>6</v>
      </c>
      <c r="I270" s="3"/>
      <c r="J270" s="138" t="s">
        <v>446</v>
      </c>
      <c r="K270" s="1">
        <f>SUMIFS('Entrée - Sortie'!G:G,'Entrée - Sortie'!C:C,inventaire!D270)</f>
        <v>0</v>
      </c>
      <c r="L270" s="1">
        <f>SUMIFS('Entrée - Sortie'!F:F,'Entrée - Sortie'!C:C,inventaire!D270)</f>
        <v>0</v>
      </c>
      <c r="M270" s="4">
        <f t="shared" si="4"/>
        <v>6</v>
      </c>
    </row>
    <row r="271" spans="2:13" x14ac:dyDescent="0.25">
      <c r="B271" s="97"/>
      <c r="C271" s="67"/>
      <c r="D271" s="1">
        <v>9052</v>
      </c>
      <c r="E271" s="1" t="s">
        <v>403</v>
      </c>
      <c r="F271" s="1"/>
      <c r="G271" s="1"/>
      <c r="H271" s="132">
        <v>2</v>
      </c>
      <c r="I271" s="3"/>
      <c r="J271" s="138" t="s">
        <v>446</v>
      </c>
      <c r="K271" s="1">
        <f>SUMIFS('Entrée - Sortie'!G:G,'Entrée - Sortie'!C:C,inventaire!D271)</f>
        <v>0</v>
      </c>
      <c r="L271" s="1">
        <f>SUMIFS('Entrée - Sortie'!F:F,'Entrée - Sortie'!C:C,inventaire!D271)</f>
        <v>0</v>
      </c>
      <c r="M271" s="4">
        <f t="shared" si="4"/>
        <v>2</v>
      </c>
    </row>
    <row r="272" spans="2:13" x14ac:dyDescent="0.25">
      <c r="B272" s="97"/>
      <c r="C272" s="67"/>
      <c r="D272" s="1">
        <v>9053</v>
      </c>
      <c r="E272" s="1" t="s">
        <v>404</v>
      </c>
      <c r="F272" s="1"/>
      <c r="G272" s="1"/>
      <c r="H272" s="132">
        <v>1</v>
      </c>
      <c r="I272" s="3"/>
      <c r="J272" s="138" t="s">
        <v>446</v>
      </c>
      <c r="K272" s="1">
        <f>SUMIFS('Entrée - Sortie'!G:G,'Entrée - Sortie'!C:C,inventaire!D272)</f>
        <v>0</v>
      </c>
      <c r="L272" s="1">
        <f>SUMIFS('Entrée - Sortie'!F:F,'Entrée - Sortie'!C:C,inventaire!D272)</f>
        <v>0</v>
      </c>
      <c r="M272" s="4">
        <f t="shared" si="4"/>
        <v>1</v>
      </c>
    </row>
    <row r="273" spans="2:13" x14ac:dyDescent="0.25">
      <c r="B273" s="97"/>
      <c r="C273" s="67"/>
      <c r="D273" s="1">
        <v>9054</v>
      </c>
      <c r="E273" s="1" t="s">
        <v>405</v>
      </c>
      <c r="F273" s="1"/>
      <c r="G273" s="1"/>
      <c r="H273" s="132">
        <v>3</v>
      </c>
      <c r="I273" s="3"/>
      <c r="J273" s="138" t="s">
        <v>446</v>
      </c>
      <c r="K273" s="1">
        <f>SUMIFS('Entrée - Sortie'!G:G,'Entrée - Sortie'!C:C,inventaire!D273)</f>
        <v>0</v>
      </c>
      <c r="L273" s="1">
        <f>SUMIFS('Entrée - Sortie'!F:F,'Entrée - Sortie'!C:C,inventaire!D273)</f>
        <v>0</v>
      </c>
      <c r="M273" s="4">
        <f t="shared" si="4"/>
        <v>3</v>
      </c>
    </row>
    <row r="274" spans="2:13" x14ac:dyDescent="0.25">
      <c r="B274" s="97"/>
      <c r="C274" s="67"/>
      <c r="D274" s="1">
        <v>9055</v>
      </c>
      <c r="E274" s="1" t="s">
        <v>406</v>
      </c>
      <c r="F274" s="1"/>
      <c r="G274" s="1"/>
      <c r="H274" s="132">
        <v>2</v>
      </c>
      <c r="I274" s="3"/>
      <c r="J274" s="138" t="s">
        <v>446</v>
      </c>
      <c r="K274" s="1">
        <f>SUMIFS('Entrée - Sortie'!G:G,'Entrée - Sortie'!C:C,inventaire!D274)</f>
        <v>0</v>
      </c>
      <c r="L274" s="1">
        <f>SUMIFS('Entrée - Sortie'!F:F,'Entrée - Sortie'!C:C,inventaire!D274)</f>
        <v>0</v>
      </c>
      <c r="M274" s="4">
        <f t="shared" si="4"/>
        <v>2</v>
      </c>
    </row>
    <row r="275" spans="2:13" x14ac:dyDescent="0.25">
      <c r="B275" s="97"/>
      <c r="C275" s="67"/>
      <c r="D275" s="1">
        <v>9056</v>
      </c>
      <c r="E275" s="1" t="s">
        <v>407</v>
      </c>
      <c r="F275" s="1"/>
      <c r="G275" s="1"/>
      <c r="H275" s="132">
        <v>1</v>
      </c>
      <c r="I275" s="3"/>
      <c r="J275" s="138" t="s">
        <v>446</v>
      </c>
      <c r="K275" s="1">
        <f>SUMIFS('Entrée - Sortie'!G:G,'Entrée - Sortie'!C:C,inventaire!D275)</f>
        <v>0</v>
      </c>
      <c r="L275" s="1">
        <f>SUMIFS('Entrée - Sortie'!F:F,'Entrée - Sortie'!C:C,inventaire!D275)</f>
        <v>0</v>
      </c>
      <c r="M275" s="4">
        <f t="shared" si="4"/>
        <v>1</v>
      </c>
    </row>
    <row r="276" spans="2:13" ht="15.75" thickBot="1" x14ac:dyDescent="0.3">
      <c r="B276" s="98"/>
      <c r="C276" s="69"/>
      <c r="D276" s="6">
        <v>9057</v>
      </c>
      <c r="E276" s="6" t="s">
        <v>408</v>
      </c>
      <c r="F276" s="6"/>
      <c r="G276" s="6"/>
      <c r="H276" s="133">
        <v>2</v>
      </c>
      <c r="I276" s="5"/>
      <c r="J276" s="139" t="s">
        <v>446</v>
      </c>
      <c r="K276" s="6">
        <f>SUMIFS('Entrée - Sortie'!G:G,'Entrée - Sortie'!C:C,inventaire!D276)</f>
        <v>0</v>
      </c>
      <c r="L276" s="6">
        <f>SUMIFS('Entrée - Sortie'!F:F,'Entrée - Sortie'!C:C,inventaire!D276)</f>
        <v>0</v>
      </c>
      <c r="M276" s="7">
        <f t="shared" si="4"/>
        <v>2</v>
      </c>
    </row>
    <row r="277" spans="2:13" x14ac:dyDescent="0.25">
      <c r="B277" s="93" t="s">
        <v>411</v>
      </c>
      <c r="C277" s="54" t="s">
        <v>412</v>
      </c>
      <c r="D277" s="20"/>
      <c r="E277" s="20"/>
      <c r="F277" s="20"/>
      <c r="G277" s="20"/>
      <c r="H277" s="121">
        <v>1</v>
      </c>
      <c r="I277" s="147"/>
      <c r="J277" s="148" t="s">
        <v>493</v>
      </c>
      <c r="K277" s="149">
        <f>SUMIFS('Entrée - Sortie'!G:G,'Entrée - Sortie'!C:C,inventaire!D277)</f>
        <v>0</v>
      </c>
      <c r="L277" s="149">
        <f>SUMIFS('Entrée - Sortie'!F:F,'Entrée - Sortie'!C:C,inventaire!D277)</f>
        <v>0</v>
      </c>
      <c r="M277" s="150">
        <f t="shared" si="4"/>
        <v>1</v>
      </c>
    </row>
    <row r="278" spans="2:13" x14ac:dyDescent="0.25">
      <c r="B278" s="94"/>
      <c r="C278" s="67"/>
      <c r="D278" s="42">
        <v>10011</v>
      </c>
      <c r="E278" s="1" t="s">
        <v>413</v>
      </c>
      <c r="F278" s="1"/>
      <c r="G278" s="1"/>
      <c r="H278" s="134">
        <v>1</v>
      </c>
      <c r="I278" s="3"/>
      <c r="J278" s="138" t="s">
        <v>493</v>
      </c>
      <c r="K278" s="1">
        <f>SUMIFS('Entrée - Sortie'!G:G,'Entrée - Sortie'!C:C,inventaire!D278)</f>
        <v>0</v>
      </c>
      <c r="L278" s="1">
        <f>SUMIFS('Entrée - Sortie'!F:F,'Entrée - Sortie'!C:C,inventaire!D278)</f>
        <v>0</v>
      </c>
      <c r="M278" s="4">
        <f t="shared" si="4"/>
        <v>1</v>
      </c>
    </row>
    <row r="279" spans="2:13" x14ac:dyDescent="0.25">
      <c r="B279" s="94"/>
      <c r="C279" s="67"/>
      <c r="D279" s="42">
        <v>10012</v>
      </c>
      <c r="E279" s="1" t="s">
        <v>414</v>
      </c>
      <c r="F279" s="1"/>
      <c r="G279" s="1"/>
      <c r="H279" s="134">
        <v>1</v>
      </c>
      <c r="I279" s="3"/>
      <c r="J279" s="138" t="s">
        <v>493</v>
      </c>
      <c r="K279" s="1">
        <f>SUMIFS('Entrée - Sortie'!G:G,'Entrée - Sortie'!C:C,inventaire!D279)</f>
        <v>0</v>
      </c>
      <c r="L279" s="1">
        <f>SUMIFS('Entrée - Sortie'!F:F,'Entrée - Sortie'!C:C,inventaire!D279)</f>
        <v>0</v>
      </c>
      <c r="M279" s="4">
        <f t="shared" si="4"/>
        <v>1</v>
      </c>
    </row>
    <row r="280" spans="2:13" x14ac:dyDescent="0.25">
      <c r="B280" s="94"/>
      <c r="C280" s="67"/>
      <c r="D280" s="42">
        <v>10013</v>
      </c>
      <c r="E280" s="1" t="s">
        <v>415</v>
      </c>
      <c r="F280" s="1"/>
      <c r="G280" s="1"/>
      <c r="H280" s="134">
        <v>1</v>
      </c>
      <c r="I280" s="3"/>
      <c r="J280" s="138" t="s">
        <v>493</v>
      </c>
      <c r="K280" s="1">
        <f>SUMIFS('Entrée - Sortie'!G:G,'Entrée - Sortie'!C:C,inventaire!D280)</f>
        <v>0</v>
      </c>
      <c r="L280" s="1">
        <f>SUMIFS('Entrée - Sortie'!F:F,'Entrée - Sortie'!C:C,inventaire!D280)</f>
        <v>0</v>
      </c>
      <c r="M280" s="4">
        <f t="shared" si="4"/>
        <v>1</v>
      </c>
    </row>
    <row r="281" spans="2:13" x14ac:dyDescent="0.25">
      <c r="B281" s="94"/>
      <c r="C281" s="67"/>
      <c r="D281" s="42">
        <v>10014</v>
      </c>
      <c r="E281" s="1" t="s">
        <v>416</v>
      </c>
      <c r="F281" s="1"/>
      <c r="G281" s="1" t="s">
        <v>419</v>
      </c>
      <c r="H281" s="134">
        <v>1</v>
      </c>
      <c r="I281" s="3"/>
      <c r="J281" s="138" t="s">
        <v>493</v>
      </c>
      <c r="K281" s="1">
        <f>SUMIFS('Entrée - Sortie'!G:G,'Entrée - Sortie'!C:C,inventaire!D281)</f>
        <v>0</v>
      </c>
      <c r="L281" s="1">
        <f>SUMIFS('Entrée - Sortie'!F:F,'Entrée - Sortie'!C:C,inventaire!D281)</f>
        <v>0</v>
      </c>
      <c r="M281" s="4">
        <f t="shared" si="4"/>
        <v>1</v>
      </c>
    </row>
    <row r="282" spans="2:13" x14ac:dyDescent="0.25">
      <c r="B282" s="94"/>
      <c r="C282" s="67"/>
      <c r="D282" s="42">
        <v>10015</v>
      </c>
      <c r="E282" s="1" t="s">
        <v>417</v>
      </c>
      <c r="F282" s="1"/>
      <c r="G282" s="1" t="s">
        <v>418</v>
      </c>
      <c r="H282" s="134">
        <v>1</v>
      </c>
      <c r="I282" s="3"/>
      <c r="J282" s="138" t="s">
        <v>493</v>
      </c>
      <c r="K282" s="1">
        <f>SUMIFS('Entrée - Sortie'!G:G,'Entrée - Sortie'!C:C,inventaire!D282)</f>
        <v>0</v>
      </c>
      <c r="L282" s="1">
        <f>SUMIFS('Entrée - Sortie'!F:F,'Entrée - Sortie'!C:C,inventaire!D282)</f>
        <v>0</v>
      </c>
      <c r="M282" s="4">
        <f t="shared" si="4"/>
        <v>1</v>
      </c>
    </row>
    <row r="283" spans="2:13" ht="15.75" thickBot="1" x14ac:dyDescent="0.3">
      <c r="B283" s="94"/>
      <c r="C283" s="67"/>
      <c r="D283" s="42">
        <v>10016</v>
      </c>
      <c r="E283" s="1" t="s">
        <v>420</v>
      </c>
      <c r="F283" s="1"/>
      <c r="G283" s="1" t="s">
        <v>421</v>
      </c>
      <c r="H283" s="134">
        <v>1</v>
      </c>
      <c r="I283" s="141"/>
      <c r="J283" s="145" t="s">
        <v>493</v>
      </c>
      <c r="K283" s="143">
        <f>SUMIFS('Entrée - Sortie'!G:G,'Entrée - Sortie'!C:C,inventaire!D283)</f>
        <v>0</v>
      </c>
      <c r="L283" s="143">
        <f>SUMIFS('Entrée - Sortie'!F:F,'Entrée - Sortie'!C:C,inventaire!D283)</f>
        <v>0</v>
      </c>
      <c r="M283" s="144">
        <f t="shared" si="4"/>
        <v>1</v>
      </c>
    </row>
    <row r="284" spans="2:13" x14ac:dyDescent="0.25">
      <c r="B284" s="94"/>
      <c r="C284" s="54" t="s">
        <v>422</v>
      </c>
      <c r="D284" s="20"/>
      <c r="E284" s="20"/>
      <c r="F284" s="20"/>
      <c r="G284" s="20"/>
      <c r="H284" s="121"/>
      <c r="I284" s="151"/>
      <c r="J284" s="152" t="s">
        <v>494</v>
      </c>
      <c r="K284" s="153">
        <f>SUMIFS('Entrée - Sortie'!G:G,'Entrée - Sortie'!C:C,inventaire!D284)</f>
        <v>0</v>
      </c>
      <c r="L284" s="153">
        <f>SUMIFS('Entrée - Sortie'!F:F,'Entrée - Sortie'!C:C,inventaire!D284)</f>
        <v>0</v>
      </c>
      <c r="M284" s="154">
        <f t="shared" si="4"/>
        <v>0</v>
      </c>
    </row>
    <row r="285" spans="2:13" x14ac:dyDescent="0.25">
      <c r="B285" s="94"/>
      <c r="C285" s="67"/>
      <c r="D285" s="47">
        <v>10021</v>
      </c>
      <c r="E285" s="47" t="s">
        <v>423</v>
      </c>
      <c r="F285" s="1"/>
      <c r="G285" s="1"/>
      <c r="H285" s="135">
        <v>1</v>
      </c>
      <c r="I285" s="3"/>
      <c r="J285" s="138" t="s">
        <v>494</v>
      </c>
      <c r="K285" s="1">
        <f>SUMIFS('Entrée - Sortie'!G:G,'Entrée - Sortie'!C:C,inventaire!D285)</f>
        <v>0</v>
      </c>
      <c r="L285" s="1">
        <f>SUMIFS('Entrée - Sortie'!F:F,'Entrée - Sortie'!C:C,inventaire!D285)</f>
        <v>0</v>
      </c>
      <c r="M285" s="4">
        <f t="shared" si="4"/>
        <v>1</v>
      </c>
    </row>
    <row r="286" spans="2:13" x14ac:dyDescent="0.25">
      <c r="B286" s="94"/>
      <c r="C286" s="67"/>
      <c r="D286" s="47">
        <v>10022</v>
      </c>
      <c r="E286" s="47" t="s">
        <v>424</v>
      </c>
      <c r="F286" s="1"/>
      <c r="G286" s="1"/>
      <c r="H286" s="135">
        <v>2</v>
      </c>
      <c r="I286" s="3"/>
      <c r="J286" s="138" t="s">
        <v>494</v>
      </c>
      <c r="K286" s="1">
        <f>SUMIFS('Entrée - Sortie'!G:G,'Entrée - Sortie'!C:C,inventaire!D286)</f>
        <v>0</v>
      </c>
      <c r="L286" s="1">
        <f>SUMIFS('Entrée - Sortie'!F:F,'Entrée - Sortie'!C:C,inventaire!D286)</f>
        <v>0</v>
      </c>
      <c r="M286" s="4">
        <f t="shared" si="4"/>
        <v>2</v>
      </c>
    </row>
    <row r="287" spans="2:13" ht="15.75" thickBot="1" x14ac:dyDescent="0.3">
      <c r="B287" s="94"/>
      <c r="C287" s="67"/>
      <c r="D287" s="47">
        <v>10023</v>
      </c>
      <c r="E287" s="47" t="s">
        <v>425</v>
      </c>
      <c r="F287" s="1"/>
      <c r="G287" s="1"/>
      <c r="H287" s="135">
        <v>1</v>
      </c>
      <c r="I287" s="5"/>
      <c r="J287" s="139" t="s">
        <v>494</v>
      </c>
      <c r="K287" s="6">
        <f>SUMIFS('Entrée - Sortie'!G:G,'Entrée - Sortie'!C:C,inventaire!D287)</f>
        <v>0</v>
      </c>
      <c r="L287" s="6">
        <f>SUMIFS('Entrée - Sortie'!F:F,'Entrée - Sortie'!C:C,inventaire!D287)</f>
        <v>0</v>
      </c>
      <c r="M287" s="7">
        <f t="shared" si="4"/>
        <v>1</v>
      </c>
    </row>
    <row r="288" spans="2:13" x14ac:dyDescent="0.25">
      <c r="B288" s="94"/>
      <c r="C288" s="54" t="s">
        <v>426</v>
      </c>
      <c r="D288" s="20"/>
      <c r="E288" s="20"/>
      <c r="F288" s="20"/>
      <c r="G288" s="20"/>
      <c r="H288" s="146"/>
      <c r="I288" s="147"/>
      <c r="J288" s="148" t="s">
        <v>495</v>
      </c>
      <c r="K288" s="149">
        <f>SUMIFS('Entrée - Sortie'!G:G,'Entrée - Sortie'!C:C,inventaire!D288)</f>
        <v>0</v>
      </c>
      <c r="L288" s="149">
        <f>SUMIFS('Entrée - Sortie'!F:F,'Entrée - Sortie'!C:C,inventaire!D288)</f>
        <v>0</v>
      </c>
      <c r="M288" s="150">
        <f t="shared" si="4"/>
        <v>0</v>
      </c>
    </row>
    <row r="289" spans="2:13" x14ac:dyDescent="0.25">
      <c r="B289" s="94"/>
      <c r="C289" s="67"/>
      <c r="D289" s="1">
        <v>10031</v>
      </c>
      <c r="E289" s="1" t="s">
        <v>427</v>
      </c>
      <c r="F289" s="1"/>
      <c r="G289" s="1"/>
      <c r="H289" s="135">
        <v>1</v>
      </c>
      <c r="I289" s="3"/>
      <c r="J289" s="138" t="s">
        <v>495</v>
      </c>
      <c r="K289" s="1">
        <f>SUMIFS('Entrée - Sortie'!G:G,'Entrée - Sortie'!C:C,inventaire!D289)</f>
        <v>0</v>
      </c>
      <c r="L289" s="1">
        <f>SUMIFS('Entrée - Sortie'!F:F,'Entrée - Sortie'!C:C,inventaire!D289)</f>
        <v>0</v>
      </c>
      <c r="M289" s="4">
        <f t="shared" si="4"/>
        <v>1</v>
      </c>
    </row>
    <row r="290" spans="2:13" x14ac:dyDescent="0.25">
      <c r="B290" s="94"/>
      <c r="C290" s="67"/>
      <c r="D290" s="1">
        <v>10032</v>
      </c>
      <c r="E290" s="1" t="s">
        <v>428</v>
      </c>
      <c r="F290" s="1"/>
      <c r="G290" s="1"/>
      <c r="H290" s="135">
        <v>1</v>
      </c>
      <c r="I290" s="3"/>
      <c r="J290" s="138" t="s">
        <v>495</v>
      </c>
      <c r="K290" s="1">
        <f>SUMIFS('Entrée - Sortie'!G:G,'Entrée - Sortie'!C:C,inventaire!D290)</f>
        <v>0</v>
      </c>
      <c r="L290" s="1">
        <f>SUMIFS('Entrée - Sortie'!F:F,'Entrée - Sortie'!C:C,inventaire!D290)</f>
        <v>0</v>
      </c>
      <c r="M290" s="4">
        <f t="shared" si="4"/>
        <v>1</v>
      </c>
    </row>
    <row r="291" spans="2:13" x14ac:dyDescent="0.25">
      <c r="B291" s="94"/>
      <c r="C291" s="67"/>
      <c r="D291" s="1">
        <v>10033</v>
      </c>
      <c r="E291" s="1" t="s">
        <v>430</v>
      </c>
      <c r="F291" s="1"/>
      <c r="G291" s="1"/>
      <c r="H291" s="135">
        <v>1</v>
      </c>
      <c r="I291" s="3"/>
      <c r="J291" s="138" t="s">
        <v>495</v>
      </c>
      <c r="K291" s="1">
        <f>SUMIFS('Entrée - Sortie'!G:G,'Entrée - Sortie'!C:C,inventaire!D291)</f>
        <v>0</v>
      </c>
      <c r="L291" s="1">
        <f>SUMIFS('Entrée - Sortie'!F:F,'Entrée - Sortie'!C:C,inventaire!D291)</f>
        <v>0</v>
      </c>
      <c r="M291" s="4">
        <f t="shared" si="4"/>
        <v>1</v>
      </c>
    </row>
    <row r="292" spans="2:13" ht="15.75" thickBot="1" x14ac:dyDescent="0.3">
      <c r="B292" s="95"/>
      <c r="C292" s="69"/>
      <c r="D292" s="6">
        <v>10034</v>
      </c>
      <c r="E292" s="6" t="s">
        <v>429</v>
      </c>
      <c r="F292" s="6"/>
      <c r="G292" s="6"/>
      <c r="H292" s="136">
        <v>1</v>
      </c>
      <c r="I292" s="5"/>
      <c r="J292" s="139" t="s">
        <v>495</v>
      </c>
      <c r="K292" s="6">
        <f>SUMIFS('Entrée - Sortie'!G:G,'Entrée - Sortie'!C:C,inventaire!D292)</f>
        <v>25</v>
      </c>
      <c r="L292" s="6">
        <f>SUMIFS('Entrée - Sortie'!F:F,'Entrée - Sortie'!C:C,inventaire!D292)</f>
        <v>2</v>
      </c>
      <c r="M292" s="7">
        <f t="shared" si="4"/>
        <v>24</v>
      </c>
    </row>
  </sheetData>
  <mergeCells count="10">
    <mergeCell ref="B4:B32"/>
    <mergeCell ref="B33:B48"/>
    <mergeCell ref="B94:B117"/>
    <mergeCell ref="B277:B292"/>
    <mergeCell ref="B137:B229"/>
    <mergeCell ref="B230:B241"/>
    <mergeCell ref="B49:B93"/>
    <mergeCell ref="B242:B276"/>
    <mergeCell ref="B118:B123"/>
    <mergeCell ref="B124:B1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workbookViewId="0">
      <selection activeCell="F12" sqref="F12"/>
    </sheetView>
  </sheetViews>
  <sheetFormatPr baseColWidth="10" defaultRowHeight="15" x14ac:dyDescent="0.25"/>
  <cols>
    <col min="2" max="2" width="10.140625" bestFit="1" customWidth="1"/>
    <col min="4" max="4" width="26.140625" style="70" bestFit="1" customWidth="1"/>
    <col min="5" max="5" width="26.140625" customWidth="1"/>
    <col min="6" max="6" width="11" bestFit="1" customWidth="1"/>
    <col min="8" max="8" width="16.42578125" customWidth="1"/>
    <col min="9" max="9" width="21.140625" customWidth="1"/>
  </cols>
  <sheetData>
    <row r="2" spans="1:9" x14ac:dyDescent="0.25">
      <c r="D2" s="111" t="s">
        <v>496</v>
      </c>
      <c r="E2" s="111"/>
      <c r="F2" s="111"/>
    </row>
    <row r="4" spans="1:9" x14ac:dyDescent="0.25">
      <c r="A4" s="72" t="s">
        <v>498</v>
      </c>
      <c r="B4" s="72" t="s">
        <v>433</v>
      </c>
      <c r="C4" s="72" t="s">
        <v>434</v>
      </c>
      <c r="D4" s="73" t="s">
        <v>440</v>
      </c>
      <c r="E4" s="73" t="s">
        <v>441</v>
      </c>
      <c r="F4" s="72" t="s">
        <v>435</v>
      </c>
      <c r="G4" s="72" t="s">
        <v>436</v>
      </c>
      <c r="H4" s="72" t="s">
        <v>437</v>
      </c>
      <c r="I4" s="72" t="s">
        <v>497</v>
      </c>
    </row>
    <row r="5" spans="1:9" x14ac:dyDescent="0.25">
      <c r="A5">
        <v>1</v>
      </c>
      <c r="B5" s="71">
        <v>42736</v>
      </c>
      <c r="C5" s="49">
        <v>1011</v>
      </c>
      <c r="D5" s="70" t="str">
        <f>VLOOKUP(C5,inventaire!D:J,7,FALSE)</f>
        <v>balais divers</v>
      </c>
      <c r="E5" t="str">
        <f>VLOOKUP(C5,inventaire!D:J,2,FALSE)</f>
        <v>Balai de rue elaston</v>
      </c>
      <c r="F5">
        <v>12</v>
      </c>
      <c r="G5">
        <v>15</v>
      </c>
      <c r="H5" t="s">
        <v>506</v>
      </c>
      <c r="I5" t="s">
        <v>505</v>
      </c>
    </row>
    <row r="6" spans="1:9" x14ac:dyDescent="0.25">
      <c r="A6">
        <v>1</v>
      </c>
      <c r="B6" s="71"/>
      <c r="C6">
        <v>10034</v>
      </c>
      <c r="D6" s="70" t="str">
        <f>VLOOKUP(C6,inventaire!D:J,7,FALSE)</f>
        <v>Matériel</v>
      </c>
      <c r="E6" t="str">
        <f>VLOOKUP(C6,inventaire!D:J,2,FALSE)</f>
        <v>Marteau</v>
      </c>
      <c r="F6">
        <v>2</v>
      </c>
      <c r="G6">
        <v>25</v>
      </c>
    </row>
    <row r="7" spans="1:9" x14ac:dyDescent="0.25">
      <c r="A7">
        <v>1</v>
      </c>
      <c r="C7">
        <v>1014</v>
      </c>
      <c r="D7" s="70" t="str">
        <f>VLOOKUP(C7,inventaire!D:J,7,FALSE)</f>
        <v>balais divers</v>
      </c>
      <c r="E7" t="str">
        <f>VLOOKUP(C7,inventaire!D:J,2,FALSE)</f>
        <v>Balai Brosse</v>
      </c>
      <c r="F7">
        <v>1</v>
      </c>
    </row>
    <row r="8" spans="1:9" x14ac:dyDescent="0.25">
      <c r="A8">
        <v>1</v>
      </c>
      <c r="C8">
        <v>1021</v>
      </c>
      <c r="D8" s="70" t="str">
        <f>VLOOKUP(C8,inventaire!D:J,7,FALSE)</f>
        <v>Masse divers</v>
      </c>
      <c r="E8" t="str">
        <f>VLOOKUP(C8,inventaire!D:J,2,FALSE)</f>
        <v>Masse de mineurs 5 kg</v>
      </c>
      <c r="F8">
        <v>15</v>
      </c>
    </row>
    <row r="9" spans="1:9" x14ac:dyDescent="0.25">
      <c r="A9">
        <v>1</v>
      </c>
      <c r="C9">
        <v>1032</v>
      </c>
      <c r="D9" s="70" t="str">
        <f>VLOOKUP(C9,inventaire!D:J,7,FALSE)</f>
        <v>Pelle divers</v>
      </c>
      <c r="E9" t="str">
        <f>VLOOKUP(C9,inventaire!D:J,2,FALSE)</f>
        <v>Pelles à neige 410/380</v>
      </c>
      <c r="F9">
        <v>3</v>
      </c>
    </row>
    <row r="10" spans="1:9" x14ac:dyDescent="0.25">
      <c r="A10">
        <v>2</v>
      </c>
      <c r="B10" s="71">
        <v>41054</v>
      </c>
      <c r="C10">
        <v>1051</v>
      </c>
      <c r="D10" s="70" t="str">
        <f>VLOOKUP(C10,inventaire!D:J,7,FALSE)</f>
        <v>Racloir divers</v>
      </c>
      <c r="E10" t="str">
        <f>VLOOKUP(C10,inventaire!D:J,2,FALSE)</f>
        <v>Racloir renforcé largeur 300</v>
      </c>
      <c r="F10">
        <v>2</v>
      </c>
      <c r="H10" t="s">
        <v>507</v>
      </c>
      <c r="I10" t="s">
        <v>508</v>
      </c>
    </row>
    <row r="11" spans="1:9" x14ac:dyDescent="0.25">
      <c r="A11">
        <v>2</v>
      </c>
      <c r="C11">
        <v>1021</v>
      </c>
      <c r="D11" s="70" t="str">
        <f>VLOOKUP(C11,inventaire!D:J,7,FALSE)</f>
        <v>Masse divers</v>
      </c>
      <c r="E11" t="str">
        <f>VLOOKUP(C11,inventaire!D:J,2,FALSE)</f>
        <v>Masse de mineurs 5 kg</v>
      </c>
      <c r="F11">
        <v>5</v>
      </c>
    </row>
    <row r="12" spans="1:9" x14ac:dyDescent="0.25">
      <c r="D12" s="70" t="e">
        <f>VLOOKUP(C12,inventaire!D:J,7,FALSE)</f>
        <v>#N/A</v>
      </c>
      <c r="E12" t="e">
        <f>VLOOKUP(C12,inventaire!D:J,2,FALSE)</f>
        <v>#N/A</v>
      </c>
    </row>
    <row r="13" spans="1:9" x14ac:dyDescent="0.25">
      <c r="D13" s="70" t="e">
        <f>VLOOKUP(C13,inventaire!D:J,7,FALSE)</f>
        <v>#N/A</v>
      </c>
      <c r="E13" t="e">
        <f>VLOOKUP(C13,inventaire!D:J,2,FALSE)</f>
        <v>#N/A</v>
      </c>
    </row>
    <row r="14" spans="1:9" x14ac:dyDescent="0.25">
      <c r="D14" s="70" t="e">
        <f>VLOOKUP(C14,inventaire!D:J,7,FALSE)</f>
        <v>#N/A</v>
      </c>
      <c r="E14" t="e">
        <f>VLOOKUP(C14,inventaire!D:J,2,FALSE)</f>
        <v>#N/A</v>
      </c>
    </row>
    <row r="15" spans="1:9" x14ac:dyDescent="0.25">
      <c r="D15" s="70" t="e">
        <f>VLOOKUP(C15,inventaire!D:J,7,FALSE)</f>
        <v>#N/A</v>
      </c>
      <c r="E15" t="e">
        <f>VLOOKUP(C15,inventaire!D:J,2,FALSE)</f>
        <v>#N/A</v>
      </c>
    </row>
    <row r="16" spans="1:9" x14ac:dyDescent="0.25">
      <c r="D16" s="70" t="e">
        <f>VLOOKUP(C16,inventaire!D:J,7,FALSE)</f>
        <v>#N/A</v>
      </c>
      <c r="E16" t="e">
        <f>VLOOKUP(C16,inventaire!D:J,2,FALSE)</f>
        <v>#N/A</v>
      </c>
    </row>
    <row r="17" spans="4:5" x14ac:dyDescent="0.25">
      <c r="D17" s="70" t="e">
        <f>VLOOKUP(C17,inventaire!D:J,7,FALSE)</f>
        <v>#N/A</v>
      </c>
      <c r="E17" t="e">
        <f>VLOOKUP(C17,inventaire!D:J,2,FALSE)</f>
        <v>#N/A</v>
      </c>
    </row>
    <row r="18" spans="4:5" x14ac:dyDescent="0.25">
      <c r="D18" s="70" t="e">
        <f>VLOOKUP(C18,inventaire!D:J,7,FALSE)</f>
        <v>#N/A</v>
      </c>
      <c r="E18" t="e">
        <f>VLOOKUP(C18,inventaire!D:J,2,FALSE)</f>
        <v>#N/A</v>
      </c>
    </row>
    <row r="19" spans="4:5" x14ac:dyDescent="0.25">
      <c r="D19" s="70" t="e">
        <f>VLOOKUP(C19,inventaire!D:J,7,FALSE)</f>
        <v>#N/A</v>
      </c>
      <c r="E19" t="e">
        <f>VLOOKUP(C19,inventaire!D:J,2,FALSE)</f>
        <v>#N/A</v>
      </c>
    </row>
    <row r="20" spans="4:5" x14ac:dyDescent="0.25">
      <c r="D20" s="70" t="e">
        <f>VLOOKUP(C20,inventaire!D:J,7,FALSE)</f>
        <v>#N/A</v>
      </c>
      <c r="E20" t="e">
        <f>VLOOKUP(C20,inventaire!D:J,2,FALSE)</f>
        <v>#N/A</v>
      </c>
    </row>
    <row r="21" spans="4:5" x14ac:dyDescent="0.25">
      <c r="D21" s="70" t="e">
        <f>VLOOKUP(C21,inventaire!D:J,7,FALSE)</f>
        <v>#N/A</v>
      </c>
      <c r="E21" t="e">
        <f>VLOOKUP(C21,inventaire!D:J,2,FALSE)</f>
        <v>#N/A</v>
      </c>
    </row>
    <row r="22" spans="4:5" x14ac:dyDescent="0.25">
      <c r="D22" s="70" t="e">
        <f>VLOOKUP(C22,inventaire!D:J,7,FALSE)</f>
        <v>#N/A</v>
      </c>
      <c r="E22" t="e">
        <f>VLOOKUP(C22,inventaire!D:J,2,FALSE)</f>
        <v>#N/A</v>
      </c>
    </row>
    <row r="23" spans="4:5" x14ac:dyDescent="0.25">
      <c r="D23" s="70" t="e">
        <f>VLOOKUP(C23,inventaire!D:J,7,FALSE)</f>
        <v>#N/A</v>
      </c>
      <c r="E23" t="e">
        <f>VLOOKUP(C23,inventaire!D:J,2,FALSE)</f>
        <v>#N/A</v>
      </c>
    </row>
    <row r="24" spans="4:5" x14ac:dyDescent="0.25">
      <c r="D24" s="70" t="e">
        <f>VLOOKUP(C24,inventaire!D:J,7,FALSE)</f>
        <v>#N/A</v>
      </c>
      <c r="E24" t="e">
        <f>VLOOKUP(C24,inventaire!D:J,2,FALSE)</f>
        <v>#N/A</v>
      </c>
    </row>
    <row r="25" spans="4:5" x14ac:dyDescent="0.25">
      <c r="D25" s="70" t="e">
        <f>VLOOKUP(C25,inventaire!D:J,7,FALSE)</f>
        <v>#N/A</v>
      </c>
      <c r="E25" t="e">
        <f>VLOOKUP(C25,inventaire!D:J,2,FALSE)</f>
        <v>#N/A</v>
      </c>
    </row>
    <row r="26" spans="4:5" x14ac:dyDescent="0.25">
      <c r="D26" s="70" t="e">
        <f>VLOOKUP(C26,inventaire!D:J,7,FALSE)</f>
        <v>#N/A</v>
      </c>
      <c r="E26" t="e">
        <f>VLOOKUP(C26,inventaire!D:J,2,FALSE)</f>
        <v>#N/A</v>
      </c>
    </row>
    <row r="27" spans="4:5" x14ac:dyDescent="0.25">
      <c r="D27" s="70" t="e">
        <f>VLOOKUP(C27,inventaire!D:J,7,FALSE)</f>
        <v>#N/A</v>
      </c>
      <c r="E27" t="e">
        <f>VLOOKUP(C27,inventaire!D:J,2,FALSE)</f>
        <v>#N/A</v>
      </c>
    </row>
    <row r="28" spans="4:5" x14ac:dyDescent="0.25">
      <c r="D28" s="70" t="e">
        <f>VLOOKUP(C28,inventaire!D:J,7,FALSE)</f>
        <v>#N/A</v>
      </c>
      <c r="E28" t="e">
        <f>VLOOKUP(C28,inventaire!D:J,2,FALSE)</f>
        <v>#N/A</v>
      </c>
    </row>
    <row r="29" spans="4:5" x14ac:dyDescent="0.25">
      <c r="D29" s="70" t="e">
        <f>VLOOKUP(C29,inventaire!D:J,7,FALSE)</f>
        <v>#N/A</v>
      </c>
      <c r="E29" t="e">
        <f>VLOOKUP(C29,inventaire!D:J,2,FALSE)</f>
        <v>#N/A</v>
      </c>
    </row>
    <row r="30" spans="4:5" x14ac:dyDescent="0.25">
      <c r="D30" s="70" t="e">
        <f>VLOOKUP(C30,inventaire!D:J,7,FALSE)</f>
        <v>#N/A</v>
      </c>
      <c r="E30" t="e">
        <f>VLOOKUP(C30,inventaire!D:J,2,FALSE)</f>
        <v>#N/A</v>
      </c>
    </row>
  </sheetData>
  <mergeCells count="1">
    <mergeCell ref="D2:F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9"/>
  <sheetViews>
    <sheetView tabSelected="1" zoomScale="80" zoomScaleNormal="80" workbookViewId="0">
      <selection activeCell="D7" sqref="D7"/>
    </sheetView>
  </sheetViews>
  <sheetFormatPr baseColWidth="10" defaultRowHeight="15" x14ac:dyDescent="0.25"/>
  <cols>
    <col min="2" max="2" width="12.85546875" bestFit="1" customWidth="1"/>
    <col min="4" max="4" width="28.140625" bestFit="1" customWidth="1"/>
    <col min="5" max="5" width="10.7109375" bestFit="1" customWidth="1"/>
    <col min="6" max="6" width="5" customWidth="1"/>
  </cols>
  <sheetData>
    <row r="4" spans="2:15" ht="23.25" x14ac:dyDescent="0.35">
      <c r="B4" s="112" t="s">
        <v>499</v>
      </c>
      <c r="C4" s="112"/>
      <c r="D4" s="112"/>
    </row>
    <row r="5" spans="2:15" x14ac:dyDescent="0.25">
      <c r="D5" s="72" t="s">
        <v>498</v>
      </c>
    </row>
    <row r="6" spans="2:15" x14ac:dyDescent="0.25">
      <c r="C6" t="s">
        <v>498</v>
      </c>
      <c r="D6" s="77">
        <v>2</v>
      </c>
      <c r="F6" s="9"/>
    </row>
    <row r="7" spans="2:15" ht="15.75" thickBot="1" x14ac:dyDescent="0.3"/>
    <row r="8" spans="2:15" ht="16.5" thickBot="1" x14ac:dyDescent="0.35">
      <c r="B8" s="74" t="s">
        <v>497</v>
      </c>
      <c r="C8" s="113" t="str">
        <f>VLOOKUP(D6,'Entrée - Sortie'!A:I,9,FALSE)</f>
        <v>CRTO</v>
      </c>
      <c r="D8" s="114"/>
      <c r="I8" s="82"/>
    </row>
    <row r="9" spans="2:15" ht="15.75" thickBot="1" x14ac:dyDescent="0.3">
      <c r="B9" s="74" t="s">
        <v>500</v>
      </c>
      <c r="C9" s="113" t="str">
        <f>VLOOKUP(D6,'Entrée - Sortie'!A:I,8,FALSE)</f>
        <v>Georges</v>
      </c>
      <c r="D9" s="114"/>
      <c r="H9" s="78"/>
      <c r="I9" s="78"/>
      <c r="J9" s="78"/>
      <c r="K9" s="78"/>
      <c r="L9" s="78"/>
    </row>
    <row r="10" spans="2:15" ht="15.75" thickBot="1" x14ac:dyDescent="0.3">
      <c r="B10" s="74" t="s">
        <v>5</v>
      </c>
      <c r="C10" s="113" t="s">
        <v>501</v>
      </c>
      <c r="D10" s="114"/>
      <c r="H10" s="78"/>
      <c r="I10" s="78"/>
      <c r="J10" s="78"/>
      <c r="K10" s="79"/>
      <c r="L10" s="79"/>
      <c r="M10" s="49"/>
      <c r="N10" s="70"/>
    </row>
    <row r="11" spans="2:15" ht="15.75" thickBot="1" x14ac:dyDescent="0.3">
      <c r="B11" s="74" t="s">
        <v>502</v>
      </c>
      <c r="C11" s="168" t="s">
        <v>503</v>
      </c>
      <c r="D11" s="169" t="s">
        <v>441</v>
      </c>
      <c r="H11" s="78"/>
      <c r="I11" s="80"/>
      <c r="J11" s="81"/>
      <c r="K11" s="79"/>
      <c r="L11" s="78"/>
      <c r="M11" s="78"/>
      <c r="N11" s="78"/>
      <c r="O11" s="78"/>
    </row>
    <row r="12" spans="2:15" x14ac:dyDescent="0.25">
      <c r="B12" s="75"/>
      <c r="C12" s="170"/>
      <c r="D12" s="76"/>
      <c r="H12" s="78"/>
      <c r="I12" s="78"/>
      <c r="J12" s="78"/>
      <c r="K12" s="78"/>
      <c r="L12" s="78"/>
      <c r="M12" s="78"/>
      <c r="N12" s="78"/>
      <c r="O12" s="78"/>
    </row>
    <row r="13" spans="2:15" x14ac:dyDescent="0.25">
      <c r="B13" s="3"/>
      <c r="C13" s="1"/>
      <c r="D13" s="4"/>
      <c r="H13" s="78"/>
      <c r="I13" s="78"/>
      <c r="J13" s="78"/>
      <c r="K13" s="78"/>
      <c r="L13" s="79"/>
      <c r="M13" s="79"/>
      <c r="N13" s="78"/>
      <c r="O13" s="78"/>
    </row>
    <row r="14" spans="2:15" x14ac:dyDescent="0.25">
      <c r="B14" s="3"/>
      <c r="C14" s="1"/>
      <c r="D14" s="140"/>
      <c r="H14" s="78"/>
      <c r="I14" s="78"/>
      <c r="J14" s="78"/>
      <c r="K14" s="78"/>
      <c r="L14" s="78"/>
      <c r="M14" s="78"/>
      <c r="N14" s="78"/>
      <c r="O14" s="78"/>
    </row>
    <row r="15" spans="2:15" x14ac:dyDescent="0.25">
      <c r="B15" s="3"/>
      <c r="C15" s="1"/>
      <c r="D15" s="4"/>
      <c r="H15" s="78"/>
      <c r="I15" s="80"/>
      <c r="J15" s="78"/>
      <c r="K15" s="78"/>
      <c r="L15" s="80"/>
      <c r="M15" s="78"/>
      <c r="N15" s="78"/>
      <c r="O15" s="78"/>
    </row>
    <row r="16" spans="2:15" x14ac:dyDescent="0.25">
      <c r="B16" s="3"/>
      <c r="C16" s="1"/>
      <c r="D16" s="4"/>
    </row>
    <row r="17" spans="2:4" x14ac:dyDescent="0.25">
      <c r="B17" s="3"/>
      <c r="C17" s="1"/>
      <c r="D17" s="4"/>
    </row>
    <row r="18" spans="2:4" x14ac:dyDescent="0.25">
      <c r="B18" s="3"/>
      <c r="C18" s="1"/>
      <c r="D18" s="4"/>
    </row>
    <row r="19" spans="2:4" x14ac:dyDescent="0.25">
      <c r="B19" s="3"/>
      <c r="C19" s="1"/>
      <c r="D19" s="4"/>
    </row>
    <row r="20" spans="2:4" x14ac:dyDescent="0.25">
      <c r="B20" s="3"/>
      <c r="C20" s="1"/>
      <c r="D20" s="4"/>
    </row>
    <row r="21" spans="2:4" x14ac:dyDescent="0.25">
      <c r="B21" s="3"/>
      <c r="C21" s="1"/>
      <c r="D21" s="4"/>
    </row>
    <row r="22" spans="2:4" x14ac:dyDescent="0.25">
      <c r="B22" s="3"/>
      <c r="C22" s="1"/>
      <c r="D22" s="4"/>
    </row>
    <row r="23" spans="2:4" x14ac:dyDescent="0.25">
      <c r="B23" s="3"/>
      <c r="C23" s="1"/>
      <c r="D23" s="4"/>
    </row>
    <row r="24" spans="2:4" x14ac:dyDescent="0.25">
      <c r="B24" s="3"/>
      <c r="C24" s="1"/>
      <c r="D24" s="4"/>
    </row>
    <row r="25" spans="2:4" ht="15.75" thickBot="1" x14ac:dyDescent="0.3">
      <c r="B25" s="5"/>
      <c r="C25" s="6"/>
      <c r="D25" s="7"/>
    </row>
    <row r="27" spans="2:4" x14ac:dyDescent="0.25">
      <c r="B27" t="s">
        <v>433</v>
      </c>
      <c r="C27" s="71">
        <f>VLOOKUP(D6,'Entrée - Sortie'!A:I,2,FALSE)</f>
        <v>41054</v>
      </c>
    </row>
    <row r="29" spans="2:4" x14ac:dyDescent="0.25">
      <c r="B29" t="s">
        <v>504</v>
      </c>
      <c r="C29" t="str">
        <f>VLOOKUP(D6,'Entrée - Sortie'!A:I,8,FALSE)</f>
        <v>Georges</v>
      </c>
    </row>
  </sheetData>
  <mergeCells count="4">
    <mergeCell ref="B4:D4"/>
    <mergeCell ref="C10:D10"/>
    <mergeCell ref="C8:D8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Index classification</vt:lpstr>
      <vt:lpstr>inventaire</vt:lpstr>
      <vt:lpstr>Entrée - Sortie</vt:lpstr>
      <vt:lpstr>modèle bon</vt:lpstr>
      <vt:lpstr>'modèle bon'!Criteres</vt:lpstr>
      <vt:lpstr>'modèle bon'!Extraire</vt:lpstr>
      <vt:lpstr>'Entrée - Sortie'!Zone_d_impression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2016-06-10T09:03:24Z</cp:lastPrinted>
  <dcterms:created xsi:type="dcterms:W3CDTF">2016-06-07T06:16:00Z</dcterms:created>
  <dcterms:modified xsi:type="dcterms:W3CDTF">2016-06-13T08:03:40Z</dcterms:modified>
</cp:coreProperties>
</file>