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6380" windowHeight="8190" tabRatio="987" activeTab="3"/>
  </bookViews>
  <sheets>
    <sheet name="Fruit" sheetId="1" r:id="rId1"/>
    <sheet name="Légumes" sheetId="2" r:id="rId2"/>
    <sheet name="Surgelés" sheetId="3" r:id="rId3"/>
    <sheet name="Facture" sheetId="4" r:id="rId4"/>
  </sheets>
  <calcPr calcId="152511"/>
</workbook>
</file>

<file path=xl/calcChain.xml><?xml version="1.0" encoding="utf-8"?>
<calcChain xmlns="http://schemas.openxmlformats.org/spreadsheetml/2006/main">
  <c r="C22" i="1" l="1"/>
  <c r="D12" i="4"/>
  <c r="D14" i="4"/>
  <c r="D13" i="4"/>
  <c r="D11" i="4"/>
  <c r="B13" i="4"/>
  <c r="B14" i="4"/>
  <c r="B12" i="4"/>
  <c r="B11" i="4"/>
  <c r="E13" i="4" l="1"/>
  <c r="F13" i="4" s="1"/>
  <c r="E14" i="4"/>
  <c r="F14" i="4" s="1"/>
  <c r="E12" i="4"/>
  <c r="F12" i="4" s="1"/>
  <c r="E11" i="4"/>
  <c r="F11" i="4" s="1"/>
  <c r="D20" i="4" l="1"/>
  <c r="D19" i="4" s="1"/>
  <c r="D18" i="4" s="1"/>
</calcChain>
</file>

<file path=xl/sharedStrings.xml><?xml version="1.0" encoding="utf-8"?>
<sst xmlns="http://schemas.openxmlformats.org/spreadsheetml/2006/main" count="45" uniqueCount="32">
  <si>
    <t>Ref BM</t>
  </si>
  <si>
    <t>Intitulé</t>
  </si>
  <si>
    <t>Prix 1</t>
  </si>
  <si>
    <t>Prix 2</t>
  </si>
  <si>
    <t>Prix 3</t>
  </si>
  <si>
    <t>Prix public</t>
  </si>
  <si>
    <t>Banane</t>
  </si>
  <si>
    <t>Pomme</t>
  </si>
  <si>
    <t>Grenade</t>
  </si>
  <si>
    <t>Courgette</t>
  </si>
  <si>
    <t>courge</t>
  </si>
  <si>
    <t>Calamar</t>
  </si>
  <si>
    <t>Crevette</t>
  </si>
  <si>
    <t>N°Facture</t>
  </si>
  <si>
    <t>Date</t>
  </si>
  <si>
    <t>Type de tarif</t>
  </si>
  <si>
    <t>N° client</t>
  </si>
  <si>
    <t>Fruit</t>
  </si>
  <si>
    <t>Société</t>
  </si>
  <si>
    <t>nul</t>
  </si>
  <si>
    <t>Kbis</t>
  </si>
  <si>
    <t>Adresse</t>
  </si>
  <si>
    <t>Téléphone</t>
  </si>
  <si>
    <t>01 01 01 01 01</t>
  </si>
  <si>
    <t>Quantité</t>
  </si>
  <si>
    <t>prix HT unité</t>
  </si>
  <si>
    <t>TVA</t>
  </si>
  <si>
    <t>prix TTC</t>
  </si>
  <si>
    <t>Total HT</t>
  </si>
  <si>
    <t>Total TTC</t>
  </si>
  <si>
    <t>Surgelés</t>
  </si>
  <si>
    <t>Légumes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</si>
</sst>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#,##0.00\ [$€-40C];[Red]\-#,##0.00\ [$€-40C]"/>
    <numFmt numFmtId="166" formatCode="dd/mm/yy"/>
  </numFmts>
  <fonts count="2" x14ac:knownFonts="1">
    <font>
      <sz val="10"/>
      <name val="Arial"/>
      <family val="2"/>
      <charset val="1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969696"/>
      </patternFill>
    </fill>
    <fill>
      <patternFill patternType="solid">
        <fgColor rgb="FFCC0000"/>
        <bgColor rgb="FF800000"/>
      </patternFill>
    </fill>
  </fills>
  <borders count="9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1" xfId="0" applyFont="1" applyBorder="1"/>
    <xf numFmtId="0" fontId="0" fillId="0" borderId="2" xfId="0" applyBorder="1"/>
    <xf numFmtId="0" fontId="0" fillId="0" borderId="3" xfId="0" applyFont="1" applyBorder="1"/>
    <xf numFmtId="166" fontId="0" fillId="0" borderId="4" xfId="0" applyNumberFormat="1" applyBorder="1"/>
    <xf numFmtId="0" fontId="0" fillId="0" borderId="1" xfId="0" applyBorder="1"/>
    <xf numFmtId="0" fontId="0" fillId="0" borderId="5" xfId="0" applyFont="1" applyBorder="1"/>
    <xf numFmtId="0" fontId="0" fillId="0" borderId="4" xfId="0" applyBorder="1"/>
    <xf numFmtId="0" fontId="0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Font="1" applyBorder="1"/>
    <xf numFmtId="0" fontId="1" fillId="2" borderId="1" xfId="0" applyFont="1" applyFill="1" applyBorder="1"/>
    <xf numFmtId="0" fontId="1" fillId="2" borderId="5" xfId="0" applyFont="1" applyFill="1" applyBorder="1"/>
    <xf numFmtId="0" fontId="1" fillId="2" borderId="2" xfId="0" applyFont="1" applyFill="1" applyBorder="1"/>
    <xf numFmtId="164" fontId="0" fillId="0" borderId="3" xfId="0" applyNumberFormat="1" applyBorder="1"/>
    <xf numFmtId="0" fontId="0" fillId="3" borderId="0" xfId="0" applyFill="1"/>
    <xf numFmtId="165" fontId="0" fillId="3" borderId="0" xfId="0" applyNumberFormat="1" applyFill="1"/>
    <xf numFmtId="165" fontId="0" fillId="0" borderId="4" xfId="0" applyNumberFormat="1" applyBorder="1"/>
    <xf numFmtId="165" fontId="0" fillId="0" borderId="2" xfId="0" applyNumberFormat="1" applyBorder="1"/>
    <xf numFmtId="0" fontId="1" fillId="2" borderId="3" xfId="0" applyFont="1" applyFill="1" applyBorder="1"/>
    <xf numFmtId="0" fontId="1" fillId="2" borderId="6" xfId="0" applyFont="1" applyFill="1" applyBorder="1"/>
    <xf numFmtId="165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11.5703125"/>
    <col min="2" max="2" width="12.85546875"/>
    <col min="3" max="1025" width="11.5703125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">
      <c r="A2" s="1">
        <v>1</v>
      </c>
      <c r="B2" t="s">
        <v>6</v>
      </c>
      <c r="C2" s="2">
        <v>0.99</v>
      </c>
      <c r="D2" s="2">
        <v>1.49</v>
      </c>
      <c r="E2" s="2">
        <v>2</v>
      </c>
      <c r="F2" s="2">
        <v>2.2999999999999998</v>
      </c>
    </row>
    <row r="3" spans="1:6" x14ac:dyDescent="0.2">
      <c r="A3" s="1">
        <v>2</v>
      </c>
      <c r="B3" t="s">
        <v>7</v>
      </c>
      <c r="C3" s="2">
        <v>1.45</v>
      </c>
      <c r="D3" s="2">
        <v>1.77</v>
      </c>
      <c r="E3" s="2">
        <v>1.99</v>
      </c>
      <c r="F3" s="2">
        <v>2.15</v>
      </c>
    </row>
    <row r="4" spans="1:6" x14ac:dyDescent="0.2">
      <c r="A4" s="1">
        <v>3</v>
      </c>
      <c r="B4" t="s">
        <v>8</v>
      </c>
      <c r="C4" s="2">
        <v>1.99</v>
      </c>
      <c r="D4" s="2">
        <v>2.2000000000000002</v>
      </c>
      <c r="E4" s="2">
        <v>2.4</v>
      </c>
      <c r="F4" s="2">
        <v>2.5</v>
      </c>
    </row>
    <row r="22" spans="3:3" x14ac:dyDescent="0.2">
      <c r="C22">
        <f>IF(LOOKUP("courgette",Légumes!B:B)="courgette",1,0)</f>
        <v>1</v>
      </c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zoomScaleNormal="100" workbookViewId="0">
      <selection activeCell="C1" sqref="C1"/>
    </sheetView>
  </sheetViews>
  <sheetFormatPr baseColWidth="10" defaultColWidth="9.140625" defaultRowHeight="12.75" x14ac:dyDescent="0.2"/>
  <cols>
    <col min="1" max="1025" width="11.5703125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 s="1">
        <v>4</v>
      </c>
      <c r="B2" t="s">
        <v>9</v>
      </c>
      <c r="C2" s="2">
        <v>2</v>
      </c>
      <c r="D2" s="2">
        <v>3</v>
      </c>
      <c r="E2" s="2">
        <v>4</v>
      </c>
    </row>
    <row r="3" spans="1:5" x14ac:dyDescent="0.2">
      <c r="A3" s="1">
        <v>5</v>
      </c>
      <c r="B3" t="s">
        <v>10</v>
      </c>
      <c r="C3" s="2">
        <v>1.6</v>
      </c>
      <c r="D3" s="2">
        <v>1.99</v>
      </c>
      <c r="E3" s="2">
        <v>2.19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zoomScaleNormal="100" workbookViewId="0">
      <selection activeCell="F20" sqref="F20"/>
    </sheetView>
  </sheetViews>
  <sheetFormatPr baseColWidth="10" defaultColWidth="9.140625" defaultRowHeight="12.75" x14ac:dyDescent="0.2"/>
  <cols>
    <col min="1" max="1025" width="11.5703125"/>
  </cols>
  <sheetData>
    <row r="1" spans="1: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">
      <c r="A2" s="1">
        <v>6</v>
      </c>
      <c r="B2" t="s">
        <v>11</v>
      </c>
      <c r="C2" s="2">
        <v>1.2</v>
      </c>
      <c r="D2" s="2">
        <v>1.7</v>
      </c>
      <c r="E2" s="2">
        <v>2.2000000000000002</v>
      </c>
    </row>
    <row r="3" spans="1:5" x14ac:dyDescent="0.2">
      <c r="A3" s="1">
        <v>7</v>
      </c>
      <c r="B3" t="s">
        <v>12</v>
      </c>
      <c r="C3" s="2">
        <v>2.7</v>
      </c>
      <c r="D3" s="2">
        <v>2.99</v>
      </c>
      <c r="E3" s="2">
        <v>3.49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zoomScaleNormal="100" workbookViewId="0">
      <selection activeCell="D11" sqref="D11"/>
    </sheetView>
  </sheetViews>
  <sheetFormatPr baseColWidth="10" defaultColWidth="9.140625" defaultRowHeight="12.75" x14ac:dyDescent="0.2"/>
  <cols>
    <col min="1" max="1" width="11.5703125"/>
    <col min="2" max="2" width="22.5703125"/>
    <col min="3" max="3" width="13.42578125"/>
    <col min="4" max="4" width="13.85546875"/>
    <col min="5" max="1025" width="11.5703125"/>
  </cols>
  <sheetData>
    <row r="1" spans="1:7" x14ac:dyDescent="0.2">
      <c r="B1" s="3" t="s">
        <v>13</v>
      </c>
      <c r="C1" s="4">
        <v>1</v>
      </c>
    </row>
    <row r="2" spans="1:7" x14ac:dyDescent="0.2">
      <c r="B2" s="5" t="s">
        <v>14</v>
      </c>
      <c r="C2" s="6">
        <v>42370</v>
      </c>
      <c r="E2" s="7"/>
      <c r="F2" s="8" t="s">
        <v>15</v>
      </c>
      <c r="G2" s="4"/>
    </row>
    <row r="3" spans="1:7" x14ac:dyDescent="0.2">
      <c r="B3" s="5" t="s">
        <v>16</v>
      </c>
      <c r="C3" s="9">
        <v>1234</v>
      </c>
      <c r="E3" s="5" t="s">
        <v>17</v>
      </c>
      <c r="F3" t="s">
        <v>31</v>
      </c>
      <c r="G3" s="10" t="s">
        <v>30</v>
      </c>
    </row>
    <row r="4" spans="1:7" x14ac:dyDescent="0.2">
      <c r="B4" s="5" t="s">
        <v>18</v>
      </c>
      <c r="C4" s="9" t="s">
        <v>19</v>
      </c>
      <c r="E4" s="11">
        <v>2</v>
      </c>
      <c r="F4" s="12">
        <v>2</v>
      </c>
      <c r="G4" s="13">
        <v>3</v>
      </c>
    </row>
    <row r="5" spans="1:7" x14ac:dyDescent="0.2">
      <c r="B5" s="5" t="s">
        <v>20</v>
      </c>
      <c r="C5" s="9">
        <v>999999</v>
      </c>
    </row>
    <row r="6" spans="1:7" x14ac:dyDescent="0.2">
      <c r="B6" s="5" t="s">
        <v>21</v>
      </c>
      <c r="C6" s="9"/>
    </row>
    <row r="7" spans="1:7" x14ac:dyDescent="0.2">
      <c r="B7" s="11" t="s">
        <v>22</v>
      </c>
      <c r="C7" s="14" t="s">
        <v>23</v>
      </c>
    </row>
    <row r="10" spans="1:7" x14ac:dyDescent="0.2">
      <c r="A10" s="15" t="s">
        <v>0</v>
      </c>
      <c r="B10" s="16" t="s">
        <v>1</v>
      </c>
      <c r="C10" s="16" t="s">
        <v>24</v>
      </c>
      <c r="D10" s="16" t="s">
        <v>25</v>
      </c>
      <c r="E10" s="16" t="s">
        <v>26</v>
      </c>
      <c r="F10" s="17" t="s">
        <v>27</v>
      </c>
    </row>
    <row r="11" spans="1:7" x14ac:dyDescent="0.2">
      <c r="A11" s="18">
        <v>1</v>
      </c>
      <c r="B11" s="19" t="str">
        <f ca="1">VLOOKUP(A11,INDIRECT(IF(LOOKUP(A11,Fruit!A:A)=A11,"fruit",IF(LOOKUP(A11,Légumes!A:A)=A11,"legumes",IF(LOOKUP(A11,Surgelés!A:A)=A11,"surgelés")))&amp;"!$a:$e"),2,0)</f>
        <v>Banane</v>
      </c>
      <c r="C11">
        <v>3</v>
      </c>
      <c r="D11" s="20">
        <f ca="1">VLOOKUP(A11,INDIRECT(IF(LOOKUP(A11,Fruit!A:A)=A11,"fruit",IF(LOOKUP(A11,Légumes!A:A)=A11,"légumes",IF(LOOKUP(A11,Surgelés!A:A)=A11,"surgelés")))&amp;"!$a:$e"),2+HLOOKUP(IF(LOOKUP(A11,Fruit!A:A)=A11,"fruit",IF(LOOKUP(A11,Légumes!A:A)=A11,"légumes",IF(LOOKUP(A11,Surgelés!A:A)=A11,"surgelés"))),$E$3:$G$4,2,0),0)</f>
        <v>1.49</v>
      </c>
      <c r="E11" s="2">
        <f ca="1">D11*0.2</f>
        <v>0.29799999999999999</v>
      </c>
      <c r="F11" s="21">
        <f ca="1">(E11+D11)*C11</f>
        <v>5.3639999999999999</v>
      </c>
    </row>
    <row r="12" spans="1:7" x14ac:dyDescent="0.2">
      <c r="A12" s="18">
        <v>5</v>
      </c>
      <c r="B12" s="19" t="str">
        <f ca="1">VLOOKUP(A12,INDIRECT(IF(LOOKUP(A12,Fruit!A:A)=A12,"fruit",IF(LOOKUP(A12,Légumes!A:A)=A12,"légumes",IF(LOOKUP(A12,Surgelés!A:A)=A12,"surgelés")))&amp;"!$a:$e"),2,0)</f>
        <v>courge</v>
      </c>
      <c r="C12">
        <v>6</v>
      </c>
      <c r="D12" s="20">
        <f ca="1">VLOOKUP(A12,INDIRECT(IF(LOOKUP(A12,Fruit!A:A)=A12,"fruit",IF(LOOKUP(A12,Légumes!A:A)=A12,"légumes",IF(LOOKUP(A12,Surgelés!A:A)=A12,"surgelés")))&amp;"!$a:$e"),2+HLOOKUP(IF(LOOKUP(A12,Fruit!A:A)=A12,"fruit",IF(LOOKUP(A12,Légumes!A:A)=A12,"légumes",IF(LOOKUP(A12,Surgelés!A:A)=A12,"surgelés"))),$E$3:$G$4,2,0),0)</f>
        <v>1.99</v>
      </c>
      <c r="E12" s="2">
        <f ca="1">D12*0.2</f>
        <v>0.39800000000000002</v>
      </c>
      <c r="F12" s="21">
        <f ca="1">(E12+D12)*C12</f>
        <v>14.327999999999999</v>
      </c>
    </row>
    <row r="13" spans="1:7" x14ac:dyDescent="0.2">
      <c r="A13" s="18">
        <v>4</v>
      </c>
      <c r="B13" s="19" t="str">
        <f ca="1">VLOOKUP(A13,INDIRECT(IF(LOOKUP(A13,Fruit!A:A)=A13,"fruit",IF(LOOKUP(A13,Légumes!A:A)=A13,"légumes",IF(LOOKUP(A13,Surgelés!A:A)=A13,"surgelés")))&amp;"!$a:$e"),2,0)</f>
        <v>Courgette</v>
      </c>
      <c r="C13">
        <v>2</v>
      </c>
      <c r="D13" s="20">
        <f ca="1">VLOOKUP(A13,INDIRECT(IF(LOOKUP(A13,Fruit!A:A)=A13,"fruit",IF(LOOKUP(A13,Légumes!A:A)=A13,"légumes",IF(LOOKUP(A13,Surgelés!A:A)=A13,"surgelés")))&amp;"!$a:$e"),2+HLOOKUP(IF(LOOKUP(A13,Fruit!A:A)=A13,"fruit",IF(LOOKUP(A13,Légumes!A:A)=A13,"légumes",IF(LOOKUP(A13,Surgelés!A:A)=A13,"surgelés"))),$E$3:$G$4,2,0),0)</f>
        <v>3</v>
      </c>
      <c r="E13" s="2">
        <f ca="1">D13*0.2</f>
        <v>0.60000000000000009</v>
      </c>
      <c r="F13" s="21">
        <f ca="1">(E13+D13)*C13</f>
        <v>7.2</v>
      </c>
    </row>
    <row r="14" spans="1:7" x14ac:dyDescent="0.2">
      <c r="A14" s="18">
        <v>3</v>
      </c>
      <c r="B14" s="19" t="str">
        <f ca="1">VLOOKUP(A14,INDIRECT(IF(LOOKUP(A14,Fruit!A:A)=A14,"fruit",IF(LOOKUP(A14,Légumes!A:A)=A14,"légumes",IF(LOOKUP(A14,Surgelés!A:A)=A14,"surgelés")))&amp;"!$a:$e"),2,0)</f>
        <v>Grenade</v>
      </c>
      <c r="C14">
        <v>4</v>
      </c>
      <c r="D14" s="20">
        <f ca="1">VLOOKUP(A14,INDIRECT(IF(LOOKUP(A14,Fruit!A:A)=A14,"fruit",IF(LOOKUP(A14,Légumes!A:A)=A14,"légumes",IF(LOOKUP(A14,Surgelés!A:A)=A14,"surgelés")))&amp;"!$a:$e"),2+HLOOKUP(IF(LOOKUP(A14,Fruit!A:A)=A14,"fruit",IF(LOOKUP(A14,Légumes!A:A)=A14,"légumes",IF(LOOKUP(A14,Surgelés!A:A)=A14,"surgelés"))),$E$3:$G$4,2,0),0)</f>
        <v>2.2000000000000002</v>
      </c>
      <c r="E14" s="2">
        <f ca="1">D14*0.2</f>
        <v>0.44000000000000006</v>
      </c>
      <c r="F14" s="21">
        <f ca="1">(E14+D14)*C14</f>
        <v>10.56</v>
      </c>
    </row>
    <row r="15" spans="1:7" x14ac:dyDescent="0.2">
      <c r="A15" s="5"/>
      <c r="F15" s="9"/>
    </row>
    <row r="16" spans="1:7" x14ac:dyDescent="0.2">
      <c r="A16" s="11"/>
      <c r="B16" s="12"/>
      <c r="C16" s="12"/>
      <c r="D16" s="12"/>
      <c r="E16" s="12"/>
      <c r="F16" s="14"/>
    </row>
    <row r="18" spans="3:4" x14ac:dyDescent="0.2">
      <c r="C18" s="15" t="s">
        <v>28</v>
      </c>
      <c r="D18" s="22">
        <f ca="1">D20-D19</f>
        <v>6.2419999999999973</v>
      </c>
    </row>
    <row r="19" spans="3:4" x14ac:dyDescent="0.2">
      <c r="C19" s="23" t="s">
        <v>26</v>
      </c>
      <c r="D19" s="21">
        <f ca="1">D20/1.2</f>
        <v>31.21</v>
      </c>
    </row>
    <row r="20" spans="3:4" x14ac:dyDescent="0.2">
      <c r="C20" s="24" t="s">
        <v>29</v>
      </c>
      <c r="D20" s="25">
        <f ca="1">SUM(F11:F14)</f>
        <v>37.451999999999998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Fruit</vt:lpstr>
      <vt:lpstr>Légumes</vt:lpstr>
      <vt:lpstr>Surgelés</vt:lpstr>
      <vt:lpstr>Facture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J-Paul</dc:creator>
  <cp:lastModifiedBy>J-Paul</cp:lastModifiedBy>
  <cp:revision>15</cp:revision>
  <dcterms:created xsi:type="dcterms:W3CDTF">2016-02-20T17:54:58Z</dcterms:created>
  <dcterms:modified xsi:type="dcterms:W3CDTF">2016-06-07T14:58:45Z</dcterms:modified>
  <dc:language>fr-FR</dc:language>
</cp:coreProperties>
</file>