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28755" windowHeight="16065" activeTab="2"/>
  </bookViews>
  <sheets>
    <sheet name="DonnéeProduction" sheetId="1" r:id="rId1"/>
    <sheet name="TempsPoste" sheetId="2" r:id="rId2"/>
    <sheet name="CADENCES" sheetId="3" r:id="rId3"/>
    <sheet name="Temps Mélange S 1000" sheetId="4" r:id="rId4"/>
  </sheets>
  <definedNames>
    <definedName name="_xlnm._FilterDatabase" localSheetId="2" hidden="1">CADENCES!$D$2:$Q$54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3"/>
  <c r="E8"/>
  <c r="G122" i="2" l="1"/>
  <c r="G110"/>
  <c r="G98"/>
  <c r="G86"/>
  <c r="G74"/>
  <c r="U122"/>
  <c r="G230"/>
  <c r="G218"/>
  <c r="G206"/>
  <c r="G194"/>
  <c r="G182"/>
  <c r="U230"/>
  <c r="D21" i="3"/>
  <c r="D22"/>
  <c r="D23"/>
  <c r="C21"/>
  <c r="C22"/>
  <c r="C23"/>
  <c r="B21"/>
  <c r="B22"/>
  <c r="B23"/>
  <c r="A21"/>
  <c r="A22"/>
  <c r="A23"/>
  <c r="D4"/>
  <c r="D5"/>
  <c r="D6"/>
  <c r="D7"/>
  <c r="D8"/>
  <c r="D9"/>
  <c r="D10"/>
  <c r="D11"/>
  <c r="D12"/>
  <c r="D13"/>
  <c r="D14"/>
  <c r="D15"/>
  <c r="D16"/>
  <c r="D17"/>
  <c r="D18"/>
  <c r="D19"/>
  <c r="D20"/>
  <c r="C4"/>
  <c r="C5"/>
  <c r="C6"/>
  <c r="C7"/>
  <c r="C8"/>
  <c r="C9"/>
  <c r="C10"/>
  <c r="C11"/>
  <c r="C12"/>
  <c r="C13"/>
  <c r="C14"/>
  <c r="C15"/>
  <c r="C16"/>
  <c r="C17"/>
  <c r="C18"/>
  <c r="C19"/>
  <c r="C20"/>
  <c r="B4"/>
  <c r="B5"/>
  <c r="B6"/>
  <c r="B7"/>
  <c r="B8"/>
  <c r="B9"/>
  <c r="B10"/>
  <c r="B11"/>
  <c r="B12"/>
  <c r="B13"/>
  <c r="B14"/>
  <c r="B15"/>
  <c r="B16"/>
  <c r="B17"/>
  <c r="B18"/>
  <c r="B19"/>
  <c r="B20"/>
  <c r="A4"/>
  <c r="A5"/>
  <c r="A6"/>
  <c r="A7"/>
  <c r="A8"/>
  <c r="A9"/>
  <c r="A10"/>
  <c r="A11"/>
  <c r="A12"/>
  <c r="A13"/>
  <c r="A14"/>
  <c r="A15"/>
  <c r="A16"/>
  <c r="A17"/>
  <c r="A18"/>
  <c r="A19"/>
  <c r="A20"/>
  <c r="D3"/>
  <c r="C3"/>
  <c r="B3"/>
  <c r="A3"/>
  <c r="A5" i="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4"/>
  <c r="C19"/>
  <c r="C20"/>
  <c r="C21"/>
  <c r="C22"/>
  <c r="C23"/>
  <c r="C24"/>
  <c r="C25"/>
  <c r="C5"/>
  <c r="C6"/>
  <c r="C7"/>
  <c r="C8"/>
  <c r="C9"/>
  <c r="C10"/>
  <c r="C11"/>
  <c r="C12"/>
  <c r="C13"/>
  <c r="C14"/>
  <c r="C15"/>
  <c r="C16"/>
  <c r="C17"/>
  <c r="C18"/>
  <c r="C4"/>
  <c r="D5"/>
  <c r="D6"/>
  <c r="D7"/>
  <c r="D8"/>
  <c r="D9"/>
  <c r="D10"/>
  <c r="D11"/>
  <c r="D12"/>
  <c r="D13"/>
  <c r="D14"/>
  <c r="D15"/>
  <c r="D16"/>
  <c r="D17"/>
  <c r="D18"/>
  <c r="G242" i="2"/>
  <c r="G290"/>
  <c r="G278"/>
  <c r="G266"/>
  <c r="G254"/>
  <c r="U290"/>
  <c r="V290"/>
  <c r="V230"/>
  <c r="G134"/>
  <c r="G146"/>
  <c r="G158"/>
  <c r="G170"/>
  <c r="U182"/>
  <c r="V182"/>
  <c r="V122"/>
  <c r="D19" i="1"/>
  <c r="D20"/>
  <c r="D21"/>
  <c r="D22"/>
  <c r="D23"/>
  <c r="D24"/>
  <c r="D25"/>
  <c r="G14" i="2"/>
  <c r="G62"/>
  <c r="G50"/>
  <c r="G38"/>
  <c r="G26"/>
  <c r="U62"/>
  <c r="V62"/>
  <c r="T279"/>
  <c r="T280"/>
  <c r="T281"/>
  <c r="T282"/>
  <c r="T283"/>
  <c r="T284"/>
  <c r="T285"/>
  <c r="T286"/>
  <c r="T287"/>
  <c r="T288"/>
  <c r="T289"/>
  <c r="T290"/>
  <c r="S290"/>
  <c r="R290"/>
  <c r="Q290"/>
  <c r="P290"/>
  <c r="O290"/>
  <c r="N290"/>
  <c r="M290"/>
  <c r="L290"/>
  <c r="K290"/>
  <c r="J290"/>
  <c r="I290"/>
  <c r="H290"/>
  <c r="F290"/>
  <c r="E290"/>
  <c r="T267"/>
  <c r="T268"/>
  <c r="T269"/>
  <c r="T270"/>
  <c r="T271"/>
  <c r="T272"/>
  <c r="T273"/>
  <c r="T274"/>
  <c r="T275"/>
  <c r="T276"/>
  <c r="T277"/>
  <c r="T278"/>
  <c r="S278"/>
  <c r="R278"/>
  <c r="Q278"/>
  <c r="P278"/>
  <c r="O278"/>
  <c r="N278"/>
  <c r="M278"/>
  <c r="L278"/>
  <c r="K278"/>
  <c r="J278"/>
  <c r="I278"/>
  <c r="H278"/>
  <c r="F278"/>
  <c r="E278"/>
  <c r="T255"/>
  <c r="T256"/>
  <c r="T257"/>
  <c r="T258"/>
  <c r="T259"/>
  <c r="T260"/>
  <c r="T261"/>
  <c r="T262"/>
  <c r="T263"/>
  <c r="T264"/>
  <c r="T265"/>
  <c r="T266"/>
  <c r="S266"/>
  <c r="R266"/>
  <c r="Q266"/>
  <c r="P266"/>
  <c r="O266"/>
  <c r="N266"/>
  <c r="M266"/>
  <c r="L266"/>
  <c r="K266"/>
  <c r="J266"/>
  <c r="I266"/>
  <c r="H266"/>
  <c r="F266"/>
  <c r="E266"/>
  <c r="T243"/>
  <c r="T244"/>
  <c r="T245"/>
  <c r="T246"/>
  <c r="T247"/>
  <c r="T248"/>
  <c r="T249"/>
  <c r="T250"/>
  <c r="T251"/>
  <c r="T252"/>
  <c r="T253"/>
  <c r="T254"/>
  <c r="S254"/>
  <c r="R254"/>
  <c r="Q254"/>
  <c r="P254"/>
  <c r="O254"/>
  <c r="N254"/>
  <c r="M254"/>
  <c r="L254"/>
  <c r="K254"/>
  <c r="J254"/>
  <c r="I254"/>
  <c r="H254"/>
  <c r="F254"/>
  <c r="E254"/>
  <c r="T231"/>
  <c r="T232"/>
  <c r="T233"/>
  <c r="T234"/>
  <c r="T235"/>
  <c r="T236"/>
  <c r="T237"/>
  <c r="T238"/>
  <c r="T239"/>
  <c r="T240"/>
  <c r="T241"/>
  <c r="T242"/>
  <c r="S242"/>
  <c r="R242"/>
  <c r="Q242"/>
  <c r="P242"/>
  <c r="O242"/>
  <c r="N242"/>
  <c r="M242"/>
  <c r="L242"/>
  <c r="K242"/>
  <c r="J242"/>
  <c r="I242"/>
  <c r="H242"/>
  <c r="F242"/>
  <c r="E242"/>
  <c r="L14"/>
  <c r="H26"/>
  <c r="I26"/>
  <c r="I38"/>
  <c r="H38"/>
  <c r="H50"/>
  <c r="I50"/>
  <c r="I62"/>
  <c r="H62"/>
  <c r="H74"/>
  <c r="I74"/>
  <c r="H86"/>
  <c r="I86"/>
  <c r="H98"/>
  <c r="I98"/>
  <c r="H110"/>
  <c r="I110"/>
  <c r="H122"/>
  <c r="I122"/>
  <c r="H134"/>
  <c r="I134"/>
  <c r="H146"/>
  <c r="I146"/>
  <c r="H158"/>
  <c r="I158"/>
  <c r="H170"/>
  <c r="I170"/>
  <c r="H182"/>
  <c r="I182"/>
  <c r="H194"/>
  <c r="I194"/>
  <c r="H206"/>
  <c r="I206"/>
  <c r="H218"/>
  <c r="I218"/>
  <c r="H230"/>
  <c r="I230"/>
  <c r="H14"/>
  <c r="I14"/>
  <c r="K14"/>
  <c r="K26"/>
  <c r="K38"/>
  <c r="K50"/>
  <c r="K62"/>
  <c r="K74"/>
  <c r="K86"/>
  <c r="K98"/>
  <c r="K110"/>
  <c r="K122"/>
  <c r="K134"/>
  <c r="K146"/>
  <c r="K158"/>
  <c r="K170"/>
  <c r="K182"/>
  <c r="K194"/>
  <c r="K206"/>
  <c r="K218"/>
  <c r="K230"/>
  <c r="L26"/>
  <c r="L38"/>
  <c r="L50"/>
  <c r="L62"/>
  <c r="L74"/>
  <c r="L86"/>
  <c r="L98"/>
  <c r="L110"/>
  <c r="L122"/>
  <c r="L134"/>
  <c r="L146"/>
  <c r="L158"/>
  <c r="L170"/>
  <c r="L182"/>
  <c r="L194"/>
  <c r="L206"/>
  <c r="L218"/>
  <c r="L230"/>
  <c r="Q26"/>
  <c r="Q38"/>
  <c r="Q50"/>
  <c r="Q62"/>
  <c r="Q74"/>
  <c r="Q86"/>
  <c r="Q98"/>
  <c r="Q110"/>
  <c r="Q122"/>
  <c r="Q134"/>
  <c r="Q146"/>
  <c r="Q158"/>
  <c r="Q170"/>
  <c r="Q182"/>
  <c r="Q194"/>
  <c r="Q206"/>
  <c r="Q218"/>
  <c r="Q230"/>
  <c r="Q14"/>
  <c r="P14"/>
  <c r="P26"/>
  <c r="P38"/>
  <c r="P50"/>
  <c r="P62"/>
  <c r="P74"/>
  <c r="P86"/>
  <c r="P98"/>
  <c r="P110"/>
  <c r="P122"/>
  <c r="P134"/>
  <c r="P146"/>
  <c r="P158"/>
  <c r="P170"/>
  <c r="P182"/>
  <c r="P194"/>
  <c r="P206"/>
  <c r="P218"/>
  <c r="P230"/>
  <c r="J26"/>
  <c r="J38"/>
  <c r="J50"/>
  <c r="J62"/>
  <c r="J74"/>
  <c r="J86"/>
  <c r="J98"/>
  <c r="J110"/>
  <c r="J122"/>
  <c r="J134"/>
  <c r="J146"/>
  <c r="J158"/>
  <c r="J170"/>
  <c r="J182"/>
  <c r="J194"/>
  <c r="J206"/>
  <c r="J218"/>
  <c r="J230"/>
  <c r="J14"/>
  <c r="M26"/>
  <c r="M38"/>
  <c r="M50"/>
  <c r="M62"/>
  <c r="M74"/>
  <c r="M86"/>
  <c r="M98"/>
  <c r="M110"/>
  <c r="M122"/>
  <c r="M134"/>
  <c r="M146"/>
  <c r="M158"/>
  <c r="M170"/>
  <c r="M182"/>
  <c r="M194"/>
  <c r="M206"/>
  <c r="M218"/>
  <c r="M230"/>
  <c r="M14"/>
  <c r="R26"/>
  <c r="R38"/>
  <c r="R50"/>
  <c r="R62"/>
  <c r="R74"/>
  <c r="R86"/>
  <c r="R98"/>
  <c r="R110"/>
  <c r="R122"/>
  <c r="R134"/>
  <c r="R146"/>
  <c r="R158"/>
  <c r="R170"/>
  <c r="R182"/>
  <c r="R194"/>
  <c r="R206"/>
  <c r="R218"/>
  <c r="R230"/>
  <c r="R14"/>
  <c r="O26"/>
  <c r="O38"/>
  <c r="O50"/>
  <c r="O62"/>
  <c r="O74"/>
  <c r="O86"/>
  <c r="O98"/>
  <c r="O110"/>
  <c r="O122"/>
  <c r="O134"/>
  <c r="O146"/>
  <c r="O158"/>
  <c r="O170"/>
  <c r="O182"/>
  <c r="O194"/>
  <c r="O206"/>
  <c r="O218"/>
  <c r="O230"/>
  <c r="O14"/>
  <c r="N14"/>
  <c r="N26"/>
  <c r="N38"/>
  <c r="N50"/>
  <c r="N62"/>
  <c r="N74"/>
  <c r="N86"/>
  <c r="N98"/>
  <c r="N110"/>
  <c r="N122"/>
  <c r="N134"/>
  <c r="N146"/>
  <c r="N158"/>
  <c r="N170"/>
  <c r="N182"/>
  <c r="N194"/>
  <c r="N206"/>
  <c r="N218"/>
  <c r="N230"/>
  <c r="T219"/>
  <c r="T220"/>
  <c r="T221"/>
  <c r="T222"/>
  <c r="T223"/>
  <c r="T224"/>
  <c r="T225"/>
  <c r="T226"/>
  <c r="T227"/>
  <c r="T228"/>
  <c r="T229"/>
  <c r="T230"/>
  <c r="S230"/>
  <c r="F230"/>
  <c r="E230"/>
  <c r="T207"/>
  <c r="T208"/>
  <c r="T209"/>
  <c r="T210"/>
  <c r="T211"/>
  <c r="T212"/>
  <c r="T213"/>
  <c r="T214"/>
  <c r="T215"/>
  <c r="T216"/>
  <c r="T217"/>
  <c r="T218"/>
  <c r="S218"/>
  <c r="F218"/>
  <c r="E218"/>
  <c r="T195"/>
  <c r="T196"/>
  <c r="T197"/>
  <c r="T198"/>
  <c r="T199"/>
  <c r="T200"/>
  <c r="T201"/>
  <c r="T202"/>
  <c r="T203"/>
  <c r="T204"/>
  <c r="T205"/>
  <c r="T206"/>
  <c r="S206"/>
  <c r="F206"/>
  <c r="E206"/>
  <c r="E39" i="4"/>
  <c r="E42"/>
  <c r="H12"/>
  <c r="I12"/>
  <c r="H18"/>
  <c r="I18"/>
  <c r="H24"/>
  <c r="I24"/>
  <c r="H30"/>
  <c r="I30"/>
  <c r="H6"/>
  <c r="I6"/>
  <c r="E45"/>
  <c r="E48"/>
  <c r="E38"/>
  <c r="E41"/>
  <c r="H11"/>
  <c r="I11"/>
  <c r="H17"/>
  <c r="I17"/>
  <c r="H23"/>
  <c r="I23"/>
  <c r="H29"/>
  <c r="I29"/>
  <c r="H5"/>
  <c r="I5"/>
  <c r="M5"/>
  <c r="N5"/>
  <c r="M11"/>
  <c r="N11"/>
  <c r="M17"/>
  <c r="N17"/>
  <c r="M23"/>
  <c r="N23"/>
  <c r="M29"/>
  <c r="N29"/>
  <c r="M35"/>
  <c r="N35"/>
  <c r="E44"/>
  <c r="E47"/>
  <c r="D1"/>
  <c r="M36"/>
  <c r="N36"/>
  <c r="O36"/>
  <c r="H36"/>
  <c r="I36"/>
  <c r="J36"/>
  <c r="O35"/>
  <c r="H35"/>
  <c r="I35"/>
  <c r="J35"/>
  <c r="M30"/>
  <c r="N30"/>
  <c r="O30"/>
  <c r="O29"/>
  <c r="J30"/>
  <c r="J29"/>
  <c r="M24"/>
  <c r="N24"/>
  <c r="O24"/>
  <c r="O23"/>
  <c r="J24"/>
  <c r="J23"/>
  <c r="M18"/>
  <c r="N18"/>
  <c r="O18"/>
  <c r="O17"/>
  <c r="J18"/>
  <c r="J17"/>
  <c r="M12"/>
  <c r="N12"/>
  <c r="O12"/>
  <c r="O11"/>
  <c r="J12"/>
  <c r="J11"/>
  <c r="M6"/>
  <c r="N6"/>
  <c r="O6"/>
  <c r="O5"/>
  <c r="J6"/>
  <c r="J5"/>
  <c r="T36" i="2"/>
  <c r="T189"/>
  <c r="T177"/>
  <c r="T165"/>
  <c r="T153"/>
  <c r="T141"/>
  <c r="T129"/>
  <c r="T117"/>
  <c r="T105"/>
  <c r="T93"/>
  <c r="T81"/>
  <c r="T69"/>
  <c r="T57"/>
  <c r="T45"/>
  <c r="T33"/>
  <c r="T21"/>
  <c r="T9"/>
  <c r="S194"/>
  <c r="F194"/>
  <c r="E194"/>
  <c r="T193"/>
  <c r="T192"/>
  <c r="T191"/>
  <c r="T190"/>
  <c r="T188"/>
  <c r="T187"/>
  <c r="T186"/>
  <c r="T185"/>
  <c r="T184"/>
  <c r="T183"/>
  <c r="T194"/>
  <c r="S182"/>
  <c r="F182"/>
  <c r="E182"/>
  <c r="T181"/>
  <c r="T180"/>
  <c r="T179"/>
  <c r="T178"/>
  <c r="T176"/>
  <c r="T175"/>
  <c r="T174"/>
  <c r="T173"/>
  <c r="T172"/>
  <c r="T171"/>
  <c r="S170"/>
  <c r="F170"/>
  <c r="E170"/>
  <c r="T169"/>
  <c r="T168"/>
  <c r="T167"/>
  <c r="T166"/>
  <c r="T164"/>
  <c r="T163"/>
  <c r="T162"/>
  <c r="T161"/>
  <c r="T160"/>
  <c r="T159"/>
  <c r="T63"/>
  <c r="T64"/>
  <c r="T65"/>
  <c r="T66"/>
  <c r="T67"/>
  <c r="T68"/>
  <c r="T70"/>
  <c r="T71"/>
  <c r="T72"/>
  <c r="T73"/>
  <c r="T74"/>
  <c r="E74"/>
  <c r="F74"/>
  <c r="S74"/>
  <c r="T75"/>
  <c r="T76"/>
  <c r="T77"/>
  <c r="T78"/>
  <c r="T79"/>
  <c r="T80"/>
  <c r="T82"/>
  <c r="T83"/>
  <c r="T84"/>
  <c r="T85"/>
  <c r="T86"/>
  <c r="E86"/>
  <c r="F86"/>
  <c r="S86"/>
  <c r="T87"/>
  <c r="T88"/>
  <c r="T89"/>
  <c r="T90"/>
  <c r="T91"/>
  <c r="T92"/>
  <c r="T94"/>
  <c r="T95"/>
  <c r="T96"/>
  <c r="T97"/>
  <c r="T98"/>
  <c r="E98"/>
  <c r="F98"/>
  <c r="S98"/>
  <c r="T99"/>
  <c r="T100"/>
  <c r="T101"/>
  <c r="T102"/>
  <c r="T103"/>
  <c r="T104"/>
  <c r="T106"/>
  <c r="T107"/>
  <c r="T108"/>
  <c r="T109"/>
  <c r="E110"/>
  <c r="F110"/>
  <c r="S110"/>
  <c r="T111"/>
  <c r="T112"/>
  <c r="T113"/>
  <c r="T114"/>
  <c r="T115"/>
  <c r="T116"/>
  <c r="T118"/>
  <c r="T119"/>
  <c r="T120"/>
  <c r="T121"/>
  <c r="E122"/>
  <c r="F122"/>
  <c r="S122"/>
  <c r="T123"/>
  <c r="T124"/>
  <c r="T125"/>
  <c r="T126"/>
  <c r="T127"/>
  <c r="T128"/>
  <c r="T130"/>
  <c r="T131"/>
  <c r="T132"/>
  <c r="T133"/>
  <c r="E134"/>
  <c r="F134"/>
  <c r="S134"/>
  <c r="T134"/>
  <c r="T135"/>
  <c r="T136"/>
  <c r="T137"/>
  <c r="T138"/>
  <c r="T139"/>
  <c r="T140"/>
  <c r="T142"/>
  <c r="T143"/>
  <c r="T144"/>
  <c r="T145"/>
  <c r="E146"/>
  <c r="F146"/>
  <c r="S146"/>
  <c r="T146"/>
  <c r="T147"/>
  <c r="T148"/>
  <c r="T149"/>
  <c r="T150"/>
  <c r="T151"/>
  <c r="T152"/>
  <c r="T154"/>
  <c r="T155"/>
  <c r="T156"/>
  <c r="T157"/>
  <c r="E158"/>
  <c r="F158"/>
  <c r="S158"/>
  <c r="T27"/>
  <c r="T28"/>
  <c r="T29"/>
  <c r="T30"/>
  <c r="T31"/>
  <c r="T32"/>
  <c r="T34"/>
  <c r="T35"/>
  <c r="T37"/>
  <c r="E38"/>
  <c r="F38"/>
  <c r="S38"/>
  <c r="T39"/>
  <c r="T40"/>
  <c r="T41"/>
  <c r="T42"/>
  <c r="T43"/>
  <c r="T44"/>
  <c r="T46"/>
  <c r="T47"/>
  <c r="T48"/>
  <c r="T49"/>
  <c r="E50"/>
  <c r="F50"/>
  <c r="S50"/>
  <c r="T51"/>
  <c r="T52"/>
  <c r="T53"/>
  <c r="T54"/>
  <c r="T55"/>
  <c r="T56"/>
  <c r="T58"/>
  <c r="T59"/>
  <c r="T60"/>
  <c r="T61"/>
  <c r="E62"/>
  <c r="F62"/>
  <c r="S62"/>
  <c r="T15"/>
  <c r="T16"/>
  <c r="T17"/>
  <c r="T18"/>
  <c r="T19"/>
  <c r="T20"/>
  <c r="T22"/>
  <c r="T23"/>
  <c r="T24"/>
  <c r="T25"/>
  <c r="E26"/>
  <c r="F26"/>
  <c r="S26"/>
  <c r="T4"/>
  <c r="T5"/>
  <c r="T6"/>
  <c r="T7"/>
  <c r="T8"/>
  <c r="T10"/>
  <c r="T11"/>
  <c r="T12"/>
  <c r="T13"/>
  <c r="T3"/>
  <c r="F14"/>
  <c r="S14"/>
  <c r="E14"/>
  <c r="T38"/>
  <c r="T26"/>
  <c r="T110"/>
  <c r="T158"/>
  <c r="T50"/>
  <c r="T122"/>
  <c r="T62"/>
  <c r="T170"/>
  <c r="T182"/>
  <c r="T14"/>
  <c r="E43" i="3"/>
  <c r="G13"/>
  <c r="G23"/>
  <c r="G33"/>
  <c r="G43"/>
  <c r="F3"/>
  <c r="F8"/>
  <c r="F18"/>
  <c r="F28"/>
  <c r="F38"/>
  <c r="H4"/>
  <c r="H6"/>
  <c r="H8"/>
  <c r="H10"/>
  <c r="H12"/>
  <c r="H14"/>
  <c r="H16"/>
  <c r="H18"/>
  <c r="H20"/>
  <c r="H22"/>
  <c r="H24"/>
  <c r="H26"/>
  <c r="H28"/>
  <c r="H30"/>
  <c r="H32"/>
  <c r="H34"/>
  <c r="H36"/>
  <c r="H38"/>
  <c r="H40"/>
  <c r="H42"/>
  <c r="H44"/>
  <c r="H46"/>
  <c r="H48"/>
  <c r="H50"/>
  <c r="H52"/>
  <c r="H54"/>
  <c r="I22"/>
  <c r="I24"/>
  <c r="I26"/>
  <c r="I28"/>
  <c r="I30"/>
  <c r="I32"/>
  <c r="I34"/>
  <c r="I36"/>
  <c r="I38"/>
  <c r="I40"/>
  <c r="I42"/>
  <c r="I44"/>
  <c r="I46"/>
  <c r="I48"/>
  <c r="I50"/>
  <c r="I52"/>
  <c r="I54"/>
  <c r="J4"/>
  <c r="J5"/>
  <c r="J6"/>
  <c r="J7"/>
  <c r="J8"/>
  <c r="J9"/>
  <c r="J10"/>
  <c r="J11"/>
  <c r="J12"/>
  <c r="J13"/>
  <c r="J14"/>
  <c r="J15"/>
  <c r="J16"/>
  <c r="J17"/>
  <c r="J18"/>
  <c r="J19"/>
  <c r="J20"/>
  <c r="J21"/>
  <c r="J23"/>
  <c r="J25"/>
  <c r="J27"/>
  <c r="J29"/>
  <c r="J31"/>
  <c r="J33"/>
  <c r="J35"/>
  <c r="J37"/>
  <c r="J39"/>
  <c r="J41"/>
  <c r="J43"/>
  <c r="J45"/>
  <c r="J47"/>
  <c r="J49"/>
  <c r="J51"/>
  <c r="J53"/>
  <c r="Q22"/>
  <c r="Q24"/>
  <c r="Q26"/>
  <c r="Q28"/>
  <c r="Q30"/>
  <c r="Q32"/>
  <c r="Q34"/>
  <c r="Q36"/>
  <c r="Q38"/>
  <c r="Q40"/>
  <c r="Q42"/>
  <c r="Q44"/>
  <c r="Q46"/>
  <c r="Q48"/>
  <c r="Q50"/>
  <c r="Q52"/>
  <c r="Q54"/>
  <c r="Q3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3"/>
  <c r="P25"/>
  <c r="P27"/>
  <c r="P29"/>
  <c r="P31"/>
  <c r="P33"/>
  <c r="P35"/>
  <c r="P37"/>
  <c r="P39"/>
  <c r="P41"/>
  <c r="P43"/>
  <c r="P45"/>
  <c r="P47"/>
  <c r="P49"/>
  <c r="P51"/>
  <c r="P53"/>
  <c r="O22"/>
  <c r="O24"/>
  <c r="O26"/>
  <c r="O28"/>
  <c r="O30"/>
  <c r="O32"/>
  <c r="O34"/>
  <c r="O36"/>
  <c r="O38"/>
  <c r="O40"/>
  <c r="O42"/>
  <c r="O44"/>
  <c r="O46"/>
  <c r="O48"/>
  <c r="O50"/>
  <c r="O52"/>
  <c r="O54"/>
  <c r="O3"/>
  <c r="N4"/>
  <c r="N5"/>
  <c r="N6"/>
  <c r="N7"/>
  <c r="N8"/>
  <c r="N9"/>
  <c r="N10"/>
  <c r="N11"/>
  <c r="N12"/>
  <c r="N13"/>
  <c r="N14"/>
  <c r="N15"/>
  <c r="N16"/>
  <c r="N17"/>
  <c r="N18"/>
  <c r="N19"/>
  <c r="N20"/>
  <c r="N21"/>
  <c r="N23"/>
  <c r="N25"/>
  <c r="N27"/>
  <c r="N29"/>
  <c r="N31"/>
  <c r="N33"/>
  <c r="N35"/>
  <c r="N37"/>
  <c r="N39"/>
  <c r="N41"/>
  <c r="N43"/>
  <c r="N45"/>
  <c r="N47"/>
  <c r="N49"/>
  <c r="N51"/>
  <c r="N53"/>
  <c r="M22"/>
  <c r="M24"/>
  <c r="M26"/>
  <c r="M28"/>
  <c r="M30"/>
  <c r="M32"/>
  <c r="M34"/>
  <c r="M36"/>
  <c r="M38"/>
  <c r="M40"/>
  <c r="M42"/>
  <c r="M44"/>
  <c r="M46"/>
  <c r="M48"/>
  <c r="M50"/>
  <c r="M52"/>
  <c r="M54"/>
  <c r="M3"/>
  <c r="L4"/>
  <c r="L5"/>
  <c r="L6"/>
  <c r="L7"/>
  <c r="L8"/>
  <c r="L9"/>
  <c r="L10"/>
  <c r="L11"/>
  <c r="L12"/>
  <c r="L13"/>
  <c r="L14"/>
  <c r="L15"/>
  <c r="L16"/>
  <c r="L17"/>
  <c r="L18"/>
  <c r="L19"/>
  <c r="L20"/>
  <c r="L21"/>
  <c r="L23"/>
  <c r="L25"/>
  <c r="L27"/>
  <c r="L29"/>
  <c r="L31"/>
  <c r="L33"/>
  <c r="L35"/>
  <c r="L37"/>
  <c r="L39"/>
  <c r="L41"/>
  <c r="L43"/>
  <c r="L45"/>
  <c r="L47"/>
  <c r="L49"/>
  <c r="L51"/>
  <c r="L53"/>
  <c r="K22"/>
  <c r="E38"/>
  <c r="E48"/>
  <c r="G8"/>
  <c r="G18"/>
  <c r="G28"/>
  <c r="G38"/>
  <c r="G48"/>
  <c r="G3"/>
  <c r="F48"/>
  <c r="F13"/>
  <c r="F23"/>
  <c r="F33"/>
  <c r="F43"/>
  <c r="J3"/>
  <c r="H5"/>
  <c r="H7"/>
  <c r="H9"/>
  <c r="H11"/>
  <c r="H13"/>
  <c r="H15"/>
  <c r="H17"/>
  <c r="H19"/>
  <c r="H21"/>
  <c r="H23"/>
  <c r="H25"/>
  <c r="H27"/>
  <c r="H29"/>
  <c r="H31"/>
  <c r="H33"/>
  <c r="H35"/>
  <c r="H37"/>
  <c r="H39"/>
  <c r="H41"/>
  <c r="H43"/>
  <c r="H45"/>
  <c r="H47"/>
  <c r="H49"/>
  <c r="H51"/>
  <c r="H53"/>
  <c r="H3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3"/>
  <c r="I25"/>
  <c r="I27"/>
  <c r="I29"/>
  <c r="I31"/>
  <c r="I33"/>
  <c r="I35"/>
  <c r="I37"/>
  <c r="I39"/>
  <c r="I41"/>
  <c r="I43"/>
  <c r="I45"/>
  <c r="I47"/>
  <c r="I49"/>
  <c r="I51"/>
  <c r="I53"/>
  <c r="J22"/>
  <c r="J24"/>
  <c r="J26"/>
  <c r="J28"/>
  <c r="J30"/>
  <c r="J32"/>
  <c r="J34"/>
  <c r="J36"/>
  <c r="J38"/>
  <c r="J40"/>
  <c r="J42"/>
  <c r="J44"/>
  <c r="J46"/>
  <c r="J48"/>
  <c r="J50"/>
  <c r="J52"/>
  <c r="J54"/>
  <c r="Q4"/>
  <c r="Q5"/>
  <c r="Q6"/>
  <c r="Q7"/>
  <c r="Q8"/>
  <c r="Q9"/>
  <c r="Q10"/>
  <c r="Q11"/>
  <c r="Q12"/>
  <c r="Q13"/>
  <c r="Q14"/>
  <c r="Q15"/>
  <c r="Q16"/>
  <c r="Q17"/>
  <c r="Q18"/>
  <c r="Q19"/>
  <c r="Q20"/>
  <c r="Q21"/>
  <c r="Q23"/>
  <c r="Q25"/>
  <c r="Q27"/>
  <c r="Q29"/>
  <c r="Q31"/>
  <c r="Q33"/>
  <c r="Q35"/>
  <c r="Q37"/>
  <c r="Q39"/>
  <c r="Q41"/>
  <c r="Q43"/>
  <c r="Q45"/>
  <c r="Q47"/>
  <c r="Q49"/>
  <c r="Q51"/>
  <c r="Q53"/>
  <c r="P22"/>
  <c r="P24"/>
  <c r="P26"/>
  <c r="P28"/>
  <c r="P30"/>
  <c r="P32"/>
  <c r="P34"/>
  <c r="P36"/>
  <c r="P38"/>
  <c r="P40"/>
  <c r="P42"/>
  <c r="P44"/>
  <c r="P46"/>
  <c r="P48"/>
  <c r="P50"/>
  <c r="P52"/>
  <c r="P54"/>
  <c r="O4"/>
  <c r="O5"/>
  <c r="O6"/>
  <c r="O7"/>
  <c r="O8"/>
  <c r="O9"/>
  <c r="O10"/>
  <c r="O11"/>
  <c r="O12"/>
  <c r="O13"/>
  <c r="O14"/>
  <c r="O15"/>
  <c r="O16"/>
  <c r="O17"/>
  <c r="O18"/>
  <c r="O19"/>
  <c r="O20"/>
  <c r="O21"/>
  <c r="O23"/>
  <c r="O25"/>
  <c r="O27"/>
  <c r="O29"/>
  <c r="O31"/>
  <c r="O33"/>
  <c r="O35"/>
  <c r="O37"/>
  <c r="O39"/>
  <c r="O41"/>
  <c r="O43"/>
  <c r="O45"/>
  <c r="O47"/>
  <c r="O49"/>
  <c r="O51"/>
  <c r="O53"/>
  <c r="N22"/>
  <c r="N24"/>
  <c r="N26"/>
  <c r="N28"/>
  <c r="N30"/>
  <c r="N32"/>
  <c r="N34"/>
  <c r="N36"/>
  <c r="N38"/>
  <c r="N40"/>
  <c r="N42"/>
  <c r="N44"/>
  <c r="N46"/>
  <c r="N48"/>
  <c r="N50"/>
  <c r="N52"/>
  <c r="N54"/>
  <c r="N3"/>
  <c r="M4"/>
  <c r="M5"/>
  <c r="M6"/>
  <c r="M7"/>
  <c r="M8"/>
  <c r="M9"/>
  <c r="M10"/>
  <c r="M11"/>
  <c r="M12"/>
  <c r="M13"/>
  <c r="M14"/>
  <c r="M15"/>
  <c r="M16"/>
  <c r="M17"/>
  <c r="M18"/>
  <c r="M19"/>
  <c r="M20"/>
  <c r="M21"/>
  <c r="M23"/>
  <c r="M25"/>
  <c r="M27"/>
  <c r="M29"/>
  <c r="M31"/>
  <c r="M33"/>
  <c r="M35"/>
  <c r="M37"/>
  <c r="M39"/>
  <c r="M41"/>
  <c r="M43"/>
  <c r="M45"/>
  <c r="M47"/>
  <c r="M49"/>
  <c r="M51"/>
  <c r="M53"/>
  <c r="L22"/>
  <c r="L24"/>
  <c r="L26"/>
  <c r="L28"/>
  <c r="L30"/>
  <c r="L32"/>
  <c r="L34"/>
  <c r="L36"/>
  <c r="L38"/>
  <c r="L40"/>
  <c r="L42"/>
  <c r="L44"/>
  <c r="L46"/>
  <c r="L48"/>
  <c r="L50"/>
  <c r="L52"/>
  <c r="L54"/>
  <c r="L3"/>
  <c r="K3"/>
  <c r="K4"/>
  <c r="K5"/>
  <c r="K6"/>
  <c r="K7"/>
  <c r="K8"/>
  <c r="K23"/>
  <c r="K25"/>
  <c r="K27"/>
  <c r="K29"/>
  <c r="K31"/>
  <c r="K33"/>
  <c r="K35"/>
  <c r="K37"/>
  <c r="K39"/>
  <c r="K41"/>
  <c r="K43"/>
  <c r="K45"/>
  <c r="K47"/>
  <c r="K49"/>
  <c r="K51"/>
  <c r="K53"/>
  <c r="K9"/>
  <c r="K10"/>
  <c r="K11"/>
  <c r="K12"/>
  <c r="K13"/>
  <c r="K14"/>
  <c r="K15"/>
  <c r="K16"/>
  <c r="K17"/>
  <c r="K18"/>
  <c r="K19"/>
  <c r="K20"/>
  <c r="K21"/>
  <c r="K24"/>
  <c r="K26"/>
  <c r="K28"/>
  <c r="K30"/>
  <c r="K32"/>
  <c r="K34"/>
  <c r="K36"/>
  <c r="K38"/>
  <c r="K40"/>
  <c r="K42"/>
  <c r="K44"/>
  <c r="K46"/>
  <c r="K48"/>
  <c r="K50"/>
  <c r="K52"/>
  <c r="K54"/>
  <c r="E13" l="1"/>
  <c r="E18"/>
  <c r="E23"/>
  <c r="E28"/>
  <c r="E33" s="1"/>
</calcChain>
</file>

<file path=xl/sharedStrings.xml><?xml version="1.0" encoding="utf-8"?>
<sst xmlns="http://schemas.openxmlformats.org/spreadsheetml/2006/main" count="357" uniqueCount="98">
  <si>
    <t xml:space="preserve">Date </t>
  </si>
  <si>
    <t>Poids Pesée Total</t>
  </si>
  <si>
    <t>Nb Ingrédients</t>
  </si>
  <si>
    <t>Théorique</t>
  </si>
  <si>
    <t>Réel</t>
  </si>
  <si>
    <t>Nb Recettes</t>
  </si>
  <si>
    <t>S 1000</t>
  </si>
  <si>
    <t>S 1000 I</t>
  </si>
  <si>
    <t>S 200</t>
  </si>
  <si>
    <t>S 200 I</t>
  </si>
  <si>
    <t>S60+CC</t>
  </si>
  <si>
    <t>PESEE</t>
  </si>
  <si>
    <t>NOMBRE PESEE</t>
  </si>
  <si>
    <t>NOMBRE MELANGE</t>
  </si>
  <si>
    <t>NB CONDITIONNEMENT</t>
  </si>
  <si>
    <t>Boite sertis</t>
  </si>
  <si>
    <t>Dosettes</t>
  </si>
  <si>
    <t>VAI</t>
  </si>
  <si>
    <t>PAE</t>
  </si>
  <si>
    <t>Sénéchal (STD)</t>
  </si>
  <si>
    <t>Condi S 1000</t>
  </si>
  <si>
    <t>DATE</t>
  </si>
  <si>
    <t>PERSONNEL</t>
  </si>
  <si>
    <t>MISE EN PLACE</t>
  </si>
  <si>
    <t>NETTOYAGE</t>
  </si>
  <si>
    <t xml:space="preserve">S1000 </t>
  </si>
  <si>
    <t>S200</t>
  </si>
  <si>
    <t>S60/CC</t>
  </si>
  <si>
    <t>CONDI STD</t>
  </si>
  <si>
    <t>BOITE</t>
  </si>
  <si>
    <t>DOSETTE</t>
  </si>
  <si>
    <t>MEC</t>
  </si>
  <si>
    <t>MEC PAE</t>
  </si>
  <si>
    <t>CUMUL</t>
  </si>
  <si>
    <t>SOMME</t>
  </si>
  <si>
    <t>POSTE</t>
  </si>
  <si>
    <t>Pesée</t>
  </si>
  <si>
    <t>Mélange</t>
  </si>
  <si>
    <t>Conditionnement</t>
  </si>
  <si>
    <t>MEC PAE + PAE</t>
  </si>
  <si>
    <t>Virginie</t>
  </si>
  <si>
    <t>Mélissa</t>
  </si>
  <si>
    <t>Coraline</t>
  </si>
  <si>
    <t>Catherine</t>
  </si>
  <si>
    <t>Olivier</t>
  </si>
  <si>
    <t>Pierre</t>
  </si>
  <si>
    <t>Jérémy</t>
  </si>
  <si>
    <t>Antonia</t>
  </si>
  <si>
    <t>Martin</t>
  </si>
  <si>
    <t>Jacky</t>
  </si>
  <si>
    <t>Intérimaire</t>
  </si>
  <si>
    <t>Nicolas</t>
  </si>
  <si>
    <t>THEO</t>
  </si>
  <si>
    <t>REEL</t>
  </si>
  <si>
    <t>CONDI 1</t>
  </si>
  <si>
    <t>CONDI 2</t>
  </si>
  <si>
    <t>SACS</t>
  </si>
  <si>
    <t>SEAUX</t>
  </si>
  <si>
    <t>BOX GRIS</t>
  </si>
  <si>
    <t>CADENCE CONDI/H</t>
  </si>
  <si>
    <t>MELANGE</t>
  </si>
  <si>
    <t>CONDITIONNEMENT</t>
  </si>
  <si>
    <t>MEC (HORS PAE)</t>
  </si>
  <si>
    <t>Nb Ing/H</t>
  </si>
  <si>
    <t>Min/Ing</t>
  </si>
  <si>
    <t>Min/Kg</t>
  </si>
  <si>
    <t>Boites/H</t>
  </si>
  <si>
    <t>Dosettes/H</t>
  </si>
  <si>
    <t>Sachets/H</t>
  </si>
  <si>
    <t>STD/H</t>
  </si>
  <si>
    <t>PAE/H</t>
  </si>
  <si>
    <t>CONDI MEC/H</t>
  </si>
  <si>
    <t>S60+CC/H</t>
  </si>
  <si>
    <t xml:space="preserve">S 1000 + S 1000 I/H </t>
  </si>
  <si>
    <t>S 200 + S 200 I/H</t>
  </si>
  <si>
    <t>BACS</t>
  </si>
  <si>
    <t>Mise en place/Nettoyage</t>
  </si>
  <si>
    <t>MEP</t>
  </si>
  <si>
    <t>CONDI</t>
  </si>
  <si>
    <t>CONDI S 1000</t>
  </si>
  <si>
    <t>Temps total MEP + NETT</t>
  </si>
  <si>
    <t>Temps total Mélange</t>
  </si>
  <si>
    <t>DÉBUT</t>
  </si>
  <si>
    <t>FIN</t>
  </si>
  <si>
    <t>TEMPS CONDI</t>
  </si>
  <si>
    <t>KG</t>
  </si>
  <si>
    <t>CARO CHOCO</t>
  </si>
  <si>
    <t>551 kg</t>
  </si>
  <si>
    <t>LUNDI 20 JUIN</t>
  </si>
  <si>
    <t>Temps total Condi</t>
  </si>
  <si>
    <t>Tps dispo</t>
  </si>
  <si>
    <t>TOTAL</t>
  </si>
  <si>
    <t>Année</t>
  </si>
  <si>
    <t>Mois</t>
  </si>
  <si>
    <t>Semaine</t>
  </si>
  <si>
    <t>ANNEE</t>
  </si>
  <si>
    <t>MOIS</t>
  </si>
  <si>
    <t>SEMAINE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</si>
</sst>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AFF88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09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90">
    <xf numFmtId="0" fontId="0" fillId="0" borderId="0" xfId="0"/>
    <xf numFmtId="0" fontId="5" fillId="3" borderId="0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0" fillId="0" borderId="0" xfId="0"/>
    <xf numFmtId="0" fontId="3" fillId="6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7" xfId="0" applyFill="1" applyBorder="1"/>
    <xf numFmtId="0" fontId="7" fillId="7" borderId="1" xfId="0" applyFont="1" applyFill="1" applyBorder="1"/>
    <xf numFmtId="0" fontId="0" fillId="0" borderId="1" xfId="0" applyFill="1" applyBorder="1"/>
    <xf numFmtId="0" fontId="0" fillId="0" borderId="7" xfId="0" applyFill="1" applyBorder="1"/>
    <xf numFmtId="14" fontId="0" fillId="0" borderId="1" xfId="0" applyNumberFormat="1" applyFill="1" applyBorder="1" applyAlignment="1">
      <alignment horizontal="center" vertical="center"/>
    </xf>
    <xf numFmtId="0" fontId="0" fillId="0" borderId="9" xfId="0" applyFill="1" applyBorder="1"/>
    <xf numFmtId="0" fontId="0" fillId="6" borderId="9" xfId="0" applyFill="1" applyBorder="1"/>
    <xf numFmtId="14" fontId="0" fillId="6" borderId="1" xfId="0" applyNumberFormat="1" applyFill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/>
    <xf numFmtId="0" fontId="8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0" fontId="5" fillId="0" borderId="12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12" xfId="0" applyNumberFormat="1" applyFont="1" applyBorder="1"/>
    <xf numFmtId="2" fontId="5" fillId="0" borderId="13" xfId="0" applyNumberFormat="1" applyFont="1" applyBorder="1"/>
    <xf numFmtId="2" fontId="5" fillId="0" borderId="12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164" fontId="5" fillId="0" borderId="19" xfId="0" applyNumberFormat="1" applyFont="1" applyBorder="1"/>
    <xf numFmtId="0" fontId="3" fillId="8" borderId="1" xfId="0" applyFont="1" applyFill="1" applyBorder="1" applyAlignment="1">
      <alignment horizontal="center" vertical="center"/>
    </xf>
    <xf numFmtId="3" fontId="0" fillId="0" borderId="10" xfId="0" applyNumberFormat="1" applyBorder="1"/>
    <xf numFmtId="3" fontId="0" fillId="0" borderId="18" xfId="0" applyNumberFormat="1" applyBorder="1"/>
    <xf numFmtId="3" fontId="0" fillId="0" borderId="14" xfId="0" applyNumberFormat="1" applyBorder="1"/>
    <xf numFmtId="2" fontId="0" fillId="0" borderId="0" xfId="0" applyNumberFormat="1"/>
    <xf numFmtId="0" fontId="0" fillId="6" borderId="3" xfId="0" applyFill="1" applyBorder="1"/>
    <xf numFmtId="0" fontId="0" fillId="0" borderId="20" xfId="0" applyFill="1" applyBorder="1"/>
    <xf numFmtId="0" fontId="9" fillId="0" borderId="1" xfId="0" applyFont="1" applyFill="1" applyBorder="1"/>
    <xf numFmtId="0" fontId="9" fillId="6" borderId="1" xfId="0" applyFont="1" applyFill="1" applyBorder="1"/>
    <xf numFmtId="0" fontId="8" fillId="0" borderId="4" xfId="0" applyFont="1" applyBorder="1" applyAlignment="1">
      <alignment horizontal="center"/>
    </xf>
    <xf numFmtId="14" fontId="0" fillId="0" borderId="10" xfId="0" applyNumberFormat="1" applyBorder="1"/>
    <xf numFmtId="2" fontId="0" fillId="0" borderId="10" xfId="0" applyNumberFormat="1" applyBorder="1"/>
    <xf numFmtId="0" fontId="0" fillId="0" borderId="10" xfId="0" applyBorder="1"/>
    <xf numFmtId="3" fontId="0" fillId="0" borderId="21" xfId="0" applyNumberFormat="1" applyBorder="1"/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/>
    <xf numFmtId="0" fontId="0" fillId="0" borderId="16" xfId="0" applyBorder="1"/>
    <xf numFmtId="2" fontId="0" fillId="0" borderId="13" xfId="0" applyNumberFormat="1" applyBorder="1"/>
    <xf numFmtId="2" fontId="0" fillId="0" borderId="0" xfId="0" applyNumberFormat="1" applyBorder="1"/>
    <xf numFmtId="0" fontId="8" fillId="0" borderId="9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20" fontId="5" fillId="0" borderId="34" xfId="0" applyNumberFormat="1" applyFont="1" applyBorder="1" applyAlignment="1">
      <alignment horizontal="center" vertical="center"/>
    </xf>
    <xf numFmtId="20" fontId="5" fillId="0" borderId="35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20" fontId="5" fillId="0" borderId="23" xfId="0" applyNumberFormat="1" applyFont="1" applyBorder="1" applyAlignment="1">
      <alignment vertical="center"/>
    </xf>
    <xf numFmtId="20" fontId="5" fillId="0" borderId="23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8" fillId="9" borderId="0" xfId="0" applyFont="1" applyFill="1" applyBorder="1" applyAlignment="1">
      <alignment vertical="center"/>
    </xf>
    <xf numFmtId="0" fontId="8" fillId="9" borderId="0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vertical="center" wrapText="1"/>
    </xf>
    <xf numFmtId="0" fontId="0" fillId="9" borderId="0" xfId="0" applyFill="1" applyBorder="1"/>
    <xf numFmtId="0" fontId="0" fillId="9" borderId="0" xfId="0" applyFill="1"/>
    <xf numFmtId="20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0" fillId="0" borderId="17" xfId="0" applyBorder="1"/>
    <xf numFmtId="2" fontId="0" fillId="6" borderId="36" xfId="0" applyNumberFormat="1" applyFill="1" applyBorder="1"/>
    <xf numFmtId="2" fontId="0" fillId="6" borderId="31" xfId="0" applyNumberFormat="1" applyFill="1" applyBorder="1"/>
    <xf numFmtId="0" fontId="8" fillId="0" borderId="7" xfId="0" applyFont="1" applyBorder="1" applyAlignment="1">
      <alignment horizontal="center" vertical="center"/>
    </xf>
    <xf numFmtId="0" fontId="14" fillId="10" borderId="1" xfId="0" applyFont="1" applyFill="1" applyBorder="1"/>
    <xf numFmtId="0" fontId="5" fillId="3" borderId="3" xfId="0" applyFont="1" applyFill="1" applyBorder="1" applyAlignment="1">
      <alignment horizontal="center"/>
    </xf>
    <xf numFmtId="14" fontId="0" fillId="0" borderId="39" xfId="0" applyNumberFormat="1" applyBorder="1"/>
    <xf numFmtId="0" fontId="0" fillId="0" borderId="40" xfId="0" applyBorder="1"/>
    <xf numFmtId="0" fontId="0" fillId="0" borderId="24" xfId="0" applyBorder="1"/>
    <xf numFmtId="14" fontId="0" fillId="0" borderId="0" xfId="0" applyNumberFormat="1"/>
    <xf numFmtId="14" fontId="0" fillId="0" borderId="24" xfId="0" applyNumberFormat="1" applyBorder="1"/>
    <xf numFmtId="0" fontId="0" fillId="0" borderId="24" xfId="0" applyNumberFormat="1" applyBorder="1"/>
    <xf numFmtId="0" fontId="0" fillId="11" borderId="10" xfId="0" applyFill="1" applyBorder="1"/>
    <xf numFmtId="14" fontId="0" fillId="11" borderId="24" xfId="0" applyNumberFormat="1" applyFill="1" applyBorder="1"/>
    <xf numFmtId="2" fontId="0" fillId="11" borderId="10" xfId="0" applyNumberFormat="1" applyFill="1" applyBorder="1"/>
    <xf numFmtId="0" fontId="0" fillId="11" borderId="40" xfId="0" applyFill="1" applyBorder="1"/>
    <xf numFmtId="0" fontId="0" fillId="11" borderId="24" xfId="0" applyFill="1" applyBorder="1"/>
    <xf numFmtId="0" fontId="0" fillId="11" borderId="24" xfId="0" applyNumberFormat="1" applyFill="1" applyBorder="1"/>
    <xf numFmtId="14" fontId="0" fillId="11" borderId="38" xfId="0" applyNumberFormat="1" applyFill="1" applyBorder="1"/>
    <xf numFmtId="3" fontId="0" fillId="11" borderId="37" xfId="0" applyNumberFormat="1" applyFill="1" applyBorder="1"/>
    <xf numFmtId="3" fontId="0" fillId="11" borderId="35" xfId="0" applyNumberFormat="1" applyFill="1" applyBorder="1"/>
    <xf numFmtId="3" fontId="0" fillId="11" borderId="12" xfId="0" applyNumberFormat="1" applyFill="1" applyBorder="1"/>
    <xf numFmtId="3" fontId="0" fillId="11" borderId="17" xfId="0" applyNumberFormat="1" applyFill="1" applyBorder="1"/>
    <xf numFmtId="3" fontId="0" fillId="11" borderId="30" xfId="0" applyNumberFormat="1" applyFill="1" applyBorder="1"/>
    <xf numFmtId="14" fontId="0" fillId="11" borderId="39" xfId="0" applyNumberFormat="1" applyFill="1" applyBorder="1"/>
    <xf numFmtId="3" fontId="0" fillId="11" borderId="21" xfId="0" applyNumberFormat="1" applyFill="1" applyBorder="1"/>
    <xf numFmtId="3" fontId="0" fillId="11" borderId="10" xfId="0" applyNumberFormat="1" applyFill="1" applyBorder="1"/>
    <xf numFmtId="3" fontId="0" fillId="11" borderId="18" xfId="0" applyNumberFormat="1" applyFill="1" applyBorder="1"/>
    <xf numFmtId="3" fontId="0" fillId="11" borderId="14" xfId="0" applyNumberFormat="1" applyFill="1" applyBorder="1"/>
    <xf numFmtId="3" fontId="0" fillId="11" borderId="36" xfId="0" applyNumberFormat="1" applyFill="1" applyBorder="1"/>
    <xf numFmtId="0" fontId="0" fillId="11" borderId="10" xfId="0" applyNumberFormat="1" applyFill="1" applyBorder="1"/>
    <xf numFmtId="14" fontId="0" fillId="11" borderId="14" xfId="0" applyNumberFormat="1" applyFill="1" applyBorder="1"/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5" fillId="5" borderId="7" xfId="0" applyFont="1" applyFill="1" applyBorder="1" applyAlignment="1">
      <alignment horizontal="center"/>
    </xf>
    <xf numFmtId="0" fontId="0" fillId="0" borderId="9" xfId="0" applyBorder="1"/>
    <xf numFmtId="0" fontId="5" fillId="2" borderId="4" xfId="0" applyFont="1" applyFill="1" applyBorder="1" applyAlignment="1">
      <alignment horizontal="center" vertical="center"/>
    </xf>
    <xf numFmtId="0" fontId="0" fillId="0" borderId="6" xfId="0" applyBorder="1"/>
    <xf numFmtId="0" fontId="4" fillId="5" borderId="7" xfId="0" applyFont="1" applyFill="1" applyBorder="1" applyAlignment="1">
      <alignment horizontal="center"/>
    </xf>
    <xf numFmtId="0" fontId="0" fillId="0" borderId="8" xfId="0" applyBorder="1"/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0" fillId="0" borderId="5" xfId="0" applyBorder="1"/>
    <xf numFmtId="0" fontId="5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14" fontId="0" fillId="6" borderId="7" xfId="0" applyNumberFormat="1" applyFill="1" applyBorder="1" applyAlignment="1">
      <alignment horizontal="center" vertical="center"/>
    </xf>
    <xf numFmtId="14" fontId="0" fillId="6" borderId="8" xfId="0" applyNumberFormat="1" applyFill="1" applyBorder="1" applyAlignment="1">
      <alignment horizontal="center" vertical="center"/>
    </xf>
    <xf numFmtId="14" fontId="0" fillId="6" borderId="9" xfId="0" applyNumberFormat="1" applyFill="1" applyBorder="1" applyAlignment="1">
      <alignment horizontal="center" vertical="center"/>
    </xf>
    <xf numFmtId="14" fontId="0" fillId="0" borderId="7" xfId="0" applyNumberFormat="1" applyFill="1" applyBorder="1" applyAlignment="1">
      <alignment horizontal="center" vertical="center"/>
    </xf>
    <xf numFmtId="14" fontId="0" fillId="0" borderId="8" xfId="0" applyNumberFormat="1" applyFill="1" applyBorder="1" applyAlignment="1">
      <alignment horizontal="center" vertical="center"/>
    </xf>
    <xf numFmtId="14" fontId="0" fillId="0" borderId="9" xfId="0" applyNumberFormat="1" applyFill="1" applyBorder="1" applyAlignment="1">
      <alignment horizontal="center" vertical="center"/>
    </xf>
    <xf numFmtId="14" fontId="0" fillId="6" borderId="4" xfId="0" applyNumberFormat="1" applyFill="1" applyBorder="1" applyAlignment="1">
      <alignment horizontal="center" vertical="center"/>
    </xf>
    <xf numFmtId="14" fontId="0" fillId="6" borderId="5" xfId="0" applyNumberFormat="1" applyFill="1" applyBorder="1" applyAlignment="1">
      <alignment horizontal="center" vertical="center"/>
    </xf>
    <xf numFmtId="14" fontId="0" fillId="6" borderId="6" xfId="0" applyNumberFormat="1" applyFill="1" applyBorder="1" applyAlignment="1">
      <alignment horizontal="center" vertical="center"/>
    </xf>
    <xf numFmtId="14" fontId="5" fillId="6" borderId="4" xfId="0" applyNumberFormat="1" applyFont="1" applyFill="1" applyBorder="1" applyAlignment="1">
      <alignment horizontal="center" vertical="center"/>
    </xf>
    <xf numFmtId="14" fontId="5" fillId="6" borderId="6" xfId="0" applyNumberFormat="1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2" fontId="0" fillId="11" borderId="22" xfId="0" applyNumberFormat="1" applyFill="1" applyBorder="1" applyAlignment="1">
      <alignment horizontal="center" vertical="center"/>
    </xf>
    <xf numFmtId="2" fontId="0" fillId="11" borderId="23" xfId="0" applyNumberFormat="1" applyFill="1" applyBorder="1" applyAlignment="1">
      <alignment horizontal="center" vertical="center"/>
    </xf>
    <xf numFmtId="2" fontId="0" fillId="11" borderId="24" xfId="0" applyNumberForma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 vertical="center"/>
    </xf>
    <xf numFmtId="2" fontId="8" fillId="0" borderId="3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</cellXfs>
  <cellStyles count="10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Normal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0000"/>
  </sheetPr>
  <dimension ref="A1:Y141"/>
  <sheetViews>
    <sheetView workbookViewId="0">
      <pane ySplit="1320" activePane="bottomLeft"/>
      <selection sqref="A1:C3"/>
      <selection pane="bottomLeft" activeCell="F19" sqref="F19:F23"/>
    </sheetView>
  </sheetViews>
  <sheetFormatPr baseColWidth="10" defaultRowHeight="15"/>
  <cols>
    <col min="1" max="2" width="10.85546875" style="5"/>
    <col min="3" max="3" width="10.42578125" customWidth="1"/>
    <col min="5" max="5" width="14" customWidth="1"/>
    <col min="6" max="6" width="13.42578125" customWidth="1"/>
    <col min="7" max="7" width="13.7109375" customWidth="1"/>
    <col min="8" max="8" width="18" customWidth="1"/>
    <col min="20" max="20" width="9.85546875" customWidth="1"/>
    <col min="21" max="21" width="14" customWidth="1"/>
  </cols>
  <sheetData>
    <row r="1" spans="1:25" ht="21.75" thickBot="1">
      <c r="A1" s="112" t="s">
        <v>92</v>
      </c>
      <c r="B1" s="112" t="s">
        <v>93</v>
      </c>
      <c r="C1" s="112" t="s">
        <v>94</v>
      </c>
      <c r="D1" s="112" t="s">
        <v>0</v>
      </c>
      <c r="E1" s="115" t="s">
        <v>12</v>
      </c>
      <c r="F1" s="107"/>
      <c r="G1" s="107"/>
      <c r="H1" s="103"/>
      <c r="I1" s="116" t="s">
        <v>13</v>
      </c>
      <c r="J1" s="107"/>
      <c r="K1" s="107"/>
      <c r="L1" s="107"/>
      <c r="M1" s="103"/>
      <c r="N1" s="106" t="s">
        <v>14</v>
      </c>
      <c r="O1" s="107"/>
      <c r="P1" s="107"/>
      <c r="Q1" s="107"/>
      <c r="R1" s="107"/>
      <c r="S1" s="107"/>
      <c r="T1" s="107"/>
      <c r="U1" s="107"/>
      <c r="V1" s="103"/>
    </row>
    <row r="2" spans="1:25" ht="16.5" customHeight="1" thickBot="1">
      <c r="A2" s="113"/>
      <c r="B2" s="113"/>
      <c r="C2" s="113"/>
      <c r="D2" s="113"/>
      <c r="E2" s="114" t="s">
        <v>2</v>
      </c>
      <c r="F2" s="103"/>
      <c r="G2" s="117" t="s">
        <v>5</v>
      </c>
      <c r="H2" s="117" t="s">
        <v>1</v>
      </c>
      <c r="I2" s="104" t="s">
        <v>6</v>
      </c>
      <c r="J2" s="104" t="s">
        <v>7</v>
      </c>
      <c r="K2" s="104" t="s">
        <v>8</v>
      </c>
      <c r="L2" s="104" t="s">
        <v>9</v>
      </c>
      <c r="M2" s="104" t="s">
        <v>10</v>
      </c>
      <c r="N2" s="102" t="s">
        <v>15</v>
      </c>
      <c r="O2" s="103"/>
      <c r="P2" s="102" t="s">
        <v>16</v>
      </c>
      <c r="Q2" s="103"/>
      <c r="R2" s="108" t="s">
        <v>17</v>
      </c>
      <c r="S2" s="110" t="s">
        <v>19</v>
      </c>
      <c r="T2" s="111"/>
      <c r="U2" s="108" t="s">
        <v>20</v>
      </c>
      <c r="V2" s="108" t="s">
        <v>18</v>
      </c>
    </row>
    <row r="3" spans="1:25" ht="16.5" customHeight="1" thickBot="1">
      <c r="A3" s="105"/>
      <c r="B3" s="105"/>
      <c r="C3" s="105"/>
      <c r="D3" s="113"/>
      <c r="E3" s="73" t="s">
        <v>3</v>
      </c>
      <c r="F3" s="1" t="s">
        <v>4</v>
      </c>
      <c r="G3" s="105"/>
      <c r="H3" s="105"/>
      <c r="I3" s="105"/>
      <c r="J3" s="105"/>
      <c r="K3" s="105"/>
      <c r="L3" s="105"/>
      <c r="M3" s="105"/>
      <c r="N3" s="2" t="s">
        <v>3</v>
      </c>
      <c r="O3" s="3" t="s">
        <v>4</v>
      </c>
      <c r="P3" s="4" t="s">
        <v>3</v>
      </c>
      <c r="Q3" s="2" t="s">
        <v>4</v>
      </c>
      <c r="R3" s="105"/>
      <c r="S3" s="4" t="s">
        <v>3</v>
      </c>
      <c r="T3" s="2" t="s">
        <v>4</v>
      </c>
      <c r="U3" s="105"/>
      <c r="V3" s="109"/>
    </row>
    <row r="4" spans="1:25">
      <c r="A4" s="83">
        <f>YEAR(D4)</f>
        <v>2016</v>
      </c>
      <c r="B4" s="84">
        <f>MONTH(D4)</f>
        <v>6</v>
      </c>
      <c r="C4" s="85">
        <f>WEEKNUM(D4,1)-1</f>
        <v>23</v>
      </c>
      <c r="D4" s="86">
        <v>42527</v>
      </c>
      <c r="E4" s="87"/>
      <c r="F4" s="88"/>
      <c r="G4" s="89"/>
      <c r="H4" s="89"/>
      <c r="I4" s="89"/>
      <c r="J4" s="89"/>
      <c r="K4" s="89"/>
      <c r="L4" s="89"/>
      <c r="M4" s="89"/>
      <c r="N4" s="89"/>
      <c r="O4" s="88"/>
      <c r="P4" s="89"/>
      <c r="Q4" s="89"/>
      <c r="R4" s="89"/>
      <c r="S4" s="89"/>
      <c r="T4" s="89"/>
      <c r="U4" s="90"/>
      <c r="V4" s="91"/>
    </row>
    <row r="5" spans="1:25">
      <c r="A5" s="83">
        <f t="shared" ref="A5:A25" si="0">YEAR(D5)</f>
        <v>2016</v>
      </c>
      <c r="B5" s="84">
        <f t="shared" ref="B5:B25" si="1">MONTH(D5)</f>
        <v>6</v>
      </c>
      <c r="C5" s="85">
        <f t="shared" ref="C5:C25" si="2">WEEKNUM(D5,1)-1</f>
        <v>23</v>
      </c>
      <c r="D5" s="92">
        <f>WORKDAY(D4,1,$Y$5:$Y$22)</f>
        <v>42528</v>
      </c>
      <c r="E5" s="93"/>
      <c r="F5" s="94">
        <v>5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5"/>
      <c r="V5" s="96"/>
      <c r="Y5" s="77">
        <v>42565</v>
      </c>
    </row>
    <row r="6" spans="1:25">
      <c r="A6" s="83">
        <f t="shared" si="0"/>
        <v>2016</v>
      </c>
      <c r="B6" s="84">
        <f t="shared" si="1"/>
        <v>6</v>
      </c>
      <c r="C6" s="85">
        <f t="shared" si="2"/>
        <v>23</v>
      </c>
      <c r="D6" s="92">
        <f t="shared" ref="D6:D25" si="3">WORKDAY(D5,1,Y6:Y23)</f>
        <v>42529</v>
      </c>
      <c r="E6" s="93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V6" s="96"/>
      <c r="Y6" s="77">
        <v>42597</v>
      </c>
    </row>
    <row r="7" spans="1:25">
      <c r="A7" s="83">
        <f t="shared" si="0"/>
        <v>2016</v>
      </c>
      <c r="B7" s="84">
        <f t="shared" si="1"/>
        <v>6</v>
      </c>
      <c r="C7" s="85">
        <f t="shared" si="2"/>
        <v>23</v>
      </c>
      <c r="D7" s="92">
        <f t="shared" si="3"/>
        <v>42530</v>
      </c>
      <c r="E7" s="93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V7" s="96"/>
      <c r="Y7" s="77">
        <v>42675</v>
      </c>
    </row>
    <row r="8" spans="1:25">
      <c r="A8" s="83">
        <f t="shared" si="0"/>
        <v>2016</v>
      </c>
      <c r="B8" s="84">
        <f t="shared" si="1"/>
        <v>6</v>
      </c>
      <c r="C8" s="85">
        <f t="shared" si="2"/>
        <v>23</v>
      </c>
      <c r="D8" s="92">
        <f t="shared" si="3"/>
        <v>42531</v>
      </c>
      <c r="E8" s="93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7"/>
      <c r="Y8" s="77">
        <v>42685</v>
      </c>
    </row>
    <row r="9" spans="1:25">
      <c r="A9" s="75">
        <f t="shared" si="0"/>
        <v>2016</v>
      </c>
      <c r="B9" s="76">
        <f t="shared" si="1"/>
        <v>6</v>
      </c>
      <c r="C9" s="79">
        <f t="shared" si="2"/>
        <v>24</v>
      </c>
      <c r="D9" s="74">
        <f t="shared" si="3"/>
        <v>42534</v>
      </c>
      <c r="E9" s="43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3"/>
      <c r="Y9" s="77">
        <v>42729</v>
      </c>
    </row>
    <row r="10" spans="1:25">
      <c r="A10" s="75">
        <f t="shared" si="0"/>
        <v>2016</v>
      </c>
      <c r="B10" s="76">
        <f t="shared" si="1"/>
        <v>6</v>
      </c>
      <c r="C10" s="79">
        <f t="shared" si="2"/>
        <v>24</v>
      </c>
      <c r="D10" s="74">
        <f t="shared" si="3"/>
        <v>42535</v>
      </c>
      <c r="E10" s="43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3"/>
      <c r="Y10" s="77">
        <v>42736</v>
      </c>
    </row>
    <row r="11" spans="1:25">
      <c r="A11" s="75">
        <f t="shared" si="0"/>
        <v>2016</v>
      </c>
      <c r="B11" s="76">
        <f t="shared" si="1"/>
        <v>6</v>
      </c>
      <c r="C11" s="79">
        <f t="shared" si="2"/>
        <v>24</v>
      </c>
      <c r="D11" s="74">
        <f t="shared" si="3"/>
        <v>42536</v>
      </c>
      <c r="E11" s="43"/>
      <c r="F11" s="31">
        <v>5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3"/>
      <c r="Y11" s="77">
        <v>42841</v>
      </c>
    </row>
    <row r="12" spans="1:25">
      <c r="A12" s="75">
        <f t="shared" si="0"/>
        <v>2016</v>
      </c>
      <c r="B12" s="76">
        <f t="shared" si="1"/>
        <v>6</v>
      </c>
      <c r="C12" s="79">
        <f t="shared" si="2"/>
        <v>24</v>
      </c>
      <c r="D12" s="74">
        <f t="shared" si="3"/>
        <v>42537</v>
      </c>
      <c r="E12" s="43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2"/>
      <c r="V12" s="33"/>
      <c r="Y12" s="77">
        <v>42842</v>
      </c>
    </row>
    <row r="13" spans="1:25">
      <c r="A13" s="75">
        <f t="shared" si="0"/>
        <v>2016</v>
      </c>
      <c r="B13" s="76">
        <f t="shared" si="1"/>
        <v>6</v>
      </c>
      <c r="C13" s="79">
        <f t="shared" si="2"/>
        <v>24</v>
      </c>
      <c r="D13" s="74">
        <f t="shared" si="3"/>
        <v>42538</v>
      </c>
      <c r="E13" s="43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2"/>
      <c r="V13" s="33"/>
      <c r="Y13" s="77">
        <v>42856</v>
      </c>
    </row>
    <row r="14" spans="1:25">
      <c r="A14" s="83">
        <f t="shared" si="0"/>
        <v>2016</v>
      </c>
      <c r="B14" s="84">
        <f t="shared" si="1"/>
        <v>6</v>
      </c>
      <c r="C14" s="85">
        <f t="shared" si="2"/>
        <v>25</v>
      </c>
      <c r="D14" s="92">
        <f t="shared" si="3"/>
        <v>42541</v>
      </c>
      <c r="E14" s="93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5"/>
      <c r="V14" s="96"/>
      <c r="Y14" s="77">
        <v>42863</v>
      </c>
    </row>
    <row r="15" spans="1:25">
      <c r="A15" s="83">
        <f t="shared" si="0"/>
        <v>2016</v>
      </c>
      <c r="B15" s="84">
        <f t="shared" si="1"/>
        <v>6</v>
      </c>
      <c r="C15" s="85">
        <f t="shared" si="2"/>
        <v>25</v>
      </c>
      <c r="D15" s="92">
        <f t="shared" si="3"/>
        <v>42542</v>
      </c>
      <c r="E15" s="93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5"/>
      <c r="V15" s="96"/>
      <c r="Y15" s="77">
        <v>42880</v>
      </c>
    </row>
    <row r="16" spans="1:25">
      <c r="A16" s="83">
        <f t="shared" si="0"/>
        <v>2016</v>
      </c>
      <c r="B16" s="84">
        <f t="shared" si="1"/>
        <v>6</v>
      </c>
      <c r="C16" s="85">
        <f t="shared" si="2"/>
        <v>25</v>
      </c>
      <c r="D16" s="92">
        <f t="shared" si="3"/>
        <v>42543</v>
      </c>
      <c r="E16" s="93"/>
      <c r="F16" s="94">
        <v>5</v>
      </c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5"/>
      <c r="V16" s="96"/>
      <c r="Y16" s="77">
        <v>42890</v>
      </c>
    </row>
    <row r="17" spans="1:25">
      <c r="A17" s="83">
        <f t="shared" si="0"/>
        <v>2016</v>
      </c>
      <c r="B17" s="84">
        <f t="shared" si="1"/>
        <v>6</v>
      </c>
      <c r="C17" s="85">
        <f t="shared" si="2"/>
        <v>25</v>
      </c>
      <c r="D17" s="92">
        <f t="shared" si="3"/>
        <v>42544</v>
      </c>
      <c r="E17" s="93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5"/>
      <c r="V17" s="96"/>
      <c r="Y17" s="77">
        <v>42891</v>
      </c>
    </row>
    <row r="18" spans="1:25">
      <c r="A18" s="83">
        <f t="shared" si="0"/>
        <v>2016</v>
      </c>
      <c r="B18" s="84">
        <f t="shared" si="1"/>
        <v>6</v>
      </c>
      <c r="C18" s="85">
        <f t="shared" si="2"/>
        <v>25</v>
      </c>
      <c r="D18" s="92">
        <f t="shared" si="3"/>
        <v>42545</v>
      </c>
      <c r="E18" s="93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5"/>
      <c r="V18" s="96"/>
      <c r="Y18" s="77">
        <v>42930</v>
      </c>
    </row>
    <row r="19" spans="1:25">
      <c r="A19" s="75">
        <f t="shared" si="0"/>
        <v>2016</v>
      </c>
      <c r="B19" s="76">
        <f t="shared" si="1"/>
        <v>6</v>
      </c>
      <c r="C19" s="79">
        <f t="shared" si="2"/>
        <v>26</v>
      </c>
      <c r="D19" s="74">
        <f t="shared" si="3"/>
        <v>42548</v>
      </c>
      <c r="E19" s="43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3"/>
      <c r="Y19" s="77">
        <v>42962</v>
      </c>
    </row>
    <row r="20" spans="1:25">
      <c r="A20" s="75">
        <f t="shared" si="0"/>
        <v>2016</v>
      </c>
      <c r="B20" s="76">
        <f t="shared" si="1"/>
        <v>6</v>
      </c>
      <c r="C20" s="79">
        <f t="shared" si="2"/>
        <v>26</v>
      </c>
      <c r="D20" s="74">
        <f t="shared" si="3"/>
        <v>42549</v>
      </c>
      <c r="E20" s="43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3"/>
      <c r="Y20" s="77">
        <v>43040</v>
      </c>
    </row>
    <row r="21" spans="1:25">
      <c r="A21" s="75">
        <f t="shared" si="0"/>
        <v>2016</v>
      </c>
      <c r="B21" s="76">
        <f t="shared" si="1"/>
        <v>6</v>
      </c>
      <c r="C21" s="79">
        <f t="shared" si="2"/>
        <v>26</v>
      </c>
      <c r="D21" s="74">
        <f t="shared" si="3"/>
        <v>42550</v>
      </c>
      <c r="E21" s="43"/>
      <c r="F21" s="31">
        <v>5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3"/>
      <c r="Y21" s="77">
        <v>43050</v>
      </c>
    </row>
    <row r="22" spans="1:25">
      <c r="A22" s="75">
        <f t="shared" si="0"/>
        <v>2016</v>
      </c>
      <c r="B22" s="76">
        <f t="shared" si="1"/>
        <v>6</v>
      </c>
      <c r="C22" s="79">
        <f t="shared" si="2"/>
        <v>26</v>
      </c>
      <c r="D22" s="74">
        <f t="shared" si="3"/>
        <v>42551</v>
      </c>
      <c r="E22" s="43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3"/>
      <c r="Y22" s="77">
        <v>43094</v>
      </c>
    </row>
    <row r="23" spans="1:25">
      <c r="A23" s="75">
        <f t="shared" si="0"/>
        <v>2016</v>
      </c>
      <c r="B23" s="76">
        <f t="shared" si="1"/>
        <v>7</v>
      </c>
      <c r="C23" s="79">
        <f t="shared" si="2"/>
        <v>26</v>
      </c>
      <c r="D23" s="74">
        <f t="shared" si="3"/>
        <v>42552</v>
      </c>
      <c r="E23" s="43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3"/>
    </row>
    <row r="24" spans="1:25">
      <c r="A24" s="83">
        <f t="shared" si="0"/>
        <v>2016</v>
      </c>
      <c r="B24" s="84">
        <f t="shared" si="1"/>
        <v>7</v>
      </c>
      <c r="C24" s="85">
        <f t="shared" si="2"/>
        <v>27</v>
      </c>
      <c r="D24" s="92">
        <f t="shared" si="3"/>
        <v>42555</v>
      </c>
      <c r="E24" s="93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5"/>
      <c r="V24" s="96"/>
    </row>
    <row r="25" spans="1:25">
      <c r="A25" s="80">
        <f t="shared" si="0"/>
        <v>2016</v>
      </c>
      <c r="B25" s="80">
        <f t="shared" si="1"/>
        <v>7</v>
      </c>
      <c r="C25" s="98">
        <f t="shared" si="2"/>
        <v>27</v>
      </c>
      <c r="D25" s="99">
        <f t="shared" si="3"/>
        <v>42556</v>
      </c>
      <c r="E25" s="93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5"/>
      <c r="V25" s="96"/>
    </row>
    <row r="26" spans="1:25">
      <c r="A26" s="80"/>
      <c r="B26" s="80"/>
      <c r="C26" s="80"/>
      <c r="D26" s="80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</row>
    <row r="27" spans="1:25">
      <c r="A27" s="80"/>
      <c r="B27" s="80"/>
      <c r="C27" s="80"/>
      <c r="D27" s="80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</row>
    <row r="28" spans="1:25">
      <c r="A28" s="80"/>
      <c r="B28" s="80"/>
      <c r="C28" s="80"/>
      <c r="D28" s="80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</row>
    <row r="29" spans="1:25">
      <c r="A29" s="42"/>
      <c r="B29" s="42"/>
      <c r="C29" s="42"/>
      <c r="D29" s="42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</row>
    <row r="30" spans="1:25">
      <c r="A30" s="42"/>
      <c r="B30" s="42"/>
      <c r="C30" s="42"/>
      <c r="D30" s="42"/>
      <c r="E30" s="31"/>
      <c r="F30" s="40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</row>
    <row r="31" spans="1:25">
      <c r="A31" s="42"/>
      <c r="B31" s="42"/>
      <c r="C31" s="42"/>
      <c r="D31" s="42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5">
      <c r="A32" s="42"/>
      <c r="B32" s="42"/>
      <c r="C32" s="42"/>
      <c r="D32" s="42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1:22">
      <c r="A33" s="42"/>
      <c r="B33" s="42"/>
      <c r="C33" s="42"/>
      <c r="D33" s="42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spans="1:22">
      <c r="A34" s="42"/>
      <c r="B34" s="42"/>
      <c r="C34" s="42"/>
      <c r="D34" s="42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spans="1:22">
      <c r="A35" s="42"/>
      <c r="B35" s="42"/>
      <c r="C35" s="42"/>
      <c r="D35" s="42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</row>
    <row r="36" spans="1:22">
      <c r="A36" s="42"/>
      <c r="B36" s="42"/>
      <c r="C36" s="42"/>
      <c r="D36" s="42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spans="1:22">
      <c r="A37" s="42"/>
      <c r="B37" s="42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</row>
    <row r="38" spans="1:22">
      <c r="A38" s="42"/>
      <c r="B38" s="42"/>
      <c r="C38" s="42"/>
      <c r="D38" s="42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</row>
    <row r="39" spans="1:22">
      <c r="A39" s="42"/>
      <c r="B39" s="42"/>
      <c r="C39" s="42"/>
      <c r="D39" s="42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</row>
    <row r="40" spans="1:22">
      <c r="A40" s="42"/>
      <c r="B40" s="42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</row>
    <row r="41" spans="1:22">
      <c r="A41" s="42"/>
      <c r="B41" s="42"/>
      <c r="C41" s="42"/>
      <c r="D41" s="42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</row>
    <row r="42" spans="1:22">
      <c r="A42" s="42"/>
      <c r="B42" s="42"/>
      <c r="C42" s="42"/>
      <c r="D42" s="42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</row>
    <row r="43" spans="1:22">
      <c r="A43" s="42"/>
      <c r="B43" s="42"/>
      <c r="C43" s="42"/>
      <c r="D43" s="42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</row>
    <row r="44" spans="1:22">
      <c r="A44" s="42"/>
      <c r="B44" s="42"/>
      <c r="C44" s="42"/>
      <c r="D44" s="42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</row>
    <row r="45" spans="1:22">
      <c r="A45" s="42"/>
      <c r="B45" s="42"/>
      <c r="C45" s="42"/>
      <c r="D45" s="42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</row>
    <row r="46" spans="1:22">
      <c r="A46" s="42"/>
      <c r="B46" s="42"/>
      <c r="C46" s="42"/>
      <c r="D46" s="42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</row>
    <row r="47" spans="1:22">
      <c r="A47" s="42"/>
      <c r="B47" s="42"/>
      <c r="C47" s="42"/>
      <c r="D47" s="42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1:22">
      <c r="A48" s="42"/>
      <c r="B48" s="42"/>
      <c r="C48" s="42"/>
      <c r="D48" s="42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</row>
    <row r="49" spans="1:22">
      <c r="A49" s="42"/>
      <c r="B49" s="42"/>
      <c r="C49" s="42"/>
      <c r="D49" s="42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</row>
    <row r="50" spans="1:22">
      <c r="A50" s="42"/>
      <c r="B50" s="42"/>
      <c r="C50" s="42"/>
      <c r="D50" s="42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</row>
    <row r="51" spans="1:22">
      <c r="A51" s="42"/>
      <c r="B51" s="42"/>
      <c r="C51" s="42"/>
      <c r="D51" s="42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</row>
    <row r="52" spans="1:22">
      <c r="A52" s="42"/>
      <c r="B52" s="42"/>
      <c r="C52" s="42"/>
      <c r="D52" s="42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</row>
    <row r="53" spans="1:22">
      <c r="A53" s="42"/>
      <c r="B53" s="42"/>
      <c r="C53" s="42"/>
      <c r="D53" s="42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</row>
    <row r="54" spans="1:22">
      <c r="A54" s="42"/>
      <c r="B54" s="42"/>
      <c r="C54" s="42"/>
      <c r="D54" s="42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</row>
    <row r="55" spans="1:22">
      <c r="A55" s="42"/>
      <c r="B55" s="42"/>
      <c r="C55" s="42"/>
      <c r="D55" s="42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</row>
    <row r="56" spans="1:22">
      <c r="A56" s="42"/>
      <c r="B56" s="42"/>
      <c r="C56" s="42"/>
      <c r="D56" s="42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</row>
    <row r="57" spans="1:22">
      <c r="A57" s="42"/>
      <c r="B57" s="42"/>
      <c r="C57" s="42"/>
      <c r="D57" s="42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</row>
    <row r="58" spans="1:22">
      <c r="A58" s="42"/>
      <c r="B58" s="42"/>
      <c r="C58" s="42"/>
      <c r="D58" s="42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</row>
    <row r="59" spans="1:22">
      <c r="A59" s="42"/>
      <c r="B59" s="42"/>
      <c r="C59" s="42"/>
      <c r="D59" s="42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</row>
    <row r="60" spans="1:22">
      <c r="A60" s="42"/>
      <c r="B60" s="42"/>
      <c r="C60" s="42"/>
      <c r="D60" s="42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</row>
    <row r="61" spans="1:22">
      <c r="A61" s="42"/>
      <c r="B61" s="42"/>
      <c r="C61" s="42"/>
      <c r="D61" s="42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</row>
    <row r="62" spans="1:22">
      <c r="A62" s="42"/>
      <c r="B62" s="42"/>
      <c r="C62" s="42"/>
      <c r="D62" s="42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</row>
    <row r="63" spans="1:22">
      <c r="A63" s="42"/>
      <c r="B63" s="42"/>
      <c r="C63" s="42"/>
      <c r="D63" s="42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</row>
    <row r="64" spans="1:22">
      <c r="A64" s="42"/>
      <c r="B64" s="42"/>
      <c r="C64" s="42"/>
      <c r="D64" s="42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</row>
    <row r="65" spans="1:22">
      <c r="A65" s="42"/>
      <c r="B65" s="42"/>
      <c r="C65" s="42"/>
      <c r="D65" s="42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</row>
    <row r="66" spans="1:22">
      <c r="A66" s="42"/>
      <c r="B66" s="42"/>
      <c r="C66" s="42"/>
      <c r="D66" s="42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</row>
    <row r="67" spans="1:22">
      <c r="A67" s="42"/>
      <c r="B67" s="42"/>
      <c r="C67" s="42"/>
      <c r="D67" s="42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</row>
    <row r="68" spans="1:22">
      <c r="A68" s="42"/>
      <c r="B68" s="42"/>
      <c r="C68" s="42"/>
      <c r="D68" s="42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</row>
    <row r="69" spans="1:22">
      <c r="A69" s="42"/>
      <c r="B69" s="42"/>
      <c r="C69" s="42"/>
      <c r="D69" s="42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</row>
    <row r="70" spans="1:22">
      <c r="A70" s="42"/>
      <c r="B70" s="42"/>
      <c r="C70" s="42"/>
      <c r="D70" s="42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</row>
    <row r="71" spans="1:22">
      <c r="A71" s="42"/>
      <c r="B71" s="42"/>
      <c r="C71" s="42"/>
      <c r="D71" s="42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</row>
    <row r="72" spans="1:22">
      <c r="A72" s="42"/>
      <c r="B72" s="42"/>
      <c r="C72" s="42"/>
      <c r="D72" s="42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</row>
    <row r="73" spans="1:22">
      <c r="A73" s="42"/>
      <c r="B73" s="42"/>
      <c r="C73" s="42"/>
      <c r="D73" s="42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</row>
    <row r="74" spans="1:22">
      <c r="A74" s="42"/>
      <c r="B74" s="42"/>
      <c r="C74" s="42"/>
      <c r="D74" s="42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</row>
    <row r="75" spans="1:22">
      <c r="A75" s="42"/>
      <c r="B75" s="42"/>
      <c r="C75" s="42"/>
      <c r="D75" s="42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</row>
    <row r="76" spans="1:22">
      <c r="A76" s="42"/>
      <c r="B76" s="42"/>
      <c r="C76" s="42"/>
      <c r="D76" s="42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</row>
    <row r="77" spans="1:22">
      <c r="A77" s="42"/>
      <c r="B77" s="42"/>
      <c r="C77" s="42"/>
      <c r="D77" s="42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</row>
    <row r="78" spans="1:22">
      <c r="A78" s="42"/>
      <c r="B78" s="42"/>
      <c r="C78" s="42"/>
      <c r="D78" s="42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</row>
    <row r="79" spans="1:22">
      <c r="A79" s="42"/>
      <c r="B79" s="42"/>
      <c r="C79" s="42"/>
      <c r="D79" s="42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</row>
    <row r="80" spans="1:22">
      <c r="A80" s="42"/>
      <c r="B80" s="42"/>
      <c r="C80" s="42"/>
      <c r="D80" s="42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</row>
    <row r="81" spans="1:22">
      <c r="A81" s="42"/>
      <c r="B81" s="42"/>
      <c r="C81" s="42"/>
      <c r="D81" s="42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</row>
    <row r="82" spans="1:22">
      <c r="A82" s="42"/>
      <c r="B82" s="42"/>
      <c r="C82" s="42"/>
      <c r="D82" s="42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</row>
    <row r="83" spans="1:22">
      <c r="A83" s="42"/>
      <c r="B83" s="42"/>
      <c r="C83" s="42"/>
      <c r="D83" s="42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</row>
    <row r="84" spans="1:22">
      <c r="A84" s="42"/>
      <c r="B84" s="42"/>
      <c r="C84" s="42"/>
      <c r="D84" s="42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</row>
    <row r="85" spans="1:22">
      <c r="A85" s="42"/>
      <c r="B85" s="42"/>
      <c r="C85" s="42"/>
      <c r="D85" s="42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</row>
    <row r="86" spans="1:22">
      <c r="A86" s="42"/>
      <c r="B86" s="42"/>
      <c r="C86" s="42"/>
      <c r="D86" s="42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</row>
    <row r="87" spans="1:22">
      <c r="A87" s="42"/>
      <c r="B87" s="42"/>
      <c r="C87" s="42"/>
      <c r="D87" s="42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</row>
    <row r="88" spans="1:22">
      <c r="A88" s="42"/>
      <c r="B88" s="42"/>
      <c r="C88" s="42"/>
      <c r="D88" s="42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</row>
    <row r="89" spans="1:22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</row>
    <row r="90" spans="1:22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</row>
    <row r="91" spans="1:22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</row>
    <row r="92" spans="1:22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</row>
    <row r="93" spans="1:22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</row>
    <row r="94" spans="1:22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</row>
    <row r="95" spans="1:22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</row>
    <row r="96" spans="1:22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</row>
    <row r="97" spans="1:22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</row>
    <row r="98" spans="1:22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</row>
    <row r="99" spans="1:22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</row>
    <row r="100" spans="1:22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</row>
    <row r="101" spans="1:22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</row>
    <row r="102" spans="1:22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</row>
    <row r="103" spans="1:22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</row>
    <row r="104" spans="1:22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</row>
    <row r="105" spans="1:22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</row>
    <row r="106" spans="1:22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</row>
    <row r="107" spans="1:22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</row>
    <row r="108" spans="1:22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</row>
    <row r="109" spans="1:22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</row>
    <row r="110" spans="1:22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</row>
    <row r="111" spans="1:22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</row>
    <row r="112" spans="1:22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</row>
    <row r="113" spans="1:22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</row>
    <row r="114" spans="1:22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</row>
    <row r="115" spans="1:22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</row>
    <row r="116" spans="1:22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</row>
    <row r="117" spans="1:22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</row>
    <row r="118" spans="1:22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</row>
    <row r="119" spans="1:22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</row>
    <row r="120" spans="1:22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</row>
    <row r="121" spans="1:22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</row>
    <row r="122" spans="1:22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</row>
    <row r="123" spans="1:22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</row>
    <row r="124" spans="1:22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</row>
    <row r="125" spans="1:22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</row>
    <row r="126" spans="1:22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</row>
    <row r="127" spans="1:22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</row>
    <row r="128" spans="1:22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</row>
    <row r="129" spans="1:22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</row>
    <row r="130" spans="1:22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</row>
    <row r="131" spans="1:22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</row>
    <row r="132" spans="1:22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</row>
    <row r="133" spans="1:22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</row>
    <row r="134" spans="1:22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</row>
    <row r="135" spans="1:22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</row>
    <row r="136" spans="1:22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</row>
    <row r="137" spans="1:22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</row>
    <row r="138" spans="1:22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</row>
    <row r="139" spans="1:22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</row>
    <row r="140" spans="1:22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</row>
    <row r="141" spans="1:22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</row>
  </sheetData>
  <mergeCells count="21">
    <mergeCell ref="A1:A3"/>
    <mergeCell ref="B1:B3"/>
    <mergeCell ref="C1:C3"/>
    <mergeCell ref="K2:K3"/>
    <mergeCell ref="E2:F2"/>
    <mergeCell ref="E1:H1"/>
    <mergeCell ref="I1:M1"/>
    <mergeCell ref="D1:D3"/>
    <mergeCell ref="G2:G3"/>
    <mergeCell ref="H2:H3"/>
    <mergeCell ref="I2:I3"/>
    <mergeCell ref="J2:J3"/>
    <mergeCell ref="N2:O2"/>
    <mergeCell ref="L2:L3"/>
    <mergeCell ref="M2:M3"/>
    <mergeCell ref="N1:V1"/>
    <mergeCell ref="V2:V3"/>
    <mergeCell ref="U2:U3"/>
    <mergeCell ref="P2:Q2"/>
    <mergeCell ref="R2:R3"/>
    <mergeCell ref="S2:T2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B1:X290"/>
  <sheetViews>
    <sheetView topLeftCell="D1" workbookViewId="0">
      <pane ySplit="1020" topLeftCell="A160" activePane="bottomLeft"/>
      <selection sqref="A1:XFD2"/>
      <selection pane="bottomLeft" activeCell="U62" sqref="U62"/>
    </sheetView>
  </sheetViews>
  <sheetFormatPr baseColWidth="10" defaultRowHeight="15"/>
  <cols>
    <col min="1" max="1" width="5.7109375" customWidth="1"/>
    <col min="3" max="3" width="16.7109375" style="5" customWidth="1"/>
    <col min="4" max="4" width="17.42578125" customWidth="1"/>
    <col min="5" max="5" width="20.85546875" customWidth="1"/>
    <col min="6" max="6" width="17.42578125" customWidth="1"/>
    <col min="8" max="8" width="10.85546875" style="5"/>
    <col min="9" max="9" width="12.28515625" style="5" customWidth="1"/>
    <col min="13" max="13" width="14.42578125" customWidth="1"/>
    <col min="14" max="14" width="12.140625" customWidth="1"/>
    <col min="15" max="15" width="13.28515625" customWidth="1"/>
    <col min="16" max="16" width="12.42578125" customWidth="1"/>
  </cols>
  <sheetData>
    <row r="1" spans="2:24" ht="19.5" thickBot="1">
      <c r="B1" s="118" t="s">
        <v>21</v>
      </c>
      <c r="C1" s="118" t="s">
        <v>35</v>
      </c>
      <c r="D1" s="118" t="s">
        <v>22</v>
      </c>
      <c r="E1" s="118" t="s">
        <v>23</v>
      </c>
      <c r="F1" s="118" t="s">
        <v>24</v>
      </c>
      <c r="G1" s="118" t="s">
        <v>11</v>
      </c>
      <c r="H1" s="120" t="s">
        <v>25</v>
      </c>
      <c r="I1" s="121"/>
      <c r="J1" s="122"/>
      <c r="K1" s="118" t="s">
        <v>26</v>
      </c>
      <c r="L1" s="118" t="s">
        <v>27</v>
      </c>
      <c r="M1" s="118" t="s">
        <v>28</v>
      </c>
      <c r="N1" s="118" t="s">
        <v>29</v>
      </c>
      <c r="O1" s="118" t="s">
        <v>30</v>
      </c>
      <c r="P1" s="118" t="s">
        <v>18</v>
      </c>
      <c r="Q1" s="118" t="s">
        <v>31</v>
      </c>
      <c r="R1" s="118" t="s">
        <v>17</v>
      </c>
      <c r="S1" s="118" t="s">
        <v>32</v>
      </c>
      <c r="T1" s="118" t="s">
        <v>33</v>
      </c>
    </row>
    <row r="2" spans="2:24" s="5" customFormat="1" ht="19.5" thickBot="1">
      <c r="B2" s="119"/>
      <c r="C2" s="119"/>
      <c r="D2" s="119"/>
      <c r="E2" s="119"/>
      <c r="F2" s="119"/>
      <c r="G2" s="119"/>
      <c r="H2" s="6" t="s">
        <v>77</v>
      </c>
      <c r="I2" s="6" t="s">
        <v>60</v>
      </c>
      <c r="J2" s="6" t="s">
        <v>78</v>
      </c>
      <c r="K2" s="119"/>
      <c r="L2" s="119"/>
      <c r="M2" s="119"/>
      <c r="N2" s="119"/>
      <c r="O2" s="119"/>
      <c r="P2" s="119"/>
      <c r="Q2" s="119"/>
      <c r="R2" s="119"/>
      <c r="S2" s="119"/>
      <c r="T2" s="119"/>
    </row>
    <row r="3" spans="2:24" ht="15.75" thickBot="1">
      <c r="B3" s="137">
        <v>42527</v>
      </c>
      <c r="C3" s="140" t="s">
        <v>36</v>
      </c>
      <c r="D3" s="10"/>
      <c r="E3" s="13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  <c r="T3" s="10">
        <f>SUM(E3:S3)</f>
        <v>0</v>
      </c>
      <c r="W3">
        <v>1</v>
      </c>
      <c r="X3" s="5" t="s">
        <v>40</v>
      </c>
    </row>
    <row r="4" spans="2:24" ht="15.75" thickBot="1">
      <c r="B4" s="138"/>
      <c r="C4" s="141"/>
      <c r="D4" s="10"/>
      <c r="E4" s="1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/>
      <c r="T4" s="10">
        <f t="shared" ref="T4:T13" si="0">SUM(E4:S4)</f>
        <v>0</v>
      </c>
      <c r="W4">
        <v>2</v>
      </c>
      <c r="X4" s="5" t="s">
        <v>41</v>
      </c>
    </row>
    <row r="5" spans="2:24" ht="15.75" thickBot="1">
      <c r="B5" s="138"/>
      <c r="C5" s="142" t="s">
        <v>37</v>
      </c>
      <c r="D5" s="10"/>
      <c r="E5" s="13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1"/>
      <c r="T5" s="10">
        <f t="shared" si="0"/>
        <v>0</v>
      </c>
      <c r="W5">
        <v>3</v>
      </c>
      <c r="X5" s="5" t="s">
        <v>42</v>
      </c>
    </row>
    <row r="6" spans="2:24" ht="15.75" thickBot="1">
      <c r="B6" s="138"/>
      <c r="C6" s="143"/>
      <c r="D6" s="10"/>
      <c r="E6" s="13"/>
      <c r="F6" s="10"/>
      <c r="G6" s="10">
        <v>5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  <c r="T6" s="10">
        <f t="shared" si="0"/>
        <v>5</v>
      </c>
      <c r="W6">
        <v>4</v>
      </c>
      <c r="X6" s="5" t="s">
        <v>43</v>
      </c>
    </row>
    <row r="7" spans="2:24" ht="15.75" thickBot="1">
      <c r="B7" s="138"/>
      <c r="C7" s="142" t="s">
        <v>38</v>
      </c>
      <c r="D7" s="10"/>
      <c r="E7" s="1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1"/>
      <c r="T7" s="10">
        <f t="shared" si="0"/>
        <v>0</v>
      </c>
      <c r="W7">
        <v>5</v>
      </c>
      <c r="X7" s="5" t="s">
        <v>47</v>
      </c>
    </row>
    <row r="8" spans="2:24" ht="15.75" thickBot="1">
      <c r="B8" s="138"/>
      <c r="C8" s="144"/>
      <c r="D8" s="10"/>
      <c r="E8" s="13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1"/>
      <c r="T8" s="10">
        <f t="shared" si="0"/>
        <v>0</v>
      </c>
      <c r="W8">
        <v>6</v>
      </c>
      <c r="X8" s="5" t="s">
        <v>44</v>
      </c>
    </row>
    <row r="9" spans="2:24" s="5" customFormat="1" ht="15.75" thickBot="1">
      <c r="B9" s="138"/>
      <c r="C9" s="144"/>
      <c r="D9" s="10"/>
      <c r="E9" s="13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10">
        <f>SUM(E9:S9)</f>
        <v>0</v>
      </c>
      <c r="W9" s="5">
        <v>7</v>
      </c>
      <c r="X9" s="5" t="s">
        <v>51</v>
      </c>
    </row>
    <row r="10" spans="2:24" ht="15.75" thickBot="1">
      <c r="B10" s="138"/>
      <c r="C10" s="144"/>
      <c r="D10" s="10"/>
      <c r="E10" s="13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  <c r="T10" s="10">
        <f t="shared" si="0"/>
        <v>0</v>
      </c>
      <c r="W10">
        <v>8</v>
      </c>
      <c r="X10" s="5" t="s">
        <v>50</v>
      </c>
    </row>
    <row r="11" spans="2:24" ht="15.75" thickBot="1">
      <c r="B11" s="138"/>
      <c r="C11" s="12" t="s">
        <v>31</v>
      </c>
      <c r="D11" s="10"/>
      <c r="E11" s="13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1"/>
      <c r="T11" s="10">
        <f t="shared" si="0"/>
        <v>0</v>
      </c>
      <c r="W11">
        <v>9</v>
      </c>
      <c r="X11" s="5" t="s">
        <v>46</v>
      </c>
    </row>
    <row r="12" spans="2:24" ht="15.75" thickBot="1">
      <c r="B12" s="138"/>
      <c r="C12" s="137" t="s">
        <v>39</v>
      </c>
      <c r="D12" s="10"/>
      <c r="E12" s="13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  <c r="T12" s="10">
        <f t="shared" si="0"/>
        <v>0</v>
      </c>
      <c r="W12">
        <v>10</v>
      </c>
      <c r="X12" s="5" t="s">
        <v>45</v>
      </c>
    </row>
    <row r="13" spans="2:24" ht="15.75" thickBot="1">
      <c r="B13" s="139"/>
      <c r="C13" s="139"/>
      <c r="D13" s="10"/>
      <c r="E13" s="13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1"/>
      <c r="T13" s="10">
        <f t="shared" si="0"/>
        <v>0</v>
      </c>
      <c r="W13">
        <v>11</v>
      </c>
      <c r="X13" s="5" t="s">
        <v>48</v>
      </c>
    </row>
    <row r="14" spans="2:24" ht="15.75" thickBot="1">
      <c r="B14" s="126" t="s">
        <v>34</v>
      </c>
      <c r="C14" s="127"/>
      <c r="D14" s="128"/>
      <c r="E14" s="13">
        <f>SUM(E3:E13)</f>
        <v>0</v>
      </c>
      <c r="F14" s="13">
        <f t="shared" ref="F14:S14" si="1">SUM(F3:F13)</f>
        <v>0</v>
      </c>
      <c r="G14" s="13">
        <f t="shared" si="1"/>
        <v>5</v>
      </c>
      <c r="H14" s="13">
        <f t="shared" si="1"/>
        <v>0</v>
      </c>
      <c r="I14" s="13">
        <f t="shared" si="1"/>
        <v>0</v>
      </c>
      <c r="J14" s="13">
        <f t="shared" si="1"/>
        <v>0</v>
      </c>
      <c r="K14" s="13">
        <f t="shared" si="1"/>
        <v>0</v>
      </c>
      <c r="L14" s="13">
        <f t="shared" si="1"/>
        <v>0</v>
      </c>
      <c r="M14" s="13">
        <f t="shared" si="1"/>
        <v>0</v>
      </c>
      <c r="N14" s="13">
        <f t="shared" si="1"/>
        <v>0</v>
      </c>
      <c r="O14" s="13">
        <f t="shared" si="1"/>
        <v>0</v>
      </c>
      <c r="P14" s="13">
        <f t="shared" si="1"/>
        <v>0</v>
      </c>
      <c r="Q14" s="13">
        <f t="shared" si="1"/>
        <v>0</v>
      </c>
      <c r="R14" s="13">
        <f t="shared" si="1"/>
        <v>0</v>
      </c>
      <c r="S14" s="13">
        <f t="shared" si="1"/>
        <v>0</v>
      </c>
      <c r="T14" s="9">
        <f>SUM(T3:T13)</f>
        <v>5</v>
      </c>
      <c r="W14">
        <v>12</v>
      </c>
      <c r="X14" s="5" t="s">
        <v>49</v>
      </c>
    </row>
    <row r="15" spans="2:24" ht="15.75" thickBot="1">
      <c r="B15" s="129">
        <v>42528</v>
      </c>
      <c r="C15" s="132" t="s">
        <v>36</v>
      </c>
      <c r="D15" s="7"/>
      <c r="E15" s="1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8"/>
      <c r="T15" s="7">
        <f>SUM(E15:S15)</f>
        <v>0</v>
      </c>
      <c r="X15" s="5"/>
    </row>
    <row r="16" spans="2:24" ht="15.75" thickBot="1">
      <c r="B16" s="130"/>
      <c r="C16" s="133"/>
      <c r="D16" s="7"/>
      <c r="E16" s="14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8"/>
      <c r="T16" s="7">
        <f t="shared" ref="T16:T25" si="2">SUM(E16:S16)</f>
        <v>0</v>
      </c>
    </row>
    <row r="17" spans="2:20" ht="15.75" thickBot="1">
      <c r="B17" s="130"/>
      <c r="C17" s="134" t="s">
        <v>37</v>
      </c>
      <c r="D17" s="7"/>
      <c r="E17" s="14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8"/>
      <c r="T17" s="7">
        <f t="shared" si="2"/>
        <v>0</v>
      </c>
    </row>
    <row r="18" spans="2:20" ht="15.75" thickBot="1">
      <c r="B18" s="130"/>
      <c r="C18" s="135"/>
      <c r="D18" s="7"/>
      <c r="E18" s="14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8"/>
      <c r="T18" s="7">
        <f t="shared" si="2"/>
        <v>0</v>
      </c>
    </row>
    <row r="19" spans="2:20" ht="15.75" thickBot="1">
      <c r="B19" s="130"/>
      <c r="C19" s="134" t="s">
        <v>38</v>
      </c>
      <c r="D19" s="7"/>
      <c r="E19" s="14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8"/>
      <c r="T19" s="7">
        <f t="shared" si="2"/>
        <v>0</v>
      </c>
    </row>
    <row r="20" spans="2:20" ht="15.75" thickBot="1">
      <c r="B20" s="130"/>
      <c r="C20" s="136"/>
      <c r="D20" s="7"/>
      <c r="E20" s="14"/>
      <c r="F20" s="7"/>
      <c r="G20" s="7">
        <v>5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8"/>
      <c r="T20" s="7">
        <f t="shared" si="2"/>
        <v>5</v>
      </c>
    </row>
    <row r="21" spans="2:20" s="5" customFormat="1" ht="15.75" thickBot="1">
      <c r="B21" s="130"/>
      <c r="C21" s="136"/>
      <c r="D21" s="7"/>
      <c r="E21" s="14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8"/>
      <c r="T21" s="7">
        <f>SUM(E21:S21)</f>
        <v>0</v>
      </c>
    </row>
    <row r="22" spans="2:20" ht="15.75" thickBot="1">
      <c r="B22" s="130"/>
      <c r="C22" s="136"/>
      <c r="D22" s="7"/>
      <c r="E22" s="14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8"/>
      <c r="T22" s="7">
        <f t="shared" si="2"/>
        <v>0</v>
      </c>
    </row>
    <row r="23" spans="2:20" ht="15.75" thickBot="1">
      <c r="B23" s="130"/>
      <c r="C23" s="15" t="s">
        <v>31</v>
      </c>
      <c r="D23" s="7"/>
      <c r="E23" s="14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8"/>
      <c r="T23" s="7">
        <f t="shared" si="2"/>
        <v>0</v>
      </c>
    </row>
    <row r="24" spans="2:20" ht="15.75" thickBot="1">
      <c r="B24" s="130"/>
      <c r="C24" s="129" t="s">
        <v>39</v>
      </c>
      <c r="D24" s="7"/>
      <c r="E24" s="14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  <c r="T24" s="7">
        <f t="shared" si="2"/>
        <v>0</v>
      </c>
    </row>
    <row r="25" spans="2:20" ht="15.75" thickBot="1">
      <c r="B25" s="131"/>
      <c r="C25" s="131"/>
      <c r="D25" s="7"/>
      <c r="E25" s="14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8"/>
      <c r="T25" s="7">
        <f t="shared" si="2"/>
        <v>0</v>
      </c>
    </row>
    <row r="26" spans="2:20" ht="15.75" thickBot="1">
      <c r="B26" s="123" t="s">
        <v>34</v>
      </c>
      <c r="C26" s="124"/>
      <c r="D26" s="125"/>
      <c r="E26" s="35">
        <f>SUM(E15:E25)</f>
        <v>0</v>
      </c>
      <c r="F26" s="35">
        <f t="shared" ref="F26" si="3">SUM(F15:F25)</f>
        <v>0</v>
      </c>
      <c r="G26" s="35">
        <f t="shared" ref="G26:I26" si="4">SUM(G15:G25)</f>
        <v>5</v>
      </c>
      <c r="H26" s="35">
        <f t="shared" si="4"/>
        <v>0</v>
      </c>
      <c r="I26" s="35">
        <f t="shared" si="4"/>
        <v>0</v>
      </c>
      <c r="J26" s="35">
        <f t="shared" ref="J26" si="5">SUM(J15:J25)</f>
        <v>0</v>
      </c>
      <c r="K26" s="35">
        <f t="shared" ref="K26" si="6">SUM(K15:K25)</f>
        <v>0</v>
      </c>
      <c r="L26" s="35">
        <f t="shared" ref="L26" si="7">SUM(L15:L25)</f>
        <v>0</v>
      </c>
      <c r="M26" s="35">
        <f t="shared" ref="M26" si="8">SUM(M15:M25)</f>
        <v>0</v>
      </c>
      <c r="N26" s="35">
        <f t="shared" ref="N26" si="9">SUM(N15:N25)</f>
        <v>0</v>
      </c>
      <c r="O26" s="35">
        <f t="shared" ref="O26" si="10">SUM(O15:O25)</f>
        <v>0</v>
      </c>
      <c r="P26" s="35">
        <f t="shared" ref="P26" si="11">SUM(P15:P25)</f>
        <v>0</v>
      </c>
      <c r="Q26" s="35">
        <f t="shared" ref="Q26" si="12">SUM(Q15:Q25)</f>
        <v>0</v>
      </c>
      <c r="R26" s="35">
        <f t="shared" ref="R26" si="13">SUM(R15:R25)</f>
        <v>0</v>
      </c>
      <c r="S26" s="35">
        <f t="shared" ref="S26" si="14">SUM(S15:S25)</f>
        <v>0</v>
      </c>
      <c r="T26" s="9">
        <f>SUM(T15:T25)</f>
        <v>5</v>
      </c>
    </row>
    <row r="27" spans="2:20" ht="15.75" thickBot="1">
      <c r="B27" s="137">
        <v>42529</v>
      </c>
      <c r="C27" s="140" t="s">
        <v>36</v>
      </c>
      <c r="D27" s="11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13">
        <f t="shared" ref="T27:T37" si="15">SUM(E27:S27)</f>
        <v>0</v>
      </c>
    </row>
    <row r="28" spans="2:20" ht="15.75" thickBot="1">
      <c r="B28" s="138"/>
      <c r="C28" s="141"/>
      <c r="D28" s="11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13">
        <f t="shared" si="15"/>
        <v>0</v>
      </c>
    </row>
    <row r="29" spans="2:20" ht="15.75" thickBot="1">
      <c r="B29" s="138"/>
      <c r="C29" s="142" t="s">
        <v>37</v>
      </c>
      <c r="D29" s="11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13">
        <f t="shared" si="15"/>
        <v>0</v>
      </c>
    </row>
    <row r="30" spans="2:20" ht="15.75" thickBot="1">
      <c r="B30" s="138"/>
      <c r="C30" s="143"/>
      <c r="D30" s="11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13">
        <f t="shared" si="15"/>
        <v>0</v>
      </c>
    </row>
    <row r="31" spans="2:20" ht="15.75" thickBot="1">
      <c r="B31" s="138"/>
      <c r="C31" s="142" t="s">
        <v>38</v>
      </c>
      <c r="D31" s="11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13">
        <f t="shared" si="15"/>
        <v>0</v>
      </c>
    </row>
    <row r="32" spans="2:20" ht="15.75" thickBot="1">
      <c r="B32" s="138"/>
      <c r="C32" s="144"/>
      <c r="D32" s="11"/>
      <c r="E32" s="37"/>
      <c r="F32" s="37"/>
      <c r="G32" s="37">
        <v>5</v>
      </c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13">
        <f t="shared" si="15"/>
        <v>5</v>
      </c>
    </row>
    <row r="33" spans="2:20" s="5" customFormat="1" ht="15.75" thickBot="1">
      <c r="B33" s="138"/>
      <c r="C33" s="144"/>
      <c r="D33" s="11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13">
        <f>SUM(E33:S33)</f>
        <v>0</v>
      </c>
    </row>
    <row r="34" spans="2:20" ht="15.75" thickBot="1">
      <c r="B34" s="138"/>
      <c r="C34" s="144"/>
      <c r="D34" s="11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13">
        <f t="shared" si="15"/>
        <v>0</v>
      </c>
    </row>
    <row r="35" spans="2:20" ht="15.75" thickBot="1">
      <c r="B35" s="138"/>
      <c r="C35" s="12" t="s">
        <v>31</v>
      </c>
      <c r="D35" s="11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13">
        <f t="shared" si="15"/>
        <v>0</v>
      </c>
    </row>
    <row r="36" spans="2:20" ht="15.75" thickBot="1">
      <c r="B36" s="138"/>
      <c r="C36" s="137" t="s">
        <v>39</v>
      </c>
      <c r="D36" s="11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13">
        <f t="shared" si="15"/>
        <v>0</v>
      </c>
    </row>
    <row r="37" spans="2:20" ht="15.75" thickBot="1">
      <c r="B37" s="139"/>
      <c r="C37" s="139"/>
      <c r="D37" s="11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13">
        <f t="shared" si="15"/>
        <v>0</v>
      </c>
    </row>
    <row r="38" spans="2:20" ht="15.75" thickBot="1">
      <c r="B38" s="126" t="s">
        <v>34</v>
      </c>
      <c r="C38" s="127"/>
      <c r="D38" s="128"/>
      <c r="E38" s="36">
        <f t="shared" ref="E38" si="16">SUM(E27:E37)</f>
        <v>0</v>
      </c>
      <c r="F38" s="36">
        <f t="shared" ref="F38" si="17">SUM(F27:F37)</f>
        <v>0</v>
      </c>
      <c r="G38" s="36">
        <f t="shared" ref="G38:I38" si="18">SUM(G27:G37)</f>
        <v>5</v>
      </c>
      <c r="H38" s="36">
        <f t="shared" si="18"/>
        <v>0</v>
      </c>
      <c r="I38" s="36">
        <f t="shared" si="18"/>
        <v>0</v>
      </c>
      <c r="J38" s="36">
        <f t="shared" ref="J38" si="19">SUM(J27:J37)</f>
        <v>0</v>
      </c>
      <c r="K38" s="36">
        <f t="shared" ref="K38" si="20">SUM(K27:K37)</f>
        <v>0</v>
      </c>
      <c r="L38" s="36">
        <f t="shared" ref="L38" si="21">SUM(L27:L37)</f>
        <v>0</v>
      </c>
      <c r="M38" s="36">
        <f t="shared" ref="M38" si="22">SUM(M27:M37)</f>
        <v>0</v>
      </c>
      <c r="N38" s="36">
        <f t="shared" ref="N38" si="23">SUM(N27:N37)</f>
        <v>0</v>
      </c>
      <c r="O38" s="36">
        <f t="shared" ref="O38" si="24">SUM(O27:O37)</f>
        <v>0</v>
      </c>
      <c r="P38" s="36">
        <f t="shared" ref="P38" si="25">SUM(P27:P37)</f>
        <v>0</v>
      </c>
      <c r="Q38" s="36">
        <f t="shared" ref="Q38" si="26">SUM(Q27:Q37)</f>
        <v>0</v>
      </c>
      <c r="R38" s="36">
        <f t="shared" ref="R38" si="27">SUM(R27:R37)</f>
        <v>0</v>
      </c>
      <c r="S38" s="36">
        <f t="shared" ref="S38:T38" si="28">SUM(S27:S37)</f>
        <v>0</v>
      </c>
      <c r="T38" s="9">
        <f t="shared" si="28"/>
        <v>5</v>
      </c>
    </row>
    <row r="39" spans="2:20" ht="15.75" thickBot="1">
      <c r="B39" s="129">
        <v>42530</v>
      </c>
      <c r="C39" s="132" t="s">
        <v>36</v>
      </c>
      <c r="D39" s="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7">
        <f t="shared" ref="T39:T49" si="29">SUM(E39:S39)</f>
        <v>0</v>
      </c>
    </row>
    <row r="40" spans="2:20" ht="15.75" thickBot="1">
      <c r="B40" s="130"/>
      <c r="C40" s="133"/>
      <c r="D40" s="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7">
        <f t="shared" si="29"/>
        <v>0</v>
      </c>
    </row>
    <row r="41" spans="2:20" ht="15.75" thickBot="1">
      <c r="B41" s="130"/>
      <c r="C41" s="134" t="s">
        <v>37</v>
      </c>
      <c r="D41" s="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7">
        <f t="shared" si="29"/>
        <v>0</v>
      </c>
    </row>
    <row r="42" spans="2:20" ht="15.75" thickBot="1">
      <c r="B42" s="130"/>
      <c r="C42" s="135"/>
      <c r="D42" s="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7">
        <f t="shared" si="29"/>
        <v>0</v>
      </c>
    </row>
    <row r="43" spans="2:20" ht="15.75" thickBot="1">
      <c r="B43" s="130"/>
      <c r="C43" s="134" t="s">
        <v>38</v>
      </c>
      <c r="D43" s="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7">
        <f t="shared" si="29"/>
        <v>0</v>
      </c>
    </row>
    <row r="44" spans="2:20" ht="15.75" thickBot="1">
      <c r="B44" s="130"/>
      <c r="C44" s="136"/>
      <c r="D44" s="7"/>
      <c r="E44" s="38"/>
      <c r="F44" s="38"/>
      <c r="G44" s="38">
        <v>5</v>
      </c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7">
        <f t="shared" si="29"/>
        <v>5</v>
      </c>
    </row>
    <row r="45" spans="2:20" s="5" customFormat="1" ht="15.75" thickBot="1">
      <c r="B45" s="130"/>
      <c r="C45" s="136"/>
      <c r="D45" s="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7">
        <f>SUM(E45:S45)</f>
        <v>0</v>
      </c>
    </row>
    <row r="46" spans="2:20" ht="15.75" thickBot="1">
      <c r="B46" s="130"/>
      <c r="C46" s="136"/>
      <c r="D46" s="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7">
        <f t="shared" si="29"/>
        <v>0</v>
      </c>
    </row>
    <row r="47" spans="2:20" ht="15.75" thickBot="1">
      <c r="B47" s="130"/>
      <c r="C47" s="15" t="s">
        <v>31</v>
      </c>
      <c r="D47" s="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7">
        <f t="shared" si="29"/>
        <v>0</v>
      </c>
    </row>
    <row r="48" spans="2:20" ht="15.75" thickBot="1">
      <c r="B48" s="130"/>
      <c r="C48" s="129" t="s">
        <v>39</v>
      </c>
      <c r="D48" s="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7">
        <f t="shared" si="29"/>
        <v>0</v>
      </c>
    </row>
    <row r="49" spans="2:22" ht="15.75" thickBot="1">
      <c r="B49" s="131"/>
      <c r="C49" s="131"/>
      <c r="D49" s="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7">
        <f t="shared" si="29"/>
        <v>0</v>
      </c>
    </row>
    <row r="50" spans="2:22" ht="15.75" thickBot="1">
      <c r="B50" s="123" t="s">
        <v>34</v>
      </c>
      <c r="C50" s="124"/>
      <c r="D50" s="125"/>
      <c r="E50" s="14">
        <f t="shared" ref="E50" si="30">SUM(E39:E49)</f>
        <v>0</v>
      </c>
      <c r="F50" s="14">
        <f t="shared" ref="F50" si="31">SUM(F39:F49)</f>
        <v>0</v>
      </c>
      <c r="G50" s="14">
        <f t="shared" ref="G50:I50" si="32">SUM(G39:G49)</f>
        <v>5</v>
      </c>
      <c r="H50" s="14">
        <f t="shared" si="32"/>
        <v>0</v>
      </c>
      <c r="I50" s="14">
        <f t="shared" si="32"/>
        <v>0</v>
      </c>
      <c r="J50" s="14">
        <f t="shared" ref="J50" si="33">SUM(J39:J49)</f>
        <v>0</v>
      </c>
      <c r="K50" s="14">
        <f t="shared" ref="K50" si="34">SUM(K39:K49)</f>
        <v>0</v>
      </c>
      <c r="L50" s="14">
        <f t="shared" ref="L50" si="35">SUM(L39:L49)</f>
        <v>0</v>
      </c>
      <c r="M50" s="14">
        <f t="shared" ref="M50" si="36">SUM(M39:M49)</f>
        <v>0</v>
      </c>
      <c r="N50" s="14">
        <f t="shared" ref="N50" si="37">SUM(N39:N49)</f>
        <v>0</v>
      </c>
      <c r="O50" s="14">
        <f t="shared" ref="O50" si="38">SUM(O39:O49)</f>
        <v>0</v>
      </c>
      <c r="P50" s="14">
        <f t="shared" ref="P50" si="39">SUM(P39:P49)</f>
        <v>0</v>
      </c>
      <c r="Q50" s="14">
        <f t="shared" ref="Q50" si="40">SUM(Q39:Q49)</f>
        <v>0</v>
      </c>
      <c r="R50" s="14">
        <f t="shared" ref="R50" si="41">SUM(R39:R49)</f>
        <v>0</v>
      </c>
      <c r="S50" s="14">
        <f t="shared" ref="S50:T50" si="42">SUM(S39:S49)</f>
        <v>0</v>
      </c>
      <c r="T50" s="9">
        <f t="shared" si="42"/>
        <v>5</v>
      </c>
    </row>
    <row r="51" spans="2:22" ht="15.75" thickBot="1">
      <c r="B51" s="137">
        <v>42531</v>
      </c>
      <c r="C51" s="145" t="s">
        <v>36</v>
      </c>
      <c r="D51" s="10"/>
      <c r="E51" s="13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1"/>
      <c r="T51" s="10">
        <f t="shared" ref="T51:T61" si="43">SUM(E51:S51)</f>
        <v>0</v>
      </c>
    </row>
    <row r="52" spans="2:22" ht="15.75" thickBot="1">
      <c r="B52" s="138"/>
      <c r="C52" s="141"/>
      <c r="D52" s="10"/>
      <c r="E52" s="13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1"/>
      <c r="T52" s="10">
        <f t="shared" si="43"/>
        <v>0</v>
      </c>
    </row>
    <row r="53" spans="2:22" ht="15.75" thickBot="1">
      <c r="B53" s="138"/>
      <c r="C53" s="142" t="s">
        <v>37</v>
      </c>
      <c r="D53" s="10"/>
      <c r="E53" s="13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1"/>
      <c r="T53" s="10">
        <f t="shared" si="43"/>
        <v>0</v>
      </c>
    </row>
    <row r="54" spans="2:22" ht="15.75" thickBot="1">
      <c r="B54" s="138"/>
      <c r="C54" s="143"/>
      <c r="D54" s="10"/>
      <c r="E54" s="13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1"/>
      <c r="T54" s="10">
        <f t="shared" si="43"/>
        <v>0</v>
      </c>
    </row>
    <row r="55" spans="2:22" ht="15.75" thickBot="1">
      <c r="B55" s="138"/>
      <c r="C55" s="142" t="s">
        <v>38</v>
      </c>
      <c r="D55" s="10"/>
      <c r="E55" s="13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1"/>
      <c r="T55" s="10">
        <f t="shared" si="43"/>
        <v>0</v>
      </c>
    </row>
    <row r="56" spans="2:22" ht="15.75" thickBot="1">
      <c r="B56" s="138"/>
      <c r="C56" s="144"/>
      <c r="D56" s="10"/>
      <c r="E56" s="13"/>
      <c r="F56" s="10"/>
      <c r="G56" s="10">
        <v>5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1"/>
      <c r="T56" s="10">
        <f t="shared" si="43"/>
        <v>5</v>
      </c>
    </row>
    <row r="57" spans="2:22" s="5" customFormat="1" ht="15.75" thickBot="1">
      <c r="B57" s="138"/>
      <c r="C57" s="144"/>
      <c r="D57" s="10"/>
      <c r="E57" s="13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1"/>
      <c r="T57" s="10">
        <f>SUM(E57:S57)</f>
        <v>0</v>
      </c>
    </row>
    <row r="58" spans="2:22" ht="15.75" thickBot="1">
      <c r="B58" s="138"/>
      <c r="C58" s="144"/>
      <c r="D58" s="10"/>
      <c r="E58" s="13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1"/>
      <c r="T58" s="10">
        <f t="shared" si="43"/>
        <v>0</v>
      </c>
    </row>
    <row r="59" spans="2:22" ht="15.75" thickBot="1">
      <c r="B59" s="138"/>
      <c r="C59" s="12" t="s">
        <v>31</v>
      </c>
      <c r="D59" s="10"/>
      <c r="E59" s="13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1"/>
      <c r="T59" s="10">
        <f t="shared" si="43"/>
        <v>0</v>
      </c>
    </row>
    <row r="60" spans="2:22" ht="15.75" thickBot="1">
      <c r="B60" s="138"/>
      <c r="C60" s="137" t="s">
        <v>39</v>
      </c>
      <c r="D60" s="10"/>
      <c r="E60" s="13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1"/>
      <c r="T60" s="10">
        <f t="shared" si="43"/>
        <v>0</v>
      </c>
    </row>
    <row r="61" spans="2:22" ht="15.75" thickBot="1">
      <c r="B61" s="139"/>
      <c r="C61" s="139"/>
      <c r="D61" s="10"/>
      <c r="E61" s="13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1"/>
      <c r="T61" s="10">
        <f t="shared" si="43"/>
        <v>0</v>
      </c>
    </row>
    <row r="62" spans="2:22" ht="15.75" thickBot="1">
      <c r="B62" s="126" t="s">
        <v>34</v>
      </c>
      <c r="C62" s="127"/>
      <c r="D62" s="128"/>
      <c r="E62" s="13">
        <f t="shared" ref="E62" si="44">SUM(E51:E61)</f>
        <v>0</v>
      </c>
      <c r="F62" s="13">
        <f t="shared" ref="F62" si="45">SUM(F51:F61)</f>
        <v>0</v>
      </c>
      <c r="G62" s="13">
        <f t="shared" ref="G62:I62" si="46">SUM(G51:G61)</f>
        <v>5</v>
      </c>
      <c r="H62" s="13">
        <f t="shared" si="46"/>
        <v>0</v>
      </c>
      <c r="I62" s="13">
        <f t="shared" si="46"/>
        <v>0</v>
      </c>
      <c r="J62" s="13">
        <f t="shared" ref="J62" si="47">SUM(J51:J61)</f>
        <v>0</v>
      </c>
      <c r="K62" s="13">
        <f t="shared" ref="K62" si="48">SUM(K51:K61)</f>
        <v>0</v>
      </c>
      <c r="L62" s="13">
        <f t="shared" ref="L62" si="49">SUM(L51:L61)</f>
        <v>0</v>
      </c>
      <c r="M62" s="13">
        <f t="shared" ref="M62" si="50">SUM(M51:M61)</f>
        <v>0</v>
      </c>
      <c r="N62" s="13">
        <f t="shared" ref="N62" si="51">SUM(N51:N61)</f>
        <v>0</v>
      </c>
      <c r="O62" s="13">
        <f t="shared" ref="O62" si="52">SUM(O51:O61)</f>
        <v>0</v>
      </c>
      <c r="P62" s="13">
        <f t="shared" ref="P62" si="53">SUM(P51:P61)</f>
        <v>0</v>
      </c>
      <c r="Q62" s="13">
        <f t="shared" ref="Q62" si="54">SUM(Q51:Q61)</f>
        <v>0</v>
      </c>
      <c r="R62" s="13">
        <f t="shared" ref="R62" si="55">SUM(R51:R61)</f>
        <v>0</v>
      </c>
      <c r="S62" s="13">
        <f t="shared" ref="S62:T62" si="56">SUM(S51:S61)</f>
        <v>0</v>
      </c>
      <c r="T62" s="9">
        <f t="shared" si="56"/>
        <v>5</v>
      </c>
      <c r="U62" s="72">
        <f>SUM(G62+G50+G38+G26+G14)</f>
        <v>25</v>
      </c>
      <c r="V62" s="72">
        <f>U62*60</f>
        <v>1500</v>
      </c>
    </row>
    <row r="63" spans="2:22" ht="15.75" thickBot="1">
      <c r="B63" s="129"/>
      <c r="C63" s="132" t="s">
        <v>36</v>
      </c>
      <c r="D63" s="7"/>
      <c r="E63" s="14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8"/>
      <c r="T63" s="7">
        <f t="shared" ref="T63:T73" si="57">SUM(E63:S63)</f>
        <v>0</v>
      </c>
    </row>
    <row r="64" spans="2:22" ht="15.75" thickBot="1">
      <c r="B64" s="130"/>
      <c r="C64" s="133"/>
      <c r="D64" s="7"/>
      <c r="E64" s="14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8"/>
      <c r="T64" s="7">
        <f t="shared" si="57"/>
        <v>0</v>
      </c>
    </row>
    <row r="65" spans="2:20" ht="15.75" thickBot="1">
      <c r="B65" s="130"/>
      <c r="C65" s="134" t="s">
        <v>37</v>
      </c>
      <c r="D65" s="7"/>
      <c r="E65" s="14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8"/>
      <c r="T65" s="7">
        <f t="shared" si="57"/>
        <v>0</v>
      </c>
    </row>
    <row r="66" spans="2:20" ht="15.75" thickBot="1">
      <c r="B66" s="130"/>
      <c r="C66" s="135"/>
      <c r="D66" s="7"/>
      <c r="E66" s="14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8"/>
      <c r="T66" s="7">
        <f t="shared" si="57"/>
        <v>0</v>
      </c>
    </row>
    <row r="67" spans="2:20" ht="15.75" thickBot="1">
      <c r="B67" s="130"/>
      <c r="C67" s="134" t="s">
        <v>38</v>
      </c>
      <c r="D67" s="7"/>
      <c r="E67" s="14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8"/>
      <c r="T67" s="7">
        <f t="shared" si="57"/>
        <v>0</v>
      </c>
    </row>
    <row r="68" spans="2:20" ht="15.75" thickBot="1">
      <c r="B68" s="130"/>
      <c r="C68" s="136"/>
      <c r="D68" s="7"/>
      <c r="E68" s="14"/>
      <c r="F68" s="7"/>
      <c r="G68" s="7">
        <v>10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8"/>
      <c r="T68" s="7">
        <f t="shared" si="57"/>
        <v>10</v>
      </c>
    </row>
    <row r="69" spans="2:20" s="5" customFormat="1" ht="15.75" thickBot="1">
      <c r="B69" s="130"/>
      <c r="C69" s="136"/>
      <c r="D69" s="7"/>
      <c r="E69" s="14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8"/>
      <c r="T69" s="7">
        <f>SUM(E69:S69)</f>
        <v>0</v>
      </c>
    </row>
    <row r="70" spans="2:20" ht="15.75" thickBot="1">
      <c r="B70" s="130"/>
      <c r="C70" s="136"/>
      <c r="D70" s="7"/>
      <c r="E70" s="14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8"/>
      <c r="T70" s="7">
        <f t="shared" si="57"/>
        <v>0</v>
      </c>
    </row>
    <row r="71" spans="2:20" ht="15.75" thickBot="1">
      <c r="B71" s="130"/>
      <c r="C71" s="15" t="s">
        <v>31</v>
      </c>
      <c r="D71" s="7"/>
      <c r="E71" s="14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8"/>
      <c r="T71" s="7">
        <f t="shared" si="57"/>
        <v>0</v>
      </c>
    </row>
    <row r="72" spans="2:20" ht="15.75" thickBot="1">
      <c r="B72" s="130"/>
      <c r="C72" s="129" t="s">
        <v>39</v>
      </c>
      <c r="D72" s="7"/>
      <c r="E72" s="14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8"/>
      <c r="T72" s="7">
        <f t="shared" si="57"/>
        <v>0</v>
      </c>
    </row>
    <row r="73" spans="2:20" ht="15.75" thickBot="1">
      <c r="B73" s="131"/>
      <c r="C73" s="131"/>
      <c r="D73" s="7"/>
      <c r="E73" s="14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8"/>
      <c r="T73" s="7">
        <f t="shared" si="57"/>
        <v>0</v>
      </c>
    </row>
    <row r="74" spans="2:20" ht="15.75" thickBot="1">
      <c r="B74" s="123" t="s">
        <v>34</v>
      </c>
      <c r="C74" s="124"/>
      <c r="D74" s="125"/>
      <c r="E74" s="14">
        <f t="shared" ref="E74" si="58">SUM(E63:E73)</f>
        <v>0</v>
      </c>
      <c r="F74" s="14">
        <f t="shared" ref="F74" si="59">SUM(F63:F73)</f>
        <v>0</v>
      </c>
      <c r="G74" s="14">
        <f t="shared" ref="G74:I74" si="60">SUM(G63:G73)</f>
        <v>10</v>
      </c>
      <c r="H74" s="14">
        <f t="shared" si="60"/>
        <v>0</v>
      </c>
      <c r="I74" s="14">
        <f t="shared" si="60"/>
        <v>0</v>
      </c>
      <c r="J74" s="14">
        <f t="shared" ref="J74" si="61">SUM(J63:J73)</f>
        <v>0</v>
      </c>
      <c r="K74" s="14">
        <f t="shared" ref="K74" si="62">SUM(K63:K73)</f>
        <v>0</v>
      </c>
      <c r="L74" s="14">
        <f t="shared" ref="L74" si="63">SUM(L63:L73)</f>
        <v>0</v>
      </c>
      <c r="M74" s="14">
        <f t="shared" ref="M74" si="64">SUM(M63:M73)</f>
        <v>0</v>
      </c>
      <c r="N74" s="14">
        <f t="shared" ref="N74" si="65">SUM(N63:N73)</f>
        <v>0</v>
      </c>
      <c r="O74" s="14">
        <f t="shared" ref="O74" si="66">SUM(O63:O73)</f>
        <v>0</v>
      </c>
      <c r="P74" s="14">
        <f t="shared" ref="P74" si="67">SUM(P63:P73)</f>
        <v>0</v>
      </c>
      <c r="Q74" s="14">
        <f t="shared" ref="Q74" si="68">SUM(Q63:Q73)</f>
        <v>0</v>
      </c>
      <c r="R74" s="14">
        <f t="shared" ref="R74" si="69">SUM(R63:R73)</f>
        <v>0</v>
      </c>
      <c r="S74" s="14">
        <f t="shared" ref="S74:T74" si="70">SUM(S63:S73)</f>
        <v>0</v>
      </c>
      <c r="T74" s="9">
        <f t="shared" si="70"/>
        <v>10</v>
      </c>
    </row>
    <row r="75" spans="2:20" ht="15.75" thickBot="1">
      <c r="B75" s="137"/>
      <c r="C75" s="140" t="s">
        <v>36</v>
      </c>
      <c r="D75" s="10"/>
      <c r="E75" s="13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1"/>
      <c r="T75" s="10">
        <f t="shared" ref="T75:T85" si="71">SUM(E75:S75)</f>
        <v>0</v>
      </c>
    </row>
    <row r="76" spans="2:20" ht="15.75" thickBot="1">
      <c r="B76" s="138"/>
      <c r="C76" s="141"/>
      <c r="D76" s="10"/>
      <c r="E76" s="13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1"/>
      <c r="T76" s="10">
        <f t="shared" si="71"/>
        <v>0</v>
      </c>
    </row>
    <row r="77" spans="2:20" ht="15.75" thickBot="1">
      <c r="B77" s="138"/>
      <c r="C77" s="142" t="s">
        <v>37</v>
      </c>
      <c r="D77" s="10"/>
      <c r="E77" s="13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1"/>
      <c r="T77" s="10">
        <f t="shared" si="71"/>
        <v>0</v>
      </c>
    </row>
    <row r="78" spans="2:20" ht="15.75" thickBot="1">
      <c r="B78" s="138"/>
      <c r="C78" s="143"/>
      <c r="D78" s="10"/>
      <c r="E78" s="13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1"/>
      <c r="T78" s="10">
        <f t="shared" si="71"/>
        <v>0</v>
      </c>
    </row>
    <row r="79" spans="2:20" ht="15.75" thickBot="1">
      <c r="B79" s="138"/>
      <c r="C79" s="142" t="s">
        <v>38</v>
      </c>
      <c r="D79" s="10"/>
      <c r="E79" s="13"/>
      <c r="F79" s="10"/>
      <c r="G79" s="10">
        <v>10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1"/>
      <c r="T79" s="10">
        <f t="shared" si="71"/>
        <v>10</v>
      </c>
    </row>
    <row r="80" spans="2:20" ht="15.75" thickBot="1">
      <c r="B80" s="138"/>
      <c r="C80" s="144"/>
      <c r="D80" s="10"/>
      <c r="E80" s="13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1"/>
      <c r="T80" s="10">
        <f t="shared" si="71"/>
        <v>0</v>
      </c>
    </row>
    <row r="81" spans="2:20" s="5" customFormat="1" ht="15.75" thickBot="1">
      <c r="B81" s="138"/>
      <c r="C81" s="144"/>
      <c r="D81" s="10"/>
      <c r="E81" s="13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1"/>
      <c r="T81" s="10">
        <f>SUM(E81:S81)</f>
        <v>0</v>
      </c>
    </row>
    <row r="82" spans="2:20" ht="15.75" thickBot="1">
      <c r="B82" s="138"/>
      <c r="C82" s="144"/>
      <c r="D82" s="10"/>
      <c r="E82" s="13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1"/>
      <c r="T82" s="10">
        <f t="shared" si="71"/>
        <v>0</v>
      </c>
    </row>
    <row r="83" spans="2:20" ht="15.75" thickBot="1">
      <c r="B83" s="138"/>
      <c r="C83" s="12" t="s">
        <v>31</v>
      </c>
      <c r="D83" s="10"/>
      <c r="E83" s="13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1"/>
      <c r="T83" s="10">
        <f t="shared" si="71"/>
        <v>0</v>
      </c>
    </row>
    <row r="84" spans="2:20" ht="15.75" thickBot="1">
      <c r="B84" s="138"/>
      <c r="C84" s="137" t="s">
        <v>39</v>
      </c>
      <c r="D84" s="10"/>
      <c r="E84" s="13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1"/>
      <c r="T84" s="10">
        <f t="shared" si="71"/>
        <v>0</v>
      </c>
    </row>
    <row r="85" spans="2:20" ht="15.75" thickBot="1">
      <c r="B85" s="139"/>
      <c r="C85" s="139"/>
      <c r="D85" s="10"/>
      <c r="E85" s="13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1"/>
      <c r="T85" s="10">
        <f t="shared" si="71"/>
        <v>0</v>
      </c>
    </row>
    <row r="86" spans="2:20" ht="15.75" thickBot="1">
      <c r="B86" s="126" t="s">
        <v>34</v>
      </c>
      <c r="C86" s="127"/>
      <c r="D86" s="128"/>
      <c r="E86" s="13">
        <f t="shared" ref="E86" si="72">SUM(E75:E85)</f>
        <v>0</v>
      </c>
      <c r="F86" s="13">
        <f t="shared" ref="F86" si="73">SUM(F75:F85)</f>
        <v>0</v>
      </c>
      <c r="G86" s="13">
        <f t="shared" ref="G86:I86" si="74">SUM(G75:G85)</f>
        <v>10</v>
      </c>
      <c r="H86" s="13">
        <f t="shared" si="74"/>
        <v>0</v>
      </c>
      <c r="I86" s="13">
        <f t="shared" si="74"/>
        <v>0</v>
      </c>
      <c r="J86" s="13">
        <f t="shared" ref="J86" si="75">SUM(J75:J85)</f>
        <v>0</v>
      </c>
      <c r="K86" s="13">
        <f t="shared" ref="K86" si="76">SUM(K75:K85)</f>
        <v>0</v>
      </c>
      <c r="L86" s="13">
        <f t="shared" ref="L86" si="77">SUM(L75:L85)</f>
        <v>0</v>
      </c>
      <c r="M86" s="13">
        <f t="shared" ref="M86" si="78">SUM(M75:M85)</f>
        <v>0</v>
      </c>
      <c r="N86" s="13">
        <f t="shared" ref="N86" si="79">SUM(N75:N85)</f>
        <v>0</v>
      </c>
      <c r="O86" s="13">
        <f t="shared" ref="O86" si="80">SUM(O75:O85)</f>
        <v>0</v>
      </c>
      <c r="P86" s="13">
        <f t="shared" ref="P86" si="81">SUM(P75:P85)</f>
        <v>0</v>
      </c>
      <c r="Q86" s="13">
        <f t="shared" ref="Q86" si="82">SUM(Q75:Q85)</f>
        <v>0</v>
      </c>
      <c r="R86" s="13">
        <f t="shared" ref="R86" si="83">SUM(R75:R85)</f>
        <v>0</v>
      </c>
      <c r="S86" s="13">
        <f t="shared" ref="S86" si="84">SUM(S75:S85)</f>
        <v>0</v>
      </c>
      <c r="T86" s="9">
        <f t="shared" ref="T86" si="85">SUM(T75:T85)</f>
        <v>10</v>
      </c>
    </row>
    <row r="87" spans="2:20" ht="15.75" thickBot="1">
      <c r="B87" s="129"/>
      <c r="C87" s="132" t="s">
        <v>36</v>
      </c>
      <c r="D87" s="7"/>
      <c r="E87" s="14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8"/>
      <c r="T87" s="7">
        <f t="shared" ref="T87:T97" si="86">SUM(E87:S87)</f>
        <v>0</v>
      </c>
    </row>
    <row r="88" spans="2:20" ht="15.75" thickBot="1">
      <c r="B88" s="130"/>
      <c r="C88" s="133"/>
      <c r="D88" s="7"/>
      <c r="E88" s="14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8"/>
      <c r="T88" s="7">
        <f t="shared" si="86"/>
        <v>0</v>
      </c>
    </row>
    <row r="89" spans="2:20" ht="15.75" thickBot="1">
      <c r="B89" s="130"/>
      <c r="C89" s="134" t="s">
        <v>37</v>
      </c>
      <c r="D89" s="7"/>
      <c r="E89" s="14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8"/>
      <c r="T89" s="7">
        <f t="shared" si="86"/>
        <v>0</v>
      </c>
    </row>
    <row r="90" spans="2:20" ht="15.75" thickBot="1">
      <c r="B90" s="130"/>
      <c r="C90" s="135"/>
      <c r="D90" s="7"/>
      <c r="E90" s="14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8"/>
      <c r="T90" s="7">
        <f t="shared" si="86"/>
        <v>0</v>
      </c>
    </row>
    <row r="91" spans="2:20" ht="15.75" thickBot="1">
      <c r="B91" s="130"/>
      <c r="C91" s="134" t="s">
        <v>38</v>
      </c>
      <c r="D91" s="7"/>
      <c r="E91" s="14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8"/>
      <c r="T91" s="7">
        <f t="shared" si="86"/>
        <v>0</v>
      </c>
    </row>
    <row r="92" spans="2:20" ht="15.75" thickBot="1">
      <c r="B92" s="130"/>
      <c r="C92" s="136"/>
      <c r="D92" s="7"/>
      <c r="E92" s="14"/>
      <c r="F92" s="7"/>
      <c r="G92" s="7">
        <v>10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8"/>
      <c r="T92" s="7">
        <f t="shared" si="86"/>
        <v>10</v>
      </c>
    </row>
    <row r="93" spans="2:20" s="5" customFormat="1" ht="15.75" thickBot="1">
      <c r="B93" s="130"/>
      <c r="C93" s="136"/>
      <c r="D93" s="7"/>
      <c r="E93" s="14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8"/>
      <c r="T93" s="7">
        <f>SUM(E93:S93)</f>
        <v>0</v>
      </c>
    </row>
    <row r="94" spans="2:20" ht="15.75" thickBot="1">
      <c r="B94" s="130"/>
      <c r="C94" s="136"/>
      <c r="D94" s="7"/>
      <c r="E94" s="14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8"/>
      <c r="T94" s="7">
        <f t="shared" si="86"/>
        <v>0</v>
      </c>
    </row>
    <row r="95" spans="2:20" ht="15.75" thickBot="1">
      <c r="B95" s="130"/>
      <c r="C95" s="15" t="s">
        <v>31</v>
      </c>
      <c r="D95" s="7"/>
      <c r="E95" s="14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8"/>
      <c r="T95" s="7">
        <f t="shared" si="86"/>
        <v>0</v>
      </c>
    </row>
    <row r="96" spans="2:20" ht="15.75" thickBot="1">
      <c r="B96" s="130"/>
      <c r="C96" s="129" t="s">
        <v>39</v>
      </c>
      <c r="D96" s="7"/>
      <c r="E96" s="14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8"/>
      <c r="T96" s="7">
        <f t="shared" si="86"/>
        <v>0</v>
      </c>
    </row>
    <row r="97" spans="2:20" ht="15.75" thickBot="1">
      <c r="B97" s="131"/>
      <c r="C97" s="131"/>
      <c r="D97" s="7"/>
      <c r="E97" s="14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8"/>
      <c r="T97" s="7">
        <f t="shared" si="86"/>
        <v>0</v>
      </c>
    </row>
    <row r="98" spans="2:20" ht="15.75" thickBot="1">
      <c r="B98" s="123" t="s">
        <v>34</v>
      </c>
      <c r="C98" s="124"/>
      <c r="D98" s="125"/>
      <c r="E98" s="14">
        <f t="shared" ref="E98" si="87">SUM(E87:E97)</f>
        <v>0</v>
      </c>
      <c r="F98" s="14">
        <f t="shared" ref="F98" si="88">SUM(F87:F97)</f>
        <v>0</v>
      </c>
      <c r="G98" s="14">
        <f t="shared" ref="G98:I98" si="89">SUM(G87:G97)</f>
        <v>10</v>
      </c>
      <c r="H98" s="14">
        <f t="shared" si="89"/>
        <v>0</v>
      </c>
      <c r="I98" s="14">
        <f t="shared" si="89"/>
        <v>0</v>
      </c>
      <c r="J98" s="14">
        <f t="shared" ref="J98" si="90">SUM(J87:J97)</f>
        <v>0</v>
      </c>
      <c r="K98" s="14">
        <f t="shared" ref="K98" si="91">SUM(K87:K97)</f>
        <v>0</v>
      </c>
      <c r="L98" s="14">
        <f t="shared" ref="L98" si="92">SUM(L87:L97)</f>
        <v>0</v>
      </c>
      <c r="M98" s="14">
        <f t="shared" ref="M98" si="93">SUM(M87:M97)</f>
        <v>0</v>
      </c>
      <c r="N98" s="14">
        <f t="shared" ref="N98" si="94">SUM(N87:N97)</f>
        <v>0</v>
      </c>
      <c r="O98" s="14">
        <f t="shared" ref="O98" si="95">SUM(O87:O97)</f>
        <v>0</v>
      </c>
      <c r="P98" s="14">
        <f t="shared" ref="P98" si="96">SUM(P87:P97)</f>
        <v>0</v>
      </c>
      <c r="Q98" s="14">
        <f t="shared" ref="Q98" si="97">SUM(Q87:Q97)</f>
        <v>0</v>
      </c>
      <c r="R98" s="14">
        <f t="shared" ref="R98" si="98">SUM(R87:R97)</f>
        <v>0</v>
      </c>
      <c r="S98" s="14">
        <f t="shared" ref="S98" si="99">SUM(S87:S97)</f>
        <v>0</v>
      </c>
      <c r="T98" s="9">
        <f t="shared" ref="T98" si="100">SUM(T87:T97)</f>
        <v>10</v>
      </c>
    </row>
    <row r="99" spans="2:20" ht="15.75" thickBot="1">
      <c r="B99" s="137"/>
      <c r="C99" s="140" t="s">
        <v>36</v>
      </c>
      <c r="D99" s="10"/>
      <c r="E99" s="13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1"/>
      <c r="T99" s="10">
        <f t="shared" ref="T99:T109" si="101">SUM(E99:S99)</f>
        <v>0</v>
      </c>
    </row>
    <row r="100" spans="2:20" ht="15.75" thickBot="1">
      <c r="B100" s="138"/>
      <c r="C100" s="141"/>
      <c r="D100" s="10"/>
      <c r="E100" s="13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1"/>
      <c r="T100" s="10">
        <f t="shared" si="101"/>
        <v>0</v>
      </c>
    </row>
    <row r="101" spans="2:20" ht="15.75" thickBot="1">
      <c r="B101" s="138"/>
      <c r="C101" s="142" t="s">
        <v>37</v>
      </c>
      <c r="D101" s="10"/>
      <c r="E101" s="13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1"/>
      <c r="T101" s="10">
        <f t="shared" si="101"/>
        <v>0</v>
      </c>
    </row>
    <row r="102" spans="2:20" ht="15.75" thickBot="1">
      <c r="B102" s="138"/>
      <c r="C102" s="143"/>
      <c r="D102" s="10"/>
      <c r="E102" s="13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1"/>
      <c r="T102" s="10">
        <f t="shared" si="101"/>
        <v>0</v>
      </c>
    </row>
    <row r="103" spans="2:20" ht="15.75" thickBot="1">
      <c r="B103" s="138"/>
      <c r="C103" s="142" t="s">
        <v>38</v>
      </c>
      <c r="D103" s="10"/>
      <c r="E103" s="13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1"/>
      <c r="T103" s="10">
        <f t="shared" si="101"/>
        <v>0</v>
      </c>
    </row>
    <row r="104" spans="2:20" ht="15.75" thickBot="1">
      <c r="B104" s="138"/>
      <c r="C104" s="144"/>
      <c r="D104" s="10"/>
      <c r="E104" s="13"/>
      <c r="F104" s="10"/>
      <c r="G104" s="10">
        <v>10</v>
      </c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1"/>
      <c r="T104" s="10">
        <f t="shared" si="101"/>
        <v>10</v>
      </c>
    </row>
    <row r="105" spans="2:20" s="5" customFormat="1" ht="15.75" thickBot="1">
      <c r="B105" s="138"/>
      <c r="C105" s="144"/>
      <c r="D105" s="10"/>
      <c r="E105" s="13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1"/>
      <c r="T105" s="10">
        <f>SUM(E105:S105)</f>
        <v>0</v>
      </c>
    </row>
    <row r="106" spans="2:20" ht="15.75" thickBot="1">
      <c r="B106" s="138"/>
      <c r="C106" s="144"/>
      <c r="D106" s="10"/>
      <c r="E106" s="13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1"/>
      <c r="T106" s="10">
        <f t="shared" si="101"/>
        <v>0</v>
      </c>
    </row>
    <row r="107" spans="2:20" ht="15.75" thickBot="1">
      <c r="B107" s="138"/>
      <c r="C107" s="12" t="s">
        <v>31</v>
      </c>
      <c r="D107" s="10"/>
      <c r="E107" s="13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1"/>
      <c r="T107" s="10">
        <f t="shared" si="101"/>
        <v>0</v>
      </c>
    </row>
    <row r="108" spans="2:20" ht="15.75" thickBot="1">
      <c r="B108" s="138"/>
      <c r="C108" s="137" t="s">
        <v>39</v>
      </c>
      <c r="D108" s="10"/>
      <c r="E108" s="13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1"/>
      <c r="T108" s="10">
        <f t="shared" si="101"/>
        <v>0</v>
      </c>
    </row>
    <row r="109" spans="2:20" ht="15.75" thickBot="1">
      <c r="B109" s="139"/>
      <c r="C109" s="139"/>
      <c r="D109" s="10"/>
      <c r="E109" s="13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1"/>
      <c r="T109" s="10">
        <f t="shared" si="101"/>
        <v>0</v>
      </c>
    </row>
    <row r="110" spans="2:20" ht="15.75" thickBot="1">
      <c r="B110" s="126" t="s">
        <v>34</v>
      </c>
      <c r="C110" s="127"/>
      <c r="D110" s="128"/>
      <c r="E110" s="13">
        <f t="shared" ref="E110" si="102">SUM(E99:E109)</f>
        <v>0</v>
      </c>
      <c r="F110" s="13">
        <f t="shared" ref="F110" si="103">SUM(F99:F109)</f>
        <v>0</v>
      </c>
      <c r="G110" s="13">
        <f t="shared" ref="G110:I110" si="104">SUM(G99:G109)</f>
        <v>10</v>
      </c>
      <c r="H110" s="13">
        <f t="shared" si="104"/>
        <v>0</v>
      </c>
      <c r="I110" s="13">
        <f t="shared" si="104"/>
        <v>0</v>
      </c>
      <c r="J110" s="13">
        <f t="shared" ref="J110" si="105">SUM(J99:J109)</f>
        <v>0</v>
      </c>
      <c r="K110" s="13">
        <f t="shared" ref="K110" si="106">SUM(K99:K109)</f>
        <v>0</v>
      </c>
      <c r="L110" s="13">
        <f t="shared" ref="L110" si="107">SUM(L99:L109)</f>
        <v>0</v>
      </c>
      <c r="M110" s="13">
        <f t="shared" ref="M110" si="108">SUM(M99:M109)</f>
        <v>0</v>
      </c>
      <c r="N110" s="13">
        <f t="shared" ref="N110" si="109">SUM(N99:N109)</f>
        <v>0</v>
      </c>
      <c r="O110" s="13">
        <f t="shared" ref="O110" si="110">SUM(O99:O109)</f>
        <v>0</v>
      </c>
      <c r="P110" s="13">
        <f t="shared" ref="P110" si="111">SUM(P99:P109)</f>
        <v>0</v>
      </c>
      <c r="Q110" s="13">
        <f t="shared" ref="Q110" si="112">SUM(Q99:Q109)</f>
        <v>0</v>
      </c>
      <c r="R110" s="13">
        <f t="shared" ref="R110" si="113">SUM(R99:R109)</f>
        <v>0</v>
      </c>
      <c r="S110" s="13">
        <f t="shared" ref="S110" si="114">SUM(S99:S109)</f>
        <v>0</v>
      </c>
      <c r="T110" s="9">
        <f t="shared" ref="T110" si="115">SUM(T99:T109)</f>
        <v>10</v>
      </c>
    </row>
    <row r="111" spans="2:20" ht="15.75" thickBot="1">
      <c r="B111" s="129"/>
      <c r="C111" s="132" t="s">
        <v>36</v>
      </c>
      <c r="D111" s="7"/>
      <c r="E111" s="14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8"/>
      <c r="T111" s="7">
        <f t="shared" ref="T111:T121" si="116">SUM(E111:S111)</f>
        <v>0</v>
      </c>
    </row>
    <row r="112" spans="2:20" ht="15.75" thickBot="1">
      <c r="B112" s="130"/>
      <c r="C112" s="133"/>
      <c r="D112" s="7"/>
      <c r="E112" s="14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8"/>
      <c r="T112" s="7">
        <f t="shared" si="116"/>
        <v>0</v>
      </c>
    </row>
    <row r="113" spans="2:22" ht="15.75" thickBot="1">
      <c r="B113" s="130"/>
      <c r="C113" s="134" t="s">
        <v>37</v>
      </c>
      <c r="D113" s="7"/>
      <c r="E113" s="14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8"/>
      <c r="T113" s="7">
        <f t="shared" si="116"/>
        <v>0</v>
      </c>
    </row>
    <row r="114" spans="2:22" ht="15.75" thickBot="1">
      <c r="B114" s="130"/>
      <c r="C114" s="135"/>
      <c r="D114" s="7"/>
      <c r="E114" s="14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8"/>
      <c r="T114" s="7">
        <f t="shared" si="116"/>
        <v>0</v>
      </c>
    </row>
    <row r="115" spans="2:22" ht="15.75" thickBot="1">
      <c r="B115" s="130"/>
      <c r="C115" s="134" t="s">
        <v>38</v>
      </c>
      <c r="D115" s="7"/>
      <c r="E115" s="14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8"/>
      <c r="T115" s="7">
        <f t="shared" si="116"/>
        <v>0</v>
      </c>
    </row>
    <row r="116" spans="2:22" ht="15.75" thickBot="1">
      <c r="B116" s="130"/>
      <c r="C116" s="136"/>
      <c r="D116" s="7"/>
      <c r="E116" s="14"/>
      <c r="F116" s="7"/>
      <c r="G116" s="7">
        <v>10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8"/>
      <c r="T116" s="7">
        <f t="shared" si="116"/>
        <v>10</v>
      </c>
    </row>
    <row r="117" spans="2:22" s="5" customFormat="1" ht="15.75" thickBot="1">
      <c r="B117" s="130"/>
      <c r="C117" s="136"/>
      <c r="D117" s="7"/>
      <c r="E117" s="14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8"/>
      <c r="T117" s="7">
        <f>SUM(E117:S117)</f>
        <v>0</v>
      </c>
    </row>
    <row r="118" spans="2:22" ht="15.75" thickBot="1">
      <c r="B118" s="130"/>
      <c r="C118" s="136"/>
      <c r="D118" s="7"/>
      <c r="E118" s="14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8"/>
      <c r="T118" s="7">
        <f t="shared" si="116"/>
        <v>0</v>
      </c>
    </row>
    <row r="119" spans="2:22" ht="15.75" thickBot="1">
      <c r="B119" s="130"/>
      <c r="C119" s="15" t="s">
        <v>31</v>
      </c>
      <c r="D119" s="7"/>
      <c r="E119" s="14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8"/>
      <c r="T119" s="7">
        <f t="shared" si="116"/>
        <v>0</v>
      </c>
    </row>
    <row r="120" spans="2:22" ht="15.75" thickBot="1">
      <c r="B120" s="130"/>
      <c r="C120" s="129" t="s">
        <v>39</v>
      </c>
      <c r="D120" s="7"/>
      <c r="E120" s="14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8"/>
      <c r="T120" s="7">
        <f t="shared" si="116"/>
        <v>0</v>
      </c>
    </row>
    <row r="121" spans="2:22" ht="15.75" thickBot="1">
      <c r="B121" s="131"/>
      <c r="C121" s="131"/>
      <c r="D121" s="7"/>
      <c r="E121" s="14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8"/>
      <c r="T121" s="7">
        <f t="shared" si="116"/>
        <v>0</v>
      </c>
    </row>
    <row r="122" spans="2:22" ht="15.75" thickBot="1">
      <c r="B122" s="123" t="s">
        <v>34</v>
      </c>
      <c r="C122" s="124"/>
      <c r="D122" s="125"/>
      <c r="E122" s="14">
        <f t="shared" ref="E122" si="117">SUM(E111:E121)</f>
        <v>0</v>
      </c>
      <c r="F122" s="14">
        <f t="shared" ref="F122" si="118">SUM(F111:F121)</f>
        <v>0</v>
      </c>
      <c r="G122" s="14">
        <f t="shared" ref="G122:I122" si="119">SUM(G111:G121)</f>
        <v>10</v>
      </c>
      <c r="H122" s="14">
        <f t="shared" si="119"/>
        <v>0</v>
      </c>
      <c r="I122" s="14">
        <f t="shared" si="119"/>
        <v>0</v>
      </c>
      <c r="J122" s="14">
        <f t="shared" ref="J122" si="120">SUM(J111:J121)</f>
        <v>0</v>
      </c>
      <c r="K122" s="14">
        <f t="shared" ref="K122" si="121">SUM(K111:K121)</f>
        <v>0</v>
      </c>
      <c r="L122" s="14">
        <f t="shared" ref="L122" si="122">SUM(L111:L121)</f>
        <v>0</v>
      </c>
      <c r="M122" s="14">
        <f t="shared" ref="M122" si="123">SUM(M111:M121)</f>
        <v>0</v>
      </c>
      <c r="N122" s="14">
        <f t="shared" ref="N122" si="124">SUM(N111:N121)</f>
        <v>0</v>
      </c>
      <c r="O122" s="14">
        <f t="shared" ref="O122" si="125">SUM(O111:O121)</f>
        <v>0</v>
      </c>
      <c r="P122" s="14">
        <f t="shared" ref="P122" si="126">SUM(P111:P121)</f>
        <v>0</v>
      </c>
      <c r="Q122" s="14">
        <f t="shared" ref="Q122" si="127">SUM(Q111:Q121)</f>
        <v>0</v>
      </c>
      <c r="R122" s="14">
        <f t="shared" ref="R122" si="128">SUM(R111:R121)</f>
        <v>0</v>
      </c>
      <c r="S122" s="14">
        <f t="shared" ref="S122:T122" si="129">SUM(S111:S121)</f>
        <v>0</v>
      </c>
      <c r="T122" s="9">
        <f t="shared" si="129"/>
        <v>10</v>
      </c>
      <c r="U122" s="72">
        <f>SUM(G122+G110+G98+G86+G74)</f>
        <v>50</v>
      </c>
      <c r="V122" s="72">
        <f>U122*60</f>
        <v>3000</v>
      </c>
    </row>
    <row r="123" spans="2:22" ht="15.75" thickBot="1">
      <c r="B123" s="137"/>
      <c r="C123" s="140" t="s">
        <v>36</v>
      </c>
      <c r="D123" s="10"/>
      <c r="E123" s="13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1"/>
      <c r="T123" s="10">
        <f t="shared" ref="T123:T133" si="130">SUM(E123:S123)</f>
        <v>0</v>
      </c>
    </row>
    <row r="124" spans="2:22" ht="15.75" thickBot="1">
      <c r="B124" s="138"/>
      <c r="C124" s="141"/>
      <c r="D124" s="10"/>
      <c r="E124" s="13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1"/>
      <c r="T124" s="10">
        <f t="shared" si="130"/>
        <v>0</v>
      </c>
    </row>
    <row r="125" spans="2:22" ht="15.75" thickBot="1">
      <c r="B125" s="138"/>
      <c r="C125" s="142" t="s">
        <v>37</v>
      </c>
      <c r="D125" s="10"/>
      <c r="E125" s="13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1"/>
      <c r="T125" s="10">
        <f t="shared" si="130"/>
        <v>0</v>
      </c>
    </row>
    <row r="126" spans="2:22" ht="15.75" thickBot="1">
      <c r="B126" s="138"/>
      <c r="C126" s="143"/>
      <c r="D126" s="10"/>
      <c r="E126" s="13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1"/>
      <c r="T126" s="10">
        <f t="shared" si="130"/>
        <v>0</v>
      </c>
    </row>
    <row r="127" spans="2:22" ht="15.75" thickBot="1">
      <c r="B127" s="138"/>
      <c r="C127" s="142" t="s">
        <v>38</v>
      </c>
      <c r="D127" s="10"/>
      <c r="E127" s="13"/>
      <c r="F127" s="10"/>
      <c r="G127" s="10">
        <v>100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1"/>
      <c r="T127" s="10">
        <f t="shared" si="130"/>
        <v>100</v>
      </c>
    </row>
    <row r="128" spans="2:22" ht="15.75" thickBot="1">
      <c r="B128" s="138"/>
      <c r="C128" s="144"/>
      <c r="D128" s="10"/>
      <c r="E128" s="13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1"/>
      <c r="T128" s="10">
        <f t="shared" si="130"/>
        <v>0</v>
      </c>
    </row>
    <row r="129" spans="2:20" s="5" customFormat="1" ht="15.75" thickBot="1">
      <c r="B129" s="138"/>
      <c r="C129" s="144"/>
      <c r="D129" s="10"/>
      <c r="E129" s="13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1"/>
      <c r="T129" s="10">
        <f>SUM(E129:S129)</f>
        <v>0</v>
      </c>
    </row>
    <row r="130" spans="2:20" ht="15.75" thickBot="1">
      <c r="B130" s="138"/>
      <c r="C130" s="144"/>
      <c r="D130" s="10"/>
      <c r="E130" s="13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1"/>
      <c r="T130" s="10">
        <f t="shared" si="130"/>
        <v>0</v>
      </c>
    </row>
    <row r="131" spans="2:20" ht="15.75" thickBot="1">
      <c r="B131" s="138"/>
      <c r="C131" s="12" t="s">
        <v>31</v>
      </c>
      <c r="D131" s="10"/>
      <c r="E131" s="13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1"/>
      <c r="T131" s="10">
        <f t="shared" si="130"/>
        <v>0</v>
      </c>
    </row>
    <row r="132" spans="2:20" ht="15.75" thickBot="1">
      <c r="B132" s="138"/>
      <c r="C132" s="137" t="s">
        <v>39</v>
      </c>
      <c r="D132" s="10"/>
      <c r="E132" s="13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1"/>
      <c r="T132" s="10">
        <f t="shared" si="130"/>
        <v>0</v>
      </c>
    </row>
    <row r="133" spans="2:20" ht="15.75" thickBot="1">
      <c r="B133" s="139"/>
      <c r="C133" s="139"/>
      <c r="D133" s="10"/>
      <c r="E133" s="13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1"/>
      <c r="T133" s="10">
        <f t="shared" si="130"/>
        <v>0</v>
      </c>
    </row>
    <row r="134" spans="2:20" ht="15.75" thickBot="1">
      <c r="B134" s="126" t="s">
        <v>34</v>
      </c>
      <c r="C134" s="127"/>
      <c r="D134" s="128"/>
      <c r="E134" s="13">
        <f t="shared" ref="E134" si="131">SUM(E123:E133)</f>
        <v>0</v>
      </c>
      <c r="F134" s="13">
        <f t="shared" ref="F134" si="132">SUM(F123:F133)</f>
        <v>0</v>
      </c>
      <c r="G134" s="13">
        <f t="shared" ref="G134:I134" si="133">SUM(G123:G133)</f>
        <v>100</v>
      </c>
      <c r="H134" s="13">
        <f t="shared" si="133"/>
        <v>0</v>
      </c>
      <c r="I134" s="13">
        <f t="shared" si="133"/>
        <v>0</v>
      </c>
      <c r="J134" s="13">
        <f t="shared" ref="J134" si="134">SUM(J123:J133)</f>
        <v>0</v>
      </c>
      <c r="K134" s="13">
        <f t="shared" ref="K134" si="135">SUM(K123:K133)</f>
        <v>0</v>
      </c>
      <c r="L134" s="13">
        <f t="shared" ref="L134" si="136">SUM(L123:L133)</f>
        <v>0</v>
      </c>
      <c r="M134" s="13">
        <f t="shared" ref="M134" si="137">SUM(M123:M133)</f>
        <v>0</v>
      </c>
      <c r="N134" s="13">
        <f t="shared" ref="N134" si="138">SUM(N123:N133)</f>
        <v>0</v>
      </c>
      <c r="O134" s="13">
        <f t="shared" ref="O134" si="139">SUM(O123:O133)</f>
        <v>0</v>
      </c>
      <c r="P134" s="13">
        <f t="shared" ref="P134" si="140">SUM(P123:P133)</f>
        <v>0</v>
      </c>
      <c r="Q134" s="13">
        <f t="shared" ref="Q134" si="141">SUM(Q123:Q133)</f>
        <v>0</v>
      </c>
      <c r="R134" s="13">
        <f t="shared" ref="R134" si="142">SUM(R123:R133)</f>
        <v>0</v>
      </c>
      <c r="S134" s="13">
        <f t="shared" ref="S134" si="143">SUM(S123:S133)</f>
        <v>0</v>
      </c>
      <c r="T134" s="9">
        <f t="shared" ref="T134" si="144">SUM(T123:T133)</f>
        <v>100</v>
      </c>
    </row>
    <row r="135" spans="2:20" ht="15.75" thickBot="1">
      <c r="B135" s="129"/>
      <c r="C135" s="132" t="s">
        <v>36</v>
      </c>
      <c r="D135" s="7"/>
      <c r="E135" s="14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8"/>
      <c r="T135" s="7">
        <f t="shared" ref="T135:T145" si="145">SUM(E135:S135)</f>
        <v>0</v>
      </c>
    </row>
    <row r="136" spans="2:20" ht="15.75" thickBot="1">
      <c r="B136" s="130"/>
      <c r="C136" s="133"/>
      <c r="D136" s="7"/>
      <c r="E136" s="14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8"/>
      <c r="T136" s="7">
        <f t="shared" si="145"/>
        <v>0</v>
      </c>
    </row>
    <row r="137" spans="2:20" ht="15.75" thickBot="1">
      <c r="B137" s="130"/>
      <c r="C137" s="134" t="s">
        <v>37</v>
      </c>
      <c r="D137" s="7"/>
      <c r="E137" s="14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8"/>
      <c r="T137" s="7">
        <f t="shared" si="145"/>
        <v>0</v>
      </c>
    </row>
    <row r="138" spans="2:20" ht="15.75" thickBot="1">
      <c r="B138" s="130"/>
      <c r="C138" s="135"/>
      <c r="D138" s="7"/>
      <c r="E138" s="14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8"/>
      <c r="T138" s="7">
        <f t="shared" si="145"/>
        <v>0</v>
      </c>
    </row>
    <row r="139" spans="2:20" ht="15.75" thickBot="1">
      <c r="B139" s="130"/>
      <c r="C139" s="134" t="s">
        <v>38</v>
      </c>
      <c r="D139" s="7"/>
      <c r="E139" s="14"/>
      <c r="F139" s="7"/>
      <c r="G139" s="7">
        <v>100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8"/>
      <c r="T139" s="7">
        <f t="shared" si="145"/>
        <v>100</v>
      </c>
    </row>
    <row r="140" spans="2:20" ht="15.75" thickBot="1">
      <c r="B140" s="130"/>
      <c r="C140" s="136"/>
      <c r="D140" s="7"/>
      <c r="E140" s="14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8"/>
      <c r="T140" s="7">
        <f t="shared" si="145"/>
        <v>0</v>
      </c>
    </row>
    <row r="141" spans="2:20" s="5" customFormat="1" ht="15.75" thickBot="1">
      <c r="B141" s="130"/>
      <c r="C141" s="136"/>
      <c r="D141" s="7"/>
      <c r="E141" s="14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8"/>
      <c r="T141" s="7">
        <f>SUM(E141:S141)</f>
        <v>0</v>
      </c>
    </row>
    <row r="142" spans="2:20" ht="15.75" thickBot="1">
      <c r="B142" s="130"/>
      <c r="C142" s="136"/>
      <c r="D142" s="7"/>
      <c r="E142" s="14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8"/>
      <c r="T142" s="7">
        <f t="shared" si="145"/>
        <v>0</v>
      </c>
    </row>
    <row r="143" spans="2:20" ht="15.75" thickBot="1">
      <c r="B143" s="130"/>
      <c r="C143" s="15" t="s">
        <v>31</v>
      </c>
      <c r="D143" s="7"/>
      <c r="E143" s="14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8"/>
      <c r="T143" s="7">
        <f t="shared" si="145"/>
        <v>0</v>
      </c>
    </row>
    <row r="144" spans="2:20" ht="15.75" thickBot="1">
      <c r="B144" s="130"/>
      <c r="C144" s="129" t="s">
        <v>39</v>
      </c>
      <c r="D144" s="7"/>
      <c r="E144" s="14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8"/>
      <c r="T144" s="7">
        <f t="shared" si="145"/>
        <v>0</v>
      </c>
    </row>
    <row r="145" spans="2:20" ht="15.75" thickBot="1">
      <c r="B145" s="131"/>
      <c r="C145" s="131"/>
      <c r="D145" s="7"/>
      <c r="E145" s="14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8"/>
      <c r="T145" s="7">
        <f t="shared" si="145"/>
        <v>0</v>
      </c>
    </row>
    <row r="146" spans="2:20" ht="15.75" thickBot="1">
      <c r="B146" s="123" t="s">
        <v>34</v>
      </c>
      <c r="C146" s="124"/>
      <c r="D146" s="125"/>
      <c r="E146" s="14">
        <f t="shared" ref="E146" si="146">SUM(E135:E145)</f>
        <v>0</v>
      </c>
      <c r="F146" s="14">
        <f t="shared" ref="F146" si="147">SUM(F135:F145)</f>
        <v>0</v>
      </c>
      <c r="G146" s="14">
        <f t="shared" ref="G146:I146" si="148">SUM(G135:G145)</f>
        <v>100</v>
      </c>
      <c r="H146" s="14">
        <f t="shared" si="148"/>
        <v>0</v>
      </c>
      <c r="I146" s="14">
        <f t="shared" si="148"/>
        <v>0</v>
      </c>
      <c r="J146" s="14">
        <f t="shared" ref="J146" si="149">SUM(J135:J145)</f>
        <v>0</v>
      </c>
      <c r="K146" s="14">
        <f t="shared" ref="K146" si="150">SUM(K135:K145)</f>
        <v>0</v>
      </c>
      <c r="L146" s="14">
        <f t="shared" ref="L146" si="151">SUM(L135:L145)</f>
        <v>0</v>
      </c>
      <c r="M146" s="14">
        <f t="shared" ref="M146" si="152">SUM(M135:M145)</f>
        <v>0</v>
      </c>
      <c r="N146" s="14">
        <f t="shared" ref="N146" si="153">SUM(N135:N145)</f>
        <v>0</v>
      </c>
      <c r="O146" s="14">
        <f t="shared" ref="O146" si="154">SUM(O135:O145)</f>
        <v>0</v>
      </c>
      <c r="P146" s="14">
        <f t="shared" ref="P146" si="155">SUM(P135:P145)</f>
        <v>0</v>
      </c>
      <c r="Q146" s="14">
        <f t="shared" ref="Q146" si="156">SUM(Q135:Q145)</f>
        <v>0</v>
      </c>
      <c r="R146" s="14">
        <f t="shared" ref="R146" si="157">SUM(R135:R145)</f>
        <v>0</v>
      </c>
      <c r="S146" s="14">
        <f t="shared" ref="S146" si="158">SUM(S135:S145)</f>
        <v>0</v>
      </c>
      <c r="T146" s="9">
        <f t="shared" ref="T146" si="159">SUM(T135:T145)</f>
        <v>100</v>
      </c>
    </row>
    <row r="147" spans="2:20" ht="15.75" thickBot="1">
      <c r="B147" s="137"/>
      <c r="C147" s="140" t="s">
        <v>36</v>
      </c>
      <c r="D147" s="10"/>
      <c r="E147" s="13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1"/>
      <c r="T147" s="10">
        <f t="shared" ref="T147:T157" si="160">SUM(E147:S147)</f>
        <v>0</v>
      </c>
    </row>
    <row r="148" spans="2:20" ht="15.75" thickBot="1">
      <c r="B148" s="138"/>
      <c r="C148" s="141"/>
      <c r="D148" s="10"/>
      <c r="E148" s="13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1"/>
      <c r="T148" s="10">
        <f t="shared" si="160"/>
        <v>0</v>
      </c>
    </row>
    <row r="149" spans="2:20" ht="15.75" thickBot="1">
      <c r="B149" s="138"/>
      <c r="C149" s="142" t="s">
        <v>37</v>
      </c>
      <c r="D149" s="10"/>
      <c r="E149" s="13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1"/>
      <c r="T149" s="10">
        <f t="shared" si="160"/>
        <v>0</v>
      </c>
    </row>
    <row r="150" spans="2:20" ht="15.75" thickBot="1">
      <c r="B150" s="138"/>
      <c r="C150" s="143"/>
      <c r="D150" s="10"/>
      <c r="E150" s="13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1"/>
      <c r="T150" s="10">
        <f t="shared" si="160"/>
        <v>0</v>
      </c>
    </row>
    <row r="151" spans="2:20" ht="15.75" thickBot="1">
      <c r="B151" s="138"/>
      <c r="C151" s="142" t="s">
        <v>38</v>
      </c>
      <c r="D151" s="10"/>
      <c r="E151" s="13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1"/>
      <c r="T151" s="10">
        <f t="shared" si="160"/>
        <v>0</v>
      </c>
    </row>
    <row r="152" spans="2:20" ht="15.75" thickBot="1">
      <c r="B152" s="138"/>
      <c r="C152" s="144"/>
      <c r="D152" s="10"/>
      <c r="E152" s="13"/>
      <c r="F152" s="10"/>
      <c r="G152" s="10">
        <v>100</v>
      </c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1"/>
      <c r="T152" s="10">
        <f t="shared" si="160"/>
        <v>100</v>
      </c>
    </row>
    <row r="153" spans="2:20" s="5" customFormat="1" ht="15.75" thickBot="1">
      <c r="B153" s="138"/>
      <c r="C153" s="144"/>
      <c r="D153" s="10"/>
      <c r="E153" s="13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1"/>
      <c r="T153" s="10">
        <f>SUM(E153:S153)</f>
        <v>0</v>
      </c>
    </row>
    <row r="154" spans="2:20" ht="15.75" thickBot="1">
      <c r="B154" s="138"/>
      <c r="C154" s="144"/>
      <c r="D154" s="10"/>
      <c r="E154" s="13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1"/>
      <c r="T154" s="10">
        <f t="shared" si="160"/>
        <v>0</v>
      </c>
    </row>
    <row r="155" spans="2:20" ht="15.75" thickBot="1">
      <c r="B155" s="138"/>
      <c r="C155" s="12" t="s">
        <v>31</v>
      </c>
      <c r="D155" s="10"/>
      <c r="E155" s="13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1"/>
      <c r="T155" s="10">
        <f t="shared" si="160"/>
        <v>0</v>
      </c>
    </row>
    <row r="156" spans="2:20" ht="15.75" thickBot="1">
      <c r="B156" s="138"/>
      <c r="C156" s="137" t="s">
        <v>39</v>
      </c>
      <c r="D156" s="10"/>
      <c r="E156" s="13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1"/>
      <c r="T156" s="10">
        <f t="shared" si="160"/>
        <v>0</v>
      </c>
    </row>
    <row r="157" spans="2:20" ht="15.75" thickBot="1">
      <c r="B157" s="139"/>
      <c r="C157" s="139"/>
      <c r="D157" s="10"/>
      <c r="E157" s="13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1"/>
      <c r="T157" s="10">
        <f t="shared" si="160"/>
        <v>0</v>
      </c>
    </row>
    <row r="158" spans="2:20" ht="15.75" thickBot="1">
      <c r="B158" s="126" t="s">
        <v>34</v>
      </c>
      <c r="C158" s="127"/>
      <c r="D158" s="128"/>
      <c r="E158" s="13">
        <f t="shared" ref="E158" si="161">SUM(E147:E157)</f>
        <v>0</v>
      </c>
      <c r="F158" s="13">
        <f t="shared" ref="F158" si="162">SUM(F147:F157)</f>
        <v>0</v>
      </c>
      <c r="G158" s="13">
        <f t="shared" ref="G158:I158" si="163">SUM(G147:G157)</f>
        <v>100</v>
      </c>
      <c r="H158" s="13">
        <f t="shared" si="163"/>
        <v>0</v>
      </c>
      <c r="I158" s="13">
        <f t="shared" si="163"/>
        <v>0</v>
      </c>
      <c r="J158" s="13">
        <f t="shared" ref="J158" si="164">SUM(J147:J157)</f>
        <v>0</v>
      </c>
      <c r="K158" s="13">
        <f t="shared" ref="K158" si="165">SUM(K147:K157)</f>
        <v>0</v>
      </c>
      <c r="L158" s="13">
        <f t="shared" ref="L158" si="166">SUM(L147:L157)</f>
        <v>0</v>
      </c>
      <c r="M158" s="13">
        <f t="shared" ref="M158" si="167">SUM(M147:M157)</f>
        <v>0</v>
      </c>
      <c r="N158" s="13">
        <f t="shared" ref="N158" si="168">SUM(N147:N157)</f>
        <v>0</v>
      </c>
      <c r="O158" s="13">
        <f t="shared" ref="O158" si="169">SUM(O147:O157)</f>
        <v>0</v>
      </c>
      <c r="P158" s="13">
        <f t="shared" ref="P158" si="170">SUM(P147:P157)</f>
        <v>0</v>
      </c>
      <c r="Q158" s="13">
        <f t="shared" ref="Q158" si="171">SUM(Q147:Q157)</f>
        <v>0</v>
      </c>
      <c r="R158" s="13">
        <f t="shared" ref="R158" si="172">SUM(R147:R157)</f>
        <v>0</v>
      </c>
      <c r="S158" s="13">
        <f t="shared" ref="S158" si="173">SUM(S147:S157)</f>
        <v>0</v>
      </c>
      <c r="T158" s="9">
        <f t="shared" ref="T158" si="174">SUM(T147:T157)</f>
        <v>100</v>
      </c>
    </row>
    <row r="159" spans="2:20" ht="15.75" thickBot="1">
      <c r="B159" s="129"/>
      <c r="C159" s="132" t="s">
        <v>36</v>
      </c>
      <c r="D159" s="7"/>
      <c r="E159" s="14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8"/>
      <c r="T159" s="7">
        <f t="shared" ref="T159:T169" si="175">SUM(E159:S159)</f>
        <v>0</v>
      </c>
    </row>
    <row r="160" spans="2:20" ht="15.75" thickBot="1">
      <c r="B160" s="130"/>
      <c r="C160" s="133"/>
      <c r="D160" s="7"/>
      <c r="E160" s="14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8"/>
      <c r="T160" s="7">
        <f t="shared" si="175"/>
        <v>0</v>
      </c>
    </row>
    <row r="161" spans="2:20" ht="15.75" thickBot="1">
      <c r="B161" s="130"/>
      <c r="C161" s="134" t="s">
        <v>37</v>
      </c>
      <c r="D161" s="7"/>
      <c r="E161" s="14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8"/>
      <c r="T161" s="7">
        <f t="shared" si="175"/>
        <v>0</v>
      </c>
    </row>
    <row r="162" spans="2:20" ht="15.75" thickBot="1">
      <c r="B162" s="130"/>
      <c r="C162" s="135"/>
      <c r="D162" s="7"/>
      <c r="E162" s="14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8"/>
      <c r="T162" s="7">
        <f t="shared" si="175"/>
        <v>0</v>
      </c>
    </row>
    <row r="163" spans="2:20" ht="15.75" thickBot="1">
      <c r="B163" s="130"/>
      <c r="C163" s="134" t="s">
        <v>38</v>
      </c>
      <c r="D163" s="7"/>
      <c r="E163" s="14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8"/>
      <c r="T163" s="7">
        <f t="shared" si="175"/>
        <v>0</v>
      </c>
    </row>
    <row r="164" spans="2:20" ht="15.75" thickBot="1">
      <c r="B164" s="130"/>
      <c r="C164" s="136"/>
      <c r="D164" s="7"/>
      <c r="E164" s="14"/>
      <c r="F164" s="7"/>
      <c r="G164" s="7">
        <v>100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8"/>
      <c r="T164" s="7">
        <f t="shared" si="175"/>
        <v>100</v>
      </c>
    </row>
    <row r="165" spans="2:20" s="5" customFormat="1" ht="15.75" thickBot="1">
      <c r="B165" s="130"/>
      <c r="C165" s="136"/>
      <c r="D165" s="7"/>
      <c r="E165" s="14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8"/>
      <c r="T165" s="7">
        <f>SUM(E165:S165)</f>
        <v>0</v>
      </c>
    </row>
    <row r="166" spans="2:20" ht="15.75" thickBot="1">
      <c r="B166" s="130"/>
      <c r="C166" s="136"/>
      <c r="D166" s="7"/>
      <c r="E166" s="14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8"/>
      <c r="T166" s="7">
        <f t="shared" si="175"/>
        <v>0</v>
      </c>
    </row>
    <row r="167" spans="2:20" ht="15.75" thickBot="1">
      <c r="B167" s="130"/>
      <c r="C167" s="15" t="s">
        <v>31</v>
      </c>
      <c r="D167" s="7"/>
      <c r="E167" s="14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8"/>
      <c r="T167" s="7">
        <f t="shared" si="175"/>
        <v>0</v>
      </c>
    </row>
    <row r="168" spans="2:20" ht="15.75" thickBot="1">
      <c r="B168" s="130"/>
      <c r="C168" s="129" t="s">
        <v>39</v>
      </c>
      <c r="D168" s="7"/>
      <c r="E168" s="14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8"/>
      <c r="T168" s="7">
        <f t="shared" si="175"/>
        <v>0</v>
      </c>
    </row>
    <row r="169" spans="2:20" ht="15.75" thickBot="1">
      <c r="B169" s="131"/>
      <c r="C169" s="131"/>
      <c r="D169" s="7"/>
      <c r="E169" s="14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8"/>
      <c r="T169" s="7">
        <f t="shared" si="175"/>
        <v>0</v>
      </c>
    </row>
    <row r="170" spans="2:20" ht="15.75" thickBot="1">
      <c r="B170" s="123" t="s">
        <v>34</v>
      </c>
      <c r="C170" s="124"/>
      <c r="D170" s="125"/>
      <c r="E170" s="14">
        <f t="shared" ref="E170" si="176">SUM(E159:E169)</f>
        <v>0</v>
      </c>
      <c r="F170" s="14">
        <f t="shared" ref="F170" si="177">SUM(F159:F169)</f>
        <v>0</v>
      </c>
      <c r="G170" s="14">
        <f t="shared" ref="G170:I170" si="178">SUM(G159:G169)</f>
        <v>100</v>
      </c>
      <c r="H170" s="14">
        <f t="shared" si="178"/>
        <v>0</v>
      </c>
      <c r="I170" s="14">
        <f t="shared" si="178"/>
        <v>0</v>
      </c>
      <c r="J170" s="14">
        <f t="shared" ref="J170" si="179">SUM(J159:J169)</f>
        <v>0</v>
      </c>
      <c r="K170" s="14">
        <f t="shared" ref="K170" si="180">SUM(K159:K169)</f>
        <v>0</v>
      </c>
      <c r="L170" s="14">
        <f t="shared" ref="L170" si="181">SUM(L159:L169)</f>
        <v>0</v>
      </c>
      <c r="M170" s="14">
        <f t="shared" ref="M170" si="182">SUM(M159:M169)</f>
        <v>0</v>
      </c>
      <c r="N170" s="14">
        <f t="shared" ref="N170" si="183">SUM(N159:N169)</f>
        <v>0</v>
      </c>
      <c r="O170" s="14">
        <f t="shared" ref="O170" si="184">SUM(O159:O169)</f>
        <v>0</v>
      </c>
      <c r="P170" s="14">
        <f t="shared" ref="P170" si="185">SUM(P159:P169)</f>
        <v>0</v>
      </c>
      <c r="Q170" s="14">
        <f t="shared" ref="Q170" si="186">SUM(Q159:Q169)</f>
        <v>0</v>
      </c>
      <c r="R170" s="14">
        <f t="shared" ref="R170" si="187">SUM(R159:R169)</f>
        <v>0</v>
      </c>
      <c r="S170" s="14">
        <f t="shared" ref="S170" si="188">SUM(S159:S169)</f>
        <v>0</v>
      </c>
      <c r="T170" s="9">
        <f t="shared" ref="T170" si="189">SUM(T159:T169)</f>
        <v>100</v>
      </c>
    </row>
    <row r="171" spans="2:20" ht="15.75" thickBot="1">
      <c r="B171" s="137"/>
      <c r="C171" s="140" t="s">
        <v>36</v>
      </c>
      <c r="D171" s="10"/>
      <c r="E171" s="13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1"/>
      <c r="T171" s="10">
        <f t="shared" ref="T171:T181" si="190">SUM(E171:S171)</f>
        <v>0</v>
      </c>
    </row>
    <row r="172" spans="2:20" ht="15.75" thickBot="1">
      <c r="B172" s="138"/>
      <c r="C172" s="141"/>
      <c r="D172" s="10"/>
      <c r="E172" s="13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1"/>
      <c r="T172" s="10">
        <f t="shared" si="190"/>
        <v>0</v>
      </c>
    </row>
    <row r="173" spans="2:20" ht="15.75" thickBot="1">
      <c r="B173" s="138"/>
      <c r="C173" s="142" t="s">
        <v>37</v>
      </c>
      <c r="D173" s="10"/>
      <c r="E173" s="13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1"/>
      <c r="T173" s="10">
        <f t="shared" si="190"/>
        <v>0</v>
      </c>
    </row>
    <row r="174" spans="2:20" ht="15.75" thickBot="1">
      <c r="B174" s="138"/>
      <c r="C174" s="143"/>
      <c r="D174" s="10"/>
      <c r="E174" s="13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1"/>
      <c r="T174" s="10">
        <f t="shared" si="190"/>
        <v>0</v>
      </c>
    </row>
    <row r="175" spans="2:20" ht="15.75" thickBot="1">
      <c r="B175" s="138"/>
      <c r="C175" s="142" t="s">
        <v>38</v>
      </c>
      <c r="D175" s="10"/>
      <c r="E175" s="13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1"/>
      <c r="T175" s="10">
        <f t="shared" si="190"/>
        <v>0</v>
      </c>
    </row>
    <row r="176" spans="2:20" ht="15.75" thickBot="1">
      <c r="B176" s="138"/>
      <c r="C176" s="144"/>
      <c r="D176" s="10"/>
      <c r="E176" s="13"/>
      <c r="F176" s="10"/>
      <c r="G176" s="10">
        <v>100</v>
      </c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1"/>
      <c r="T176" s="10">
        <f t="shared" si="190"/>
        <v>100</v>
      </c>
    </row>
    <row r="177" spans="2:22" s="5" customFormat="1" ht="15.75" thickBot="1">
      <c r="B177" s="138"/>
      <c r="C177" s="144"/>
      <c r="D177" s="10"/>
      <c r="E177" s="13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1"/>
      <c r="T177" s="10">
        <f>SUM(E177:S177)</f>
        <v>0</v>
      </c>
    </row>
    <row r="178" spans="2:22" ht="15.75" thickBot="1">
      <c r="B178" s="138"/>
      <c r="C178" s="144"/>
      <c r="D178" s="10"/>
      <c r="E178" s="13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1"/>
      <c r="T178" s="10">
        <f t="shared" si="190"/>
        <v>0</v>
      </c>
    </row>
    <row r="179" spans="2:22" ht="15.75" thickBot="1">
      <c r="B179" s="138"/>
      <c r="C179" s="12" t="s">
        <v>31</v>
      </c>
      <c r="D179" s="10"/>
      <c r="E179" s="13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1"/>
      <c r="T179" s="10">
        <f t="shared" si="190"/>
        <v>0</v>
      </c>
    </row>
    <row r="180" spans="2:22" ht="15.75" thickBot="1">
      <c r="B180" s="138"/>
      <c r="C180" s="137" t="s">
        <v>39</v>
      </c>
      <c r="D180" s="10"/>
      <c r="E180" s="13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1"/>
      <c r="T180" s="10">
        <f t="shared" si="190"/>
        <v>0</v>
      </c>
    </row>
    <row r="181" spans="2:22" ht="15.75" thickBot="1">
      <c r="B181" s="139"/>
      <c r="C181" s="139"/>
      <c r="D181" s="10"/>
      <c r="E181" s="13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1"/>
      <c r="T181" s="10">
        <f t="shared" si="190"/>
        <v>0</v>
      </c>
    </row>
    <row r="182" spans="2:22" ht="15.75" thickBot="1">
      <c r="B182" s="126" t="s">
        <v>34</v>
      </c>
      <c r="C182" s="127"/>
      <c r="D182" s="128"/>
      <c r="E182" s="13">
        <f t="shared" ref="E182" si="191">SUM(E171:E181)</f>
        <v>0</v>
      </c>
      <c r="F182" s="13">
        <f t="shared" ref="F182" si="192">SUM(F171:F181)</f>
        <v>0</v>
      </c>
      <c r="G182" s="13">
        <f t="shared" ref="G182:I182" si="193">SUM(G171:G181)</f>
        <v>100</v>
      </c>
      <c r="H182" s="13">
        <f t="shared" si="193"/>
        <v>0</v>
      </c>
      <c r="I182" s="13">
        <f t="shared" si="193"/>
        <v>0</v>
      </c>
      <c r="J182" s="13">
        <f t="shared" ref="J182" si="194">SUM(J171:J181)</f>
        <v>0</v>
      </c>
      <c r="K182" s="13">
        <f t="shared" ref="K182" si="195">SUM(K171:K181)</f>
        <v>0</v>
      </c>
      <c r="L182" s="13">
        <f t="shared" ref="L182" si="196">SUM(L171:L181)</f>
        <v>0</v>
      </c>
      <c r="M182" s="13">
        <f t="shared" ref="M182" si="197">SUM(M171:M181)</f>
        <v>0</v>
      </c>
      <c r="N182" s="13">
        <f t="shared" ref="N182" si="198">SUM(N171:N181)</f>
        <v>0</v>
      </c>
      <c r="O182" s="13">
        <f t="shared" ref="O182" si="199">SUM(O171:O181)</f>
        <v>0</v>
      </c>
      <c r="P182" s="13">
        <f t="shared" ref="P182" si="200">SUM(P171:P181)</f>
        <v>0</v>
      </c>
      <c r="Q182" s="13">
        <f t="shared" ref="Q182" si="201">SUM(Q171:Q181)</f>
        <v>0</v>
      </c>
      <c r="R182" s="13">
        <f t="shared" ref="R182" si="202">SUM(R171:R181)</f>
        <v>0</v>
      </c>
      <c r="S182" s="13">
        <f t="shared" ref="S182" si="203">SUM(S171:S181)</f>
        <v>0</v>
      </c>
      <c r="T182" s="9">
        <f t="shared" ref="T182" si="204">SUM(T171:T181)</f>
        <v>100</v>
      </c>
      <c r="U182" s="72">
        <f>SUM(G182+G170+G158+G146+G134)</f>
        <v>500</v>
      </c>
      <c r="V182" s="72">
        <f>U182*60</f>
        <v>30000</v>
      </c>
    </row>
    <row r="183" spans="2:22" ht="15.75" thickBot="1">
      <c r="B183" s="129"/>
      <c r="C183" s="132" t="s">
        <v>36</v>
      </c>
      <c r="D183" s="7"/>
      <c r="E183" s="14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8"/>
      <c r="T183" s="7">
        <f t="shared" ref="T183:T193" si="205">SUM(E183:S183)</f>
        <v>0</v>
      </c>
    </row>
    <row r="184" spans="2:22" ht="15.75" thickBot="1">
      <c r="B184" s="130"/>
      <c r="C184" s="133"/>
      <c r="D184" s="7"/>
      <c r="E184" s="14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8"/>
      <c r="T184" s="7">
        <f t="shared" si="205"/>
        <v>0</v>
      </c>
    </row>
    <row r="185" spans="2:22" ht="15.75" thickBot="1">
      <c r="B185" s="130"/>
      <c r="C185" s="134" t="s">
        <v>37</v>
      </c>
      <c r="D185" s="7"/>
      <c r="E185" s="14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8"/>
      <c r="T185" s="7">
        <f t="shared" si="205"/>
        <v>0</v>
      </c>
    </row>
    <row r="186" spans="2:22" ht="15.75" thickBot="1">
      <c r="B186" s="130"/>
      <c r="C186" s="135"/>
      <c r="D186" s="7"/>
      <c r="E186" s="14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8"/>
      <c r="T186" s="7">
        <f t="shared" si="205"/>
        <v>0</v>
      </c>
    </row>
    <row r="187" spans="2:22" ht="15.75" thickBot="1">
      <c r="B187" s="130"/>
      <c r="C187" s="134" t="s">
        <v>38</v>
      </c>
      <c r="D187" s="7"/>
      <c r="E187" s="14"/>
      <c r="F187" s="7"/>
      <c r="G187" s="7">
        <v>20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8"/>
      <c r="T187" s="7">
        <f t="shared" si="205"/>
        <v>20</v>
      </c>
    </row>
    <row r="188" spans="2:22" ht="15.75" thickBot="1">
      <c r="B188" s="130"/>
      <c r="C188" s="136"/>
      <c r="D188" s="7"/>
      <c r="E188" s="14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8"/>
      <c r="T188" s="7">
        <f t="shared" si="205"/>
        <v>0</v>
      </c>
    </row>
    <row r="189" spans="2:22" s="5" customFormat="1" ht="15.75" thickBot="1">
      <c r="B189" s="130"/>
      <c r="C189" s="136"/>
      <c r="D189" s="7"/>
      <c r="E189" s="14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8"/>
      <c r="T189" s="7">
        <f>SUM(E189:S189)</f>
        <v>0</v>
      </c>
    </row>
    <row r="190" spans="2:22" ht="15.75" thickBot="1">
      <c r="B190" s="130"/>
      <c r="C190" s="136"/>
      <c r="D190" s="7"/>
      <c r="E190" s="14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8"/>
      <c r="T190" s="7">
        <f t="shared" si="205"/>
        <v>0</v>
      </c>
    </row>
    <row r="191" spans="2:22" ht="15.75" thickBot="1">
      <c r="B191" s="130"/>
      <c r="C191" s="15" t="s">
        <v>31</v>
      </c>
      <c r="D191" s="7"/>
      <c r="E191" s="14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8"/>
      <c r="T191" s="7">
        <f t="shared" si="205"/>
        <v>0</v>
      </c>
    </row>
    <row r="192" spans="2:22" ht="15.75" thickBot="1">
      <c r="B192" s="130"/>
      <c r="C192" s="129" t="s">
        <v>39</v>
      </c>
      <c r="D192" s="7"/>
      <c r="E192" s="14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8"/>
      <c r="T192" s="7">
        <f t="shared" si="205"/>
        <v>0</v>
      </c>
    </row>
    <row r="193" spans="2:20" ht="15.75" thickBot="1">
      <c r="B193" s="131"/>
      <c r="C193" s="131"/>
      <c r="D193" s="7"/>
      <c r="E193" s="14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8"/>
      <c r="T193" s="7">
        <f t="shared" si="205"/>
        <v>0</v>
      </c>
    </row>
    <row r="194" spans="2:20" ht="15.75" thickBot="1">
      <c r="B194" s="123" t="s">
        <v>34</v>
      </c>
      <c r="C194" s="124"/>
      <c r="D194" s="125"/>
      <c r="E194" s="14">
        <f t="shared" ref="E194" si="206">SUM(E183:E193)</f>
        <v>0</v>
      </c>
      <c r="F194" s="14">
        <f t="shared" ref="F194" si="207">SUM(F183:F193)</f>
        <v>0</v>
      </c>
      <c r="G194" s="14">
        <f t="shared" ref="G194:I194" si="208">SUM(G183:G193)</f>
        <v>20</v>
      </c>
      <c r="H194" s="14">
        <f t="shared" si="208"/>
        <v>0</v>
      </c>
      <c r="I194" s="14">
        <f t="shared" si="208"/>
        <v>0</v>
      </c>
      <c r="J194" s="14">
        <f t="shared" ref="J194" si="209">SUM(J183:J193)</f>
        <v>0</v>
      </c>
      <c r="K194" s="14">
        <f t="shared" ref="K194" si="210">SUM(K183:K193)</f>
        <v>0</v>
      </c>
      <c r="L194" s="14">
        <f t="shared" ref="L194" si="211">SUM(L183:L193)</f>
        <v>0</v>
      </c>
      <c r="M194" s="14">
        <f t="shared" ref="M194" si="212">SUM(M183:M193)</f>
        <v>0</v>
      </c>
      <c r="N194" s="14">
        <f t="shared" ref="N194" si="213">SUM(N183:N193)</f>
        <v>0</v>
      </c>
      <c r="O194" s="14">
        <f t="shared" ref="O194" si="214">SUM(O183:O193)</f>
        <v>0</v>
      </c>
      <c r="P194" s="14">
        <f t="shared" ref="P194" si="215">SUM(P183:P193)</f>
        <v>0</v>
      </c>
      <c r="Q194" s="14">
        <f t="shared" ref="Q194" si="216">SUM(Q183:Q193)</f>
        <v>0</v>
      </c>
      <c r="R194" s="14">
        <f t="shared" ref="R194" si="217">SUM(R183:R193)</f>
        <v>0</v>
      </c>
      <c r="S194" s="14">
        <f t="shared" ref="S194" si="218">SUM(S183:S193)</f>
        <v>0</v>
      </c>
      <c r="T194" s="9">
        <f t="shared" ref="T194" si="219">SUM(T183:T193)</f>
        <v>20</v>
      </c>
    </row>
    <row r="195" spans="2:20" ht="15.75" thickBot="1">
      <c r="B195" s="137"/>
      <c r="C195" s="140" t="s">
        <v>36</v>
      </c>
      <c r="D195" s="10"/>
      <c r="E195" s="13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1"/>
      <c r="T195" s="10">
        <f t="shared" ref="T195:T200" si="220">SUM(E195:S195)</f>
        <v>0</v>
      </c>
    </row>
    <row r="196" spans="2:20" ht="15.75" thickBot="1">
      <c r="B196" s="138"/>
      <c r="C196" s="141"/>
      <c r="D196" s="10"/>
      <c r="E196" s="13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1"/>
      <c r="T196" s="10">
        <f t="shared" si="220"/>
        <v>0</v>
      </c>
    </row>
    <row r="197" spans="2:20" ht="15.75" thickBot="1">
      <c r="B197" s="138"/>
      <c r="C197" s="142" t="s">
        <v>37</v>
      </c>
      <c r="D197" s="10"/>
      <c r="E197" s="13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1"/>
      <c r="T197" s="10">
        <f t="shared" si="220"/>
        <v>0</v>
      </c>
    </row>
    <row r="198" spans="2:20" ht="15.75" thickBot="1">
      <c r="B198" s="138"/>
      <c r="C198" s="143"/>
      <c r="D198" s="10"/>
      <c r="E198" s="13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1"/>
      <c r="T198" s="10">
        <f t="shared" si="220"/>
        <v>0</v>
      </c>
    </row>
    <row r="199" spans="2:20" ht="15.75" thickBot="1">
      <c r="B199" s="138"/>
      <c r="C199" s="142" t="s">
        <v>38</v>
      </c>
      <c r="D199" s="10"/>
      <c r="E199" s="13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1"/>
      <c r="T199" s="10">
        <f t="shared" si="220"/>
        <v>0</v>
      </c>
    </row>
    <row r="200" spans="2:20" ht="15.75" thickBot="1">
      <c r="B200" s="138"/>
      <c r="C200" s="144"/>
      <c r="D200" s="10"/>
      <c r="E200" s="13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1"/>
      <c r="T200" s="10">
        <f t="shared" si="220"/>
        <v>0</v>
      </c>
    </row>
    <row r="201" spans="2:20" ht="15.75" thickBot="1">
      <c r="B201" s="138"/>
      <c r="C201" s="144"/>
      <c r="D201" s="10"/>
      <c r="E201" s="13"/>
      <c r="F201" s="10"/>
      <c r="G201" s="10">
        <v>20</v>
      </c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1"/>
      <c r="T201" s="10">
        <f>SUM(E201:S201)</f>
        <v>20</v>
      </c>
    </row>
    <row r="202" spans="2:20" ht="15.75" thickBot="1">
      <c r="B202" s="138"/>
      <c r="C202" s="143"/>
      <c r="D202" s="10"/>
      <c r="E202" s="13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1"/>
      <c r="T202" s="10">
        <f t="shared" ref="T202:T205" si="221">SUM(E202:S202)</f>
        <v>0</v>
      </c>
    </row>
    <row r="203" spans="2:20" ht="15.75" thickBot="1">
      <c r="B203" s="138"/>
      <c r="C203" s="12" t="s">
        <v>31</v>
      </c>
      <c r="D203" s="10"/>
      <c r="E203" s="13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1"/>
      <c r="T203" s="10">
        <f t="shared" si="221"/>
        <v>0</v>
      </c>
    </row>
    <row r="204" spans="2:20" ht="15.75" thickBot="1">
      <c r="B204" s="138"/>
      <c r="C204" s="137" t="s">
        <v>39</v>
      </c>
      <c r="D204" s="10"/>
      <c r="E204" s="13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1"/>
      <c r="T204" s="10">
        <f t="shared" si="221"/>
        <v>0</v>
      </c>
    </row>
    <row r="205" spans="2:20" ht="15.75" thickBot="1">
      <c r="B205" s="139"/>
      <c r="C205" s="139"/>
      <c r="D205" s="10"/>
      <c r="E205" s="13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1"/>
      <c r="T205" s="10">
        <f t="shared" si="221"/>
        <v>0</v>
      </c>
    </row>
    <row r="206" spans="2:20" ht="15.75" thickBot="1">
      <c r="B206" s="126" t="s">
        <v>34</v>
      </c>
      <c r="C206" s="127"/>
      <c r="D206" s="128"/>
      <c r="E206" s="13">
        <f t="shared" ref="E206:T206" si="222">SUM(E195:E205)</f>
        <v>0</v>
      </c>
      <c r="F206" s="13">
        <f t="shared" si="222"/>
        <v>0</v>
      </c>
      <c r="G206" s="13">
        <f t="shared" si="222"/>
        <v>20</v>
      </c>
      <c r="H206" s="13">
        <f t="shared" si="222"/>
        <v>0</v>
      </c>
      <c r="I206" s="13">
        <f t="shared" si="222"/>
        <v>0</v>
      </c>
      <c r="J206" s="13">
        <f t="shared" si="222"/>
        <v>0</v>
      </c>
      <c r="K206" s="13">
        <f t="shared" si="222"/>
        <v>0</v>
      </c>
      <c r="L206" s="13">
        <f t="shared" si="222"/>
        <v>0</v>
      </c>
      <c r="M206" s="13">
        <f t="shared" si="222"/>
        <v>0</v>
      </c>
      <c r="N206" s="13">
        <f t="shared" si="222"/>
        <v>0</v>
      </c>
      <c r="O206" s="13">
        <f t="shared" si="222"/>
        <v>0</v>
      </c>
      <c r="P206" s="13">
        <f t="shared" si="222"/>
        <v>0</v>
      </c>
      <c r="Q206" s="13">
        <f t="shared" si="222"/>
        <v>0</v>
      </c>
      <c r="R206" s="13">
        <f t="shared" si="222"/>
        <v>0</v>
      </c>
      <c r="S206" s="13">
        <f t="shared" si="222"/>
        <v>0</v>
      </c>
      <c r="T206" s="9">
        <f t="shared" si="222"/>
        <v>20</v>
      </c>
    </row>
    <row r="207" spans="2:20" ht="15.75" thickBot="1">
      <c r="B207" s="129"/>
      <c r="C207" s="132" t="s">
        <v>36</v>
      </c>
      <c r="D207" s="7"/>
      <c r="E207" s="14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8"/>
      <c r="T207" s="7">
        <f t="shared" ref="T207:T212" si="223">SUM(E207:S207)</f>
        <v>0</v>
      </c>
    </row>
    <row r="208" spans="2:20" ht="15.75" thickBot="1">
      <c r="B208" s="130"/>
      <c r="C208" s="133"/>
      <c r="D208" s="7"/>
      <c r="E208" s="14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8"/>
      <c r="T208" s="7">
        <f t="shared" si="223"/>
        <v>0</v>
      </c>
    </row>
    <row r="209" spans="2:20" ht="15.75" thickBot="1">
      <c r="B209" s="130"/>
      <c r="C209" s="134" t="s">
        <v>37</v>
      </c>
      <c r="D209" s="7"/>
      <c r="E209" s="14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8"/>
      <c r="T209" s="7">
        <f t="shared" si="223"/>
        <v>0</v>
      </c>
    </row>
    <row r="210" spans="2:20" ht="15.75" thickBot="1">
      <c r="B210" s="130"/>
      <c r="C210" s="135"/>
      <c r="D210" s="7"/>
      <c r="E210" s="14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8"/>
      <c r="T210" s="7">
        <f t="shared" si="223"/>
        <v>0</v>
      </c>
    </row>
    <row r="211" spans="2:20" ht="15.75" thickBot="1">
      <c r="B211" s="130"/>
      <c r="C211" s="134" t="s">
        <v>38</v>
      </c>
      <c r="D211" s="7"/>
      <c r="E211" s="14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8"/>
      <c r="T211" s="7">
        <f t="shared" si="223"/>
        <v>0</v>
      </c>
    </row>
    <row r="212" spans="2:20" ht="15.75" thickBot="1">
      <c r="B212" s="130"/>
      <c r="C212" s="136"/>
      <c r="D212" s="7"/>
      <c r="E212" s="14"/>
      <c r="F212" s="7"/>
      <c r="G212" s="7">
        <v>20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8"/>
      <c r="T212" s="7">
        <f t="shared" si="223"/>
        <v>20</v>
      </c>
    </row>
    <row r="213" spans="2:20" ht="15.75" thickBot="1">
      <c r="B213" s="130"/>
      <c r="C213" s="136"/>
      <c r="D213" s="7"/>
      <c r="E213" s="14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8"/>
      <c r="T213" s="7">
        <f>SUM(E213:S213)</f>
        <v>0</v>
      </c>
    </row>
    <row r="214" spans="2:20" ht="15.75" thickBot="1">
      <c r="B214" s="130"/>
      <c r="C214" s="135"/>
      <c r="D214" s="7"/>
      <c r="E214" s="14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8"/>
      <c r="T214" s="7">
        <f t="shared" ref="T214:T217" si="224">SUM(E214:S214)</f>
        <v>0</v>
      </c>
    </row>
    <row r="215" spans="2:20" ht="15.75" thickBot="1">
      <c r="B215" s="130"/>
      <c r="C215" s="15" t="s">
        <v>31</v>
      </c>
      <c r="D215" s="7"/>
      <c r="E215" s="14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8"/>
      <c r="T215" s="7">
        <f t="shared" si="224"/>
        <v>0</v>
      </c>
    </row>
    <row r="216" spans="2:20" ht="15.75" thickBot="1">
      <c r="B216" s="130"/>
      <c r="C216" s="129" t="s">
        <v>39</v>
      </c>
      <c r="D216" s="7"/>
      <c r="E216" s="14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8"/>
      <c r="T216" s="7">
        <f t="shared" si="224"/>
        <v>0</v>
      </c>
    </row>
    <row r="217" spans="2:20" ht="15.75" thickBot="1">
      <c r="B217" s="131"/>
      <c r="C217" s="131"/>
      <c r="D217" s="7"/>
      <c r="E217" s="14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8"/>
      <c r="T217" s="7">
        <f t="shared" si="224"/>
        <v>0</v>
      </c>
    </row>
    <row r="218" spans="2:20" ht="15.75" thickBot="1">
      <c r="B218" s="123" t="s">
        <v>34</v>
      </c>
      <c r="C218" s="124"/>
      <c r="D218" s="125"/>
      <c r="E218" s="14">
        <f t="shared" ref="E218:T218" si="225">SUM(E207:E217)</f>
        <v>0</v>
      </c>
      <c r="F218" s="14">
        <f t="shared" si="225"/>
        <v>0</v>
      </c>
      <c r="G218" s="14">
        <f t="shared" si="225"/>
        <v>20</v>
      </c>
      <c r="H218" s="14">
        <f t="shared" si="225"/>
        <v>0</v>
      </c>
      <c r="I218" s="14">
        <f t="shared" si="225"/>
        <v>0</v>
      </c>
      <c r="J218" s="14">
        <f t="shared" si="225"/>
        <v>0</v>
      </c>
      <c r="K218" s="14">
        <f t="shared" si="225"/>
        <v>0</v>
      </c>
      <c r="L218" s="14">
        <f t="shared" si="225"/>
        <v>0</v>
      </c>
      <c r="M218" s="14">
        <f t="shared" si="225"/>
        <v>0</v>
      </c>
      <c r="N218" s="14">
        <f t="shared" si="225"/>
        <v>0</v>
      </c>
      <c r="O218" s="14">
        <f t="shared" si="225"/>
        <v>0</v>
      </c>
      <c r="P218" s="14">
        <f t="shared" si="225"/>
        <v>0</v>
      </c>
      <c r="Q218" s="14">
        <f t="shared" si="225"/>
        <v>0</v>
      </c>
      <c r="R218" s="14">
        <f t="shared" si="225"/>
        <v>0</v>
      </c>
      <c r="S218" s="14">
        <f t="shared" si="225"/>
        <v>0</v>
      </c>
      <c r="T218" s="9">
        <f t="shared" si="225"/>
        <v>20</v>
      </c>
    </row>
    <row r="219" spans="2:20" ht="15.75" thickBot="1">
      <c r="B219" s="137"/>
      <c r="C219" s="140" t="s">
        <v>36</v>
      </c>
      <c r="D219" s="10"/>
      <c r="E219" s="13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1"/>
      <c r="T219" s="10">
        <f t="shared" ref="T219:T224" si="226">SUM(E219:S219)</f>
        <v>0</v>
      </c>
    </row>
    <row r="220" spans="2:20" ht="15.75" thickBot="1">
      <c r="B220" s="138"/>
      <c r="C220" s="141"/>
      <c r="D220" s="10"/>
      <c r="E220" s="13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1"/>
      <c r="T220" s="10">
        <f t="shared" si="226"/>
        <v>0</v>
      </c>
    </row>
    <row r="221" spans="2:20" ht="15.75" thickBot="1">
      <c r="B221" s="138"/>
      <c r="C221" s="142" t="s">
        <v>37</v>
      </c>
      <c r="D221" s="10"/>
      <c r="E221" s="13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1"/>
      <c r="T221" s="10">
        <f t="shared" si="226"/>
        <v>0</v>
      </c>
    </row>
    <row r="222" spans="2:20" ht="15.75" thickBot="1">
      <c r="B222" s="138"/>
      <c r="C222" s="143"/>
      <c r="D222" s="10"/>
      <c r="E222" s="13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1"/>
      <c r="T222" s="10">
        <f t="shared" si="226"/>
        <v>0</v>
      </c>
    </row>
    <row r="223" spans="2:20" ht="15.75" thickBot="1">
      <c r="B223" s="138"/>
      <c r="C223" s="142" t="s">
        <v>38</v>
      </c>
      <c r="D223" s="10"/>
      <c r="E223" s="13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1"/>
      <c r="T223" s="10">
        <f t="shared" si="226"/>
        <v>0</v>
      </c>
    </row>
    <row r="224" spans="2:20" ht="15.75" thickBot="1">
      <c r="B224" s="138"/>
      <c r="C224" s="144"/>
      <c r="D224" s="10"/>
      <c r="E224" s="13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1"/>
      <c r="T224" s="10">
        <f t="shared" si="226"/>
        <v>0</v>
      </c>
    </row>
    <row r="225" spans="2:22" ht="15.75" thickBot="1">
      <c r="B225" s="138"/>
      <c r="C225" s="144"/>
      <c r="D225" s="10"/>
      <c r="E225" s="13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1"/>
      <c r="T225" s="10">
        <f>SUM(E225:S225)</f>
        <v>0</v>
      </c>
    </row>
    <row r="226" spans="2:22" ht="15.75" thickBot="1">
      <c r="B226" s="138"/>
      <c r="C226" s="143"/>
      <c r="D226" s="10"/>
      <c r="E226" s="13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1"/>
      <c r="T226" s="10">
        <f t="shared" ref="T226:T229" si="227">SUM(E226:S226)</f>
        <v>0</v>
      </c>
    </row>
    <row r="227" spans="2:22" ht="15.75" thickBot="1">
      <c r="B227" s="138"/>
      <c r="C227" s="12" t="s">
        <v>31</v>
      </c>
      <c r="D227" s="10"/>
      <c r="E227" s="13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1"/>
      <c r="T227" s="10">
        <f t="shared" si="227"/>
        <v>0</v>
      </c>
    </row>
    <row r="228" spans="2:22" ht="15.75" thickBot="1">
      <c r="B228" s="138"/>
      <c r="C228" s="137" t="s">
        <v>39</v>
      </c>
      <c r="D228" s="10"/>
      <c r="E228" s="13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1"/>
      <c r="T228" s="10">
        <f t="shared" si="227"/>
        <v>0</v>
      </c>
    </row>
    <row r="229" spans="2:22" ht="15.75" thickBot="1">
      <c r="B229" s="139"/>
      <c r="C229" s="139"/>
      <c r="D229" s="10"/>
      <c r="E229" s="13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1"/>
      <c r="T229" s="10">
        <f t="shared" si="227"/>
        <v>0</v>
      </c>
    </row>
    <row r="230" spans="2:22" ht="15.75" thickBot="1">
      <c r="B230" s="126" t="s">
        <v>34</v>
      </c>
      <c r="C230" s="127"/>
      <c r="D230" s="128"/>
      <c r="E230" s="13">
        <f t="shared" ref="E230:T230" si="228">SUM(E219:E229)</f>
        <v>0</v>
      </c>
      <c r="F230" s="13">
        <f t="shared" si="228"/>
        <v>0</v>
      </c>
      <c r="G230" s="13">
        <f t="shared" si="228"/>
        <v>0</v>
      </c>
      <c r="H230" s="13">
        <f t="shared" si="228"/>
        <v>0</v>
      </c>
      <c r="I230" s="13">
        <f t="shared" si="228"/>
        <v>0</v>
      </c>
      <c r="J230" s="13">
        <f t="shared" si="228"/>
        <v>0</v>
      </c>
      <c r="K230" s="13">
        <f t="shared" si="228"/>
        <v>0</v>
      </c>
      <c r="L230" s="13">
        <f t="shared" si="228"/>
        <v>0</v>
      </c>
      <c r="M230" s="13">
        <f t="shared" si="228"/>
        <v>0</v>
      </c>
      <c r="N230" s="13">
        <f t="shared" si="228"/>
        <v>0</v>
      </c>
      <c r="O230" s="13">
        <f t="shared" si="228"/>
        <v>0</v>
      </c>
      <c r="P230" s="13">
        <f t="shared" si="228"/>
        <v>0</v>
      </c>
      <c r="Q230" s="13">
        <f t="shared" si="228"/>
        <v>0</v>
      </c>
      <c r="R230" s="13">
        <f t="shared" si="228"/>
        <v>0</v>
      </c>
      <c r="S230" s="13">
        <f t="shared" si="228"/>
        <v>0</v>
      </c>
      <c r="T230" s="9">
        <f t="shared" si="228"/>
        <v>0</v>
      </c>
      <c r="U230" s="72">
        <f>SUM(G230+G218+G206+G194+G182)</f>
        <v>160</v>
      </c>
      <c r="V230" s="72">
        <f>U230*60</f>
        <v>9600</v>
      </c>
    </row>
    <row r="231" spans="2:22" ht="15.75" thickBot="1">
      <c r="B231" s="129"/>
      <c r="C231" s="132" t="s">
        <v>36</v>
      </c>
      <c r="D231" s="7"/>
      <c r="E231" s="14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8"/>
      <c r="T231" s="7">
        <f t="shared" ref="T231:T236" si="229">SUM(E231:S231)</f>
        <v>0</v>
      </c>
    </row>
    <row r="232" spans="2:22" ht="15.75" thickBot="1">
      <c r="B232" s="130"/>
      <c r="C232" s="133"/>
      <c r="D232" s="7"/>
      <c r="E232" s="14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8"/>
      <c r="T232" s="7">
        <f t="shared" si="229"/>
        <v>0</v>
      </c>
    </row>
    <row r="233" spans="2:22" ht="15.75" thickBot="1">
      <c r="B233" s="130"/>
      <c r="C233" s="134" t="s">
        <v>37</v>
      </c>
      <c r="D233" s="7"/>
      <c r="E233" s="14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8"/>
      <c r="T233" s="7">
        <f t="shared" si="229"/>
        <v>0</v>
      </c>
    </row>
    <row r="234" spans="2:22" ht="15.75" thickBot="1">
      <c r="B234" s="130"/>
      <c r="C234" s="135"/>
      <c r="D234" s="7"/>
      <c r="E234" s="14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8"/>
      <c r="T234" s="7">
        <f t="shared" si="229"/>
        <v>0</v>
      </c>
    </row>
    <row r="235" spans="2:22" ht="15.75" thickBot="1">
      <c r="B235" s="130"/>
      <c r="C235" s="134" t="s">
        <v>38</v>
      </c>
      <c r="D235" s="7"/>
      <c r="E235" s="14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8"/>
      <c r="T235" s="7">
        <f t="shared" si="229"/>
        <v>0</v>
      </c>
    </row>
    <row r="236" spans="2:22" ht="15.75" thickBot="1">
      <c r="B236" s="130"/>
      <c r="C236" s="136"/>
      <c r="D236" s="7"/>
      <c r="E236" s="14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8"/>
      <c r="T236" s="7">
        <f t="shared" si="229"/>
        <v>0</v>
      </c>
    </row>
    <row r="237" spans="2:22" ht="15.75" thickBot="1">
      <c r="B237" s="130"/>
      <c r="C237" s="136"/>
      <c r="D237" s="7"/>
      <c r="E237" s="14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8"/>
      <c r="T237" s="7">
        <f>SUM(E237:S237)</f>
        <v>0</v>
      </c>
    </row>
    <row r="238" spans="2:22" ht="15.75" thickBot="1">
      <c r="B238" s="130"/>
      <c r="C238" s="135"/>
      <c r="D238" s="7"/>
      <c r="E238" s="14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8"/>
      <c r="T238" s="7">
        <f t="shared" ref="T238:T241" si="230">SUM(E238:S238)</f>
        <v>0</v>
      </c>
    </row>
    <row r="239" spans="2:22" ht="15.75" thickBot="1">
      <c r="B239" s="130"/>
      <c r="C239" s="15" t="s">
        <v>31</v>
      </c>
      <c r="D239" s="7"/>
      <c r="E239" s="14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8"/>
      <c r="T239" s="7">
        <f t="shared" si="230"/>
        <v>0</v>
      </c>
    </row>
    <row r="240" spans="2:22" ht="15.75" thickBot="1">
      <c r="B240" s="130"/>
      <c r="C240" s="129" t="s">
        <v>39</v>
      </c>
      <c r="D240" s="7"/>
      <c r="E240" s="14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8"/>
      <c r="T240" s="7">
        <f t="shared" si="230"/>
        <v>0</v>
      </c>
    </row>
    <row r="241" spans="2:20" ht="15.75" thickBot="1">
      <c r="B241" s="131"/>
      <c r="C241" s="131"/>
      <c r="D241" s="7"/>
      <c r="E241" s="14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8"/>
      <c r="T241" s="7">
        <f t="shared" si="230"/>
        <v>0</v>
      </c>
    </row>
    <row r="242" spans="2:20" ht="15.75" thickBot="1">
      <c r="B242" s="123" t="s">
        <v>34</v>
      </c>
      <c r="C242" s="124"/>
      <c r="D242" s="125"/>
      <c r="E242" s="14">
        <f t="shared" ref="E242:T242" si="231">SUM(E231:E241)</f>
        <v>0</v>
      </c>
      <c r="F242" s="14">
        <f t="shared" si="231"/>
        <v>0</v>
      </c>
      <c r="G242" s="14">
        <f t="shared" si="231"/>
        <v>0</v>
      </c>
      <c r="H242" s="14">
        <f t="shared" si="231"/>
        <v>0</v>
      </c>
      <c r="I242" s="14">
        <f t="shared" si="231"/>
        <v>0</v>
      </c>
      <c r="J242" s="14">
        <f t="shared" si="231"/>
        <v>0</v>
      </c>
      <c r="K242" s="14">
        <f t="shared" si="231"/>
        <v>0</v>
      </c>
      <c r="L242" s="14">
        <f t="shared" si="231"/>
        <v>0</v>
      </c>
      <c r="M242" s="14">
        <f t="shared" si="231"/>
        <v>0</v>
      </c>
      <c r="N242" s="14">
        <f t="shared" si="231"/>
        <v>0</v>
      </c>
      <c r="O242" s="14">
        <f t="shared" si="231"/>
        <v>0</v>
      </c>
      <c r="P242" s="14">
        <f t="shared" si="231"/>
        <v>0</v>
      </c>
      <c r="Q242" s="14">
        <f t="shared" si="231"/>
        <v>0</v>
      </c>
      <c r="R242" s="14">
        <f t="shared" si="231"/>
        <v>0</v>
      </c>
      <c r="S242" s="14">
        <f t="shared" si="231"/>
        <v>0</v>
      </c>
      <c r="T242" s="9">
        <f t="shared" si="231"/>
        <v>0</v>
      </c>
    </row>
    <row r="243" spans="2:20" ht="15.75" thickBot="1">
      <c r="B243" s="137"/>
      <c r="C243" s="140" t="s">
        <v>36</v>
      </c>
      <c r="D243" s="10"/>
      <c r="E243" s="13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1"/>
      <c r="T243" s="10">
        <f t="shared" ref="T243:T248" si="232">SUM(E243:S243)</f>
        <v>0</v>
      </c>
    </row>
    <row r="244" spans="2:20" ht="15.75" thickBot="1">
      <c r="B244" s="138"/>
      <c r="C244" s="141"/>
      <c r="D244" s="10"/>
      <c r="E244" s="13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1"/>
      <c r="T244" s="10">
        <f t="shared" si="232"/>
        <v>0</v>
      </c>
    </row>
    <row r="245" spans="2:20" ht="15.75" thickBot="1">
      <c r="B245" s="138"/>
      <c r="C245" s="142" t="s">
        <v>37</v>
      </c>
      <c r="D245" s="10"/>
      <c r="E245" s="13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1"/>
      <c r="T245" s="10">
        <f t="shared" si="232"/>
        <v>0</v>
      </c>
    </row>
    <row r="246" spans="2:20" ht="15.75" thickBot="1">
      <c r="B246" s="138"/>
      <c r="C246" s="143"/>
      <c r="D246" s="10"/>
      <c r="E246" s="13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1"/>
      <c r="T246" s="10">
        <f t="shared" si="232"/>
        <v>0</v>
      </c>
    </row>
    <row r="247" spans="2:20" ht="15.75" thickBot="1">
      <c r="B247" s="138"/>
      <c r="C247" s="142" t="s">
        <v>38</v>
      </c>
      <c r="D247" s="10"/>
      <c r="E247" s="13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1"/>
      <c r="T247" s="10">
        <f t="shared" si="232"/>
        <v>0</v>
      </c>
    </row>
    <row r="248" spans="2:20" ht="15.75" thickBot="1">
      <c r="B248" s="138"/>
      <c r="C248" s="144"/>
      <c r="D248" s="10"/>
      <c r="E248" s="13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1"/>
      <c r="T248" s="10">
        <f t="shared" si="232"/>
        <v>0</v>
      </c>
    </row>
    <row r="249" spans="2:20" ht="15.75" thickBot="1">
      <c r="B249" s="138"/>
      <c r="C249" s="144"/>
      <c r="D249" s="10"/>
      <c r="E249" s="13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1"/>
      <c r="T249" s="10">
        <f>SUM(E249:S249)</f>
        <v>0</v>
      </c>
    </row>
    <row r="250" spans="2:20" ht="15.75" thickBot="1">
      <c r="B250" s="138"/>
      <c r="C250" s="143"/>
      <c r="D250" s="10"/>
      <c r="E250" s="13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1"/>
      <c r="T250" s="10">
        <f t="shared" ref="T250:T253" si="233">SUM(E250:S250)</f>
        <v>0</v>
      </c>
    </row>
    <row r="251" spans="2:20" ht="15.75" thickBot="1">
      <c r="B251" s="138"/>
      <c r="C251" s="12" t="s">
        <v>31</v>
      </c>
      <c r="D251" s="10"/>
      <c r="E251" s="13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1"/>
      <c r="T251" s="10">
        <f t="shared" si="233"/>
        <v>0</v>
      </c>
    </row>
    <row r="252" spans="2:20" ht="15.75" thickBot="1">
      <c r="B252" s="138"/>
      <c r="C252" s="137" t="s">
        <v>39</v>
      </c>
      <c r="D252" s="10"/>
      <c r="E252" s="13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1"/>
      <c r="T252" s="10">
        <f t="shared" si="233"/>
        <v>0</v>
      </c>
    </row>
    <row r="253" spans="2:20" ht="15.75" thickBot="1">
      <c r="B253" s="139"/>
      <c r="C253" s="139"/>
      <c r="D253" s="10"/>
      <c r="E253" s="13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1"/>
      <c r="T253" s="10">
        <f t="shared" si="233"/>
        <v>0</v>
      </c>
    </row>
    <row r="254" spans="2:20" ht="15.75" thickBot="1">
      <c r="B254" s="126" t="s">
        <v>34</v>
      </c>
      <c r="C254" s="127"/>
      <c r="D254" s="128"/>
      <c r="E254" s="13">
        <f t="shared" ref="E254:T254" si="234">SUM(E243:E253)</f>
        <v>0</v>
      </c>
      <c r="F254" s="13">
        <f t="shared" si="234"/>
        <v>0</v>
      </c>
      <c r="G254" s="13">
        <f t="shared" si="234"/>
        <v>0</v>
      </c>
      <c r="H254" s="13">
        <f t="shared" si="234"/>
        <v>0</v>
      </c>
      <c r="I254" s="13">
        <f t="shared" si="234"/>
        <v>0</v>
      </c>
      <c r="J254" s="13">
        <f t="shared" si="234"/>
        <v>0</v>
      </c>
      <c r="K254" s="13">
        <f t="shared" si="234"/>
        <v>0</v>
      </c>
      <c r="L254" s="13">
        <f t="shared" si="234"/>
        <v>0</v>
      </c>
      <c r="M254" s="13">
        <f t="shared" si="234"/>
        <v>0</v>
      </c>
      <c r="N254" s="13">
        <f t="shared" si="234"/>
        <v>0</v>
      </c>
      <c r="O254" s="13">
        <f t="shared" si="234"/>
        <v>0</v>
      </c>
      <c r="P254" s="13">
        <f t="shared" si="234"/>
        <v>0</v>
      </c>
      <c r="Q254" s="13">
        <f t="shared" si="234"/>
        <v>0</v>
      </c>
      <c r="R254" s="13">
        <f t="shared" si="234"/>
        <v>0</v>
      </c>
      <c r="S254" s="13">
        <f t="shared" si="234"/>
        <v>0</v>
      </c>
      <c r="T254" s="9">
        <f t="shared" si="234"/>
        <v>0</v>
      </c>
    </row>
    <row r="255" spans="2:20" ht="15.75" thickBot="1">
      <c r="B255" s="129"/>
      <c r="C255" s="132" t="s">
        <v>36</v>
      </c>
      <c r="D255" s="7"/>
      <c r="E255" s="14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8"/>
      <c r="T255" s="7">
        <f t="shared" ref="T255:T260" si="235">SUM(E255:S255)</f>
        <v>0</v>
      </c>
    </row>
    <row r="256" spans="2:20" ht="15.75" thickBot="1">
      <c r="B256" s="130"/>
      <c r="C256" s="133"/>
      <c r="D256" s="7"/>
      <c r="E256" s="14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8"/>
      <c r="T256" s="7">
        <f t="shared" si="235"/>
        <v>0</v>
      </c>
    </row>
    <row r="257" spans="2:20" ht="15.75" thickBot="1">
      <c r="B257" s="130"/>
      <c r="C257" s="134" t="s">
        <v>37</v>
      </c>
      <c r="D257" s="7"/>
      <c r="E257" s="14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8"/>
      <c r="T257" s="7">
        <f t="shared" si="235"/>
        <v>0</v>
      </c>
    </row>
    <row r="258" spans="2:20" ht="15.75" thickBot="1">
      <c r="B258" s="130"/>
      <c r="C258" s="135"/>
      <c r="D258" s="7"/>
      <c r="E258" s="14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8"/>
      <c r="T258" s="7">
        <f t="shared" si="235"/>
        <v>0</v>
      </c>
    </row>
    <row r="259" spans="2:20" ht="15.75" thickBot="1">
      <c r="B259" s="130"/>
      <c r="C259" s="134" t="s">
        <v>38</v>
      </c>
      <c r="D259" s="7"/>
      <c r="E259" s="14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8"/>
      <c r="T259" s="7">
        <f t="shared" si="235"/>
        <v>0</v>
      </c>
    </row>
    <row r="260" spans="2:20" ht="15.75" thickBot="1">
      <c r="B260" s="130"/>
      <c r="C260" s="136"/>
      <c r="D260" s="7"/>
      <c r="E260" s="14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8"/>
      <c r="T260" s="7">
        <f t="shared" si="235"/>
        <v>0</v>
      </c>
    </row>
    <row r="261" spans="2:20" ht="15.75" thickBot="1">
      <c r="B261" s="130"/>
      <c r="C261" s="136"/>
      <c r="D261" s="7"/>
      <c r="E261" s="14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8"/>
      <c r="T261" s="7">
        <f>SUM(E261:S261)</f>
        <v>0</v>
      </c>
    </row>
    <row r="262" spans="2:20" ht="15.75" thickBot="1">
      <c r="B262" s="130"/>
      <c r="C262" s="135"/>
      <c r="D262" s="7"/>
      <c r="E262" s="14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8"/>
      <c r="T262" s="7">
        <f t="shared" ref="T262:T265" si="236">SUM(E262:S262)</f>
        <v>0</v>
      </c>
    </row>
    <row r="263" spans="2:20" ht="15.75" thickBot="1">
      <c r="B263" s="130"/>
      <c r="C263" s="15" t="s">
        <v>31</v>
      </c>
      <c r="D263" s="7"/>
      <c r="E263" s="14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8"/>
      <c r="T263" s="7">
        <f t="shared" si="236"/>
        <v>0</v>
      </c>
    </row>
    <row r="264" spans="2:20" ht="15.75" thickBot="1">
      <c r="B264" s="130"/>
      <c r="C264" s="129" t="s">
        <v>39</v>
      </c>
      <c r="D264" s="7"/>
      <c r="E264" s="14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8"/>
      <c r="T264" s="7">
        <f t="shared" si="236"/>
        <v>0</v>
      </c>
    </row>
    <row r="265" spans="2:20" ht="15.75" thickBot="1">
      <c r="B265" s="131"/>
      <c r="C265" s="131"/>
      <c r="D265" s="7"/>
      <c r="E265" s="14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8"/>
      <c r="T265" s="7">
        <f t="shared" si="236"/>
        <v>0</v>
      </c>
    </row>
    <row r="266" spans="2:20" ht="15.75" thickBot="1">
      <c r="B266" s="123" t="s">
        <v>34</v>
      </c>
      <c r="C266" s="124"/>
      <c r="D266" s="125"/>
      <c r="E266" s="14">
        <f t="shared" ref="E266:T266" si="237">SUM(E255:E265)</f>
        <v>0</v>
      </c>
      <c r="F266" s="14">
        <f t="shared" si="237"/>
        <v>0</v>
      </c>
      <c r="G266" s="14">
        <f t="shared" si="237"/>
        <v>0</v>
      </c>
      <c r="H266" s="14">
        <f t="shared" si="237"/>
        <v>0</v>
      </c>
      <c r="I266" s="14">
        <f t="shared" si="237"/>
        <v>0</v>
      </c>
      <c r="J266" s="14">
        <f t="shared" si="237"/>
        <v>0</v>
      </c>
      <c r="K266" s="14">
        <f t="shared" si="237"/>
        <v>0</v>
      </c>
      <c r="L266" s="14">
        <f t="shared" si="237"/>
        <v>0</v>
      </c>
      <c r="M266" s="14">
        <f t="shared" si="237"/>
        <v>0</v>
      </c>
      <c r="N266" s="14">
        <f t="shared" si="237"/>
        <v>0</v>
      </c>
      <c r="O266" s="14">
        <f t="shared" si="237"/>
        <v>0</v>
      </c>
      <c r="P266" s="14">
        <f t="shared" si="237"/>
        <v>0</v>
      </c>
      <c r="Q266" s="14">
        <f t="shared" si="237"/>
        <v>0</v>
      </c>
      <c r="R266" s="14">
        <f t="shared" si="237"/>
        <v>0</v>
      </c>
      <c r="S266" s="14">
        <f t="shared" si="237"/>
        <v>0</v>
      </c>
      <c r="T266" s="9">
        <f t="shared" si="237"/>
        <v>0</v>
      </c>
    </row>
    <row r="267" spans="2:20" ht="15.75" thickBot="1">
      <c r="B267" s="137"/>
      <c r="C267" s="140" t="s">
        <v>36</v>
      </c>
      <c r="D267" s="10"/>
      <c r="E267" s="13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1"/>
      <c r="T267" s="10">
        <f t="shared" ref="T267:T272" si="238">SUM(E267:S267)</f>
        <v>0</v>
      </c>
    </row>
    <row r="268" spans="2:20" ht="15.75" thickBot="1">
      <c r="B268" s="138"/>
      <c r="C268" s="141"/>
      <c r="D268" s="10"/>
      <c r="E268" s="13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1"/>
      <c r="T268" s="10">
        <f t="shared" si="238"/>
        <v>0</v>
      </c>
    </row>
    <row r="269" spans="2:20" ht="15.75" thickBot="1">
      <c r="B269" s="138"/>
      <c r="C269" s="142" t="s">
        <v>37</v>
      </c>
      <c r="D269" s="10"/>
      <c r="E269" s="13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1"/>
      <c r="T269" s="10">
        <f t="shared" si="238"/>
        <v>0</v>
      </c>
    </row>
    <row r="270" spans="2:20" ht="15.75" thickBot="1">
      <c r="B270" s="138"/>
      <c r="C270" s="143"/>
      <c r="D270" s="10"/>
      <c r="E270" s="13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1"/>
      <c r="T270" s="10">
        <f t="shared" si="238"/>
        <v>0</v>
      </c>
    </row>
    <row r="271" spans="2:20" ht="15.75" thickBot="1">
      <c r="B271" s="138"/>
      <c r="C271" s="142" t="s">
        <v>38</v>
      </c>
      <c r="D271" s="10"/>
      <c r="E271" s="13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1"/>
      <c r="T271" s="10">
        <f t="shared" si="238"/>
        <v>0</v>
      </c>
    </row>
    <row r="272" spans="2:20" ht="15.75" thickBot="1">
      <c r="B272" s="138"/>
      <c r="C272" s="144"/>
      <c r="D272" s="10"/>
      <c r="E272" s="13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1"/>
      <c r="T272" s="10">
        <f t="shared" si="238"/>
        <v>0</v>
      </c>
    </row>
    <row r="273" spans="2:20" ht="15.75" thickBot="1">
      <c r="B273" s="138"/>
      <c r="C273" s="144"/>
      <c r="D273" s="10"/>
      <c r="E273" s="13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1"/>
      <c r="T273" s="10">
        <f>SUM(E273:S273)</f>
        <v>0</v>
      </c>
    </row>
    <row r="274" spans="2:20" ht="15.75" thickBot="1">
      <c r="B274" s="138"/>
      <c r="C274" s="143"/>
      <c r="D274" s="10"/>
      <c r="E274" s="13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1"/>
      <c r="T274" s="10">
        <f t="shared" ref="T274:T277" si="239">SUM(E274:S274)</f>
        <v>0</v>
      </c>
    </row>
    <row r="275" spans="2:20" ht="15.75" thickBot="1">
      <c r="B275" s="138"/>
      <c r="C275" s="12" t="s">
        <v>31</v>
      </c>
      <c r="D275" s="10"/>
      <c r="E275" s="13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1"/>
      <c r="T275" s="10">
        <f t="shared" si="239"/>
        <v>0</v>
      </c>
    </row>
    <row r="276" spans="2:20" ht="15.75" thickBot="1">
      <c r="B276" s="138"/>
      <c r="C276" s="137" t="s">
        <v>39</v>
      </c>
      <c r="D276" s="10"/>
      <c r="E276" s="13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1"/>
      <c r="T276" s="10">
        <f t="shared" si="239"/>
        <v>0</v>
      </c>
    </row>
    <row r="277" spans="2:20" ht="15.75" thickBot="1">
      <c r="B277" s="139"/>
      <c r="C277" s="139"/>
      <c r="D277" s="10"/>
      <c r="E277" s="13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1"/>
      <c r="T277" s="10">
        <f t="shared" si="239"/>
        <v>0</v>
      </c>
    </row>
    <row r="278" spans="2:20" ht="15.75" thickBot="1">
      <c r="B278" s="126" t="s">
        <v>34</v>
      </c>
      <c r="C278" s="127"/>
      <c r="D278" s="128"/>
      <c r="E278" s="13">
        <f t="shared" ref="E278:T278" si="240">SUM(E267:E277)</f>
        <v>0</v>
      </c>
      <c r="F278" s="13">
        <f t="shared" si="240"/>
        <v>0</v>
      </c>
      <c r="G278" s="13">
        <f t="shared" si="240"/>
        <v>0</v>
      </c>
      <c r="H278" s="13">
        <f t="shared" si="240"/>
        <v>0</v>
      </c>
      <c r="I278" s="13">
        <f t="shared" si="240"/>
        <v>0</v>
      </c>
      <c r="J278" s="13">
        <f t="shared" si="240"/>
        <v>0</v>
      </c>
      <c r="K278" s="13">
        <f t="shared" si="240"/>
        <v>0</v>
      </c>
      <c r="L278" s="13">
        <f t="shared" si="240"/>
        <v>0</v>
      </c>
      <c r="M278" s="13">
        <f t="shared" si="240"/>
        <v>0</v>
      </c>
      <c r="N278" s="13">
        <f t="shared" si="240"/>
        <v>0</v>
      </c>
      <c r="O278" s="13">
        <f t="shared" si="240"/>
        <v>0</v>
      </c>
      <c r="P278" s="13">
        <f t="shared" si="240"/>
        <v>0</v>
      </c>
      <c r="Q278" s="13">
        <f t="shared" si="240"/>
        <v>0</v>
      </c>
      <c r="R278" s="13">
        <f t="shared" si="240"/>
        <v>0</v>
      </c>
      <c r="S278" s="13">
        <f t="shared" si="240"/>
        <v>0</v>
      </c>
      <c r="T278" s="9">
        <f t="shared" si="240"/>
        <v>0</v>
      </c>
    </row>
    <row r="279" spans="2:20" ht="15.75" thickBot="1">
      <c r="B279" s="129"/>
      <c r="C279" s="132" t="s">
        <v>36</v>
      </c>
      <c r="D279" s="7"/>
      <c r="E279" s="14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8"/>
      <c r="T279" s="7">
        <f t="shared" ref="T279:T284" si="241">SUM(E279:S279)</f>
        <v>0</v>
      </c>
    </row>
    <row r="280" spans="2:20" ht="15.75" thickBot="1">
      <c r="B280" s="130"/>
      <c r="C280" s="133"/>
      <c r="D280" s="7"/>
      <c r="E280" s="14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8"/>
      <c r="T280" s="7">
        <f t="shared" si="241"/>
        <v>0</v>
      </c>
    </row>
    <row r="281" spans="2:20" ht="15.75" thickBot="1">
      <c r="B281" s="130"/>
      <c r="C281" s="134" t="s">
        <v>37</v>
      </c>
      <c r="D281" s="7"/>
      <c r="E281" s="14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8"/>
      <c r="T281" s="7">
        <f t="shared" si="241"/>
        <v>0</v>
      </c>
    </row>
    <row r="282" spans="2:20" ht="15.75" thickBot="1">
      <c r="B282" s="130"/>
      <c r="C282" s="135"/>
      <c r="D282" s="7"/>
      <c r="E282" s="14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8"/>
      <c r="T282" s="7">
        <f t="shared" si="241"/>
        <v>0</v>
      </c>
    </row>
    <row r="283" spans="2:20" ht="15.75" thickBot="1">
      <c r="B283" s="130"/>
      <c r="C283" s="134" t="s">
        <v>38</v>
      </c>
      <c r="D283" s="7"/>
      <c r="E283" s="14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8"/>
      <c r="T283" s="7">
        <f t="shared" si="241"/>
        <v>0</v>
      </c>
    </row>
    <row r="284" spans="2:20" ht="15.75" thickBot="1">
      <c r="B284" s="130"/>
      <c r="C284" s="136"/>
      <c r="D284" s="7"/>
      <c r="E284" s="14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8"/>
      <c r="T284" s="7">
        <f t="shared" si="241"/>
        <v>0</v>
      </c>
    </row>
    <row r="285" spans="2:20" ht="15.75" thickBot="1">
      <c r="B285" s="130"/>
      <c r="C285" s="136"/>
      <c r="D285" s="7"/>
      <c r="E285" s="14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8"/>
      <c r="T285" s="7">
        <f>SUM(E285:S285)</f>
        <v>0</v>
      </c>
    </row>
    <row r="286" spans="2:20" ht="15.75" thickBot="1">
      <c r="B286" s="130"/>
      <c r="C286" s="135"/>
      <c r="D286" s="7"/>
      <c r="E286" s="14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8"/>
      <c r="T286" s="7">
        <f t="shared" ref="T286:T289" si="242">SUM(E286:S286)</f>
        <v>0</v>
      </c>
    </row>
    <row r="287" spans="2:20" ht="15.75" thickBot="1">
      <c r="B287" s="130"/>
      <c r="C287" s="15" t="s">
        <v>31</v>
      </c>
      <c r="D287" s="7"/>
      <c r="E287" s="14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8"/>
      <c r="T287" s="7">
        <f t="shared" si="242"/>
        <v>0</v>
      </c>
    </row>
    <row r="288" spans="2:20" ht="15.75" thickBot="1">
      <c r="B288" s="130"/>
      <c r="C288" s="129" t="s">
        <v>39</v>
      </c>
      <c r="D288" s="7"/>
      <c r="E288" s="14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8"/>
      <c r="T288" s="7">
        <f t="shared" si="242"/>
        <v>0</v>
      </c>
    </row>
    <row r="289" spans="2:22" ht="15.75" thickBot="1">
      <c r="B289" s="131"/>
      <c r="C289" s="131"/>
      <c r="D289" s="7"/>
      <c r="E289" s="14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8"/>
      <c r="T289" s="7">
        <f t="shared" si="242"/>
        <v>0</v>
      </c>
    </row>
    <row r="290" spans="2:22" ht="15.75" thickBot="1">
      <c r="B290" s="123" t="s">
        <v>34</v>
      </c>
      <c r="C290" s="124"/>
      <c r="D290" s="125"/>
      <c r="E290" s="14">
        <f t="shared" ref="E290:T290" si="243">SUM(E279:E289)</f>
        <v>0</v>
      </c>
      <c r="F290" s="14">
        <f t="shared" si="243"/>
        <v>0</v>
      </c>
      <c r="G290" s="14">
        <f t="shared" si="243"/>
        <v>0</v>
      </c>
      <c r="H290" s="14">
        <f t="shared" si="243"/>
        <v>0</v>
      </c>
      <c r="I290" s="14">
        <f t="shared" si="243"/>
        <v>0</v>
      </c>
      <c r="J290" s="14">
        <f t="shared" si="243"/>
        <v>0</v>
      </c>
      <c r="K290" s="14">
        <f t="shared" si="243"/>
        <v>0</v>
      </c>
      <c r="L290" s="14">
        <f t="shared" si="243"/>
        <v>0</v>
      </c>
      <c r="M290" s="14">
        <f t="shared" si="243"/>
        <v>0</v>
      </c>
      <c r="N290" s="14">
        <f t="shared" si="243"/>
        <v>0</v>
      </c>
      <c r="O290" s="14">
        <f t="shared" si="243"/>
        <v>0</v>
      </c>
      <c r="P290" s="14">
        <f t="shared" si="243"/>
        <v>0</v>
      </c>
      <c r="Q290" s="14">
        <f t="shared" si="243"/>
        <v>0</v>
      </c>
      <c r="R290" s="14">
        <f t="shared" si="243"/>
        <v>0</v>
      </c>
      <c r="S290" s="14">
        <f t="shared" si="243"/>
        <v>0</v>
      </c>
      <c r="T290" s="9">
        <f t="shared" si="243"/>
        <v>0</v>
      </c>
      <c r="U290" s="72">
        <f>SUM(G290+G278+G266+G254+G242)</f>
        <v>0</v>
      </c>
      <c r="V290" s="72">
        <f>U290*60</f>
        <v>0</v>
      </c>
    </row>
  </sheetData>
  <mergeCells count="161">
    <mergeCell ref="B278:D278"/>
    <mergeCell ref="B279:B289"/>
    <mergeCell ref="C279:C280"/>
    <mergeCell ref="C281:C282"/>
    <mergeCell ref="C283:C286"/>
    <mergeCell ref="C288:C289"/>
    <mergeCell ref="B290:D290"/>
    <mergeCell ref="B254:D254"/>
    <mergeCell ref="B255:B265"/>
    <mergeCell ref="C255:C256"/>
    <mergeCell ref="C257:C258"/>
    <mergeCell ref="C259:C262"/>
    <mergeCell ref="C264:C265"/>
    <mergeCell ref="B266:D266"/>
    <mergeCell ref="B267:B277"/>
    <mergeCell ref="C267:C268"/>
    <mergeCell ref="C269:C270"/>
    <mergeCell ref="C271:C274"/>
    <mergeCell ref="C276:C277"/>
    <mergeCell ref="B231:B241"/>
    <mergeCell ref="C231:C232"/>
    <mergeCell ref="C233:C234"/>
    <mergeCell ref="C235:C238"/>
    <mergeCell ref="C240:C241"/>
    <mergeCell ref="B242:D242"/>
    <mergeCell ref="B243:B253"/>
    <mergeCell ref="C243:C244"/>
    <mergeCell ref="C245:C246"/>
    <mergeCell ref="C247:C250"/>
    <mergeCell ref="C252:C253"/>
    <mergeCell ref="B218:D218"/>
    <mergeCell ref="B219:B229"/>
    <mergeCell ref="C219:C220"/>
    <mergeCell ref="C221:C222"/>
    <mergeCell ref="C223:C226"/>
    <mergeCell ref="C228:C229"/>
    <mergeCell ref="B230:D230"/>
    <mergeCell ref="B195:B205"/>
    <mergeCell ref="C195:C196"/>
    <mergeCell ref="C197:C198"/>
    <mergeCell ref="C199:C202"/>
    <mergeCell ref="C204:C205"/>
    <mergeCell ref="B206:D206"/>
    <mergeCell ref="B207:B217"/>
    <mergeCell ref="C207:C208"/>
    <mergeCell ref="C209:C210"/>
    <mergeCell ref="C211:C214"/>
    <mergeCell ref="C216:C217"/>
    <mergeCell ref="C3:C4"/>
    <mergeCell ref="C5:C6"/>
    <mergeCell ref="C7:C10"/>
    <mergeCell ref="C12:C13"/>
    <mergeCell ref="B3:B13"/>
    <mergeCell ref="B26:D26"/>
    <mergeCell ref="B27:B37"/>
    <mergeCell ref="C27:C28"/>
    <mergeCell ref="C29:C30"/>
    <mergeCell ref="C31:C34"/>
    <mergeCell ref="C36:C37"/>
    <mergeCell ref="B14:D14"/>
    <mergeCell ref="B15:B25"/>
    <mergeCell ref="C15:C16"/>
    <mergeCell ref="C17:C18"/>
    <mergeCell ref="C19:C22"/>
    <mergeCell ref="C24:C25"/>
    <mergeCell ref="B50:D50"/>
    <mergeCell ref="B51:B61"/>
    <mergeCell ref="C51:C52"/>
    <mergeCell ref="C53:C54"/>
    <mergeCell ref="C55:C58"/>
    <mergeCell ref="C60:C61"/>
    <mergeCell ref="B38:D38"/>
    <mergeCell ref="B39:B49"/>
    <mergeCell ref="C39:C40"/>
    <mergeCell ref="C41:C42"/>
    <mergeCell ref="C43:C46"/>
    <mergeCell ref="C48:C49"/>
    <mergeCell ref="B74:D74"/>
    <mergeCell ref="B75:B85"/>
    <mergeCell ref="C75:C76"/>
    <mergeCell ref="C77:C78"/>
    <mergeCell ref="C79:C82"/>
    <mergeCell ref="C84:C85"/>
    <mergeCell ref="B62:D62"/>
    <mergeCell ref="B63:B73"/>
    <mergeCell ref="C63:C64"/>
    <mergeCell ref="C65:C66"/>
    <mergeCell ref="C67:C70"/>
    <mergeCell ref="C72:C73"/>
    <mergeCell ref="B98:D98"/>
    <mergeCell ref="B99:B109"/>
    <mergeCell ref="C99:C100"/>
    <mergeCell ref="C101:C102"/>
    <mergeCell ref="C103:C106"/>
    <mergeCell ref="C108:C109"/>
    <mergeCell ref="B86:D86"/>
    <mergeCell ref="B87:B97"/>
    <mergeCell ref="C87:C88"/>
    <mergeCell ref="C89:C90"/>
    <mergeCell ref="C91:C94"/>
    <mergeCell ref="C96:C97"/>
    <mergeCell ref="B122:D122"/>
    <mergeCell ref="B123:B133"/>
    <mergeCell ref="C123:C124"/>
    <mergeCell ref="C125:C126"/>
    <mergeCell ref="C127:C130"/>
    <mergeCell ref="C132:C133"/>
    <mergeCell ref="B110:D110"/>
    <mergeCell ref="B111:B121"/>
    <mergeCell ref="C111:C112"/>
    <mergeCell ref="C113:C114"/>
    <mergeCell ref="C115:C118"/>
    <mergeCell ref="C120:C121"/>
    <mergeCell ref="B146:D146"/>
    <mergeCell ref="B147:B157"/>
    <mergeCell ref="C147:C148"/>
    <mergeCell ref="C149:C150"/>
    <mergeCell ref="C151:C154"/>
    <mergeCell ref="C156:C157"/>
    <mergeCell ref="B134:D134"/>
    <mergeCell ref="B135:B145"/>
    <mergeCell ref="C135:C136"/>
    <mergeCell ref="C137:C138"/>
    <mergeCell ref="C139:C142"/>
    <mergeCell ref="C144:C145"/>
    <mergeCell ref="B1:B2"/>
    <mergeCell ref="C1:C2"/>
    <mergeCell ref="D1:D2"/>
    <mergeCell ref="E1:E2"/>
    <mergeCell ref="F1:F2"/>
    <mergeCell ref="B194:D194"/>
    <mergeCell ref="B182:D182"/>
    <mergeCell ref="B183:B193"/>
    <mergeCell ref="C183:C184"/>
    <mergeCell ref="C185:C186"/>
    <mergeCell ref="C187:C190"/>
    <mergeCell ref="C192:C193"/>
    <mergeCell ref="B170:D170"/>
    <mergeCell ref="B171:B181"/>
    <mergeCell ref="C171:C172"/>
    <mergeCell ref="C173:C174"/>
    <mergeCell ref="C175:C178"/>
    <mergeCell ref="C180:C181"/>
    <mergeCell ref="B158:D158"/>
    <mergeCell ref="B159:B169"/>
    <mergeCell ref="C159:C160"/>
    <mergeCell ref="C161:C162"/>
    <mergeCell ref="C163:C166"/>
    <mergeCell ref="C168:C169"/>
    <mergeCell ref="S1:S2"/>
    <mergeCell ref="T1:T2"/>
    <mergeCell ref="N1:N2"/>
    <mergeCell ref="O1:O2"/>
    <mergeCell ref="P1:P2"/>
    <mergeCell ref="Q1:Q2"/>
    <mergeCell ref="R1:R2"/>
    <mergeCell ref="G1:G2"/>
    <mergeCell ref="H1:J1"/>
    <mergeCell ref="K1:K2"/>
    <mergeCell ref="L1:L2"/>
    <mergeCell ref="M1:M2"/>
  </mergeCells>
  <dataValidations count="1">
    <dataValidation type="list" allowBlank="1" showInputMessage="1" showErrorMessage="1" sqref="D3:D13 D39:D49 D171:D181 D159:D169 D147:D157 D99:D109 D135:D145 D87:D97 D123:D133 D75:D85 D111:D121 D63:D73 D51:D61 D27:D37 D183:D193 D15:D25 D195:D205 D207:D217 D219:D229 D231:D241 D243:D253 D255:D265 D267:D277 D279:D289">
      <formula1>$X$3:$X$14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theme="9" tint="-0.249977111117893"/>
  </sheetPr>
  <dimension ref="A1:T99"/>
  <sheetViews>
    <sheetView tabSelected="1" workbookViewId="0">
      <pane ySplit="2" topLeftCell="A3" activePane="bottomLeft" state="frozen"/>
      <selection pane="bottomLeft" activeCell="E3" sqref="E3:E7"/>
    </sheetView>
  </sheetViews>
  <sheetFormatPr baseColWidth="10" defaultRowHeight="15"/>
  <cols>
    <col min="1" max="4" width="10.85546875" style="5"/>
    <col min="8" max="8" width="22" customWidth="1"/>
    <col min="9" max="9" width="20.85546875" style="5" customWidth="1"/>
    <col min="10" max="10" width="13.7109375" style="5" customWidth="1"/>
    <col min="11" max="11" width="15" customWidth="1"/>
    <col min="12" max="12" width="13.140625" customWidth="1"/>
    <col min="13" max="13" width="12.85546875" customWidth="1"/>
    <col min="14" max="14" width="10.85546875" style="5"/>
    <col min="15" max="15" width="16.140625" style="5" customWidth="1"/>
    <col min="16" max="16" width="12.140625" bestFit="1" customWidth="1"/>
    <col min="17" max="17" width="28.28515625" customWidth="1"/>
  </cols>
  <sheetData>
    <row r="1" spans="1:20" ht="18.95" customHeight="1" thickBot="1">
      <c r="A1" s="150" t="s">
        <v>95</v>
      </c>
      <c r="B1" s="150" t="s">
        <v>96</v>
      </c>
      <c r="C1" s="150" t="s">
        <v>97</v>
      </c>
      <c r="D1" s="150" t="s">
        <v>21</v>
      </c>
      <c r="E1" s="159" t="s">
        <v>11</v>
      </c>
      <c r="F1" s="159"/>
      <c r="G1" s="159"/>
      <c r="H1" s="147" t="s">
        <v>60</v>
      </c>
      <c r="I1" s="148"/>
      <c r="J1" s="149"/>
      <c r="K1" s="146" t="s">
        <v>61</v>
      </c>
      <c r="L1" s="146"/>
      <c r="M1" s="146"/>
      <c r="N1" s="146"/>
      <c r="O1" s="146"/>
      <c r="P1" s="146"/>
      <c r="Q1" s="30" t="s">
        <v>62</v>
      </c>
    </row>
    <row r="2" spans="1:20" ht="15" customHeight="1" thickBot="1">
      <c r="A2" s="155"/>
      <c r="B2" s="155"/>
      <c r="C2" s="155"/>
      <c r="D2" s="151"/>
      <c r="E2" s="39" t="s">
        <v>63</v>
      </c>
      <c r="F2" s="39" t="s">
        <v>64</v>
      </c>
      <c r="G2" s="39" t="s">
        <v>65</v>
      </c>
      <c r="H2" s="39" t="s">
        <v>73</v>
      </c>
      <c r="I2" s="39" t="s">
        <v>74</v>
      </c>
      <c r="J2" s="39" t="s">
        <v>72</v>
      </c>
      <c r="K2" s="39" t="s">
        <v>66</v>
      </c>
      <c r="L2" s="39" t="s">
        <v>67</v>
      </c>
      <c r="M2" s="39" t="s">
        <v>68</v>
      </c>
      <c r="N2" s="39" t="s">
        <v>69</v>
      </c>
      <c r="O2" s="39" t="s">
        <v>79</v>
      </c>
      <c r="P2" s="39" t="s">
        <v>70</v>
      </c>
      <c r="Q2" s="39" t="s">
        <v>71</v>
      </c>
    </row>
    <row r="3" spans="1:20">
      <c r="A3" s="80">
        <f>DonnéeProduction!A4</f>
        <v>2016</v>
      </c>
      <c r="B3" s="80">
        <f>DonnéeProduction!B4</f>
        <v>6</v>
      </c>
      <c r="C3" s="80">
        <f>DonnéeProduction!C4</f>
        <v>23</v>
      </c>
      <c r="D3" s="81">
        <f>DonnéeProduction!D4</f>
        <v>42527</v>
      </c>
      <c r="E3" s="152">
        <f ca="1">SUM(DonnéeProduction!F4:F8)/INDIRECT("TempsPoste!U"&amp;(COUNTA($E$2:E2))*60+2)</f>
        <v>0.2</v>
      </c>
      <c r="F3" s="152">
        <f ca="1">(INDIRECT("TempsPoste!V"&amp;(ROW(D1)*60+2))/(SUM(DonnéeProduction!F4:F8)))</f>
        <v>300</v>
      </c>
      <c r="G3" s="152" t="e">
        <f ca="1">(INDIRECT("TempsPoste!V"&amp;(ROW(D1)*60+2))/(SUM(DonnéeProduction!H4:H8)))</f>
        <v>#DIV/0!</v>
      </c>
      <c r="H3" s="82" t="e">
        <f ca="1">SUM(DonnéeProduction!I4:J4)/(INDIRECT("TempsPoste!H"&amp;(ROW(D1)*12-12)+14)+INDIRECT("TempsPoste!I"&amp;(ROW(D1)*12-12)+14))</f>
        <v>#DIV/0!</v>
      </c>
      <c r="I3" s="82" t="e">
        <f ca="1">SUM(DonnéeProduction!K4:L4)/INDIRECT("TempsPoste!K"&amp;(ROW(D1)*12-12)+14)</f>
        <v>#DIV/0!</v>
      </c>
      <c r="J3" s="82" t="e">
        <f ca="1">DonnéeProduction!M4/INDIRECT("TempsPoste!L"&amp;(ROW(D1)*12-12)+14)</f>
        <v>#DIV/0!</v>
      </c>
      <c r="K3" s="82" t="e">
        <f ca="1">DonnéeProduction!O4/INDIRECT("TempsPoste!N"&amp;(ROW(D1)*12-12)+14)</f>
        <v>#DIV/0!</v>
      </c>
      <c r="L3" s="82" t="e">
        <f ca="1">DonnéeProduction!Q4/INDIRECT("TempsPoste!O"&amp;(ROW(D1)*12-12)+14)</f>
        <v>#DIV/0!</v>
      </c>
      <c r="M3" s="82" t="e">
        <f ca="1">DonnéeProduction!R4/INDIRECT("TempsPoste!R"&amp;(ROW(D1)*12-12)+14)</f>
        <v>#DIV/0!</v>
      </c>
      <c r="N3" s="82" t="e">
        <f ca="1">DonnéeProduction!T4/INDIRECT("TempsPoste!M"&amp;(ROW(D1)*12-12)+14)</f>
        <v>#DIV/0!</v>
      </c>
      <c r="O3" s="82" t="e">
        <f ca="1">DonnéeProduction!U4/INDIRECT("TempsPoste!J"&amp;(ROW(D1)*12-12)+14)</f>
        <v>#DIV/0!</v>
      </c>
      <c r="P3" s="82" t="e">
        <f ca="1">DonnéeProduction!V4/INDIRECT("TempsPoste!P"&amp;(ROW(D1)*12-12)+14)</f>
        <v>#DIV/0!</v>
      </c>
      <c r="Q3" s="82" t="e">
        <f ca="1">SUM(DonnéeProduction!O4,DonnéeProduction!T4)/INDIRECT("TempsPoste!Q"&amp;(ROW(D1)*12-12)+14)</f>
        <v>#DIV/0!</v>
      </c>
    </row>
    <row r="4" spans="1:20">
      <c r="A4" s="80">
        <f>DonnéeProduction!A5</f>
        <v>2016</v>
      </c>
      <c r="B4" s="80">
        <f>DonnéeProduction!B5</f>
        <v>6</v>
      </c>
      <c r="C4" s="80">
        <f>DonnéeProduction!C5</f>
        <v>23</v>
      </c>
      <c r="D4" s="81">
        <f>DonnéeProduction!D5</f>
        <v>42528</v>
      </c>
      <c r="E4" s="153"/>
      <c r="F4" s="153"/>
      <c r="G4" s="153"/>
      <c r="H4" s="82" t="e">
        <f ca="1">SUM(DonnéeProduction!I5:J5)/(INDIRECT("TempsPoste!H"&amp;(ROW(D2)*12-12)+14)+INDIRECT("TempsPoste!I"&amp;(ROW(D2)*12-12)+14))</f>
        <v>#DIV/0!</v>
      </c>
      <c r="I4" s="82" t="e">
        <f ca="1">SUM(DonnéeProduction!K5:L5)/INDIRECT("TempsPoste!K"&amp;(ROW(D2)*12-12)+14)</f>
        <v>#DIV/0!</v>
      </c>
      <c r="J4" s="82" t="e">
        <f ca="1">DonnéeProduction!M5/INDIRECT("TempsPoste!L"&amp;(ROW(D2)*12-12)+14)</f>
        <v>#DIV/0!</v>
      </c>
      <c r="K4" s="82" t="e">
        <f ca="1">DonnéeProduction!O5/INDIRECT("TempsPoste!N"&amp;(ROW(D2)*12-12)+14)</f>
        <v>#DIV/0!</v>
      </c>
      <c r="L4" s="82" t="e">
        <f ca="1">DonnéeProduction!Q5/INDIRECT("TempsPoste!O"&amp;(ROW(D2)*12-12)+14)</f>
        <v>#DIV/0!</v>
      </c>
      <c r="M4" s="82" t="e">
        <f ca="1">DonnéeProduction!R5/INDIRECT("TempsPoste!R"&amp;(ROW(D2)*12-12)+14)</f>
        <v>#DIV/0!</v>
      </c>
      <c r="N4" s="82" t="e">
        <f ca="1">DonnéeProduction!T5/INDIRECT("TempsPoste!M"&amp;(ROW(D2)*12-12)+14)</f>
        <v>#DIV/0!</v>
      </c>
      <c r="O4" s="82" t="e">
        <f ca="1">DonnéeProduction!U5/INDIRECT("TempsPoste!J"&amp;(ROW(D2)*12-12)+14)</f>
        <v>#DIV/0!</v>
      </c>
      <c r="P4" s="82" t="e">
        <f ca="1">DonnéeProduction!V5/INDIRECT("TempsPoste!P"&amp;(ROW(D2)*12-12)+14)</f>
        <v>#DIV/0!</v>
      </c>
      <c r="Q4" s="82" t="e">
        <f ca="1">SUM(DonnéeProduction!O5,DonnéeProduction!T5)/INDIRECT("TempsPoste!Q"&amp;(ROW(D2)*12-12)+14)</f>
        <v>#DIV/0!</v>
      </c>
    </row>
    <row r="5" spans="1:20">
      <c r="A5" s="80">
        <f>DonnéeProduction!A6</f>
        <v>2016</v>
      </c>
      <c r="B5" s="80">
        <f>DonnéeProduction!B6</f>
        <v>6</v>
      </c>
      <c r="C5" s="80">
        <f>DonnéeProduction!C6</f>
        <v>23</v>
      </c>
      <c r="D5" s="81">
        <f>DonnéeProduction!D6</f>
        <v>42529</v>
      </c>
      <c r="E5" s="153"/>
      <c r="F5" s="153"/>
      <c r="G5" s="153"/>
      <c r="H5" s="82" t="e">
        <f ca="1">SUM(DonnéeProduction!I6:J6)/(INDIRECT("TempsPoste!H"&amp;(ROW(D3)*12-12)+14)+INDIRECT("TempsPoste!I"&amp;(ROW(D3)*12-12)+14))</f>
        <v>#DIV/0!</v>
      </c>
      <c r="I5" s="82" t="e">
        <f ca="1">SUM(DonnéeProduction!K6:L6)/INDIRECT("TempsPoste!K"&amp;(ROW(D3)*12-12)+14)</f>
        <v>#DIV/0!</v>
      </c>
      <c r="J5" s="82" t="e">
        <f ca="1">DonnéeProduction!M6/INDIRECT("TempsPoste!L"&amp;(ROW(D3)*12-12)+14)</f>
        <v>#DIV/0!</v>
      </c>
      <c r="K5" s="82" t="e">
        <f ca="1">DonnéeProduction!O6/INDIRECT("TempsPoste!N"&amp;(ROW(D3)*12-12)+14)</f>
        <v>#DIV/0!</v>
      </c>
      <c r="L5" s="82" t="e">
        <f ca="1">DonnéeProduction!Q6/INDIRECT("TempsPoste!O"&amp;(ROW(D3)*12-12)+14)</f>
        <v>#DIV/0!</v>
      </c>
      <c r="M5" s="82" t="e">
        <f ca="1">DonnéeProduction!R6/INDIRECT("TempsPoste!R"&amp;(ROW(D3)*12-12)+14)</f>
        <v>#DIV/0!</v>
      </c>
      <c r="N5" s="82" t="e">
        <f ca="1">DonnéeProduction!T6/INDIRECT("TempsPoste!M"&amp;(ROW(D3)*12-12)+14)</f>
        <v>#DIV/0!</v>
      </c>
      <c r="O5" s="82" t="e">
        <f ca="1">DonnéeProduction!U6/INDIRECT("TempsPoste!J"&amp;(ROW(D3)*12-12)+14)</f>
        <v>#DIV/0!</v>
      </c>
      <c r="P5" s="82" t="e">
        <f ca="1">DonnéeProduction!V6/INDIRECT("TempsPoste!P"&amp;(ROW(D3)*12-12)+14)</f>
        <v>#DIV/0!</v>
      </c>
      <c r="Q5" s="82" t="e">
        <f ca="1">SUM(DonnéeProduction!O6,DonnéeProduction!T6)/INDIRECT("TempsPoste!Q"&amp;(ROW(D3)*12-12)+14)</f>
        <v>#DIV/0!</v>
      </c>
      <c r="R5" s="16"/>
      <c r="S5" s="16"/>
      <c r="T5" s="16"/>
    </row>
    <row r="6" spans="1:20" ht="15" customHeight="1">
      <c r="A6" s="80">
        <f>DonnéeProduction!A7</f>
        <v>2016</v>
      </c>
      <c r="B6" s="80">
        <f>DonnéeProduction!B7</f>
        <v>6</v>
      </c>
      <c r="C6" s="80">
        <f>DonnéeProduction!C7</f>
        <v>23</v>
      </c>
      <c r="D6" s="81">
        <f>DonnéeProduction!D7</f>
        <v>42530</v>
      </c>
      <c r="E6" s="153"/>
      <c r="F6" s="153"/>
      <c r="G6" s="153"/>
      <c r="H6" s="82" t="e">
        <f ca="1">SUM(DonnéeProduction!I7:J7)/(INDIRECT("TempsPoste!H"&amp;(ROW(D4)*12-12)+14)+INDIRECT("TempsPoste!I"&amp;(ROW(D4)*12-12)+14))</f>
        <v>#DIV/0!</v>
      </c>
      <c r="I6" s="82" t="e">
        <f ca="1">SUM(DonnéeProduction!K7:L7)/INDIRECT("TempsPoste!K"&amp;(ROW(D4)*12-12)+14)</f>
        <v>#DIV/0!</v>
      </c>
      <c r="J6" s="82" t="e">
        <f ca="1">DonnéeProduction!M7/INDIRECT("TempsPoste!L"&amp;(ROW(D4)*12-12)+14)</f>
        <v>#DIV/0!</v>
      </c>
      <c r="K6" s="82" t="e">
        <f ca="1">DonnéeProduction!O7/INDIRECT("TempsPoste!N"&amp;(ROW(D4)*12-12)+14)</f>
        <v>#DIV/0!</v>
      </c>
      <c r="L6" s="82" t="e">
        <f ca="1">DonnéeProduction!Q7/INDIRECT("TempsPoste!O"&amp;(ROW(D4)*12-12)+14)</f>
        <v>#DIV/0!</v>
      </c>
      <c r="M6" s="82" t="e">
        <f ca="1">DonnéeProduction!R7/INDIRECT("TempsPoste!R"&amp;(ROW(D4)*12-12)+14)</f>
        <v>#DIV/0!</v>
      </c>
      <c r="N6" s="82" t="e">
        <f ca="1">DonnéeProduction!T7/INDIRECT("TempsPoste!M"&amp;(ROW(D4)*12-12)+14)</f>
        <v>#DIV/0!</v>
      </c>
      <c r="O6" s="82" t="e">
        <f ca="1">DonnéeProduction!U7/INDIRECT("TempsPoste!J"&amp;(ROW(D4)*12-12)+14)</f>
        <v>#DIV/0!</v>
      </c>
      <c r="P6" s="82" t="e">
        <f ca="1">DonnéeProduction!V7/INDIRECT("TempsPoste!P"&amp;(ROW(D4)*12-12)+14)</f>
        <v>#DIV/0!</v>
      </c>
      <c r="Q6" s="82" t="e">
        <f ca="1">SUM(DonnéeProduction!O7,DonnéeProduction!T7)/INDIRECT("TempsPoste!Q"&amp;(ROW(D4)*12-12)+14)</f>
        <v>#DIV/0!</v>
      </c>
      <c r="R6" s="16"/>
      <c r="S6" s="16"/>
      <c r="T6" s="16"/>
    </row>
    <row r="7" spans="1:20">
      <c r="A7" s="80">
        <f>DonnéeProduction!A8</f>
        <v>2016</v>
      </c>
      <c r="B7" s="80">
        <f>DonnéeProduction!B8</f>
        <v>6</v>
      </c>
      <c r="C7" s="80">
        <f>DonnéeProduction!C8</f>
        <v>23</v>
      </c>
      <c r="D7" s="81">
        <f>DonnéeProduction!D8</f>
        <v>42531</v>
      </c>
      <c r="E7" s="154"/>
      <c r="F7" s="154"/>
      <c r="G7" s="154"/>
      <c r="H7" s="82" t="e">
        <f ca="1">SUM(DonnéeProduction!I8:J8)/(INDIRECT("TempsPoste!H"&amp;(ROW(D5)*12-12)+14)+INDIRECT("TempsPoste!I"&amp;(ROW(D5)*12-12)+14))</f>
        <v>#DIV/0!</v>
      </c>
      <c r="I7" s="82" t="e">
        <f ca="1">SUM(DonnéeProduction!K8:L8)/INDIRECT("TempsPoste!K"&amp;(ROW(D5)*12-12)+14)</f>
        <v>#DIV/0!</v>
      </c>
      <c r="J7" s="82" t="e">
        <f ca="1">DonnéeProduction!M8/INDIRECT("TempsPoste!L"&amp;(ROW(D5)*12-12)+14)</f>
        <v>#DIV/0!</v>
      </c>
      <c r="K7" s="82" t="e">
        <f ca="1">DonnéeProduction!O8/INDIRECT("TempsPoste!N"&amp;(ROW(D5)*12-12)+14)</f>
        <v>#DIV/0!</v>
      </c>
      <c r="L7" s="82" t="e">
        <f ca="1">DonnéeProduction!Q8/INDIRECT("TempsPoste!O"&amp;(ROW(D5)*12-12)+14)</f>
        <v>#DIV/0!</v>
      </c>
      <c r="M7" s="82" t="e">
        <f ca="1">DonnéeProduction!R8/INDIRECT("TempsPoste!R"&amp;(ROW(D5)*12-12)+14)</f>
        <v>#DIV/0!</v>
      </c>
      <c r="N7" s="82" t="e">
        <f ca="1">DonnéeProduction!T8/INDIRECT("TempsPoste!M"&amp;(ROW(D5)*12-12)+14)</f>
        <v>#DIV/0!</v>
      </c>
      <c r="O7" s="82" t="e">
        <f ca="1">DonnéeProduction!U8/INDIRECT("TempsPoste!J"&amp;(ROW(D5)*12-12)+14)</f>
        <v>#DIV/0!</v>
      </c>
      <c r="P7" s="82" t="e">
        <f ca="1">DonnéeProduction!V8/INDIRECT("TempsPoste!P"&amp;(ROW(D5)*12-12)+14)</f>
        <v>#DIV/0!</v>
      </c>
      <c r="Q7" s="82" t="e">
        <f ca="1">SUM(DonnéeProduction!O8,DonnéeProduction!T8)/INDIRECT("TempsPoste!Q"&amp;(ROW(D5)*12-12)+14)</f>
        <v>#DIV/0!</v>
      </c>
      <c r="R7" s="16"/>
      <c r="S7" s="16"/>
      <c r="T7" s="16"/>
    </row>
    <row r="8" spans="1:20">
      <c r="A8" s="42">
        <f>DonnéeProduction!A9</f>
        <v>2016</v>
      </c>
      <c r="B8" s="42">
        <f>DonnéeProduction!B9</f>
        <v>6</v>
      </c>
      <c r="C8" s="42">
        <f>DonnéeProduction!C9</f>
        <v>24</v>
      </c>
      <c r="D8" s="78">
        <f>DonnéeProduction!D9</f>
        <v>42534</v>
      </c>
      <c r="E8" s="152">
        <f ca="1">SUM(DonnéeProduction!F9:F13)/INDIRECT("TempsPoste!U"&amp;(COUNTA($E$2:E7))*60+2)</f>
        <v>0.1</v>
      </c>
      <c r="F8" s="156">
        <f ca="1">(INDIRECT("TempsPoste!V"&amp;(ROW(D6)*60+2))/(SUM(DonnéeProduction!F9:F13)))</f>
        <v>0</v>
      </c>
      <c r="G8" s="156" t="e">
        <f ca="1">(INDIRECT("TempsPoste!V"&amp;(ROW(D6)*60+2))/(SUM(DonnéeProduction!H9:H13)))</f>
        <v>#DIV/0!</v>
      </c>
      <c r="H8" s="41" t="e">
        <f ca="1">SUM(DonnéeProduction!I9:J9)/(INDIRECT("TempsPoste!H"&amp;(ROW(D6)*12-12)+14)+INDIRECT("TempsPoste!I"&amp;(ROW(D6)*12-12)+14))</f>
        <v>#DIV/0!</v>
      </c>
      <c r="I8" s="41" t="e">
        <f ca="1">SUM(DonnéeProduction!K9:L9)/INDIRECT("TempsPoste!K"&amp;(ROW(D6)*12-12)+14)</f>
        <v>#DIV/0!</v>
      </c>
      <c r="J8" s="41" t="e">
        <f ca="1">DonnéeProduction!M9/INDIRECT("TempsPoste!L"&amp;(ROW(D6)*12-12)+14)</f>
        <v>#DIV/0!</v>
      </c>
      <c r="K8" s="41" t="e">
        <f ca="1">DonnéeProduction!O9/INDIRECT("TempsPoste!N"&amp;(ROW(D6)*12-12)+14)</f>
        <v>#DIV/0!</v>
      </c>
      <c r="L8" s="41" t="e">
        <f ca="1">DonnéeProduction!Q9/INDIRECT("TempsPoste!O"&amp;(ROW(D6)*12-12)+14)</f>
        <v>#DIV/0!</v>
      </c>
      <c r="M8" s="41" t="e">
        <f ca="1">DonnéeProduction!R9/INDIRECT("TempsPoste!R"&amp;(ROW(D6)*12-12)+14)</f>
        <v>#DIV/0!</v>
      </c>
      <c r="N8" s="41" t="e">
        <f ca="1">DonnéeProduction!T9/INDIRECT("TempsPoste!M"&amp;(ROW(D6)*12-12)+14)</f>
        <v>#DIV/0!</v>
      </c>
      <c r="O8" s="41" t="e">
        <f ca="1">DonnéeProduction!U9/INDIRECT("TempsPoste!J"&amp;(ROW(D6)*12-12)+14)</f>
        <v>#DIV/0!</v>
      </c>
      <c r="P8" s="41" t="e">
        <f ca="1">DonnéeProduction!V9/INDIRECT("TempsPoste!P"&amp;(ROW(D6)*12-12)+14)</f>
        <v>#DIV/0!</v>
      </c>
      <c r="Q8" s="41" t="e">
        <f ca="1">SUM(DonnéeProduction!O9,DonnéeProduction!T9)/INDIRECT("TempsPoste!Q"&amp;(ROW(D6)*12-12)+14)</f>
        <v>#DIV/0!</v>
      </c>
      <c r="R8" s="16"/>
      <c r="S8" s="16"/>
      <c r="T8" s="16"/>
    </row>
    <row r="9" spans="1:20">
      <c r="A9" s="42">
        <f>DonnéeProduction!A10</f>
        <v>2016</v>
      </c>
      <c r="B9" s="42">
        <f>DonnéeProduction!B10</f>
        <v>6</v>
      </c>
      <c r="C9" s="42">
        <f>DonnéeProduction!C10</f>
        <v>24</v>
      </c>
      <c r="D9" s="78">
        <f>DonnéeProduction!D10</f>
        <v>42535</v>
      </c>
      <c r="E9" s="153"/>
      <c r="F9" s="157"/>
      <c r="G9" s="157"/>
      <c r="H9" s="41" t="e">
        <f ca="1">SUM(DonnéeProduction!I10:J10)/(INDIRECT("TempsPoste!H"&amp;(ROW(D7)*12-12)+14)+INDIRECT("TempsPoste!I"&amp;(ROW(D7)*12-12)+14))</f>
        <v>#DIV/0!</v>
      </c>
      <c r="I9" s="41" t="e">
        <f ca="1">SUM(DonnéeProduction!K10:L10)/INDIRECT("TempsPoste!K"&amp;(ROW(D7)*12-12)+14)</f>
        <v>#DIV/0!</v>
      </c>
      <c r="J9" s="41" t="e">
        <f ca="1">DonnéeProduction!M10/INDIRECT("TempsPoste!L"&amp;(ROW(D7)*12-12)+14)</f>
        <v>#DIV/0!</v>
      </c>
      <c r="K9" s="41" t="e">
        <f ca="1">DonnéeProduction!O10/INDIRECT("TempsPoste!N"&amp;(ROW(D7)*12-12)+14)</f>
        <v>#DIV/0!</v>
      </c>
      <c r="L9" s="41" t="e">
        <f ca="1">DonnéeProduction!Q10/INDIRECT("TempsPoste!O"&amp;(ROW(D7)*12-12)+14)</f>
        <v>#DIV/0!</v>
      </c>
      <c r="M9" s="41" t="e">
        <f ca="1">DonnéeProduction!R10/INDIRECT("TempsPoste!R"&amp;(ROW(D7)*12-12)+14)</f>
        <v>#DIV/0!</v>
      </c>
      <c r="N9" s="41" t="e">
        <f ca="1">DonnéeProduction!T10/INDIRECT("TempsPoste!M"&amp;(ROW(D7)*12-12)+14)</f>
        <v>#DIV/0!</v>
      </c>
      <c r="O9" s="41" t="e">
        <f ca="1">DonnéeProduction!U10/INDIRECT("TempsPoste!J"&amp;(ROW(D7)*12-12)+14)</f>
        <v>#DIV/0!</v>
      </c>
      <c r="P9" s="41" t="e">
        <f ca="1">DonnéeProduction!V10/INDIRECT("TempsPoste!P"&amp;(ROW(D7)*12-12)+14)</f>
        <v>#DIV/0!</v>
      </c>
      <c r="Q9" s="41" t="e">
        <f ca="1">SUM(DonnéeProduction!O10,DonnéeProduction!T10)/INDIRECT("TempsPoste!Q"&amp;(ROW(D7)*12-12)+14)</f>
        <v>#DIV/0!</v>
      </c>
      <c r="R9" s="16"/>
      <c r="S9" s="16"/>
      <c r="T9" s="16"/>
    </row>
    <row r="10" spans="1:20">
      <c r="A10" s="42">
        <f>DonnéeProduction!A11</f>
        <v>2016</v>
      </c>
      <c r="B10" s="42">
        <f>DonnéeProduction!B11</f>
        <v>6</v>
      </c>
      <c r="C10" s="42">
        <f>DonnéeProduction!C11</f>
        <v>24</v>
      </c>
      <c r="D10" s="78">
        <f>DonnéeProduction!D11</f>
        <v>42536</v>
      </c>
      <c r="E10" s="153"/>
      <c r="F10" s="157"/>
      <c r="G10" s="157"/>
      <c r="H10" s="41" t="e">
        <f ca="1">SUM(DonnéeProduction!I11:J11)/(INDIRECT("TempsPoste!H"&amp;(ROW(D8)*12-12)+14)+INDIRECT("TempsPoste!I"&amp;(ROW(D8)*12-12)+14))</f>
        <v>#DIV/0!</v>
      </c>
      <c r="I10" s="41" t="e">
        <f ca="1">SUM(DonnéeProduction!K11:L11)/INDIRECT("TempsPoste!K"&amp;(ROW(D8)*12-12)+14)</f>
        <v>#DIV/0!</v>
      </c>
      <c r="J10" s="41" t="e">
        <f ca="1">DonnéeProduction!M11/INDIRECT("TempsPoste!L"&amp;(ROW(D8)*12-12)+14)</f>
        <v>#DIV/0!</v>
      </c>
      <c r="K10" s="41" t="e">
        <f ca="1">DonnéeProduction!O11/INDIRECT("TempsPoste!N"&amp;(ROW(D8)*12-12)+14)</f>
        <v>#DIV/0!</v>
      </c>
      <c r="L10" s="41" t="e">
        <f ca="1">DonnéeProduction!Q11/INDIRECT("TempsPoste!O"&amp;(ROW(D8)*12-12)+14)</f>
        <v>#DIV/0!</v>
      </c>
      <c r="M10" s="41" t="e">
        <f ca="1">DonnéeProduction!R11/INDIRECT("TempsPoste!R"&amp;(ROW(D8)*12-12)+14)</f>
        <v>#DIV/0!</v>
      </c>
      <c r="N10" s="41" t="e">
        <f ca="1">DonnéeProduction!T11/INDIRECT("TempsPoste!M"&amp;(ROW(D8)*12-12)+14)</f>
        <v>#DIV/0!</v>
      </c>
      <c r="O10" s="41" t="e">
        <f ca="1">DonnéeProduction!U11/INDIRECT("TempsPoste!J"&amp;(ROW(D8)*12-12)+14)</f>
        <v>#DIV/0!</v>
      </c>
      <c r="P10" s="41" t="e">
        <f ca="1">DonnéeProduction!V11/INDIRECT("TempsPoste!P"&amp;(ROW(D8)*12-12)+14)</f>
        <v>#DIV/0!</v>
      </c>
      <c r="Q10" s="41" t="e">
        <f ca="1">SUM(DonnéeProduction!O11,DonnéeProduction!T11)/INDIRECT("TempsPoste!Q"&amp;(ROW(D8)*12-12)+14)</f>
        <v>#DIV/0!</v>
      </c>
      <c r="R10" s="16"/>
      <c r="S10" s="16"/>
      <c r="T10" s="16"/>
    </row>
    <row r="11" spans="1:20">
      <c r="A11" s="42">
        <f>DonnéeProduction!A12</f>
        <v>2016</v>
      </c>
      <c r="B11" s="42">
        <f>DonnéeProduction!B12</f>
        <v>6</v>
      </c>
      <c r="C11" s="42">
        <f>DonnéeProduction!C12</f>
        <v>24</v>
      </c>
      <c r="D11" s="78">
        <f>DonnéeProduction!D12</f>
        <v>42537</v>
      </c>
      <c r="E11" s="153"/>
      <c r="F11" s="157"/>
      <c r="G11" s="157"/>
      <c r="H11" s="41" t="e">
        <f ca="1">SUM(DonnéeProduction!I12:J12)/(INDIRECT("TempsPoste!H"&amp;(ROW(D9)*12-12)+14)+INDIRECT("TempsPoste!I"&amp;(ROW(D9)*12-12)+14))</f>
        <v>#DIV/0!</v>
      </c>
      <c r="I11" s="41" t="e">
        <f ca="1">SUM(DonnéeProduction!K12:L12)/INDIRECT("TempsPoste!K"&amp;(ROW(D9)*12-12)+14)</f>
        <v>#DIV/0!</v>
      </c>
      <c r="J11" s="41" t="e">
        <f ca="1">DonnéeProduction!M12/INDIRECT("TempsPoste!L"&amp;(ROW(D9)*12-12)+14)</f>
        <v>#DIV/0!</v>
      </c>
      <c r="K11" s="41" t="e">
        <f ca="1">DonnéeProduction!O12/INDIRECT("TempsPoste!N"&amp;(ROW(D9)*12-12)+14)</f>
        <v>#DIV/0!</v>
      </c>
      <c r="L11" s="41" t="e">
        <f ca="1">DonnéeProduction!Q12/INDIRECT("TempsPoste!O"&amp;(ROW(D9)*12-12)+14)</f>
        <v>#DIV/0!</v>
      </c>
      <c r="M11" s="41" t="e">
        <f ca="1">DonnéeProduction!R12/INDIRECT("TempsPoste!R"&amp;(ROW(D9)*12-12)+14)</f>
        <v>#DIV/0!</v>
      </c>
      <c r="N11" s="41" t="e">
        <f ca="1">DonnéeProduction!T12/INDIRECT("TempsPoste!M"&amp;(ROW(D9)*12-12)+14)</f>
        <v>#DIV/0!</v>
      </c>
      <c r="O11" s="41" t="e">
        <f ca="1">DonnéeProduction!U12/INDIRECT("TempsPoste!J"&amp;(ROW(D9)*12-12)+14)</f>
        <v>#DIV/0!</v>
      </c>
      <c r="P11" s="41" t="e">
        <f ca="1">DonnéeProduction!V12/INDIRECT("TempsPoste!P"&amp;(ROW(D9)*12-12)+14)</f>
        <v>#DIV/0!</v>
      </c>
      <c r="Q11" s="41" t="e">
        <f ca="1">SUM(DonnéeProduction!O12,DonnéeProduction!T12)/INDIRECT("TempsPoste!Q"&amp;(ROW(D9)*12-12)+14)</f>
        <v>#DIV/0!</v>
      </c>
      <c r="R11" s="16"/>
      <c r="S11" s="16"/>
      <c r="T11" s="16"/>
    </row>
    <row r="12" spans="1:20">
      <c r="A12" s="42">
        <f>DonnéeProduction!A13</f>
        <v>2016</v>
      </c>
      <c r="B12" s="42">
        <f>DonnéeProduction!B13</f>
        <v>6</v>
      </c>
      <c r="C12" s="42">
        <f>DonnéeProduction!C13</f>
        <v>24</v>
      </c>
      <c r="D12" s="78">
        <f>DonnéeProduction!D13</f>
        <v>42538</v>
      </c>
      <c r="E12" s="154"/>
      <c r="F12" s="158"/>
      <c r="G12" s="158"/>
      <c r="H12" s="41" t="e">
        <f ca="1">SUM(DonnéeProduction!I13:J13)/(INDIRECT("TempsPoste!H"&amp;(ROW(D10)*12-12)+14)+INDIRECT("TempsPoste!I"&amp;(ROW(D10)*12-12)+14))</f>
        <v>#DIV/0!</v>
      </c>
      <c r="I12" s="41" t="e">
        <f ca="1">SUM(DonnéeProduction!K13:L13)/INDIRECT("TempsPoste!K"&amp;(ROW(D10)*12-12)+14)</f>
        <v>#DIV/0!</v>
      </c>
      <c r="J12" s="41" t="e">
        <f ca="1">DonnéeProduction!M13/INDIRECT("TempsPoste!L"&amp;(ROW(D10)*12-12)+14)</f>
        <v>#DIV/0!</v>
      </c>
      <c r="K12" s="41" t="e">
        <f ca="1">DonnéeProduction!O13/INDIRECT("TempsPoste!N"&amp;(ROW(D10)*12-12)+14)</f>
        <v>#DIV/0!</v>
      </c>
      <c r="L12" s="41" t="e">
        <f ca="1">DonnéeProduction!Q13/INDIRECT("TempsPoste!O"&amp;(ROW(D10)*12-12)+14)</f>
        <v>#DIV/0!</v>
      </c>
      <c r="M12" s="41" t="e">
        <f ca="1">DonnéeProduction!R13/INDIRECT("TempsPoste!R"&amp;(ROW(D10)*12-12)+14)</f>
        <v>#DIV/0!</v>
      </c>
      <c r="N12" s="41" t="e">
        <f ca="1">DonnéeProduction!T13/INDIRECT("TempsPoste!M"&amp;(ROW(D10)*12-12)+14)</f>
        <v>#DIV/0!</v>
      </c>
      <c r="O12" s="41" t="e">
        <f ca="1">DonnéeProduction!U13/INDIRECT("TempsPoste!J"&amp;(ROW(D10)*12-12)+14)</f>
        <v>#DIV/0!</v>
      </c>
      <c r="P12" s="41" t="e">
        <f ca="1">DonnéeProduction!V13/INDIRECT("TempsPoste!P"&amp;(ROW(D10)*12-12)+14)</f>
        <v>#DIV/0!</v>
      </c>
      <c r="Q12" s="41" t="e">
        <f ca="1">SUM(DonnéeProduction!O13,DonnéeProduction!T13)/INDIRECT("TempsPoste!Q"&amp;(ROW(D10)*12-12)+14)</f>
        <v>#DIV/0!</v>
      </c>
      <c r="R12" s="16"/>
      <c r="S12" s="16"/>
      <c r="T12" s="16"/>
    </row>
    <row r="13" spans="1:20">
      <c r="A13" s="80">
        <f>DonnéeProduction!A14</f>
        <v>2016</v>
      </c>
      <c r="B13" s="80">
        <f>DonnéeProduction!B14</f>
        <v>6</v>
      </c>
      <c r="C13" s="80">
        <f>DonnéeProduction!C14</f>
        <v>25</v>
      </c>
      <c r="D13" s="81">
        <f>DonnéeProduction!D14</f>
        <v>42541</v>
      </c>
      <c r="E13" s="152">
        <f ca="1">SUM(DonnéeProduction!F14:F18)/INDIRECT("TempsPoste!U"&amp;(COUNTA($E$2:E12))*60+2)</f>
        <v>0.01</v>
      </c>
      <c r="F13" s="152">
        <f ca="1">(INDIRECT("TempsPoste!V"&amp;(ROW(D11)*60+2))/(SUM(DonnéeProduction!F14:F18)))</f>
        <v>0</v>
      </c>
      <c r="G13" s="152" t="e">
        <f ca="1">(INDIRECT("TempsPoste!V"&amp;(ROW(D11)*60+2))/(SUM(DonnéeProduction!H14:H18)))</f>
        <v>#DIV/0!</v>
      </c>
      <c r="H13" s="82" t="e">
        <f ca="1">SUM(DonnéeProduction!I14:J14)/(INDIRECT("TempsPoste!H"&amp;(ROW(D11)*12-12)+14)+INDIRECT("TempsPoste!I"&amp;(ROW(D11)*12-12)+14))</f>
        <v>#DIV/0!</v>
      </c>
      <c r="I13" s="82" t="e">
        <f ca="1">SUM(DonnéeProduction!K14:L14)/INDIRECT("TempsPoste!K"&amp;(ROW(D11)*12-12)+14)</f>
        <v>#DIV/0!</v>
      </c>
      <c r="J13" s="82" t="e">
        <f ca="1">DonnéeProduction!M14/INDIRECT("TempsPoste!L"&amp;(ROW(D11)*12-12)+14)</f>
        <v>#DIV/0!</v>
      </c>
      <c r="K13" s="82" t="e">
        <f ca="1">DonnéeProduction!O14/INDIRECT("TempsPoste!N"&amp;(ROW(D11)*12-12)+14)</f>
        <v>#DIV/0!</v>
      </c>
      <c r="L13" s="82" t="e">
        <f ca="1">DonnéeProduction!Q14/INDIRECT("TempsPoste!O"&amp;(ROW(D11)*12-12)+14)</f>
        <v>#DIV/0!</v>
      </c>
      <c r="M13" s="82" t="e">
        <f ca="1">DonnéeProduction!R14/INDIRECT("TempsPoste!R"&amp;(ROW(D11)*12-12)+14)</f>
        <v>#DIV/0!</v>
      </c>
      <c r="N13" s="82" t="e">
        <f ca="1">DonnéeProduction!T14/INDIRECT("TempsPoste!M"&amp;(ROW(D11)*12-12)+14)</f>
        <v>#DIV/0!</v>
      </c>
      <c r="O13" s="82" t="e">
        <f ca="1">DonnéeProduction!U14/INDIRECT("TempsPoste!J"&amp;(ROW(D11)*12-12)+14)</f>
        <v>#DIV/0!</v>
      </c>
      <c r="P13" s="82" t="e">
        <f ca="1">DonnéeProduction!V14/INDIRECT("TempsPoste!P"&amp;(ROW(D11)*12-12)+14)</f>
        <v>#DIV/0!</v>
      </c>
      <c r="Q13" s="82" t="e">
        <f ca="1">SUM(DonnéeProduction!O14,DonnéeProduction!T14)/INDIRECT("TempsPoste!Q"&amp;(ROW(D11)*12-12)+14)</f>
        <v>#DIV/0!</v>
      </c>
      <c r="R13" s="16"/>
      <c r="S13" s="16"/>
      <c r="T13" s="16"/>
    </row>
    <row r="14" spans="1:20">
      <c r="A14" s="80">
        <f>DonnéeProduction!A15</f>
        <v>2016</v>
      </c>
      <c r="B14" s="80">
        <f>DonnéeProduction!B15</f>
        <v>6</v>
      </c>
      <c r="C14" s="80">
        <f>DonnéeProduction!C15</f>
        <v>25</v>
      </c>
      <c r="D14" s="81">
        <f>DonnéeProduction!D15</f>
        <v>42542</v>
      </c>
      <c r="E14" s="153"/>
      <c r="F14" s="153"/>
      <c r="G14" s="153"/>
      <c r="H14" s="82" t="e">
        <f ca="1">SUM(DonnéeProduction!I15:J15)/(INDIRECT("TempsPoste!H"&amp;(ROW(D12)*12-12)+14)+INDIRECT("TempsPoste!I"&amp;(ROW(D12)*12-12)+14))</f>
        <v>#DIV/0!</v>
      </c>
      <c r="I14" s="82" t="e">
        <f ca="1">SUM(DonnéeProduction!K15:L15)/INDIRECT("TempsPoste!K"&amp;(ROW(D12)*12-12)+14)</f>
        <v>#DIV/0!</v>
      </c>
      <c r="J14" s="82" t="e">
        <f ca="1">DonnéeProduction!M15/INDIRECT("TempsPoste!L"&amp;(ROW(D12)*12-12)+14)</f>
        <v>#DIV/0!</v>
      </c>
      <c r="K14" s="82" t="e">
        <f ca="1">DonnéeProduction!O15/INDIRECT("TempsPoste!N"&amp;(ROW(D12)*12-12)+14)</f>
        <v>#DIV/0!</v>
      </c>
      <c r="L14" s="82" t="e">
        <f ca="1">DonnéeProduction!Q15/INDIRECT("TempsPoste!O"&amp;(ROW(D12)*12-12)+14)</f>
        <v>#DIV/0!</v>
      </c>
      <c r="M14" s="82" t="e">
        <f ca="1">DonnéeProduction!R15/INDIRECT("TempsPoste!R"&amp;(ROW(D12)*12-12)+14)</f>
        <v>#DIV/0!</v>
      </c>
      <c r="N14" s="82" t="e">
        <f ca="1">DonnéeProduction!T15/INDIRECT("TempsPoste!M"&amp;(ROW(D12)*12-12)+14)</f>
        <v>#DIV/0!</v>
      </c>
      <c r="O14" s="82" t="e">
        <f ca="1">DonnéeProduction!U15/INDIRECT("TempsPoste!J"&amp;(ROW(D12)*12-12)+14)</f>
        <v>#DIV/0!</v>
      </c>
      <c r="P14" s="82" t="e">
        <f ca="1">DonnéeProduction!V15/INDIRECT("TempsPoste!P"&amp;(ROW(D12)*12-12)+14)</f>
        <v>#DIV/0!</v>
      </c>
      <c r="Q14" s="82" t="e">
        <f ca="1">SUM(DonnéeProduction!O15,DonnéeProduction!T15)/INDIRECT("TempsPoste!Q"&amp;(ROW(D12)*12-12)+14)</f>
        <v>#DIV/0!</v>
      </c>
      <c r="R14" s="16"/>
      <c r="S14" s="16"/>
      <c r="T14" s="16"/>
    </row>
    <row r="15" spans="1:20" ht="15" customHeight="1">
      <c r="A15" s="80">
        <f>DonnéeProduction!A16</f>
        <v>2016</v>
      </c>
      <c r="B15" s="80">
        <f>DonnéeProduction!B16</f>
        <v>6</v>
      </c>
      <c r="C15" s="80">
        <f>DonnéeProduction!C16</f>
        <v>25</v>
      </c>
      <c r="D15" s="81">
        <f>DonnéeProduction!D16</f>
        <v>42543</v>
      </c>
      <c r="E15" s="153"/>
      <c r="F15" s="153"/>
      <c r="G15" s="153"/>
      <c r="H15" s="82" t="e">
        <f ca="1">SUM(DonnéeProduction!I16:J16)/(INDIRECT("TempsPoste!H"&amp;(ROW(D13)*12-12)+14)+INDIRECT("TempsPoste!I"&amp;(ROW(D13)*12-12)+14))</f>
        <v>#DIV/0!</v>
      </c>
      <c r="I15" s="82" t="e">
        <f ca="1">SUM(DonnéeProduction!K16:L16)/INDIRECT("TempsPoste!K"&amp;(ROW(D13)*12-12)+14)</f>
        <v>#DIV/0!</v>
      </c>
      <c r="J15" s="82" t="e">
        <f ca="1">DonnéeProduction!M16/INDIRECT("TempsPoste!L"&amp;(ROW(D13)*12-12)+14)</f>
        <v>#DIV/0!</v>
      </c>
      <c r="K15" s="82" t="e">
        <f ca="1">DonnéeProduction!O16/INDIRECT("TempsPoste!N"&amp;(ROW(D13)*12-12)+14)</f>
        <v>#DIV/0!</v>
      </c>
      <c r="L15" s="82" t="e">
        <f ca="1">DonnéeProduction!Q16/INDIRECT("TempsPoste!O"&amp;(ROW(D13)*12-12)+14)</f>
        <v>#DIV/0!</v>
      </c>
      <c r="M15" s="82" t="e">
        <f ca="1">DonnéeProduction!R16/INDIRECT("TempsPoste!R"&amp;(ROW(D13)*12-12)+14)</f>
        <v>#DIV/0!</v>
      </c>
      <c r="N15" s="82" t="e">
        <f ca="1">DonnéeProduction!T16/INDIRECT("TempsPoste!M"&amp;(ROW(D13)*12-12)+14)</f>
        <v>#DIV/0!</v>
      </c>
      <c r="O15" s="82" t="e">
        <f ca="1">DonnéeProduction!U16/INDIRECT("TempsPoste!J"&amp;(ROW(D13)*12-12)+14)</f>
        <v>#DIV/0!</v>
      </c>
      <c r="P15" s="82" t="e">
        <f ca="1">DonnéeProduction!V16/INDIRECT("TempsPoste!P"&amp;(ROW(D13)*12-12)+14)</f>
        <v>#DIV/0!</v>
      </c>
      <c r="Q15" s="82" t="e">
        <f ca="1">SUM(DonnéeProduction!O16,DonnéeProduction!T16)/INDIRECT("TempsPoste!Q"&amp;(ROW(D13)*12-12)+14)</f>
        <v>#DIV/0!</v>
      </c>
      <c r="R15" s="16"/>
      <c r="S15" s="16"/>
      <c r="T15" s="16"/>
    </row>
    <row r="16" spans="1:20" ht="15" customHeight="1">
      <c r="A16" s="80">
        <f>DonnéeProduction!A17</f>
        <v>2016</v>
      </c>
      <c r="B16" s="80">
        <f>DonnéeProduction!B17</f>
        <v>6</v>
      </c>
      <c r="C16" s="80">
        <f>DonnéeProduction!C17</f>
        <v>25</v>
      </c>
      <c r="D16" s="81">
        <f>DonnéeProduction!D17</f>
        <v>42544</v>
      </c>
      <c r="E16" s="153"/>
      <c r="F16" s="153"/>
      <c r="G16" s="153"/>
      <c r="H16" s="82" t="e">
        <f ca="1">SUM(DonnéeProduction!I17:J17)/(INDIRECT("TempsPoste!H"&amp;(ROW(D14)*12-12)+14)+INDIRECT("TempsPoste!I"&amp;(ROW(D14)*12-12)+14))</f>
        <v>#DIV/0!</v>
      </c>
      <c r="I16" s="82" t="e">
        <f ca="1">SUM(DonnéeProduction!K17:L17)/INDIRECT("TempsPoste!K"&amp;(ROW(D14)*12-12)+14)</f>
        <v>#DIV/0!</v>
      </c>
      <c r="J16" s="82" t="e">
        <f ca="1">DonnéeProduction!M17/INDIRECT("TempsPoste!L"&amp;(ROW(D14)*12-12)+14)</f>
        <v>#DIV/0!</v>
      </c>
      <c r="K16" s="82" t="e">
        <f ca="1">DonnéeProduction!O17/INDIRECT("TempsPoste!N"&amp;(ROW(D14)*12-12)+14)</f>
        <v>#DIV/0!</v>
      </c>
      <c r="L16" s="82" t="e">
        <f ca="1">DonnéeProduction!Q17/INDIRECT("TempsPoste!O"&amp;(ROW(D14)*12-12)+14)</f>
        <v>#DIV/0!</v>
      </c>
      <c r="M16" s="82" t="e">
        <f ca="1">DonnéeProduction!R17/INDIRECT("TempsPoste!R"&amp;(ROW(D14)*12-12)+14)</f>
        <v>#DIV/0!</v>
      </c>
      <c r="N16" s="82" t="e">
        <f ca="1">DonnéeProduction!T17/INDIRECT("TempsPoste!M"&amp;(ROW(D14)*12-12)+14)</f>
        <v>#DIV/0!</v>
      </c>
      <c r="O16" s="82" t="e">
        <f ca="1">DonnéeProduction!U17/INDIRECT("TempsPoste!J"&amp;(ROW(D14)*12-12)+14)</f>
        <v>#DIV/0!</v>
      </c>
      <c r="P16" s="82" t="e">
        <f ca="1">DonnéeProduction!V17/INDIRECT("TempsPoste!P"&amp;(ROW(D14)*12-12)+14)</f>
        <v>#DIV/0!</v>
      </c>
      <c r="Q16" s="82" t="e">
        <f ca="1">SUM(DonnéeProduction!O17,DonnéeProduction!T17)/INDIRECT("TempsPoste!Q"&amp;(ROW(D14)*12-12)+14)</f>
        <v>#DIV/0!</v>
      </c>
      <c r="R16" s="20"/>
      <c r="S16" s="19"/>
      <c r="T16" s="16"/>
    </row>
    <row r="17" spans="1:20" ht="15" customHeight="1">
      <c r="A17" s="80">
        <f>DonnéeProduction!A18</f>
        <v>2016</v>
      </c>
      <c r="B17" s="80">
        <f>DonnéeProduction!B18</f>
        <v>6</v>
      </c>
      <c r="C17" s="80">
        <f>DonnéeProduction!C18</f>
        <v>25</v>
      </c>
      <c r="D17" s="81">
        <f>DonnéeProduction!D18</f>
        <v>42545</v>
      </c>
      <c r="E17" s="154"/>
      <c r="F17" s="154"/>
      <c r="G17" s="154"/>
      <c r="H17" s="82" t="e">
        <f ca="1">SUM(DonnéeProduction!I18:J18)/(INDIRECT("TempsPoste!H"&amp;(ROW(D15)*12-12)+14)+INDIRECT("TempsPoste!I"&amp;(ROW(D15)*12-12)+14))</f>
        <v>#DIV/0!</v>
      </c>
      <c r="I17" s="82" t="e">
        <f ca="1">SUM(DonnéeProduction!K18:L18)/INDIRECT("TempsPoste!K"&amp;(ROW(D15)*12-12)+14)</f>
        <v>#DIV/0!</v>
      </c>
      <c r="J17" s="82" t="e">
        <f ca="1">DonnéeProduction!M18/INDIRECT("TempsPoste!L"&amp;(ROW(D15)*12-12)+14)</f>
        <v>#DIV/0!</v>
      </c>
      <c r="K17" s="82" t="e">
        <f ca="1">DonnéeProduction!O18/INDIRECT("TempsPoste!N"&amp;(ROW(D15)*12-12)+14)</f>
        <v>#DIV/0!</v>
      </c>
      <c r="L17" s="82" t="e">
        <f ca="1">DonnéeProduction!Q18/INDIRECT("TempsPoste!O"&amp;(ROW(D15)*12-12)+14)</f>
        <v>#DIV/0!</v>
      </c>
      <c r="M17" s="82" t="e">
        <f ca="1">DonnéeProduction!R18/INDIRECT("TempsPoste!R"&amp;(ROW(D15)*12-12)+14)</f>
        <v>#DIV/0!</v>
      </c>
      <c r="N17" s="82" t="e">
        <f ca="1">DonnéeProduction!T18/INDIRECT("TempsPoste!M"&amp;(ROW(D15)*12-12)+14)</f>
        <v>#DIV/0!</v>
      </c>
      <c r="O17" s="82" t="e">
        <f ca="1">DonnéeProduction!U18/INDIRECT("TempsPoste!J"&amp;(ROW(D15)*12-12)+14)</f>
        <v>#DIV/0!</v>
      </c>
      <c r="P17" s="82" t="e">
        <f ca="1">DonnéeProduction!V18/INDIRECT("TempsPoste!P"&amp;(ROW(D15)*12-12)+14)</f>
        <v>#DIV/0!</v>
      </c>
      <c r="Q17" s="82" t="e">
        <f ca="1">SUM(DonnéeProduction!O18,DonnéeProduction!T18)/INDIRECT("TempsPoste!Q"&amp;(ROW(D15)*12-12)+14)</f>
        <v>#DIV/0!</v>
      </c>
      <c r="R17" s="18"/>
      <c r="S17" s="19"/>
      <c r="T17" s="16"/>
    </row>
    <row r="18" spans="1:20" ht="15" customHeight="1">
      <c r="A18" s="42">
        <f>DonnéeProduction!A19</f>
        <v>2016</v>
      </c>
      <c r="B18" s="42">
        <f>DonnéeProduction!B19</f>
        <v>6</v>
      </c>
      <c r="C18" s="42">
        <f>DonnéeProduction!C19</f>
        <v>26</v>
      </c>
      <c r="D18" s="78">
        <f>DonnéeProduction!D19</f>
        <v>42548</v>
      </c>
      <c r="E18" s="152" t="e">
        <f ca="1">SUM(DonnéeProduction!F19:F23)/INDIRECT("TempsPoste!U"&amp;((COUNTA($E$2:E17))*60)+2)</f>
        <v>#DIV/0!</v>
      </c>
      <c r="F18" s="156">
        <f ca="1">(INDIRECT("TempsPoste!V"&amp;(ROW(D16)*60+2))/(SUM(DonnéeProduction!F19:F23)))</f>
        <v>0</v>
      </c>
      <c r="G18" s="156" t="e">
        <f ca="1">(INDIRECT("TempsPoste!V"&amp;(ROW(D16)*60+2))/(SUM(DonnéeProduction!H19:H23)))</f>
        <v>#DIV/0!</v>
      </c>
      <c r="H18" s="41" t="e">
        <f ca="1">SUM(DonnéeProduction!I19:J19)/(INDIRECT("TempsPoste!H"&amp;(ROW(D16)*12-12)+14)+INDIRECT("TempsPoste!I"&amp;(ROW(D16)*12-12)+14))</f>
        <v>#DIV/0!</v>
      </c>
      <c r="I18" s="41" t="e">
        <f ca="1">SUM(DonnéeProduction!K19:L19)/INDIRECT("TempsPoste!K"&amp;(ROW(D16)*12-12)+14)</f>
        <v>#DIV/0!</v>
      </c>
      <c r="J18" s="41" t="e">
        <f ca="1">DonnéeProduction!M19/INDIRECT("TempsPoste!L"&amp;(ROW(D16)*12-12)+14)</f>
        <v>#DIV/0!</v>
      </c>
      <c r="K18" s="41" t="e">
        <f ca="1">DonnéeProduction!O19/INDIRECT("TempsPoste!N"&amp;(ROW(D16)*12-12)+14)</f>
        <v>#DIV/0!</v>
      </c>
      <c r="L18" s="41" t="e">
        <f ca="1">DonnéeProduction!Q19/INDIRECT("TempsPoste!O"&amp;(ROW(D16)*12-12)+14)</f>
        <v>#DIV/0!</v>
      </c>
      <c r="M18" s="41" t="e">
        <f ca="1">DonnéeProduction!R19/INDIRECT("TempsPoste!R"&amp;(ROW(D16)*12-12)+14)</f>
        <v>#DIV/0!</v>
      </c>
      <c r="N18" s="41" t="e">
        <f ca="1">DonnéeProduction!T19/INDIRECT("TempsPoste!M"&amp;(ROW(D16)*12-12)+14)</f>
        <v>#DIV/0!</v>
      </c>
      <c r="O18" s="41" t="e">
        <f ca="1">DonnéeProduction!U19/INDIRECT("TempsPoste!J"&amp;(ROW(D16)*12-12)+14)</f>
        <v>#DIV/0!</v>
      </c>
      <c r="P18" s="41" t="e">
        <f ca="1">DonnéeProduction!V19/INDIRECT("TempsPoste!P"&amp;(ROW(D16)*12-12)+14)</f>
        <v>#DIV/0!</v>
      </c>
      <c r="Q18" s="41" t="e">
        <f ca="1">SUM(DonnéeProduction!O19,DonnéeProduction!T19)/INDIRECT("TempsPoste!Q"&amp;(ROW(D16)*12-12)+14)</f>
        <v>#DIV/0!</v>
      </c>
      <c r="R18" s="18"/>
      <c r="S18" s="19"/>
      <c r="T18" s="16"/>
    </row>
    <row r="19" spans="1:20" ht="15" customHeight="1">
      <c r="A19" s="42">
        <f>DonnéeProduction!A20</f>
        <v>2016</v>
      </c>
      <c r="B19" s="42">
        <f>DonnéeProduction!B20</f>
        <v>6</v>
      </c>
      <c r="C19" s="42">
        <f>DonnéeProduction!C20</f>
        <v>26</v>
      </c>
      <c r="D19" s="78">
        <f>DonnéeProduction!D20</f>
        <v>42549</v>
      </c>
      <c r="E19" s="153"/>
      <c r="F19" s="157"/>
      <c r="G19" s="157"/>
      <c r="H19" s="41" t="e">
        <f ca="1">SUM(DonnéeProduction!I20:J20)/(INDIRECT("TempsPoste!H"&amp;(ROW(D17)*12-12)+14)+INDIRECT("TempsPoste!I"&amp;(ROW(D17)*12-12)+14))</f>
        <v>#DIV/0!</v>
      </c>
      <c r="I19" s="41" t="e">
        <f ca="1">SUM(DonnéeProduction!K20:L20)/INDIRECT("TempsPoste!K"&amp;(ROW(D17)*12-12)+14)</f>
        <v>#DIV/0!</v>
      </c>
      <c r="J19" s="41" t="e">
        <f ca="1">DonnéeProduction!M20/INDIRECT("TempsPoste!L"&amp;(ROW(D17)*12-12)+14)</f>
        <v>#DIV/0!</v>
      </c>
      <c r="K19" s="41" t="e">
        <f ca="1">DonnéeProduction!O20/INDIRECT("TempsPoste!N"&amp;(ROW(D17)*12-12)+14)</f>
        <v>#DIV/0!</v>
      </c>
      <c r="L19" s="41" t="e">
        <f ca="1">DonnéeProduction!Q20/INDIRECT("TempsPoste!O"&amp;(ROW(D17)*12-12)+14)</f>
        <v>#DIV/0!</v>
      </c>
      <c r="M19" s="41" t="e">
        <f ca="1">DonnéeProduction!R20/INDIRECT("TempsPoste!R"&amp;(ROW(D17)*12-12)+14)</f>
        <v>#DIV/0!</v>
      </c>
      <c r="N19" s="41" t="e">
        <f ca="1">DonnéeProduction!T20/INDIRECT("TempsPoste!M"&amp;(ROW(D17)*12-12)+14)</f>
        <v>#DIV/0!</v>
      </c>
      <c r="O19" s="41" t="e">
        <f ca="1">DonnéeProduction!U20/INDIRECT("TempsPoste!J"&amp;(ROW(D17)*12-12)+14)</f>
        <v>#DIV/0!</v>
      </c>
      <c r="P19" s="41" t="e">
        <f ca="1">DonnéeProduction!V20/INDIRECT("TempsPoste!P"&amp;(ROW(D17)*12-12)+14)</f>
        <v>#DIV/0!</v>
      </c>
      <c r="Q19" s="41" t="e">
        <f ca="1">SUM(DonnéeProduction!O20,DonnéeProduction!T20)/INDIRECT("TempsPoste!Q"&amp;(ROW(D17)*12-12)+14)</f>
        <v>#DIV/0!</v>
      </c>
      <c r="R19" s="20"/>
      <c r="S19" s="19"/>
      <c r="T19" s="16"/>
    </row>
    <row r="20" spans="1:20" ht="15" customHeight="1">
      <c r="A20" s="42">
        <f>DonnéeProduction!A21</f>
        <v>2016</v>
      </c>
      <c r="B20" s="42">
        <f>DonnéeProduction!B21</f>
        <v>6</v>
      </c>
      <c r="C20" s="42">
        <f>DonnéeProduction!C21</f>
        <v>26</v>
      </c>
      <c r="D20" s="78">
        <f>DonnéeProduction!D21</f>
        <v>42550</v>
      </c>
      <c r="E20" s="153"/>
      <c r="F20" s="157"/>
      <c r="G20" s="157"/>
      <c r="H20" s="41" t="e">
        <f ca="1">SUM(DonnéeProduction!I21:J21)/(INDIRECT("TempsPoste!H"&amp;(ROW(D18)*12-12)+14)+INDIRECT("TempsPoste!I"&amp;(ROW(D18)*12-12)+14))</f>
        <v>#DIV/0!</v>
      </c>
      <c r="I20" s="41" t="e">
        <f ca="1">SUM(DonnéeProduction!K21:L21)/INDIRECT("TempsPoste!K"&amp;(ROW(D18)*12-12)+14)</f>
        <v>#DIV/0!</v>
      </c>
      <c r="J20" s="41" t="e">
        <f ca="1">DonnéeProduction!M21/INDIRECT("TempsPoste!L"&amp;(ROW(D18)*12-12)+14)</f>
        <v>#DIV/0!</v>
      </c>
      <c r="K20" s="41" t="e">
        <f ca="1">DonnéeProduction!O21/INDIRECT("TempsPoste!N"&amp;(ROW(D18)*12-12)+14)</f>
        <v>#DIV/0!</v>
      </c>
      <c r="L20" s="41" t="e">
        <f ca="1">DonnéeProduction!Q21/INDIRECT("TempsPoste!O"&amp;(ROW(D18)*12-12)+14)</f>
        <v>#DIV/0!</v>
      </c>
      <c r="M20" s="41" t="e">
        <f ca="1">DonnéeProduction!R21/INDIRECT("TempsPoste!R"&amp;(ROW(D18)*12-12)+14)</f>
        <v>#DIV/0!</v>
      </c>
      <c r="N20" s="41" t="e">
        <f ca="1">DonnéeProduction!T21/INDIRECT("TempsPoste!M"&amp;(ROW(D18)*12-12)+14)</f>
        <v>#DIV/0!</v>
      </c>
      <c r="O20" s="41" t="e">
        <f ca="1">DonnéeProduction!U21/INDIRECT("TempsPoste!J"&amp;(ROW(D18)*12-12)+14)</f>
        <v>#DIV/0!</v>
      </c>
      <c r="P20" s="41" t="e">
        <f ca="1">DonnéeProduction!V21/INDIRECT("TempsPoste!P"&amp;(ROW(D18)*12-12)+14)</f>
        <v>#DIV/0!</v>
      </c>
      <c r="Q20" s="41" t="e">
        <f ca="1">SUM(DonnéeProduction!O21,DonnéeProduction!T21)/INDIRECT("TempsPoste!Q"&amp;(ROW(D18)*12-12)+14)</f>
        <v>#DIV/0!</v>
      </c>
      <c r="R20" s="17"/>
      <c r="S20" s="19"/>
      <c r="T20" s="16"/>
    </row>
    <row r="21" spans="1:20" ht="15" customHeight="1">
      <c r="A21" s="42">
        <f>DonnéeProduction!A22</f>
        <v>2016</v>
      </c>
      <c r="B21" s="42">
        <f>DonnéeProduction!B22</f>
        <v>6</v>
      </c>
      <c r="C21" s="42">
        <f>DonnéeProduction!C22</f>
        <v>26</v>
      </c>
      <c r="D21" s="78">
        <f>DonnéeProduction!D22</f>
        <v>42551</v>
      </c>
      <c r="E21" s="153"/>
      <c r="F21" s="157"/>
      <c r="G21" s="157"/>
      <c r="H21" s="41" t="e">
        <f ca="1">SUM(DonnéeProduction!I22:J22)/(INDIRECT("TempsPoste!H"&amp;(ROW(D19)*12-12)+14)+INDIRECT("TempsPoste!I"&amp;(ROW(D19)*12-12)+14))</f>
        <v>#DIV/0!</v>
      </c>
      <c r="I21" s="41" t="e">
        <f ca="1">SUM(DonnéeProduction!K22:L22)/INDIRECT("TempsPoste!K"&amp;(ROW(D19)*12-12)+14)</f>
        <v>#DIV/0!</v>
      </c>
      <c r="J21" s="41" t="e">
        <f ca="1">DonnéeProduction!M22/INDIRECT("TempsPoste!L"&amp;(ROW(D19)*12-12)+14)</f>
        <v>#DIV/0!</v>
      </c>
      <c r="K21" s="41" t="e">
        <f ca="1">DonnéeProduction!O22/INDIRECT("TempsPoste!N"&amp;(ROW(D19)*12-12)+14)</f>
        <v>#DIV/0!</v>
      </c>
      <c r="L21" s="41" t="e">
        <f ca="1">DonnéeProduction!Q22/INDIRECT("TempsPoste!O"&amp;(ROW(D19)*12-12)+14)</f>
        <v>#DIV/0!</v>
      </c>
      <c r="M21" s="41" t="e">
        <f ca="1">DonnéeProduction!R22/INDIRECT("TempsPoste!R"&amp;(ROW(D19)*12-12)+14)</f>
        <v>#DIV/0!</v>
      </c>
      <c r="N21" s="41" t="e">
        <f ca="1">DonnéeProduction!T22/INDIRECT("TempsPoste!M"&amp;(ROW(D19)*12-12)+14)</f>
        <v>#DIV/0!</v>
      </c>
      <c r="O21" s="41" t="e">
        <f ca="1">DonnéeProduction!U22/INDIRECT("TempsPoste!J"&amp;(ROW(D19)*12-12)+14)</f>
        <v>#DIV/0!</v>
      </c>
      <c r="P21" s="41" t="e">
        <f ca="1">DonnéeProduction!V22/INDIRECT("TempsPoste!P"&amp;(ROW(D19)*12-12)+14)</f>
        <v>#DIV/0!</v>
      </c>
      <c r="Q21" s="41" t="e">
        <f ca="1">SUM(DonnéeProduction!O22,DonnéeProduction!T22)/INDIRECT("TempsPoste!Q"&amp;(ROW(D19)*12-12)+14)</f>
        <v>#DIV/0!</v>
      </c>
      <c r="R21" s="18"/>
      <c r="S21" s="19"/>
      <c r="T21" s="16"/>
    </row>
    <row r="22" spans="1:20" ht="15" customHeight="1">
      <c r="A22" s="42">
        <f>DonnéeProduction!A23</f>
        <v>2016</v>
      </c>
      <c r="B22" s="42">
        <f>DonnéeProduction!B23</f>
        <v>7</v>
      </c>
      <c r="C22" s="42">
        <f>DonnéeProduction!C23</f>
        <v>26</v>
      </c>
      <c r="D22" s="78">
        <f>DonnéeProduction!D23</f>
        <v>42552</v>
      </c>
      <c r="E22" s="154"/>
      <c r="F22" s="158"/>
      <c r="G22" s="158"/>
      <c r="H22" s="41" t="e">
        <f ca="1">SUM(DonnéeProduction!I23:J23)/(INDIRECT("TempsPoste!H"&amp;(ROW(D20)*12-12)+14)+INDIRECT("TempsPoste!I"&amp;(ROW(D20)*12-12)+14))</f>
        <v>#DIV/0!</v>
      </c>
      <c r="I22" s="41" t="e">
        <f ca="1">SUM(DonnéeProduction!K23:L23)/INDIRECT("TempsPoste!K"&amp;(ROW(D20)*12-12)+14)</f>
        <v>#DIV/0!</v>
      </c>
      <c r="J22" s="41" t="e">
        <f ca="1">DonnéeProduction!M23/INDIRECT("TempsPoste!L"&amp;(ROW(D20)*12-12)+14)</f>
        <v>#DIV/0!</v>
      </c>
      <c r="K22" s="41" t="e">
        <f ca="1">DonnéeProduction!O23/INDIRECT("TempsPoste!N"&amp;(ROW(D20)*12-12)+14)</f>
        <v>#DIV/0!</v>
      </c>
      <c r="L22" s="41" t="e">
        <f ca="1">DonnéeProduction!Q23/INDIRECT("TempsPoste!O"&amp;(ROW(D20)*12-12)+14)</f>
        <v>#DIV/0!</v>
      </c>
      <c r="M22" s="41" t="e">
        <f ca="1">DonnéeProduction!R23/INDIRECT("TempsPoste!R"&amp;(ROW(D20)*12-12)+14)</f>
        <v>#DIV/0!</v>
      </c>
      <c r="N22" s="41" t="e">
        <f ca="1">DonnéeProduction!T23/INDIRECT("TempsPoste!M"&amp;(ROW(D20)*12-12)+14)</f>
        <v>#DIV/0!</v>
      </c>
      <c r="O22" s="41" t="e">
        <f ca="1">DonnéeProduction!U23/INDIRECT("TempsPoste!J"&amp;(ROW(D20)*12-12)+14)</f>
        <v>#DIV/0!</v>
      </c>
      <c r="P22" s="41" t="e">
        <f ca="1">DonnéeProduction!V23/INDIRECT("TempsPoste!P"&amp;(ROW(D20)*12-12)+14)</f>
        <v>#DIV/0!</v>
      </c>
      <c r="Q22" s="41" t="e">
        <f ca="1">SUM(DonnéeProduction!O23,DonnéeProduction!T23)/INDIRECT("TempsPoste!Q"&amp;(ROW(D20)*12-12)+14)</f>
        <v>#DIV/0!</v>
      </c>
      <c r="R22" s="16"/>
      <c r="S22" s="16"/>
      <c r="T22" s="16"/>
    </row>
    <row r="23" spans="1:20" ht="15" customHeight="1">
      <c r="A23" s="80">
        <f>DonnéeProduction!A24</f>
        <v>2016</v>
      </c>
      <c r="B23" s="80">
        <f>DonnéeProduction!B24</f>
        <v>7</v>
      </c>
      <c r="C23" s="80">
        <f>DonnéeProduction!C24</f>
        <v>27</v>
      </c>
      <c r="D23" s="81">
        <f>DonnéeProduction!D24</f>
        <v>42555</v>
      </c>
      <c r="E23" s="152" t="e">
        <f ca="1">SUM(DonnéeProduction!F24:F28)/INDIRECT("TempsPoste!U"&amp;((COUNTA($E$2:E22))*60)+2)</f>
        <v>#DIV/0!</v>
      </c>
      <c r="F23" s="152" t="e">
        <f ca="1">(INDIRECT("TempsPoste!V"&amp;(ROW(D21)*60+2))/(SUM(DonnéeProduction!F24:F28)))</f>
        <v>#DIV/0!</v>
      </c>
      <c r="G23" s="152" t="e">
        <f ca="1">(INDIRECT("TempsPoste!V"&amp;(ROW(D21)*60+2))/(SUM(DonnéeProduction!H24:H28)))</f>
        <v>#DIV/0!</v>
      </c>
      <c r="H23" s="82" t="e">
        <f ca="1">SUM(DonnéeProduction!I24:J24)/(INDIRECT("TempsPoste!H"&amp;(ROW(D21)*12-12)+14)+INDIRECT("TempsPoste!I"&amp;(ROW(D21)*12-12)+14))</f>
        <v>#DIV/0!</v>
      </c>
      <c r="I23" s="82" t="e">
        <f ca="1">SUM(DonnéeProduction!K24:L24)/INDIRECT("TempsPoste!K"&amp;(ROW(D21)*12-12)+14)</f>
        <v>#DIV/0!</v>
      </c>
      <c r="J23" s="82" t="e">
        <f ca="1">DonnéeProduction!M24/INDIRECT("TempsPoste!L"&amp;(ROW(D21)*12-12)+14)</f>
        <v>#DIV/0!</v>
      </c>
      <c r="K23" s="82" t="e">
        <f ca="1">DonnéeProduction!O24/INDIRECT("TempsPoste!N"&amp;(ROW(D21)*12-12)+14)</f>
        <v>#DIV/0!</v>
      </c>
      <c r="L23" s="82" t="e">
        <f ca="1">DonnéeProduction!Q24/INDIRECT("TempsPoste!O"&amp;(ROW(D21)*12-12)+14)</f>
        <v>#DIV/0!</v>
      </c>
      <c r="M23" s="82" t="e">
        <f ca="1">DonnéeProduction!R24/INDIRECT("TempsPoste!R"&amp;(ROW(D21)*12-12)+14)</f>
        <v>#DIV/0!</v>
      </c>
      <c r="N23" s="82" t="e">
        <f ca="1">DonnéeProduction!T24/INDIRECT("TempsPoste!M"&amp;(ROW(D21)*12-12)+14)</f>
        <v>#DIV/0!</v>
      </c>
      <c r="O23" s="82" t="e">
        <f ca="1">DonnéeProduction!U24/INDIRECT("TempsPoste!J"&amp;(ROW(D21)*12-12)+14)</f>
        <v>#DIV/0!</v>
      </c>
      <c r="P23" s="82" t="e">
        <f ca="1">DonnéeProduction!V24/INDIRECT("TempsPoste!P"&amp;(ROW(D21)*12-12)+14)</f>
        <v>#DIV/0!</v>
      </c>
      <c r="Q23" s="82" t="e">
        <f ca="1">SUM(DonnéeProduction!O24,DonnéeProduction!T24)/INDIRECT("TempsPoste!Q"&amp;(ROW(D21)*12-12)+14)</f>
        <v>#DIV/0!</v>
      </c>
      <c r="R23" s="16"/>
      <c r="S23" s="16"/>
      <c r="T23" s="16"/>
    </row>
    <row r="24" spans="1:20" ht="15" customHeight="1">
      <c r="A24" s="80"/>
      <c r="B24" s="80"/>
      <c r="C24" s="80"/>
      <c r="D24" s="80"/>
      <c r="E24" s="153"/>
      <c r="F24" s="153"/>
      <c r="G24" s="153"/>
      <c r="H24" s="82" t="e">
        <f ca="1">SUM(DonnéeProduction!I25:J25)/(INDIRECT("TempsPoste!H"&amp;(ROW(D22)*12-12)+14)+INDIRECT("TempsPoste!I"&amp;(ROW(D22)*12-12)+14))</f>
        <v>#DIV/0!</v>
      </c>
      <c r="I24" s="82" t="e">
        <f ca="1">SUM(DonnéeProduction!K25:L25)/INDIRECT("TempsPoste!K"&amp;(ROW(D22)*12-12)+14)</f>
        <v>#DIV/0!</v>
      </c>
      <c r="J24" s="82" t="e">
        <f ca="1">DonnéeProduction!M25/INDIRECT("TempsPoste!L"&amp;(ROW(D22)*12-12)+14)</f>
        <v>#DIV/0!</v>
      </c>
      <c r="K24" s="82" t="e">
        <f ca="1">DonnéeProduction!O25/INDIRECT("TempsPoste!N"&amp;(ROW(D22)*12-12)+14)</f>
        <v>#DIV/0!</v>
      </c>
      <c r="L24" s="82" t="e">
        <f ca="1">DonnéeProduction!Q25/INDIRECT("TempsPoste!O"&amp;(ROW(D22)*12-12)+14)</f>
        <v>#DIV/0!</v>
      </c>
      <c r="M24" s="82" t="e">
        <f ca="1">DonnéeProduction!R25/INDIRECT("TempsPoste!R"&amp;(ROW(D22)*12-12)+14)</f>
        <v>#DIV/0!</v>
      </c>
      <c r="N24" s="82" t="e">
        <f ca="1">DonnéeProduction!T25/INDIRECT("TempsPoste!M"&amp;(ROW(D22)*12-12)+14)</f>
        <v>#DIV/0!</v>
      </c>
      <c r="O24" s="82" t="e">
        <f ca="1">DonnéeProduction!U25/INDIRECT("TempsPoste!J"&amp;(ROW(D22)*12-12)+14)</f>
        <v>#DIV/0!</v>
      </c>
      <c r="P24" s="82" t="e">
        <f ca="1">DonnéeProduction!V25/INDIRECT("TempsPoste!P"&amp;(ROW(D22)*12-12)+14)</f>
        <v>#DIV/0!</v>
      </c>
      <c r="Q24" s="82" t="e">
        <f ca="1">SUM(DonnéeProduction!O25,DonnéeProduction!T25)/INDIRECT("TempsPoste!Q"&amp;(ROW(D22)*12-12)+14)</f>
        <v>#DIV/0!</v>
      </c>
    </row>
    <row r="25" spans="1:20" ht="15" customHeight="1">
      <c r="A25" s="80"/>
      <c r="B25" s="80"/>
      <c r="C25" s="80"/>
      <c r="D25" s="80"/>
      <c r="E25" s="153"/>
      <c r="F25" s="153"/>
      <c r="G25" s="153"/>
      <c r="H25" s="82" t="e">
        <f ca="1">SUM(DonnéeProduction!I26:J26)/(INDIRECT("TempsPoste!H"&amp;(ROW(D23)*12-12)+14)+INDIRECT("TempsPoste!I"&amp;(ROW(D23)*12-12)+14))</f>
        <v>#DIV/0!</v>
      </c>
      <c r="I25" s="82" t="e">
        <f ca="1">SUM(DonnéeProduction!K26:L26)/INDIRECT("TempsPoste!K"&amp;(ROW(D23)*12-12)+14)</f>
        <v>#DIV/0!</v>
      </c>
      <c r="J25" s="82" t="e">
        <f ca="1">DonnéeProduction!M26/INDIRECT("TempsPoste!L"&amp;(ROW(D23)*12-12)+14)</f>
        <v>#DIV/0!</v>
      </c>
      <c r="K25" s="82" t="e">
        <f ca="1">DonnéeProduction!O26/INDIRECT("TempsPoste!N"&amp;(ROW(D23)*12-12)+14)</f>
        <v>#DIV/0!</v>
      </c>
      <c r="L25" s="82" t="e">
        <f ca="1">DonnéeProduction!Q26/INDIRECT("TempsPoste!O"&amp;(ROW(D23)*12-12)+14)</f>
        <v>#DIV/0!</v>
      </c>
      <c r="M25" s="82" t="e">
        <f ca="1">DonnéeProduction!R26/INDIRECT("TempsPoste!R"&amp;(ROW(D23)*12-12)+14)</f>
        <v>#DIV/0!</v>
      </c>
      <c r="N25" s="82" t="e">
        <f ca="1">DonnéeProduction!T26/INDIRECT("TempsPoste!M"&amp;(ROW(D23)*12-12)+14)</f>
        <v>#DIV/0!</v>
      </c>
      <c r="O25" s="82" t="e">
        <f ca="1">DonnéeProduction!U26/INDIRECT("TempsPoste!J"&amp;(ROW(D23)*12-12)+14)</f>
        <v>#DIV/0!</v>
      </c>
      <c r="P25" s="82" t="e">
        <f ca="1">DonnéeProduction!V26/INDIRECT("TempsPoste!P"&amp;(ROW(D23)*12-12)+14)</f>
        <v>#DIV/0!</v>
      </c>
      <c r="Q25" s="82" t="e">
        <f ca="1">SUM(DonnéeProduction!O26,DonnéeProduction!T26)/INDIRECT("TempsPoste!Q"&amp;(ROW(D23)*12-12)+14)</f>
        <v>#DIV/0!</v>
      </c>
    </row>
    <row r="26" spans="1:20" ht="15" customHeight="1">
      <c r="A26" s="80"/>
      <c r="B26" s="80"/>
      <c r="C26" s="80"/>
      <c r="D26" s="80"/>
      <c r="E26" s="153"/>
      <c r="F26" s="153"/>
      <c r="G26" s="153"/>
      <c r="H26" s="82" t="e">
        <f ca="1">SUM(DonnéeProduction!I27:J27)/(INDIRECT("TempsPoste!H"&amp;(ROW(D24)*12-12)+14)+INDIRECT("TempsPoste!I"&amp;(ROW(D24)*12-12)+14))</f>
        <v>#DIV/0!</v>
      </c>
      <c r="I26" s="82" t="e">
        <f ca="1">SUM(DonnéeProduction!K27:L27)/INDIRECT("TempsPoste!K"&amp;(ROW(D24)*12-12)+14)</f>
        <v>#DIV/0!</v>
      </c>
      <c r="J26" s="82" t="e">
        <f ca="1">DonnéeProduction!M27/INDIRECT("TempsPoste!L"&amp;(ROW(D24)*12-12)+14)</f>
        <v>#DIV/0!</v>
      </c>
      <c r="K26" s="82" t="e">
        <f ca="1">DonnéeProduction!O27/INDIRECT("TempsPoste!N"&amp;(ROW(D24)*12-12)+14)</f>
        <v>#DIV/0!</v>
      </c>
      <c r="L26" s="82" t="e">
        <f ca="1">DonnéeProduction!Q27/INDIRECT("TempsPoste!O"&amp;(ROW(D24)*12-12)+14)</f>
        <v>#DIV/0!</v>
      </c>
      <c r="M26" s="82" t="e">
        <f ca="1">DonnéeProduction!R27/INDIRECT("TempsPoste!R"&amp;(ROW(D24)*12-12)+14)</f>
        <v>#DIV/0!</v>
      </c>
      <c r="N26" s="82" t="e">
        <f ca="1">DonnéeProduction!T27/INDIRECT("TempsPoste!M"&amp;(ROW(D24)*12-12)+14)</f>
        <v>#DIV/0!</v>
      </c>
      <c r="O26" s="82" t="e">
        <f ca="1">DonnéeProduction!U27/INDIRECT("TempsPoste!J"&amp;(ROW(D24)*12-12)+14)</f>
        <v>#DIV/0!</v>
      </c>
      <c r="P26" s="82" t="e">
        <f ca="1">DonnéeProduction!V27/INDIRECT("TempsPoste!P"&amp;(ROW(D24)*12-12)+14)</f>
        <v>#DIV/0!</v>
      </c>
      <c r="Q26" s="82" t="e">
        <f ca="1">SUM(DonnéeProduction!O27,DonnéeProduction!T27)/INDIRECT("TempsPoste!Q"&amp;(ROW(D24)*12-12)+14)</f>
        <v>#DIV/0!</v>
      </c>
    </row>
    <row r="27" spans="1:20" ht="15" customHeight="1">
      <c r="A27" s="80"/>
      <c r="B27" s="80"/>
      <c r="C27" s="80"/>
      <c r="D27" s="80"/>
      <c r="E27" s="154"/>
      <c r="F27" s="154"/>
      <c r="G27" s="154"/>
      <c r="H27" s="82" t="e">
        <f ca="1">SUM(DonnéeProduction!I28:J28)/(INDIRECT("TempsPoste!H"&amp;(ROW(D25)*12-12)+14)+INDIRECT("TempsPoste!I"&amp;(ROW(D25)*12-12)+14))</f>
        <v>#DIV/0!</v>
      </c>
      <c r="I27" s="82" t="e">
        <f ca="1">SUM(DonnéeProduction!K28:L28)/INDIRECT("TempsPoste!K"&amp;(ROW(D25)*12-12)+14)</f>
        <v>#DIV/0!</v>
      </c>
      <c r="J27" s="82" t="e">
        <f ca="1">DonnéeProduction!M28/INDIRECT("TempsPoste!L"&amp;(ROW(D25)*12-12)+14)</f>
        <v>#DIV/0!</v>
      </c>
      <c r="K27" s="82" t="e">
        <f ca="1">DonnéeProduction!O28/INDIRECT("TempsPoste!N"&amp;(ROW(D25)*12-12)+14)</f>
        <v>#DIV/0!</v>
      </c>
      <c r="L27" s="82" t="e">
        <f ca="1">DonnéeProduction!Q28/INDIRECT("TempsPoste!O"&amp;(ROW(D25)*12-12)+14)</f>
        <v>#DIV/0!</v>
      </c>
      <c r="M27" s="82" t="e">
        <f ca="1">DonnéeProduction!R28/INDIRECT("TempsPoste!R"&amp;(ROW(D25)*12-12)+14)</f>
        <v>#DIV/0!</v>
      </c>
      <c r="N27" s="82" t="e">
        <f ca="1">DonnéeProduction!T28/INDIRECT("TempsPoste!M"&amp;(ROW(D25)*12-12)+14)</f>
        <v>#DIV/0!</v>
      </c>
      <c r="O27" s="82" t="e">
        <f ca="1">DonnéeProduction!U28/INDIRECT("TempsPoste!J"&amp;(ROW(D25)*12-12)+14)</f>
        <v>#DIV/0!</v>
      </c>
      <c r="P27" s="82" t="e">
        <f ca="1">DonnéeProduction!V28/INDIRECT("TempsPoste!P"&amp;(ROW(D25)*12-12)+14)</f>
        <v>#DIV/0!</v>
      </c>
      <c r="Q27" s="82" t="e">
        <f ca="1">SUM(DonnéeProduction!O28,DonnéeProduction!T28)/INDIRECT("TempsPoste!Q"&amp;(ROW(D25)*12-12)+14)</f>
        <v>#DIV/0!</v>
      </c>
    </row>
    <row r="28" spans="1:20" ht="15" customHeight="1">
      <c r="A28" s="42"/>
      <c r="B28" s="42"/>
      <c r="C28" s="42"/>
      <c r="D28" s="42"/>
      <c r="E28" s="152" t="e">
        <f ca="1">SUM(DonnéeProduction!F29:F33)/INDIRECT("TempsPoste!U"&amp;(COUNTA($E$2:E27)*60)+2)</f>
        <v>#DIV/0!</v>
      </c>
      <c r="F28" s="156" t="e">
        <f ca="1">(INDIRECT("TempsPoste!V"&amp;(ROW(D26)*60+2))/(SUM(DonnéeProduction!F29:F33)))</f>
        <v>#DIV/0!</v>
      </c>
      <c r="G28" s="156" t="e">
        <f ca="1">(INDIRECT("TempsPoste!V"&amp;(ROW(D26)*60+2))/(SUM(DonnéeProduction!H29:H33)))</f>
        <v>#DIV/0!</v>
      </c>
      <c r="H28" s="41" t="e">
        <f ca="1">SUM(DonnéeProduction!I29:J29)/(INDIRECT("TempsPoste!H"&amp;(ROW(D26)*12-12)+14)+INDIRECT("TempsPoste!I"&amp;(ROW(D26)*12-12)+14))</f>
        <v>#DIV/0!</v>
      </c>
      <c r="I28" s="41" t="e">
        <f ca="1">SUM(DonnéeProduction!K29:L29)/INDIRECT("TempsPoste!K"&amp;(ROW(D26)*12-12)+14)</f>
        <v>#DIV/0!</v>
      </c>
      <c r="J28" s="41" t="e">
        <f ca="1">DonnéeProduction!M29/INDIRECT("TempsPoste!L"&amp;(ROW(D26)*12-12)+14)</f>
        <v>#DIV/0!</v>
      </c>
      <c r="K28" s="41" t="e">
        <f ca="1">DonnéeProduction!O29/INDIRECT("TempsPoste!N"&amp;(ROW(D26)*12-12)+14)</f>
        <v>#DIV/0!</v>
      </c>
      <c r="L28" s="41" t="e">
        <f ca="1">DonnéeProduction!Q29/INDIRECT("TempsPoste!O"&amp;(ROW(D26)*12-12)+14)</f>
        <v>#DIV/0!</v>
      </c>
      <c r="M28" s="41" t="e">
        <f ca="1">DonnéeProduction!R29/INDIRECT("TempsPoste!R"&amp;(ROW(D26)*12-12)+14)</f>
        <v>#DIV/0!</v>
      </c>
      <c r="N28" s="41" t="e">
        <f ca="1">DonnéeProduction!T29/INDIRECT("TempsPoste!M"&amp;(ROW(D26)*12-12)+14)</f>
        <v>#DIV/0!</v>
      </c>
      <c r="O28" s="41" t="e">
        <f ca="1">DonnéeProduction!U29/INDIRECT("TempsPoste!J"&amp;(ROW(D26)*12-12)+14)</f>
        <v>#DIV/0!</v>
      </c>
      <c r="P28" s="41" t="e">
        <f ca="1">DonnéeProduction!V29/INDIRECT("TempsPoste!P"&amp;(ROW(D26)*12-12)+14)</f>
        <v>#DIV/0!</v>
      </c>
      <c r="Q28" s="41" t="e">
        <f ca="1">SUM(DonnéeProduction!O29,DonnéeProduction!T29)/INDIRECT("TempsPoste!Q"&amp;(ROW(D26)*12-12)+14)</f>
        <v>#DIV/0!</v>
      </c>
    </row>
    <row r="29" spans="1:20" ht="15" customHeight="1">
      <c r="A29" s="42"/>
      <c r="B29" s="42"/>
      <c r="C29" s="42"/>
      <c r="D29" s="42"/>
      <c r="E29" s="153"/>
      <c r="F29" s="157"/>
      <c r="G29" s="157"/>
      <c r="H29" s="41" t="e">
        <f ca="1">SUM(DonnéeProduction!I30:J30)/(INDIRECT("TempsPoste!H"&amp;(ROW(D27)*12-12)+14)+INDIRECT("TempsPoste!I"&amp;(ROW(D27)*12-12)+14))</f>
        <v>#DIV/0!</v>
      </c>
      <c r="I29" s="41" t="e">
        <f ca="1">SUM(DonnéeProduction!K30:L30)/INDIRECT("TempsPoste!K"&amp;(ROW(D27)*12-12)+14)</f>
        <v>#DIV/0!</v>
      </c>
      <c r="J29" s="41" t="e">
        <f ca="1">DonnéeProduction!M30/INDIRECT("TempsPoste!L"&amp;(ROW(D27)*12-12)+14)</f>
        <v>#DIV/0!</v>
      </c>
      <c r="K29" s="41" t="e">
        <f ca="1">DonnéeProduction!O30/INDIRECT("TempsPoste!N"&amp;(ROW(D27)*12-12)+14)</f>
        <v>#DIV/0!</v>
      </c>
      <c r="L29" s="41" t="e">
        <f ca="1">DonnéeProduction!Q30/INDIRECT("TempsPoste!O"&amp;(ROW(D27)*12-12)+14)</f>
        <v>#DIV/0!</v>
      </c>
      <c r="M29" s="41" t="e">
        <f ca="1">DonnéeProduction!R30/INDIRECT("TempsPoste!R"&amp;(ROW(D27)*12-12)+14)</f>
        <v>#DIV/0!</v>
      </c>
      <c r="N29" s="41" t="e">
        <f ca="1">DonnéeProduction!T30/INDIRECT("TempsPoste!M"&amp;(ROW(D27)*12-12)+14)</f>
        <v>#DIV/0!</v>
      </c>
      <c r="O29" s="41" t="e">
        <f ca="1">DonnéeProduction!U30/INDIRECT("TempsPoste!J"&amp;(ROW(D27)*12-12)+14)</f>
        <v>#DIV/0!</v>
      </c>
      <c r="P29" s="41" t="e">
        <f ca="1">DonnéeProduction!V30/INDIRECT("TempsPoste!P"&amp;(ROW(D27)*12-12)+14)</f>
        <v>#DIV/0!</v>
      </c>
      <c r="Q29" s="41" t="e">
        <f ca="1">SUM(DonnéeProduction!O30,DonnéeProduction!T30)/INDIRECT("TempsPoste!Q"&amp;(ROW(D27)*12-12)+14)</f>
        <v>#DIV/0!</v>
      </c>
    </row>
    <row r="30" spans="1:20" ht="14.1" customHeight="1">
      <c r="A30" s="42"/>
      <c r="B30" s="42"/>
      <c r="C30" s="42"/>
      <c r="D30" s="42"/>
      <c r="E30" s="153"/>
      <c r="F30" s="157"/>
      <c r="G30" s="157"/>
      <c r="H30" s="41" t="e">
        <f ca="1">SUM(DonnéeProduction!I31:J31)/(INDIRECT("TempsPoste!H"&amp;(ROW(D28)*12-12)+14)+INDIRECT("TempsPoste!I"&amp;(ROW(D28)*12-12)+14))</f>
        <v>#DIV/0!</v>
      </c>
      <c r="I30" s="41" t="e">
        <f ca="1">SUM(DonnéeProduction!K31:L31)/INDIRECT("TempsPoste!K"&amp;(ROW(D28)*12-12)+14)</f>
        <v>#DIV/0!</v>
      </c>
      <c r="J30" s="41" t="e">
        <f ca="1">DonnéeProduction!M31/INDIRECT("TempsPoste!L"&amp;(ROW(D28)*12-12)+14)</f>
        <v>#DIV/0!</v>
      </c>
      <c r="K30" s="41" t="e">
        <f ca="1">DonnéeProduction!O31/INDIRECT("TempsPoste!N"&amp;(ROW(D28)*12-12)+14)</f>
        <v>#DIV/0!</v>
      </c>
      <c r="L30" s="41" t="e">
        <f ca="1">DonnéeProduction!Q31/INDIRECT("TempsPoste!O"&amp;(ROW(D28)*12-12)+14)</f>
        <v>#DIV/0!</v>
      </c>
      <c r="M30" s="41" t="e">
        <f ca="1">DonnéeProduction!R31/INDIRECT("TempsPoste!R"&amp;(ROW(D28)*12-12)+14)</f>
        <v>#DIV/0!</v>
      </c>
      <c r="N30" s="41" t="e">
        <f ca="1">DonnéeProduction!T31/INDIRECT("TempsPoste!M"&amp;(ROW(D28)*12-12)+14)</f>
        <v>#DIV/0!</v>
      </c>
      <c r="O30" s="41" t="e">
        <f ca="1">DonnéeProduction!U31/INDIRECT("TempsPoste!J"&amp;(ROW(D28)*12-12)+14)</f>
        <v>#DIV/0!</v>
      </c>
      <c r="P30" s="41" t="e">
        <f ca="1">DonnéeProduction!V31/INDIRECT("TempsPoste!P"&amp;(ROW(D28)*12-12)+14)</f>
        <v>#DIV/0!</v>
      </c>
      <c r="Q30" s="41" t="e">
        <f ca="1">SUM(DonnéeProduction!O31,DonnéeProduction!T31)/INDIRECT("TempsPoste!Q"&amp;(ROW(D28)*12-12)+14)</f>
        <v>#DIV/0!</v>
      </c>
    </row>
    <row r="31" spans="1:20" ht="14.1" customHeight="1">
      <c r="A31" s="42"/>
      <c r="B31" s="42"/>
      <c r="C31" s="42"/>
      <c r="D31" s="42"/>
      <c r="E31" s="153"/>
      <c r="F31" s="157"/>
      <c r="G31" s="157"/>
      <c r="H31" s="41" t="e">
        <f ca="1">SUM(DonnéeProduction!I32:J32)/(INDIRECT("TempsPoste!H"&amp;(ROW(D29)*12-12)+14)+INDIRECT("TempsPoste!I"&amp;(ROW(D29)*12-12)+14))</f>
        <v>#DIV/0!</v>
      </c>
      <c r="I31" s="41" t="e">
        <f ca="1">SUM(DonnéeProduction!K32:L32)/INDIRECT("TempsPoste!K"&amp;(ROW(D29)*12-12)+14)</f>
        <v>#DIV/0!</v>
      </c>
      <c r="J31" s="41" t="e">
        <f ca="1">DonnéeProduction!M32/INDIRECT("TempsPoste!L"&amp;(ROW(D29)*12-12)+14)</f>
        <v>#DIV/0!</v>
      </c>
      <c r="K31" s="41" t="e">
        <f ca="1">DonnéeProduction!O32/INDIRECT("TempsPoste!N"&amp;(ROW(D29)*12-12)+14)</f>
        <v>#DIV/0!</v>
      </c>
      <c r="L31" s="41" t="e">
        <f ca="1">DonnéeProduction!Q32/INDIRECT("TempsPoste!O"&amp;(ROW(D29)*12-12)+14)</f>
        <v>#DIV/0!</v>
      </c>
      <c r="M31" s="41" t="e">
        <f ca="1">DonnéeProduction!R32/INDIRECT("TempsPoste!R"&amp;(ROW(D29)*12-12)+14)</f>
        <v>#DIV/0!</v>
      </c>
      <c r="N31" s="41" t="e">
        <f ca="1">DonnéeProduction!T32/INDIRECT("TempsPoste!M"&amp;(ROW(D29)*12-12)+14)</f>
        <v>#DIV/0!</v>
      </c>
      <c r="O31" s="41" t="e">
        <f ca="1">DonnéeProduction!U32/INDIRECT("TempsPoste!J"&amp;(ROW(D29)*12-12)+14)</f>
        <v>#DIV/0!</v>
      </c>
      <c r="P31" s="41" t="e">
        <f ca="1">DonnéeProduction!V32/INDIRECT("TempsPoste!P"&amp;(ROW(D29)*12-12)+14)</f>
        <v>#DIV/0!</v>
      </c>
      <c r="Q31" s="41" t="e">
        <f ca="1">SUM(DonnéeProduction!O32,DonnéeProduction!T32)/INDIRECT("TempsPoste!Q"&amp;(ROW(D29)*12-12)+14)</f>
        <v>#DIV/0!</v>
      </c>
    </row>
    <row r="32" spans="1:20" ht="14.1" customHeight="1">
      <c r="A32" s="42"/>
      <c r="B32" s="42"/>
      <c r="C32" s="42"/>
      <c r="D32" s="42"/>
      <c r="E32" s="154"/>
      <c r="F32" s="158"/>
      <c r="G32" s="158"/>
      <c r="H32" s="41" t="e">
        <f ca="1">SUM(DonnéeProduction!I33:J33)/(INDIRECT("TempsPoste!H"&amp;(ROW(D30)*12-12)+14)+INDIRECT("TempsPoste!I"&amp;(ROW(D30)*12-12)+14))</f>
        <v>#DIV/0!</v>
      </c>
      <c r="I32" s="41" t="e">
        <f ca="1">SUM(DonnéeProduction!K33:L33)/INDIRECT("TempsPoste!K"&amp;(ROW(D30)*12-12)+14)</f>
        <v>#DIV/0!</v>
      </c>
      <c r="J32" s="41" t="e">
        <f ca="1">DonnéeProduction!M33/INDIRECT("TempsPoste!L"&amp;(ROW(D30)*12-12)+14)</f>
        <v>#DIV/0!</v>
      </c>
      <c r="K32" s="41" t="e">
        <f ca="1">DonnéeProduction!O33/INDIRECT("TempsPoste!N"&amp;(ROW(D30)*12-12)+14)</f>
        <v>#DIV/0!</v>
      </c>
      <c r="L32" s="41" t="e">
        <f ca="1">DonnéeProduction!Q33/INDIRECT("TempsPoste!O"&amp;(ROW(D30)*12-12)+14)</f>
        <v>#DIV/0!</v>
      </c>
      <c r="M32" s="41" t="e">
        <f ca="1">DonnéeProduction!R33/INDIRECT("TempsPoste!R"&amp;(ROW(D30)*12-12)+14)</f>
        <v>#DIV/0!</v>
      </c>
      <c r="N32" s="41" t="e">
        <f ca="1">DonnéeProduction!T33/INDIRECT("TempsPoste!M"&amp;(ROW(D30)*12-12)+14)</f>
        <v>#DIV/0!</v>
      </c>
      <c r="O32" s="41" t="e">
        <f ca="1">DonnéeProduction!U33/INDIRECT("TempsPoste!J"&amp;(ROW(D30)*12-12)+14)</f>
        <v>#DIV/0!</v>
      </c>
      <c r="P32" s="41" t="e">
        <f ca="1">DonnéeProduction!V33/INDIRECT("TempsPoste!P"&amp;(ROW(D30)*12-12)+14)</f>
        <v>#DIV/0!</v>
      </c>
      <c r="Q32" s="41" t="e">
        <f ca="1">SUM(DonnéeProduction!O33,DonnéeProduction!T33)/INDIRECT("TempsPoste!Q"&amp;(ROW(D30)*12-12)+14)</f>
        <v>#DIV/0!</v>
      </c>
    </row>
    <row r="33" spans="1:17" ht="14.1" customHeight="1">
      <c r="A33" s="42"/>
      <c r="B33" s="42"/>
      <c r="C33" s="42"/>
      <c r="D33" s="42"/>
      <c r="E33" s="152" t="e">
        <f ca="1">SUM(DonnéeProduction!F34:F38)/INDIRECT("TempsPoste!U"&amp;(COUNTA($E$1:E31)+1)*60+2)</f>
        <v>#DIV/0!</v>
      </c>
      <c r="F33" s="156" t="e">
        <f ca="1">(INDIRECT("TempsPoste!V"&amp;(ROW(D31)*60+2))/(SUM(DonnéeProduction!F34:F38)))</f>
        <v>#DIV/0!</v>
      </c>
      <c r="G33" s="156" t="e">
        <f ca="1">(INDIRECT("TempsPoste!V"&amp;(ROW(D31)*60+2))/(SUM(DonnéeProduction!H34:H38)))</f>
        <v>#DIV/0!</v>
      </c>
      <c r="H33" s="41" t="e">
        <f ca="1">SUM(DonnéeProduction!I34:J34)/(INDIRECT("TempsPoste!H"&amp;(ROW(D31)*12-12)+14)+INDIRECT("TempsPoste!I"&amp;(ROW(D31)*12-12)+14))</f>
        <v>#DIV/0!</v>
      </c>
      <c r="I33" s="41" t="e">
        <f ca="1">SUM(DonnéeProduction!K34:L34)/INDIRECT("TempsPoste!K"&amp;(ROW(D31)*12-12)+14)</f>
        <v>#DIV/0!</v>
      </c>
      <c r="J33" s="41" t="e">
        <f ca="1">DonnéeProduction!M34/INDIRECT("TempsPoste!L"&amp;(ROW(D31)*12-12)+14)</f>
        <v>#DIV/0!</v>
      </c>
      <c r="K33" s="41" t="e">
        <f ca="1">DonnéeProduction!O34/INDIRECT("TempsPoste!N"&amp;(ROW(D31)*12-12)+14)</f>
        <v>#DIV/0!</v>
      </c>
      <c r="L33" s="41" t="e">
        <f ca="1">DonnéeProduction!Q34/INDIRECT("TempsPoste!O"&amp;(ROW(D31)*12-12)+14)</f>
        <v>#DIV/0!</v>
      </c>
      <c r="M33" s="41" t="e">
        <f ca="1">DonnéeProduction!R34/INDIRECT("TempsPoste!R"&amp;(ROW(D31)*12-12)+14)</f>
        <v>#DIV/0!</v>
      </c>
      <c r="N33" s="41" t="e">
        <f ca="1">DonnéeProduction!T34/INDIRECT("TempsPoste!M"&amp;(ROW(D31)*12-12)+14)</f>
        <v>#DIV/0!</v>
      </c>
      <c r="O33" s="41" t="e">
        <f ca="1">DonnéeProduction!U34/INDIRECT("TempsPoste!J"&amp;(ROW(D31)*12-12)+14)</f>
        <v>#DIV/0!</v>
      </c>
      <c r="P33" s="41" t="e">
        <f ca="1">DonnéeProduction!V34/INDIRECT("TempsPoste!P"&amp;(ROW(D31)*12-12)+14)</f>
        <v>#DIV/0!</v>
      </c>
      <c r="Q33" s="41" t="e">
        <f ca="1">SUM(DonnéeProduction!O34,DonnéeProduction!T34)/INDIRECT("TempsPoste!Q"&amp;(ROW(D31)*12-12)+14)</f>
        <v>#DIV/0!</v>
      </c>
    </row>
    <row r="34" spans="1:17" ht="14.1" customHeight="1">
      <c r="A34" s="42"/>
      <c r="B34" s="42"/>
      <c r="C34" s="42"/>
      <c r="D34" s="42"/>
      <c r="E34" s="153"/>
      <c r="F34" s="157"/>
      <c r="G34" s="157"/>
      <c r="H34" s="41" t="e">
        <f ca="1">SUM(DonnéeProduction!I35:J35)/(INDIRECT("TempsPoste!H"&amp;(ROW(D32)*12-12)+14)+INDIRECT("TempsPoste!I"&amp;(ROW(D32)*12-12)+14))</f>
        <v>#DIV/0!</v>
      </c>
      <c r="I34" s="41" t="e">
        <f ca="1">SUM(DonnéeProduction!K35:L35)/INDIRECT("TempsPoste!K"&amp;(ROW(D32)*12-12)+14)</f>
        <v>#DIV/0!</v>
      </c>
      <c r="J34" s="41" t="e">
        <f ca="1">DonnéeProduction!M35/INDIRECT("TempsPoste!L"&amp;(ROW(D32)*12-12)+14)</f>
        <v>#DIV/0!</v>
      </c>
      <c r="K34" s="41" t="e">
        <f ca="1">DonnéeProduction!O35/INDIRECT("TempsPoste!N"&amp;(ROW(D32)*12-12)+14)</f>
        <v>#DIV/0!</v>
      </c>
      <c r="L34" s="41" t="e">
        <f ca="1">DonnéeProduction!Q35/INDIRECT("TempsPoste!O"&amp;(ROW(D32)*12-12)+14)</f>
        <v>#DIV/0!</v>
      </c>
      <c r="M34" s="41" t="e">
        <f ca="1">DonnéeProduction!R35/INDIRECT("TempsPoste!R"&amp;(ROW(D32)*12-12)+14)</f>
        <v>#DIV/0!</v>
      </c>
      <c r="N34" s="41" t="e">
        <f ca="1">DonnéeProduction!T35/INDIRECT("TempsPoste!M"&amp;(ROW(D32)*12-12)+14)</f>
        <v>#DIV/0!</v>
      </c>
      <c r="O34" s="41" t="e">
        <f ca="1">DonnéeProduction!U35/INDIRECT("TempsPoste!J"&amp;(ROW(D32)*12-12)+14)</f>
        <v>#DIV/0!</v>
      </c>
      <c r="P34" s="41" t="e">
        <f ca="1">DonnéeProduction!V35/INDIRECT("TempsPoste!P"&amp;(ROW(D32)*12-12)+14)</f>
        <v>#DIV/0!</v>
      </c>
      <c r="Q34" s="41" t="e">
        <f ca="1">SUM(DonnéeProduction!O35,DonnéeProduction!T35)/INDIRECT("TempsPoste!Q"&amp;(ROW(D32)*12-12)+14)</f>
        <v>#DIV/0!</v>
      </c>
    </row>
    <row r="35" spans="1:17" ht="14.1" customHeight="1">
      <c r="A35" s="42"/>
      <c r="B35" s="42"/>
      <c r="C35" s="42"/>
      <c r="D35" s="42"/>
      <c r="E35" s="153"/>
      <c r="F35" s="157"/>
      <c r="G35" s="157"/>
      <c r="H35" s="41" t="e">
        <f ca="1">SUM(DonnéeProduction!I36:J36)/(INDIRECT("TempsPoste!H"&amp;(ROW(D33)*12-12)+14)+INDIRECT("TempsPoste!I"&amp;(ROW(D33)*12-12)+14))</f>
        <v>#DIV/0!</v>
      </c>
      <c r="I35" s="41" t="e">
        <f ca="1">SUM(DonnéeProduction!K36:L36)/INDIRECT("TempsPoste!K"&amp;(ROW(D33)*12-12)+14)</f>
        <v>#DIV/0!</v>
      </c>
      <c r="J35" s="41" t="e">
        <f ca="1">DonnéeProduction!M36/INDIRECT("TempsPoste!L"&amp;(ROW(D33)*12-12)+14)</f>
        <v>#DIV/0!</v>
      </c>
      <c r="K35" s="41" t="e">
        <f ca="1">DonnéeProduction!O36/INDIRECT("TempsPoste!N"&amp;(ROW(D33)*12-12)+14)</f>
        <v>#DIV/0!</v>
      </c>
      <c r="L35" s="41" t="e">
        <f ca="1">DonnéeProduction!Q36/INDIRECT("TempsPoste!O"&amp;(ROW(D33)*12-12)+14)</f>
        <v>#DIV/0!</v>
      </c>
      <c r="M35" s="41" t="e">
        <f ca="1">DonnéeProduction!R36/INDIRECT("TempsPoste!R"&amp;(ROW(D33)*12-12)+14)</f>
        <v>#DIV/0!</v>
      </c>
      <c r="N35" s="41" t="e">
        <f ca="1">DonnéeProduction!T36/INDIRECT("TempsPoste!M"&amp;(ROW(D33)*12-12)+14)</f>
        <v>#DIV/0!</v>
      </c>
      <c r="O35" s="41" t="e">
        <f ca="1">DonnéeProduction!U36/INDIRECT("TempsPoste!J"&amp;(ROW(D33)*12-12)+14)</f>
        <v>#DIV/0!</v>
      </c>
      <c r="P35" s="41" t="e">
        <f ca="1">DonnéeProduction!V36/INDIRECT("TempsPoste!P"&amp;(ROW(D33)*12-12)+14)</f>
        <v>#DIV/0!</v>
      </c>
      <c r="Q35" s="41" t="e">
        <f ca="1">SUM(DonnéeProduction!O36,DonnéeProduction!T36)/INDIRECT("TempsPoste!Q"&amp;(ROW(D33)*12-12)+14)</f>
        <v>#DIV/0!</v>
      </c>
    </row>
    <row r="36" spans="1:17" ht="14.1" customHeight="1">
      <c r="A36" s="42"/>
      <c r="B36" s="42"/>
      <c r="C36" s="42"/>
      <c r="D36" s="42"/>
      <c r="E36" s="153"/>
      <c r="F36" s="157"/>
      <c r="G36" s="157"/>
      <c r="H36" s="41" t="e">
        <f ca="1">SUM(DonnéeProduction!I37:J37)/(INDIRECT("TempsPoste!H"&amp;(ROW(D34)*12-12)+14)+INDIRECT("TempsPoste!I"&amp;(ROW(D34)*12-12)+14))</f>
        <v>#DIV/0!</v>
      </c>
      <c r="I36" s="41" t="e">
        <f ca="1">SUM(DonnéeProduction!K37:L37)/INDIRECT("TempsPoste!K"&amp;(ROW(D34)*12-12)+14)</f>
        <v>#DIV/0!</v>
      </c>
      <c r="J36" s="41" t="e">
        <f ca="1">DonnéeProduction!M37/INDIRECT("TempsPoste!L"&amp;(ROW(D34)*12-12)+14)</f>
        <v>#DIV/0!</v>
      </c>
      <c r="K36" s="41" t="e">
        <f ca="1">DonnéeProduction!O37/INDIRECT("TempsPoste!N"&amp;(ROW(D34)*12-12)+14)</f>
        <v>#DIV/0!</v>
      </c>
      <c r="L36" s="41" t="e">
        <f ca="1">DonnéeProduction!Q37/INDIRECT("TempsPoste!O"&amp;(ROW(D34)*12-12)+14)</f>
        <v>#DIV/0!</v>
      </c>
      <c r="M36" s="41" t="e">
        <f ca="1">DonnéeProduction!R37/INDIRECT("TempsPoste!R"&amp;(ROW(D34)*12-12)+14)</f>
        <v>#DIV/0!</v>
      </c>
      <c r="N36" s="41" t="e">
        <f ca="1">DonnéeProduction!T37/INDIRECT("TempsPoste!M"&amp;(ROW(D34)*12-12)+14)</f>
        <v>#DIV/0!</v>
      </c>
      <c r="O36" s="41" t="e">
        <f ca="1">DonnéeProduction!U37/INDIRECT("TempsPoste!J"&amp;(ROW(D34)*12-12)+14)</f>
        <v>#DIV/0!</v>
      </c>
      <c r="P36" s="41" t="e">
        <f ca="1">DonnéeProduction!V37/INDIRECT("TempsPoste!P"&amp;(ROW(D34)*12-12)+14)</f>
        <v>#DIV/0!</v>
      </c>
      <c r="Q36" s="41" t="e">
        <f ca="1">SUM(DonnéeProduction!O37,DonnéeProduction!T37)/INDIRECT("TempsPoste!Q"&amp;(ROW(D34)*12-12)+14)</f>
        <v>#DIV/0!</v>
      </c>
    </row>
    <row r="37" spans="1:17" ht="14.1" customHeight="1">
      <c r="A37" s="42"/>
      <c r="B37" s="42"/>
      <c r="C37" s="42"/>
      <c r="D37" s="42"/>
      <c r="E37" s="154"/>
      <c r="F37" s="158"/>
      <c r="G37" s="158"/>
      <c r="H37" s="41" t="e">
        <f ca="1">SUM(DonnéeProduction!I38:J38)/(INDIRECT("TempsPoste!H"&amp;(ROW(D35)*12-12)+14)+INDIRECT("TempsPoste!I"&amp;(ROW(D35)*12-12)+14))</f>
        <v>#DIV/0!</v>
      </c>
      <c r="I37" s="41" t="e">
        <f ca="1">SUM(DonnéeProduction!K38:L38)/INDIRECT("TempsPoste!K"&amp;(ROW(D35)*12-12)+14)</f>
        <v>#DIV/0!</v>
      </c>
      <c r="J37" s="41" t="e">
        <f ca="1">DonnéeProduction!M38/INDIRECT("TempsPoste!L"&amp;(ROW(D35)*12-12)+14)</f>
        <v>#DIV/0!</v>
      </c>
      <c r="K37" s="41" t="e">
        <f ca="1">DonnéeProduction!O38/INDIRECT("TempsPoste!N"&amp;(ROW(D35)*12-12)+14)</f>
        <v>#DIV/0!</v>
      </c>
      <c r="L37" s="41" t="e">
        <f ca="1">DonnéeProduction!Q38/INDIRECT("TempsPoste!O"&amp;(ROW(D35)*12-12)+14)</f>
        <v>#DIV/0!</v>
      </c>
      <c r="M37" s="41" t="e">
        <f ca="1">DonnéeProduction!R38/INDIRECT("TempsPoste!R"&amp;(ROW(D35)*12-12)+14)</f>
        <v>#DIV/0!</v>
      </c>
      <c r="N37" s="41" t="e">
        <f ca="1">DonnéeProduction!T38/INDIRECT("TempsPoste!M"&amp;(ROW(D35)*12-12)+14)</f>
        <v>#DIV/0!</v>
      </c>
      <c r="O37" s="41" t="e">
        <f ca="1">DonnéeProduction!U38/INDIRECT("TempsPoste!J"&amp;(ROW(D35)*12-12)+14)</f>
        <v>#DIV/0!</v>
      </c>
      <c r="P37" s="41" t="e">
        <f ca="1">DonnéeProduction!V38/INDIRECT("TempsPoste!P"&amp;(ROW(D35)*12-12)+14)</f>
        <v>#DIV/0!</v>
      </c>
      <c r="Q37" s="41" t="e">
        <f ca="1">SUM(DonnéeProduction!O38,DonnéeProduction!T38)/INDIRECT("TempsPoste!Q"&amp;(ROW(D35)*12-12)+14)</f>
        <v>#DIV/0!</v>
      </c>
    </row>
    <row r="38" spans="1:17" ht="14.1" customHeight="1">
      <c r="A38" s="42"/>
      <c r="B38" s="42"/>
      <c r="C38" s="42"/>
      <c r="D38" s="42"/>
      <c r="E38" s="152" t="e">
        <f ca="1">(SUM(DonnéeProduction!F39:F43))/INDIRECT("TempsPoste!U"&amp;(ROW(E36)*60+2))</f>
        <v>#DIV/0!</v>
      </c>
      <c r="F38" s="156" t="e">
        <f ca="1">(INDIRECT("TempsPoste!V"&amp;(ROW(D36)*60+2))/(SUM(DonnéeProduction!F39:F43)))</f>
        <v>#DIV/0!</v>
      </c>
      <c r="G38" s="156" t="e">
        <f ca="1">(INDIRECT("TempsPoste!V"&amp;(ROW(D36)*60+2))/(SUM(DonnéeProduction!H39:H43)))</f>
        <v>#DIV/0!</v>
      </c>
      <c r="H38" s="41" t="e">
        <f ca="1">SUM(DonnéeProduction!I39:J39)/(INDIRECT("TempsPoste!H"&amp;(ROW(D36)*12-12)+14)+INDIRECT("TempsPoste!I"&amp;(ROW(D36)*12-12)+14))</f>
        <v>#DIV/0!</v>
      </c>
      <c r="I38" s="41" t="e">
        <f ca="1">SUM(DonnéeProduction!K39:L39)/INDIRECT("TempsPoste!K"&amp;(ROW(D36)*12-12)+14)</f>
        <v>#DIV/0!</v>
      </c>
      <c r="J38" s="41" t="e">
        <f ca="1">DonnéeProduction!M39/INDIRECT("TempsPoste!L"&amp;(ROW(D36)*12-12)+14)</f>
        <v>#DIV/0!</v>
      </c>
      <c r="K38" s="41" t="e">
        <f ca="1">DonnéeProduction!O39/INDIRECT("TempsPoste!N"&amp;(ROW(D36)*12-12)+14)</f>
        <v>#DIV/0!</v>
      </c>
      <c r="L38" s="41" t="e">
        <f ca="1">DonnéeProduction!Q39/INDIRECT("TempsPoste!O"&amp;(ROW(D36)*12-12)+14)</f>
        <v>#DIV/0!</v>
      </c>
      <c r="M38" s="41" t="e">
        <f ca="1">DonnéeProduction!R39/INDIRECT("TempsPoste!R"&amp;(ROW(D36)*12-12)+14)</f>
        <v>#DIV/0!</v>
      </c>
      <c r="N38" s="41" t="e">
        <f ca="1">DonnéeProduction!T39/INDIRECT("TempsPoste!M"&amp;(ROW(D36)*12-12)+14)</f>
        <v>#DIV/0!</v>
      </c>
      <c r="O38" s="41" t="e">
        <f ca="1">DonnéeProduction!U39/INDIRECT("TempsPoste!J"&amp;(ROW(D36)*12-12)+14)</f>
        <v>#DIV/0!</v>
      </c>
      <c r="P38" s="41" t="e">
        <f ca="1">DonnéeProduction!V39/INDIRECT("TempsPoste!P"&amp;(ROW(D36)*12-12)+14)</f>
        <v>#DIV/0!</v>
      </c>
      <c r="Q38" s="41" t="e">
        <f ca="1">SUM(DonnéeProduction!O39,DonnéeProduction!T39)/INDIRECT("TempsPoste!Q"&amp;(ROW(D36)*12-12)+14)</f>
        <v>#DIV/0!</v>
      </c>
    </row>
    <row r="39" spans="1:17" ht="14.1" customHeight="1">
      <c r="A39" s="42"/>
      <c r="B39" s="42"/>
      <c r="C39" s="42"/>
      <c r="D39" s="42"/>
      <c r="E39" s="153"/>
      <c r="F39" s="157"/>
      <c r="G39" s="157"/>
      <c r="H39" s="41" t="e">
        <f ca="1">SUM(DonnéeProduction!I40:J40)/(INDIRECT("TempsPoste!H"&amp;(ROW(D37)*12-12)+14)+INDIRECT("TempsPoste!I"&amp;(ROW(D37)*12-12)+14))</f>
        <v>#DIV/0!</v>
      </c>
      <c r="I39" s="41" t="e">
        <f ca="1">SUM(DonnéeProduction!K40:L40)/INDIRECT("TempsPoste!K"&amp;(ROW(D37)*12-12)+14)</f>
        <v>#DIV/0!</v>
      </c>
      <c r="J39" s="41" t="e">
        <f ca="1">DonnéeProduction!M40/INDIRECT("TempsPoste!L"&amp;(ROW(D37)*12-12)+14)</f>
        <v>#DIV/0!</v>
      </c>
      <c r="K39" s="41" t="e">
        <f ca="1">DonnéeProduction!O40/INDIRECT("TempsPoste!N"&amp;(ROW(D37)*12-12)+14)</f>
        <v>#DIV/0!</v>
      </c>
      <c r="L39" s="41" t="e">
        <f ca="1">DonnéeProduction!Q40/INDIRECT("TempsPoste!O"&amp;(ROW(D37)*12-12)+14)</f>
        <v>#DIV/0!</v>
      </c>
      <c r="M39" s="41" t="e">
        <f ca="1">DonnéeProduction!R40/INDIRECT("TempsPoste!R"&amp;(ROW(D37)*12-12)+14)</f>
        <v>#DIV/0!</v>
      </c>
      <c r="N39" s="41" t="e">
        <f ca="1">DonnéeProduction!T40/INDIRECT("TempsPoste!M"&amp;(ROW(D37)*12-12)+14)</f>
        <v>#DIV/0!</v>
      </c>
      <c r="O39" s="41" t="e">
        <f ca="1">DonnéeProduction!U40/INDIRECT("TempsPoste!J"&amp;(ROW(D37)*12-12)+14)</f>
        <v>#DIV/0!</v>
      </c>
      <c r="P39" s="41" t="e">
        <f ca="1">DonnéeProduction!V40/INDIRECT("TempsPoste!P"&amp;(ROW(D37)*12-12)+14)</f>
        <v>#DIV/0!</v>
      </c>
      <c r="Q39" s="41" t="e">
        <f ca="1">SUM(DonnéeProduction!O40,DonnéeProduction!T40)/INDIRECT("TempsPoste!Q"&amp;(ROW(D37)*12-12)+14)</f>
        <v>#DIV/0!</v>
      </c>
    </row>
    <row r="40" spans="1:17" ht="14.1" customHeight="1">
      <c r="A40" s="42"/>
      <c r="B40" s="42"/>
      <c r="C40" s="42"/>
      <c r="D40" s="42"/>
      <c r="E40" s="153"/>
      <c r="F40" s="157"/>
      <c r="G40" s="157"/>
      <c r="H40" s="41" t="e">
        <f ca="1">SUM(DonnéeProduction!I41:J41)/(INDIRECT("TempsPoste!H"&amp;(ROW(D38)*12-12)+14)+INDIRECT("TempsPoste!I"&amp;(ROW(D38)*12-12)+14))</f>
        <v>#DIV/0!</v>
      </c>
      <c r="I40" s="41" t="e">
        <f ca="1">SUM(DonnéeProduction!K41:L41)/INDIRECT("TempsPoste!K"&amp;(ROW(D38)*12-12)+14)</f>
        <v>#DIV/0!</v>
      </c>
      <c r="J40" s="41" t="e">
        <f ca="1">DonnéeProduction!M41/INDIRECT("TempsPoste!L"&amp;(ROW(D38)*12-12)+14)</f>
        <v>#DIV/0!</v>
      </c>
      <c r="K40" s="41" t="e">
        <f ca="1">DonnéeProduction!O41/INDIRECT("TempsPoste!N"&amp;(ROW(D38)*12-12)+14)</f>
        <v>#DIV/0!</v>
      </c>
      <c r="L40" s="41" t="e">
        <f ca="1">DonnéeProduction!Q41/INDIRECT("TempsPoste!O"&amp;(ROW(D38)*12-12)+14)</f>
        <v>#DIV/0!</v>
      </c>
      <c r="M40" s="41" t="e">
        <f ca="1">DonnéeProduction!R41/INDIRECT("TempsPoste!R"&amp;(ROW(D38)*12-12)+14)</f>
        <v>#DIV/0!</v>
      </c>
      <c r="N40" s="41" t="e">
        <f ca="1">DonnéeProduction!T41/INDIRECT("TempsPoste!M"&amp;(ROW(D38)*12-12)+14)</f>
        <v>#DIV/0!</v>
      </c>
      <c r="O40" s="41" t="e">
        <f ca="1">DonnéeProduction!U41/INDIRECT("TempsPoste!J"&amp;(ROW(D38)*12-12)+14)</f>
        <v>#DIV/0!</v>
      </c>
      <c r="P40" s="41" t="e">
        <f ca="1">DonnéeProduction!V41/INDIRECT("TempsPoste!P"&amp;(ROW(D38)*12-12)+14)</f>
        <v>#DIV/0!</v>
      </c>
      <c r="Q40" s="41" t="e">
        <f ca="1">SUM(DonnéeProduction!O41,DonnéeProduction!T41)/INDIRECT("TempsPoste!Q"&amp;(ROW(D38)*12-12)+14)</f>
        <v>#DIV/0!</v>
      </c>
    </row>
    <row r="41" spans="1:17" ht="14.1" customHeight="1">
      <c r="A41" s="42"/>
      <c r="B41" s="42"/>
      <c r="C41" s="42"/>
      <c r="D41" s="42"/>
      <c r="E41" s="153"/>
      <c r="F41" s="157"/>
      <c r="G41" s="157"/>
      <c r="H41" s="41" t="e">
        <f ca="1">SUM(DonnéeProduction!I42:J42)/(INDIRECT("TempsPoste!H"&amp;(ROW(D39)*12-12)+14)+INDIRECT("TempsPoste!I"&amp;(ROW(D39)*12-12)+14))</f>
        <v>#DIV/0!</v>
      </c>
      <c r="I41" s="41" t="e">
        <f ca="1">SUM(DonnéeProduction!K42:L42)/INDIRECT("TempsPoste!K"&amp;(ROW(D39)*12-12)+14)</f>
        <v>#DIV/0!</v>
      </c>
      <c r="J41" s="41" t="e">
        <f ca="1">DonnéeProduction!M42/INDIRECT("TempsPoste!L"&amp;(ROW(D39)*12-12)+14)</f>
        <v>#DIV/0!</v>
      </c>
      <c r="K41" s="41" t="e">
        <f ca="1">DonnéeProduction!O42/INDIRECT("TempsPoste!N"&amp;(ROW(D39)*12-12)+14)</f>
        <v>#DIV/0!</v>
      </c>
      <c r="L41" s="41" t="e">
        <f ca="1">DonnéeProduction!Q42/INDIRECT("TempsPoste!O"&amp;(ROW(D39)*12-12)+14)</f>
        <v>#DIV/0!</v>
      </c>
      <c r="M41" s="41" t="e">
        <f ca="1">DonnéeProduction!R42/INDIRECT("TempsPoste!R"&amp;(ROW(D39)*12-12)+14)</f>
        <v>#DIV/0!</v>
      </c>
      <c r="N41" s="41" t="e">
        <f ca="1">DonnéeProduction!T42/INDIRECT("TempsPoste!M"&amp;(ROW(D39)*12-12)+14)</f>
        <v>#DIV/0!</v>
      </c>
      <c r="O41" s="41" t="e">
        <f ca="1">DonnéeProduction!U42/INDIRECT("TempsPoste!J"&amp;(ROW(D39)*12-12)+14)</f>
        <v>#DIV/0!</v>
      </c>
      <c r="P41" s="41" t="e">
        <f ca="1">DonnéeProduction!V42/INDIRECT("TempsPoste!P"&amp;(ROW(D39)*12-12)+14)</f>
        <v>#DIV/0!</v>
      </c>
      <c r="Q41" s="41" t="e">
        <f ca="1">SUM(DonnéeProduction!O42,DonnéeProduction!T42)/INDIRECT("TempsPoste!Q"&amp;(ROW(D39)*12-12)+14)</f>
        <v>#DIV/0!</v>
      </c>
    </row>
    <row r="42" spans="1:17" ht="14.1" customHeight="1">
      <c r="A42" s="42"/>
      <c r="B42" s="42"/>
      <c r="C42" s="42"/>
      <c r="D42" s="42"/>
      <c r="E42" s="154"/>
      <c r="F42" s="158"/>
      <c r="G42" s="158"/>
      <c r="H42" s="41" t="e">
        <f ca="1">SUM(DonnéeProduction!I43:J43)/(INDIRECT("TempsPoste!H"&amp;(ROW(D40)*12-12)+14)+INDIRECT("TempsPoste!I"&amp;(ROW(D40)*12-12)+14))</f>
        <v>#DIV/0!</v>
      </c>
      <c r="I42" s="41" t="e">
        <f ca="1">SUM(DonnéeProduction!K43:L43)/INDIRECT("TempsPoste!K"&amp;(ROW(D40)*12-12)+14)</f>
        <v>#DIV/0!</v>
      </c>
      <c r="J42" s="41" t="e">
        <f ca="1">DonnéeProduction!M43/INDIRECT("TempsPoste!L"&amp;(ROW(D40)*12-12)+14)</f>
        <v>#DIV/0!</v>
      </c>
      <c r="K42" s="41" t="e">
        <f ca="1">DonnéeProduction!O43/INDIRECT("TempsPoste!N"&amp;(ROW(D40)*12-12)+14)</f>
        <v>#DIV/0!</v>
      </c>
      <c r="L42" s="41" t="e">
        <f ca="1">DonnéeProduction!Q43/INDIRECT("TempsPoste!O"&amp;(ROW(D40)*12-12)+14)</f>
        <v>#DIV/0!</v>
      </c>
      <c r="M42" s="41" t="e">
        <f ca="1">DonnéeProduction!R43/INDIRECT("TempsPoste!R"&amp;(ROW(D40)*12-12)+14)</f>
        <v>#DIV/0!</v>
      </c>
      <c r="N42" s="41" t="e">
        <f ca="1">DonnéeProduction!T43/INDIRECT("TempsPoste!M"&amp;(ROW(D40)*12-12)+14)</f>
        <v>#DIV/0!</v>
      </c>
      <c r="O42" s="41" t="e">
        <f ca="1">DonnéeProduction!U43/INDIRECT("TempsPoste!J"&amp;(ROW(D40)*12-12)+14)</f>
        <v>#DIV/0!</v>
      </c>
      <c r="P42" s="41" t="e">
        <f ca="1">DonnéeProduction!V43/INDIRECT("TempsPoste!P"&amp;(ROW(D40)*12-12)+14)</f>
        <v>#DIV/0!</v>
      </c>
      <c r="Q42" s="41" t="e">
        <f ca="1">SUM(DonnéeProduction!O43,DonnéeProduction!T43)/INDIRECT("TempsPoste!Q"&amp;(ROW(D40)*12-12)+14)</f>
        <v>#DIV/0!</v>
      </c>
    </row>
    <row r="43" spans="1:17" ht="14.1" customHeight="1">
      <c r="A43" s="42"/>
      <c r="B43" s="42"/>
      <c r="C43" s="42"/>
      <c r="D43" s="42"/>
      <c r="E43" s="152" t="e">
        <f ca="1">(SUM(DonnéeProduction!F44:F48))/INDIRECT("TempsPoste!U"&amp;(ROW(E41)*60+2))</f>
        <v>#DIV/0!</v>
      </c>
      <c r="F43" s="156" t="e">
        <f ca="1">(INDIRECT("TempsPoste!V"&amp;(ROW(D41)*60+2))/(SUM(DonnéeProduction!F44:F48)))</f>
        <v>#DIV/0!</v>
      </c>
      <c r="G43" s="156" t="e">
        <f ca="1">(INDIRECT("TempsPoste!V"&amp;(ROW(D41)*60+2))/(SUM(DonnéeProduction!H44:H48)))</f>
        <v>#DIV/0!</v>
      </c>
      <c r="H43" s="41" t="e">
        <f ca="1">SUM(DonnéeProduction!I44:J44)/(INDIRECT("TempsPoste!H"&amp;(ROW(D41)*12-12)+14)+INDIRECT("TempsPoste!I"&amp;(ROW(D41)*12-12)+14))</f>
        <v>#DIV/0!</v>
      </c>
      <c r="I43" s="41" t="e">
        <f ca="1">SUM(DonnéeProduction!K44:L44)/INDIRECT("TempsPoste!K"&amp;(ROW(D41)*12-12)+14)</f>
        <v>#DIV/0!</v>
      </c>
      <c r="J43" s="41" t="e">
        <f ca="1">DonnéeProduction!M44/INDIRECT("TempsPoste!L"&amp;(ROW(D41)*12-12)+14)</f>
        <v>#DIV/0!</v>
      </c>
      <c r="K43" s="41" t="e">
        <f ca="1">DonnéeProduction!O44/INDIRECT("TempsPoste!N"&amp;(ROW(D41)*12-12)+14)</f>
        <v>#DIV/0!</v>
      </c>
      <c r="L43" s="41" t="e">
        <f ca="1">DonnéeProduction!Q44/INDIRECT("TempsPoste!O"&amp;(ROW(D41)*12-12)+14)</f>
        <v>#DIV/0!</v>
      </c>
      <c r="M43" s="41" t="e">
        <f ca="1">DonnéeProduction!R44/INDIRECT("TempsPoste!R"&amp;(ROW(D41)*12-12)+14)</f>
        <v>#DIV/0!</v>
      </c>
      <c r="N43" s="41" t="e">
        <f ca="1">DonnéeProduction!T44/INDIRECT("TempsPoste!M"&amp;(ROW(D41)*12-12)+14)</f>
        <v>#DIV/0!</v>
      </c>
      <c r="O43" s="41" t="e">
        <f ca="1">DonnéeProduction!U44/INDIRECT("TempsPoste!J"&amp;(ROW(D41)*12-12)+14)</f>
        <v>#DIV/0!</v>
      </c>
      <c r="P43" s="41" t="e">
        <f ca="1">DonnéeProduction!V44/INDIRECT("TempsPoste!P"&amp;(ROW(D41)*12-12)+14)</f>
        <v>#DIV/0!</v>
      </c>
      <c r="Q43" s="41" t="e">
        <f ca="1">SUM(DonnéeProduction!O44,DonnéeProduction!T44)/INDIRECT("TempsPoste!Q"&amp;(ROW(D41)*12-12)+14)</f>
        <v>#DIV/0!</v>
      </c>
    </row>
    <row r="44" spans="1:17" ht="14.1" customHeight="1">
      <c r="A44" s="42"/>
      <c r="B44" s="42"/>
      <c r="C44" s="42"/>
      <c r="D44" s="42"/>
      <c r="E44" s="153"/>
      <c r="F44" s="157"/>
      <c r="G44" s="157"/>
      <c r="H44" s="41" t="e">
        <f ca="1">SUM(DonnéeProduction!I45:J45)/(INDIRECT("TempsPoste!H"&amp;(ROW(D42)*12-12)+14)+INDIRECT("TempsPoste!I"&amp;(ROW(D42)*12-12)+14))</f>
        <v>#DIV/0!</v>
      </c>
      <c r="I44" s="41" t="e">
        <f ca="1">SUM(DonnéeProduction!K45:L45)/INDIRECT("TempsPoste!K"&amp;(ROW(D42)*12-12)+14)</f>
        <v>#DIV/0!</v>
      </c>
      <c r="J44" s="41" t="e">
        <f ca="1">DonnéeProduction!M45/INDIRECT("TempsPoste!L"&amp;(ROW(D42)*12-12)+14)</f>
        <v>#DIV/0!</v>
      </c>
      <c r="K44" s="41" t="e">
        <f ca="1">DonnéeProduction!O45/INDIRECT("TempsPoste!N"&amp;(ROW(D42)*12-12)+14)</f>
        <v>#DIV/0!</v>
      </c>
      <c r="L44" s="41" t="e">
        <f ca="1">DonnéeProduction!Q45/INDIRECT("TempsPoste!O"&amp;(ROW(D42)*12-12)+14)</f>
        <v>#DIV/0!</v>
      </c>
      <c r="M44" s="41" t="e">
        <f ca="1">DonnéeProduction!R45/INDIRECT("TempsPoste!R"&amp;(ROW(D42)*12-12)+14)</f>
        <v>#DIV/0!</v>
      </c>
      <c r="N44" s="41" t="e">
        <f ca="1">DonnéeProduction!T45/INDIRECT("TempsPoste!M"&amp;(ROW(D42)*12-12)+14)</f>
        <v>#DIV/0!</v>
      </c>
      <c r="O44" s="41" t="e">
        <f ca="1">DonnéeProduction!U45/INDIRECT("TempsPoste!J"&amp;(ROW(D42)*12-12)+14)</f>
        <v>#DIV/0!</v>
      </c>
      <c r="P44" s="41" t="e">
        <f ca="1">DonnéeProduction!V45/INDIRECT("TempsPoste!P"&amp;(ROW(D42)*12-12)+14)</f>
        <v>#DIV/0!</v>
      </c>
      <c r="Q44" s="41" t="e">
        <f ca="1">SUM(DonnéeProduction!O45,DonnéeProduction!T45)/INDIRECT("TempsPoste!Q"&amp;(ROW(D42)*12-12)+14)</f>
        <v>#DIV/0!</v>
      </c>
    </row>
    <row r="45" spans="1:17" ht="14.1" customHeight="1">
      <c r="A45" s="42"/>
      <c r="B45" s="42"/>
      <c r="C45" s="42"/>
      <c r="D45" s="42"/>
      <c r="E45" s="153"/>
      <c r="F45" s="157"/>
      <c r="G45" s="157"/>
      <c r="H45" s="41" t="e">
        <f ca="1">SUM(DonnéeProduction!I46:J46)/(INDIRECT("TempsPoste!H"&amp;(ROW(D43)*12-12)+14)+INDIRECT("TempsPoste!I"&amp;(ROW(D43)*12-12)+14))</f>
        <v>#DIV/0!</v>
      </c>
      <c r="I45" s="41" t="e">
        <f ca="1">SUM(DonnéeProduction!K46:L46)/INDIRECT("TempsPoste!K"&amp;(ROW(D43)*12-12)+14)</f>
        <v>#DIV/0!</v>
      </c>
      <c r="J45" s="41" t="e">
        <f ca="1">DonnéeProduction!M46/INDIRECT("TempsPoste!L"&amp;(ROW(D43)*12-12)+14)</f>
        <v>#DIV/0!</v>
      </c>
      <c r="K45" s="41" t="e">
        <f ca="1">DonnéeProduction!O46/INDIRECT("TempsPoste!N"&amp;(ROW(D43)*12-12)+14)</f>
        <v>#DIV/0!</v>
      </c>
      <c r="L45" s="41" t="e">
        <f ca="1">DonnéeProduction!Q46/INDIRECT("TempsPoste!O"&amp;(ROW(D43)*12-12)+14)</f>
        <v>#DIV/0!</v>
      </c>
      <c r="M45" s="41" t="e">
        <f ca="1">DonnéeProduction!R46/INDIRECT("TempsPoste!R"&amp;(ROW(D43)*12-12)+14)</f>
        <v>#DIV/0!</v>
      </c>
      <c r="N45" s="41" t="e">
        <f ca="1">DonnéeProduction!T46/INDIRECT("TempsPoste!M"&amp;(ROW(D43)*12-12)+14)</f>
        <v>#DIV/0!</v>
      </c>
      <c r="O45" s="41" t="e">
        <f ca="1">DonnéeProduction!U46/INDIRECT("TempsPoste!J"&amp;(ROW(D43)*12-12)+14)</f>
        <v>#DIV/0!</v>
      </c>
      <c r="P45" s="41" t="e">
        <f ca="1">DonnéeProduction!V46/INDIRECT("TempsPoste!P"&amp;(ROW(D43)*12-12)+14)</f>
        <v>#DIV/0!</v>
      </c>
      <c r="Q45" s="41" t="e">
        <f ca="1">SUM(DonnéeProduction!O46,DonnéeProduction!T46)/INDIRECT("TempsPoste!Q"&amp;(ROW(D43)*12-12)+14)</f>
        <v>#DIV/0!</v>
      </c>
    </row>
    <row r="46" spans="1:17" ht="14.1" customHeight="1">
      <c r="A46" s="42"/>
      <c r="B46" s="42"/>
      <c r="C46" s="42"/>
      <c r="D46" s="42"/>
      <c r="E46" s="153"/>
      <c r="F46" s="157"/>
      <c r="G46" s="157"/>
      <c r="H46" s="41" t="e">
        <f ca="1">SUM(DonnéeProduction!I47:J47)/(INDIRECT("TempsPoste!H"&amp;(ROW(D44)*12-12)+14)+INDIRECT("TempsPoste!I"&amp;(ROW(D44)*12-12)+14))</f>
        <v>#DIV/0!</v>
      </c>
      <c r="I46" s="41" t="e">
        <f ca="1">SUM(DonnéeProduction!K47:L47)/INDIRECT("TempsPoste!K"&amp;(ROW(D44)*12-12)+14)</f>
        <v>#DIV/0!</v>
      </c>
      <c r="J46" s="41" t="e">
        <f ca="1">DonnéeProduction!M47/INDIRECT("TempsPoste!L"&amp;(ROW(D44)*12-12)+14)</f>
        <v>#DIV/0!</v>
      </c>
      <c r="K46" s="41" t="e">
        <f ca="1">DonnéeProduction!O47/INDIRECT("TempsPoste!N"&amp;(ROW(D44)*12-12)+14)</f>
        <v>#DIV/0!</v>
      </c>
      <c r="L46" s="41" t="e">
        <f ca="1">DonnéeProduction!Q47/INDIRECT("TempsPoste!O"&amp;(ROW(D44)*12-12)+14)</f>
        <v>#DIV/0!</v>
      </c>
      <c r="M46" s="41" t="e">
        <f ca="1">DonnéeProduction!R47/INDIRECT("TempsPoste!R"&amp;(ROW(D44)*12-12)+14)</f>
        <v>#DIV/0!</v>
      </c>
      <c r="N46" s="41" t="e">
        <f ca="1">DonnéeProduction!T47/INDIRECT("TempsPoste!M"&amp;(ROW(D44)*12-12)+14)</f>
        <v>#DIV/0!</v>
      </c>
      <c r="O46" s="41" t="e">
        <f ca="1">DonnéeProduction!U47/INDIRECT("TempsPoste!J"&amp;(ROW(D44)*12-12)+14)</f>
        <v>#DIV/0!</v>
      </c>
      <c r="P46" s="41" t="e">
        <f ca="1">DonnéeProduction!V47/INDIRECT("TempsPoste!P"&amp;(ROW(D44)*12-12)+14)</f>
        <v>#DIV/0!</v>
      </c>
      <c r="Q46" s="41" t="e">
        <f ca="1">SUM(DonnéeProduction!O47,DonnéeProduction!T47)/INDIRECT("TempsPoste!Q"&amp;(ROW(D44)*12-12)+14)</f>
        <v>#DIV/0!</v>
      </c>
    </row>
    <row r="47" spans="1:17" ht="14.1" customHeight="1">
      <c r="A47" s="42"/>
      <c r="B47" s="42"/>
      <c r="C47" s="42"/>
      <c r="D47" s="42"/>
      <c r="E47" s="154"/>
      <c r="F47" s="158"/>
      <c r="G47" s="158"/>
      <c r="H47" s="41" t="e">
        <f ca="1">SUM(DonnéeProduction!I48:J48)/(INDIRECT("TempsPoste!H"&amp;(ROW(D45)*12-12)+14)+INDIRECT("TempsPoste!I"&amp;(ROW(D45)*12-12)+14))</f>
        <v>#DIV/0!</v>
      </c>
      <c r="I47" s="41" t="e">
        <f ca="1">SUM(DonnéeProduction!K48:L48)/INDIRECT("TempsPoste!K"&amp;(ROW(D45)*12-12)+14)</f>
        <v>#DIV/0!</v>
      </c>
      <c r="J47" s="41" t="e">
        <f ca="1">DonnéeProduction!M48/INDIRECT("TempsPoste!L"&amp;(ROW(D45)*12-12)+14)</f>
        <v>#DIV/0!</v>
      </c>
      <c r="K47" s="41" t="e">
        <f ca="1">DonnéeProduction!O48/INDIRECT("TempsPoste!N"&amp;(ROW(D45)*12-12)+14)</f>
        <v>#DIV/0!</v>
      </c>
      <c r="L47" s="41" t="e">
        <f ca="1">DonnéeProduction!Q48/INDIRECT("TempsPoste!O"&amp;(ROW(D45)*12-12)+14)</f>
        <v>#DIV/0!</v>
      </c>
      <c r="M47" s="41" t="e">
        <f ca="1">DonnéeProduction!R48/INDIRECT("TempsPoste!R"&amp;(ROW(D45)*12-12)+14)</f>
        <v>#DIV/0!</v>
      </c>
      <c r="N47" s="41" t="e">
        <f ca="1">DonnéeProduction!T48/INDIRECT("TempsPoste!M"&amp;(ROW(D45)*12-12)+14)</f>
        <v>#DIV/0!</v>
      </c>
      <c r="O47" s="41" t="e">
        <f ca="1">DonnéeProduction!U48/INDIRECT("TempsPoste!J"&amp;(ROW(D45)*12-12)+14)</f>
        <v>#DIV/0!</v>
      </c>
      <c r="P47" s="41" t="e">
        <f ca="1">DonnéeProduction!V48/INDIRECT("TempsPoste!P"&amp;(ROW(D45)*12-12)+14)</f>
        <v>#DIV/0!</v>
      </c>
      <c r="Q47" s="41" t="e">
        <f ca="1">SUM(DonnéeProduction!O48,DonnéeProduction!T48)/INDIRECT("TempsPoste!Q"&amp;(ROW(D45)*12-12)+14)</f>
        <v>#DIV/0!</v>
      </c>
    </row>
    <row r="48" spans="1:17" ht="14.1" customHeight="1">
      <c r="A48" s="42"/>
      <c r="B48" s="42"/>
      <c r="C48" s="42"/>
      <c r="D48" s="42"/>
      <c r="E48" s="152" t="e">
        <f ca="1">(SUM(DonnéeProduction!F49:F53))/INDIRECT("TempsPoste!U"&amp;(ROW(E46)*60+2))</f>
        <v>#DIV/0!</v>
      </c>
      <c r="F48" s="156" t="e">
        <f ca="1">(INDIRECT("TempsPoste!V"&amp;(ROW(D46)*60+2))/(SUM(DonnéeProduction!F49:F53)))</f>
        <v>#DIV/0!</v>
      </c>
      <c r="G48" s="156" t="e">
        <f ca="1">(INDIRECT("TempsPoste!V"&amp;(ROW(D46)*60+2))/(SUM(DonnéeProduction!H49:H53)))</f>
        <v>#DIV/0!</v>
      </c>
      <c r="H48" s="41" t="e">
        <f ca="1">SUM(DonnéeProduction!I49:J49)/(INDIRECT("TempsPoste!H"&amp;(ROW(D46)*12-12)+14)+INDIRECT("TempsPoste!I"&amp;(ROW(D46)*12-12)+14))</f>
        <v>#DIV/0!</v>
      </c>
      <c r="I48" s="41" t="e">
        <f ca="1">SUM(DonnéeProduction!K49:L49)/INDIRECT("TempsPoste!K"&amp;(ROW(D46)*12-12)+14)</f>
        <v>#DIV/0!</v>
      </c>
      <c r="J48" s="41" t="e">
        <f ca="1">DonnéeProduction!M49/INDIRECT("TempsPoste!L"&amp;(ROW(D46)*12-12)+14)</f>
        <v>#DIV/0!</v>
      </c>
      <c r="K48" s="41" t="e">
        <f ca="1">DonnéeProduction!O49/INDIRECT("TempsPoste!N"&amp;(ROW(D46)*12-12)+14)</f>
        <v>#DIV/0!</v>
      </c>
      <c r="L48" s="41" t="e">
        <f ca="1">DonnéeProduction!Q49/INDIRECT("TempsPoste!O"&amp;(ROW(D46)*12-12)+14)</f>
        <v>#DIV/0!</v>
      </c>
      <c r="M48" s="41" t="e">
        <f ca="1">DonnéeProduction!R49/INDIRECT("TempsPoste!R"&amp;(ROW(D46)*12-12)+14)</f>
        <v>#DIV/0!</v>
      </c>
      <c r="N48" s="41" t="e">
        <f ca="1">DonnéeProduction!T49/INDIRECT("TempsPoste!M"&amp;(ROW(D46)*12-12)+14)</f>
        <v>#DIV/0!</v>
      </c>
      <c r="O48" s="41" t="e">
        <f ca="1">DonnéeProduction!U49/INDIRECT("TempsPoste!J"&amp;(ROW(D46)*12-12)+14)</f>
        <v>#DIV/0!</v>
      </c>
      <c r="P48" s="41" t="e">
        <f ca="1">DonnéeProduction!V49/INDIRECT("TempsPoste!P"&amp;(ROW(D46)*12-12)+14)</f>
        <v>#DIV/0!</v>
      </c>
      <c r="Q48" s="41" t="e">
        <f ca="1">SUM(DonnéeProduction!O49,DonnéeProduction!T49)/INDIRECT("TempsPoste!Q"&amp;(ROW(D46)*12-12)+14)</f>
        <v>#DIV/0!</v>
      </c>
    </row>
    <row r="49" spans="1:17" ht="14.1" customHeight="1">
      <c r="A49" s="42"/>
      <c r="B49" s="42"/>
      <c r="C49" s="42"/>
      <c r="D49" s="42"/>
      <c r="E49" s="153"/>
      <c r="F49" s="157"/>
      <c r="G49" s="157"/>
      <c r="H49" s="41" t="e">
        <f ca="1">SUM(DonnéeProduction!I50:J50)/(INDIRECT("TempsPoste!H"&amp;(ROW(D47)*12-12)+14)+INDIRECT("TempsPoste!I"&amp;(ROW(D47)*12-12)+14))</f>
        <v>#DIV/0!</v>
      </c>
      <c r="I49" s="41" t="e">
        <f ca="1">SUM(DonnéeProduction!K50:L50)/INDIRECT("TempsPoste!K"&amp;(ROW(D47)*12-12)+14)</f>
        <v>#DIV/0!</v>
      </c>
      <c r="J49" s="41" t="e">
        <f ca="1">DonnéeProduction!M50/INDIRECT("TempsPoste!L"&amp;(ROW(D47)*12-12)+14)</f>
        <v>#DIV/0!</v>
      </c>
      <c r="K49" s="41" t="e">
        <f ca="1">DonnéeProduction!O50/INDIRECT("TempsPoste!N"&amp;(ROW(D47)*12-12)+14)</f>
        <v>#DIV/0!</v>
      </c>
      <c r="L49" s="41" t="e">
        <f ca="1">DonnéeProduction!Q50/INDIRECT("TempsPoste!O"&amp;(ROW(D47)*12-12)+14)</f>
        <v>#DIV/0!</v>
      </c>
      <c r="M49" s="41" t="e">
        <f ca="1">DonnéeProduction!R50/INDIRECT("TempsPoste!R"&amp;(ROW(D47)*12-12)+14)</f>
        <v>#DIV/0!</v>
      </c>
      <c r="N49" s="41" t="e">
        <f ca="1">DonnéeProduction!T50/INDIRECT("TempsPoste!M"&amp;(ROW(D47)*12-12)+14)</f>
        <v>#DIV/0!</v>
      </c>
      <c r="O49" s="41" t="e">
        <f ca="1">DonnéeProduction!U50/INDIRECT("TempsPoste!J"&amp;(ROW(D47)*12-12)+14)</f>
        <v>#DIV/0!</v>
      </c>
      <c r="P49" s="41" t="e">
        <f ca="1">DonnéeProduction!V50/INDIRECT("TempsPoste!P"&amp;(ROW(D47)*12-12)+14)</f>
        <v>#DIV/0!</v>
      </c>
      <c r="Q49" s="41" t="e">
        <f ca="1">SUM(DonnéeProduction!O50,DonnéeProduction!T50)/INDIRECT("TempsPoste!Q"&amp;(ROW(D47)*12-12)+14)</f>
        <v>#DIV/0!</v>
      </c>
    </row>
    <row r="50" spans="1:17" ht="14.1" customHeight="1">
      <c r="A50" s="42"/>
      <c r="B50" s="42"/>
      <c r="C50" s="42"/>
      <c r="D50" s="42"/>
      <c r="E50" s="153"/>
      <c r="F50" s="157"/>
      <c r="G50" s="157"/>
      <c r="H50" s="41" t="e">
        <f ca="1">SUM(DonnéeProduction!I51:J51)/(INDIRECT("TempsPoste!H"&amp;(ROW(D48)*12-12)+14)+INDIRECT("TempsPoste!I"&amp;(ROW(D48)*12-12)+14))</f>
        <v>#DIV/0!</v>
      </c>
      <c r="I50" s="41" t="e">
        <f ca="1">SUM(DonnéeProduction!K51:L51)/INDIRECT("TempsPoste!K"&amp;(ROW(D48)*12-12)+14)</f>
        <v>#DIV/0!</v>
      </c>
      <c r="J50" s="41" t="e">
        <f ca="1">DonnéeProduction!M51/INDIRECT("TempsPoste!L"&amp;(ROW(D48)*12-12)+14)</f>
        <v>#DIV/0!</v>
      </c>
      <c r="K50" s="41" t="e">
        <f ca="1">DonnéeProduction!O51/INDIRECT("TempsPoste!N"&amp;(ROW(D48)*12-12)+14)</f>
        <v>#DIV/0!</v>
      </c>
      <c r="L50" s="41" t="e">
        <f ca="1">DonnéeProduction!Q51/INDIRECT("TempsPoste!O"&amp;(ROW(D48)*12-12)+14)</f>
        <v>#DIV/0!</v>
      </c>
      <c r="M50" s="41" t="e">
        <f ca="1">DonnéeProduction!R51/INDIRECT("TempsPoste!R"&amp;(ROW(D48)*12-12)+14)</f>
        <v>#DIV/0!</v>
      </c>
      <c r="N50" s="41" t="e">
        <f ca="1">DonnéeProduction!T51/INDIRECT("TempsPoste!M"&amp;(ROW(D48)*12-12)+14)</f>
        <v>#DIV/0!</v>
      </c>
      <c r="O50" s="41" t="e">
        <f ca="1">DonnéeProduction!U51/INDIRECT("TempsPoste!J"&amp;(ROW(D48)*12-12)+14)</f>
        <v>#DIV/0!</v>
      </c>
      <c r="P50" s="41" t="e">
        <f ca="1">DonnéeProduction!V51/INDIRECT("TempsPoste!P"&amp;(ROW(D48)*12-12)+14)</f>
        <v>#DIV/0!</v>
      </c>
      <c r="Q50" s="41" t="e">
        <f ca="1">SUM(DonnéeProduction!O51,DonnéeProduction!T51)/INDIRECT("TempsPoste!Q"&amp;(ROW(D48)*12-12)+14)</f>
        <v>#DIV/0!</v>
      </c>
    </row>
    <row r="51" spans="1:17" ht="14.1" customHeight="1">
      <c r="A51" s="42"/>
      <c r="B51" s="42"/>
      <c r="C51" s="42"/>
      <c r="D51" s="42"/>
      <c r="E51" s="153"/>
      <c r="F51" s="157"/>
      <c r="G51" s="157"/>
      <c r="H51" s="41" t="e">
        <f ca="1">SUM(DonnéeProduction!I52:J52)/(INDIRECT("TempsPoste!H"&amp;(ROW(D49)*12-12)+14)+INDIRECT("TempsPoste!I"&amp;(ROW(D49)*12-12)+14))</f>
        <v>#DIV/0!</v>
      </c>
      <c r="I51" s="41" t="e">
        <f ca="1">SUM(DonnéeProduction!K52:L52)/INDIRECT("TempsPoste!K"&amp;(ROW(D49)*12-12)+14)</f>
        <v>#DIV/0!</v>
      </c>
      <c r="J51" s="41" t="e">
        <f ca="1">DonnéeProduction!M52/INDIRECT("TempsPoste!L"&amp;(ROW(D49)*12-12)+14)</f>
        <v>#DIV/0!</v>
      </c>
      <c r="K51" s="41" t="e">
        <f ca="1">DonnéeProduction!O52/INDIRECT("TempsPoste!N"&amp;(ROW(D49)*12-12)+14)</f>
        <v>#DIV/0!</v>
      </c>
      <c r="L51" s="41" t="e">
        <f ca="1">DonnéeProduction!Q52/INDIRECT("TempsPoste!O"&amp;(ROW(D49)*12-12)+14)</f>
        <v>#DIV/0!</v>
      </c>
      <c r="M51" s="41" t="e">
        <f ca="1">DonnéeProduction!R52/INDIRECT("TempsPoste!R"&amp;(ROW(D49)*12-12)+14)</f>
        <v>#DIV/0!</v>
      </c>
      <c r="N51" s="41" t="e">
        <f ca="1">DonnéeProduction!T52/INDIRECT("TempsPoste!M"&amp;(ROW(D49)*12-12)+14)</f>
        <v>#DIV/0!</v>
      </c>
      <c r="O51" s="41" t="e">
        <f ca="1">DonnéeProduction!U52/INDIRECT("TempsPoste!J"&amp;(ROW(D49)*12-12)+14)</f>
        <v>#DIV/0!</v>
      </c>
      <c r="P51" s="41" t="e">
        <f ca="1">DonnéeProduction!V52/INDIRECT("TempsPoste!P"&amp;(ROW(D49)*12-12)+14)</f>
        <v>#DIV/0!</v>
      </c>
      <c r="Q51" s="41" t="e">
        <f ca="1">SUM(DonnéeProduction!O52,DonnéeProduction!T52)/INDIRECT("TempsPoste!Q"&amp;(ROW(D49)*12-12)+14)</f>
        <v>#DIV/0!</v>
      </c>
    </row>
    <row r="52" spans="1:17" ht="14.1" customHeight="1">
      <c r="A52" s="42"/>
      <c r="B52" s="42"/>
      <c r="C52" s="42"/>
      <c r="D52" s="42"/>
      <c r="E52" s="154"/>
      <c r="F52" s="158"/>
      <c r="G52" s="158"/>
      <c r="H52" s="41" t="e">
        <f ca="1">SUM(DonnéeProduction!I53:J53)/(INDIRECT("TempsPoste!H"&amp;(ROW(D50)*12-12)+14)+INDIRECT("TempsPoste!I"&amp;(ROW(D50)*12-12)+14))</f>
        <v>#DIV/0!</v>
      </c>
      <c r="I52" s="41" t="e">
        <f ca="1">SUM(DonnéeProduction!K53:L53)/INDIRECT("TempsPoste!K"&amp;(ROW(D50)*12-12)+14)</f>
        <v>#DIV/0!</v>
      </c>
      <c r="J52" s="41" t="e">
        <f ca="1">DonnéeProduction!M53/INDIRECT("TempsPoste!L"&amp;(ROW(D50)*12-12)+14)</f>
        <v>#DIV/0!</v>
      </c>
      <c r="K52" s="41" t="e">
        <f ca="1">DonnéeProduction!O53/INDIRECT("TempsPoste!N"&amp;(ROW(D50)*12-12)+14)</f>
        <v>#DIV/0!</v>
      </c>
      <c r="L52" s="41" t="e">
        <f ca="1">DonnéeProduction!Q53/INDIRECT("TempsPoste!O"&amp;(ROW(D50)*12-12)+14)</f>
        <v>#DIV/0!</v>
      </c>
      <c r="M52" s="41" t="e">
        <f ca="1">DonnéeProduction!R53/INDIRECT("TempsPoste!R"&amp;(ROW(D50)*12-12)+14)</f>
        <v>#DIV/0!</v>
      </c>
      <c r="N52" s="41" t="e">
        <f ca="1">DonnéeProduction!T53/INDIRECT("TempsPoste!M"&amp;(ROW(D50)*12-12)+14)</f>
        <v>#DIV/0!</v>
      </c>
      <c r="O52" s="41" t="e">
        <f ca="1">DonnéeProduction!U53/INDIRECT("TempsPoste!J"&amp;(ROW(D50)*12-12)+14)</f>
        <v>#DIV/0!</v>
      </c>
      <c r="P52" s="41" t="e">
        <f ca="1">DonnéeProduction!V53/INDIRECT("TempsPoste!P"&amp;(ROW(D50)*12-12)+14)</f>
        <v>#DIV/0!</v>
      </c>
      <c r="Q52" s="41" t="e">
        <f ca="1">SUM(DonnéeProduction!O53,DonnéeProduction!T53)/INDIRECT("TempsPoste!Q"&amp;(ROW(D50)*12-12)+14)</f>
        <v>#DIV/0!</v>
      </c>
    </row>
    <row r="53" spans="1:17">
      <c r="A53" s="42"/>
      <c r="B53" s="42"/>
      <c r="C53" s="42"/>
      <c r="D53" s="42"/>
      <c r="E53" s="41"/>
      <c r="F53" s="41"/>
      <c r="G53" s="41"/>
      <c r="H53" s="41" t="e">
        <f ca="1">SUM(DonnéeProduction!I54:J54)/(INDIRECT("TempsPoste!H"&amp;(ROW(D51)*12-12)+14)+INDIRECT("TempsPoste!I"&amp;(ROW(D51)*12-12)+14))</f>
        <v>#DIV/0!</v>
      </c>
      <c r="I53" s="41" t="e">
        <f ca="1">SUM(DonnéeProduction!K54:L54)/INDIRECT("TempsPoste!K"&amp;(ROW(D51)*12-12)+14)</f>
        <v>#DIV/0!</v>
      </c>
      <c r="J53" s="41" t="e">
        <f ca="1">DonnéeProduction!M54/INDIRECT("TempsPoste!L"&amp;(ROW(D51)*12-12)+14)</f>
        <v>#DIV/0!</v>
      </c>
      <c r="K53" s="41" t="e">
        <f ca="1">DonnéeProduction!O54/INDIRECT("TempsPoste!N"&amp;(ROW(D51)*12-12)+14)</f>
        <v>#DIV/0!</v>
      </c>
      <c r="L53" s="41" t="e">
        <f ca="1">DonnéeProduction!Q54/INDIRECT("TempsPoste!O"&amp;(ROW(D51)*12-12)+14)</f>
        <v>#DIV/0!</v>
      </c>
      <c r="M53" s="41" t="e">
        <f ca="1">DonnéeProduction!R54/INDIRECT("TempsPoste!R"&amp;(ROW(D51)*12-12)+14)</f>
        <v>#DIV/0!</v>
      </c>
      <c r="N53" s="41" t="e">
        <f ca="1">DonnéeProduction!T54/INDIRECT("TempsPoste!M"&amp;(ROW(D51)*12-12)+14)</f>
        <v>#DIV/0!</v>
      </c>
      <c r="O53" s="41" t="e">
        <f ca="1">DonnéeProduction!U54/INDIRECT("TempsPoste!J"&amp;(ROW(D51)*12-12)+14)</f>
        <v>#DIV/0!</v>
      </c>
      <c r="P53" s="41" t="e">
        <f ca="1">DonnéeProduction!V54/INDIRECT("TempsPoste!P"&amp;(ROW(D51)*12-12)+14)</f>
        <v>#DIV/0!</v>
      </c>
      <c r="Q53" s="41" t="e">
        <f ca="1">SUM(DonnéeProduction!O54,DonnéeProduction!T54)/INDIRECT("TempsPoste!Q"&amp;(ROW(D51)*12-12)+14)</f>
        <v>#DIV/0!</v>
      </c>
    </row>
    <row r="54" spans="1:17">
      <c r="A54" s="42"/>
      <c r="B54" s="42"/>
      <c r="C54" s="42"/>
      <c r="D54" s="42"/>
      <c r="E54" s="41"/>
      <c r="F54" s="41"/>
      <c r="G54" s="41"/>
      <c r="H54" s="41" t="e">
        <f ca="1">SUM(DonnéeProduction!I55:J55)/(INDIRECT("TempsPoste!H"&amp;(ROW(D52)*12-12)+14)+INDIRECT("TempsPoste!I"&amp;(ROW(D52)*12-12)+14))</f>
        <v>#DIV/0!</v>
      </c>
      <c r="I54" s="41" t="e">
        <f ca="1">SUM(DonnéeProduction!K55:L55)/INDIRECT("TempsPoste!K"&amp;(ROW(D52)*12-12)+14)</f>
        <v>#DIV/0!</v>
      </c>
      <c r="J54" s="41" t="e">
        <f ca="1">DonnéeProduction!M55/INDIRECT("TempsPoste!L"&amp;(ROW(D52)*12-12)+14)</f>
        <v>#DIV/0!</v>
      </c>
      <c r="K54" s="41" t="e">
        <f ca="1">DonnéeProduction!O55/INDIRECT("TempsPoste!N"&amp;(ROW(D52)*12-12)+14)</f>
        <v>#DIV/0!</v>
      </c>
      <c r="L54" s="41" t="e">
        <f ca="1">DonnéeProduction!Q55/INDIRECT("TempsPoste!O"&amp;(ROW(D52)*12-12)+14)</f>
        <v>#DIV/0!</v>
      </c>
      <c r="M54" s="41" t="e">
        <f ca="1">DonnéeProduction!R55/INDIRECT("TempsPoste!R"&amp;(ROW(D52)*12-12)+14)</f>
        <v>#DIV/0!</v>
      </c>
      <c r="N54" s="41" t="e">
        <f ca="1">DonnéeProduction!T55/INDIRECT("TempsPoste!M"&amp;(ROW(D52)*12-12)+14)</f>
        <v>#DIV/0!</v>
      </c>
      <c r="O54" s="41" t="e">
        <f ca="1">DonnéeProduction!U55/INDIRECT("TempsPoste!J"&amp;(ROW(D52)*12-12)+14)</f>
        <v>#DIV/0!</v>
      </c>
      <c r="P54" s="41" t="e">
        <f ca="1">DonnéeProduction!V55/INDIRECT("TempsPoste!P"&amp;(ROW(D52)*12-12)+14)</f>
        <v>#DIV/0!</v>
      </c>
      <c r="Q54" s="41" t="e">
        <f ca="1">SUM(DonnéeProduction!O55,DonnéeProduction!T55)/INDIRECT("TempsPoste!Q"&amp;(ROW(D52)*12-12)+14)</f>
        <v>#DIV/0!</v>
      </c>
    </row>
    <row r="55" spans="1:17"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1:17"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1:17"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1:17"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1:17"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1:17"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</row>
    <row r="65" spans="5:17"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</row>
    <row r="66" spans="5:17"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</row>
    <row r="67" spans="5:17"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</row>
    <row r="68" spans="5:17"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</row>
    <row r="69" spans="5:17"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</row>
    <row r="70" spans="5:17"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</row>
    <row r="71" spans="5:17"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</row>
    <row r="72" spans="5:17"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</row>
    <row r="73" spans="5:17"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</row>
    <row r="74" spans="5:17"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</row>
    <row r="75" spans="5:17"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</row>
    <row r="76" spans="5:17"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spans="5:17"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</row>
    <row r="78" spans="5:17"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</row>
    <row r="79" spans="5:17"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5:17"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spans="5:17"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</row>
    <row r="82" spans="5:17"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</row>
    <row r="83" spans="5:17"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</row>
    <row r="84" spans="5:17"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</row>
    <row r="85" spans="5:17"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</row>
    <row r="86" spans="5:17"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</row>
    <row r="87" spans="5:17"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</row>
    <row r="88" spans="5:17"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</row>
    <row r="89" spans="5:17"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</row>
    <row r="90" spans="5:17"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</row>
    <row r="91" spans="5:17"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</row>
    <row r="92" spans="5:17"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</row>
    <row r="93" spans="5:17"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</row>
    <row r="94" spans="5:17"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</row>
    <row r="95" spans="5:17"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</row>
    <row r="96" spans="5:17"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</row>
    <row r="97" spans="5:17"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</row>
    <row r="98" spans="5:17"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</row>
    <row r="99" spans="5:17"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</row>
  </sheetData>
  <mergeCells count="37">
    <mergeCell ref="E43:E47"/>
    <mergeCell ref="E48:E52"/>
    <mergeCell ref="E1:G1"/>
    <mergeCell ref="G23:G27"/>
    <mergeCell ref="F28:F32"/>
    <mergeCell ref="G28:G32"/>
    <mergeCell ref="F18:F22"/>
    <mergeCell ref="G18:G22"/>
    <mergeCell ref="F23:F27"/>
    <mergeCell ref="G8:G12"/>
    <mergeCell ref="G13:G17"/>
    <mergeCell ref="E8:E12"/>
    <mergeCell ref="E13:E17"/>
    <mergeCell ref="F3:F7"/>
    <mergeCell ref="F8:F12"/>
    <mergeCell ref="F13:F17"/>
    <mergeCell ref="A1:A2"/>
    <mergeCell ref="B1:B2"/>
    <mergeCell ref="C1:C2"/>
    <mergeCell ref="F48:F52"/>
    <mergeCell ref="G48:G52"/>
    <mergeCell ref="E18:E22"/>
    <mergeCell ref="E23:E27"/>
    <mergeCell ref="E28:E32"/>
    <mergeCell ref="E33:E37"/>
    <mergeCell ref="E38:E42"/>
    <mergeCell ref="F33:F37"/>
    <mergeCell ref="G33:G37"/>
    <mergeCell ref="F38:F42"/>
    <mergeCell ref="G38:G42"/>
    <mergeCell ref="F43:F47"/>
    <mergeCell ref="G43:G47"/>
    <mergeCell ref="K1:P1"/>
    <mergeCell ref="H1:J1"/>
    <mergeCell ref="D1:D2"/>
    <mergeCell ref="E3:E7"/>
    <mergeCell ref="G3:G7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theme="0" tint="-0.499984740745262"/>
  </sheetPr>
  <dimension ref="A1:S48"/>
  <sheetViews>
    <sheetView workbookViewId="0">
      <selection activeCell="R20" sqref="R20"/>
    </sheetView>
  </sheetViews>
  <sheetFormatPr baseColWidth="10" defaultRowHeight="15"/>
  <cols>
    <col min="3" max="3" width="12.28515625" customWidth="1"/>
    <col min="4" max="4" width="8.7109375" customWidth="1"/>
    <col min="5" max="5" width="9.42578125" customWidth="1"/>
    <col min="6" max="6" width="11.7109375" customWidth="1"/>
    <col min="7" max="7" width="13.140625" customWidth="1"/>
    <col min="8" max="8" width="9.28515625" customWidth="1"/>
    <col min="9" max="9" width="10.85546875" style="5" customWidth="1"/>
    <col min="10" max="10" width="17.140625" style="5" customWidth="1"/>
    <col min="11" max="11" width="11.140625" customWidth="1"/>
    <col min="12" max="12" width="12.85546875" customWidth="1"/>
    <col min="13" max="13" width="9.140625" customWidth="1"/>
    <col min="14" max="14" width="9.7109375" customWidth="1"/>
    <col min="15" max="15" width="18.140625" customWidth="1"/>
    <col min="16" max="18" width="6.140625" customWidth="1"/>
  </cols>
  <sheetData>
    <row r="1" spans="1:19" s="5" customFormat="1" ht="27.95" customHeight="1" thickBot="1">
      <c r="A1" s="45" t="s">
        <v>90</v>
      </c>
      <c r="B1" s="66">
        <v>0.29166666666666669</v>
      </c>
      <c r="C1" s="66">
        <v>0.73958333333333337</v>
      </c>
      <c r="D1" s="67">
        <f>(((C1-B1)-INT(C1-B1))*24)</f>
        <v>10.75</v>
      </c>
      <c r="F1" s="160" t="s">
        <v>88</v>
      </c>
      <c r="G1" s="160"/>
      <c r="H1" s="160"/>
      <c r="I1" s="160"/>
      <c r="J1" s="160"/>
    </row>
    <row r="2" spans="1:19" ht="15" customHeight="1" thickBot="1">
      <c r="A2" s="161"/>
      <c r="B2" s="169" t="s">
        <v>86</v>
      </c>
      <c r="C2" s="170"/>
      <c r="D2" s="178"/>
      <c r="E2" s="167" t="s">
        <v>87</v>
      </c>
      <c r="F2" s="173" t="s">
        <v>54</v>
      </c>
      <c r="G2" s="174"/>
      <c r="H2" s="174"/>
      <c r="I2" s="174"/>
      <c r="J2" s="175"/>
      <c r="K2" s="161" t="s">
        <v>55</v>
      </c>
      <c r="L2" s="161"/>
      <c r="M2" s="161"/>
      <c r="N2" s="161"/>
      <c r="O2" s="161"/>
    </row>
    <row r="3" spans="1:19" ht="16.5" thickBot="1">
      <c r="A3" s="161"/>
      <c r="B3" s="171"/>
      <c r="C3" s="172"/>
      <c r="D3" s="179"/>
      <c r="E3" s="168"/>
      <c r="F3" s="71">
        <v>37</v>
      </c>
      <c r="G3" s="100" t="s">
        <v>56</v>
      </c>
      <c r="H3" s="101">
        <v>15</v>
      </c>
      <c r="I3" s="50" t="s">
        <v>85</v>
      </c>
      <c r="J3" s="162" t="s">
        <v>59</v>
      </c>
      <c r="K3" s="71"/>
      <c r="L3" s="100"/>
      <c r="M3" s="101"/>
      <c r="N3" s="50" t="s">
        <v>85</v>
      </c>
      <c r="O3" s="176" t="s">
        <v>59</v>
      </c>
    </row>
    <row r="4" spans="1:19" s="5" customFormat="1" ht="16.5" thickBot="1">
      <c r="A4" s="161"/>
      <c r="B4" s="161" t="s">
        <v>76</v>
      </c>
      <c r="C4" s="161"/>
      <c r="D4" s="161" t="s">
        <v>37</v>
      </c>
      <c r="E4" s="161"/>
      <c r="F4" s="21" t="s">
        <v>82</v>
      </c>
      <c r="G4" s="21" t="s">
        <v>83</v>
      </c>
      <c r="H4" s="165" t="s">
        <v>84</v>
      </c>
      <c r="I4" s="166"/>
      <c r="J4" s="162"/>
      <c r="K4" s="44" t="s">
        <v>82</v>
      </c>
      <c r="L4" s="44" t="s">
        <v>83</v>
      </c>
      <c r="M4" s="165" t="s">
        <v>84</v>
      </c>
      <c r="N4" s="166"/>
      <c r="O4" s="177"/>
      <c r="S4" s="5" t="s">
        <v>75</v>
      </c>
    </row>
    <row r="5" spans="1:19" ht="16.5" thickBot="1">
      <c r="A5" s="22" t="s">
        <v>52</v>
      </c>
      <c r="B5" s="53">
        <v>0.29166666666666669</v>
      </c>
      <c r="C5" s="53">
        <v>0.3125</v>
      </c>
      <c r="D5" s="53">
        <v>0.3125</v>
      </c>
      <c r="E5" s="53">
        <v>0.34027777777777773</v>
      </c>
      <c r="F5" s="53">
        <v>0.34027777777777773</v>
      </c>
      <c r="G5" s="53">
        <v>0.40277777777777773</v>
      </c>
      <c r="H5" s="23">
        <f>G5-F5</f>
        <v>6.25E-2</v>
      </c>
      <c r="I5" s="24">
        <f>(H5-INT(H5))*24</f>
        <v>1.5</v>
      </c>
      <c r="J5" s="27">
        <f>F3/$I5</f>
        <v>24.666666666666668</v>
      </c>
      <c r="K5" s="53"/>
      <c r="L5" s="53"/>
      <c r="M5" s="23">
        <f>L5-K5</f>
        <v>0</v>
      </c>
      <c r="N5" s="25">
        <f>(M5-INT(M5))*24</f>
        <v>0</v>
      </c>
      <c r="O5" s="26" t="e">
        <f>K3/$N5</f>
        <v>#DIV/0!</v>
      </c>
      <c r="S5" s="5" t="s">
        <v>57</v>
      </c>
    </row>
    <row r="6" spans="1:19" ht="16.5" thickBot="1">
      <c r="A6" s="51" t="s">
        <v>53</v>
      </c>
      <c r="B6" s="54"/>
      <c r="C6" s="54"/>
      <c r="D6" s="54"/>
      <c r="E6" s="54"/>
      <c r="F6" s="54"/>
      <c r="G6" s="54"/>
      <c r="H6" s="52">
        <f>G6-F6</f>
        <v>0</v>
      </c>
      <c r="I6" s="28">
        <f>(H6-INT(H6))*24</f>
        <v>0</v>
      </c>
      <c r="J6" s="55" t="e">
        <f>F3/$I6</f>
        <v>#DIV/0!</v>
      </c>
      <c r="K6" s="54"/>
      <c r="L6" s="54"/>
      <c r="M6" s="52">
        <f>L6-K6</f>
        <v>0</v>
      </c>
      <c r="N6" s="29">
        <f>(M6-INT(M6))*24</f>
        <v>0</v>
      </c>
      <c r="O6" s="26" t="e">
        <f>K3/$N6</f>
        <v>#DIV/0!</v>
      </c>
      <c r="S6" s="5" t="s">
        <v>56</v>
      </c>
    </row>
    <row r="7" spans="1:19" ht="16.5" thickBot="1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S7" s="5" t="s">
        <v>58</v>
      </c>
    </row>
    <row r="8" spans="1:19" ht="16.5" customHeight="1" thickBot="1">
      <c r="A8" s="161"/>
      <c r="B8" s="169" t="s">
        <v>86</v>
      </c>
      <c r="C8" s="170"/>
      <c r="D8" s="170"/>
      <c r="E8" s="167" t="s">
        <v>87</v>
      </c>
      <c r="F8" s="161" t="s">
        <v>54</v>
      </c>
      <c r="G8" s="161"/>
      <c r="H8" s="161"/>
      <c r="I8" s="161"/>
      <c r="J8" s="161"/>
      <c r="K8" s="161" t="s">
        <v>55</v>
      </c>
      <c r="L8" s="161"/>
      <c r="M8" s="161"/>
      <c r="N8" s="161"/>
      <c r="O8" s="161"/>
    </row>
    <row r="9" spans="1:19" ht="16.5" customHeight="1" thickBot="1">
      <c r="A9" s="161"/>
      <c r="B9" s="171"/>
      <c r="C9" s="172"/>
      <c r="D9" s="172"/>
      <c r="E9" s="168"/>
      <c r="F9" s="71">
        <v>37</v>
      </c>
      <c r="G9" s="100" t="s">
        <v>56</v>
      </c>
      <c r="H9" s="101">
        <v>15</v>
      </c>
      <c r="I9" s="50" t="s">
        <v>85</v>
      </c>
      <c r="J9" s="162" t="s">
        <v>59</v>
      </c>
      <c r="K9" s="71"/>
      <c r="L9" s="100"/>
      <c r="M9" s="101"/>
      <c r="N9" s="50" t="s">
        <v>85</v>
      </c>
      <c r="O9" s="163" t="s">
        <v>59</v>
      </c>
    </row>
    <row r="10" spans="1:19" ht="16.5" thickBot="1">
      <c r="A10" s="161"/>
      <c r="B10" s="161" t="s">
        <v>76</v>
      </c>
      <c r="C10" s="161"/>
      <c r="D10" s="161" t="s">
        <v>37</v>
      </c>
      <c r="E10" s="161"/>
      <c r="F10" s="44" t="s">
        <v>82</v>
      </c>
      <c r="G10" s="44" t="s">
        <v>83</v>
      </c>
      <c r="H10" s="165" t="s">
        <v>84</v>
      </c>
      <c r="I10" s="166"/>
      <c r="J10" s="162"/>
      <c r="K10" s="44" t="s">
        <v>82</v>
      </c>
      <c r="L10" s="44" t="s">
        <v>83</v>
      </c>
      <c r="M10" s="165" t="s">
        <v>84</v>
      </c>
      <c r="N10" s="166"/>
      <c r="O10" s="164"/>
    </row>
    <row r="11" spans="1:19" ht="16.5" thickBot="1">
      <c r="A11" s="22" t="s">
        <v>52</v>
      </c>
      <c r="B11" s="53"/>
      <c r="C11" s="53"/>
      <c r="D11" s="53">
        <v>0.40277777777777773</v>
      </c>
      <c r="E11" s="53">
        <v>0.43055555555555558</v>
      </c>
      <c r="F11" s="53">
        <v>0.43055555555555558</v>
      </c>
      <c r="G11" s="53">
        <v>0.49305555555555558</v>
      </c>
      <c r="H11" s="23">
        <f>G11-F11</f>
        <v>6.25E-2</v>
      </c>
      <c r="I11" s="24">
        <f>(H11-INT(H11))*24</f>
        <v>1.5</v>
      </c>
      <c r="J11" s="27">
        <f>F9/$I11</f>
        <v>24.666666666666668</v>
      </c>
      <c r="K11" s="53"/>
      <c r="L11" s="53"/>
      <c r="M11" s="23">
        <f>L11-K11</f>
        <v>0</v>
      </c>
      <c r="N11" s="25">
        <f>(M11-INT(M11))*24</f>
        <v>0</v>
      </c>
      <c r="O11" s="26" t="e">
        <f>K9/$N11</f>
        <v>#DIV/0!</v>
      </c>
    </row>
    <row r="12" spans="1:19" ht="16.5" thickBot="1">
      <c r="A12" s="51" t="s">
        <v>53</v>
      </c>
      <c r="B12" s="54"/>
      <c r="C12" s="54"/>
      <c r="D12" s="54"/>
      <c r="E12" s="54"/>
      <c r="F12" s="54"/>
      <c r="G12" s="54"/>
      <c r="H12" s="52">
        <f>G12-F12</f>
        <v>0</v>
      </c>
      <c r="I12" s="28">
        <f>(H12-INT(H12))*24</f>
        <v>0</v>
      </c>
      <c r="J12" s="55" t="e">
        <f>F9/$I12</f>
        <v>#DIV/0!</v>
      </c>
      <c r="K12" s="54"/>
      <c r="L12" s="54"/>
      <c r="M12" s="52">
        <f>L12-K12</f>
        <v>0</v>
      </c>
      <c r="N12" s="29">
        <f>(M12-INT(M12))*24</f>
        <v>0</v>
      </c>
      <c r="O12" s="26" t="e">
        <f>K9/$N12</f>
        <v>#DIV/0!</v>
      </c>
    </row>
    <row r="13" spans="1:19" ht="16.5" thickBot="1">
      <c r="A13" s="61"/>
      <c r="B13" s="61"/>
      <c r="C13" s="61"/>
      <c r="D13" s="61"/>
      <c r="E13" s="61"/>
      <c r="F13" s="62"/>
      <c r="G13" s="62"/>
      <c r="H13" s="62"/>
      <c r="I13" s="61"/>
      <c r="J13" s="63"/>
      <c r="K13" s="62"/>
      <c r="L13" s="62"/>
      <c r="M13" s="62"/>
      <c r="N13" s="61"/>
      <c r="O13" s="63"/>
    </row>
    <row r="14" spans="1:19" ht="16.5" thickBot="1">
      <c r="A14" s="161"/>
      <c r="B14" s="169" t="s">
        <v>86</v>
      </c>
      <c r="C14" s="170"/>
      <c r="D14" s="170"/>
      <c r="E14" s="167" t="s">
        <v>87</v>
      </c>
      <c r="F14" s="161" t="s">
        <v>54</v>
      </c>
      <c r="G14" s="161"/>
      <c r="H14" s="161"/>
      <c r="I14" s="161"/>
      <c r="J14" s="161"/>
      <c r="K14" s="161" t="s">
        <v>55</v>
      </c>
      <c r="L14" s="161"/>
      <c r="M14" s="161"/>
      <c r="N14" s="161"/>
      <c r="O14" s="161"/>
    </row>
    <row r="15" spans="1:19" ht="16.5" thickBot="1">
      <c r="A15" s="161"/>
      <c r="B15" s="171"/>
      <c r="C15" s="172"/>
      <c r="D15" s="172"/>
      <c r="E15" s="168"/>
      <c r="F15" s="71">
        <v>37</v>
      </c>
      <c r="G15" s="100" t="s">
        <v>56</v>
      </c>
      <c r="H15" s="101">
        <v>15</v>
      </c>
      <c r="I15" s="50" t="s">
        <v>85</v>
      </c>
      <c r="J15" s="162" t="s">
        <v>59</v>
      </c>
      <c r="K15" s="71"/>
      <c r="L15" s="100"/>
      <c r="M15" s="101"/>
      <c r="N15" s="50" t="s">
        <v>85</v>
      </c>
      <c r="O15" s="163" t="s">
        <v>59</v>
      </c>
    </row>
    <row r="16" spans="1:19" ht="16.5" thickBot="1">
      <c r="A16" s="161"/>
      <c r="B16" s="161" t="s">
        <v>76</v>
      </c>
      <c r="C16" s="161"/>
      <c r="D16" s="161" t="s">
        <v>37</v>
      </c>
      <c r="E16" s="161"/>
      <c r="F16" s="44" t="s">
        <v>82</v>
      </c>
      <c r="G16" s="44" t="s">
        <v>83</v>
      </c>
      <c r="H16" s="165" t="s">
        <v>84</v>
      </c>
      <c r="I16" s="166"/>
      <c r="J16" s="162"/>
      <c r="K16" s="44" t="s">
        <v>82</v>
      </c>
      <c r="L16" s="44" t="s">
        <v>83</v>
      </c>
      <c r="M16" s="165" t="s">
        <v>84</v>
      </c>
      <c r="N16" s="166"/>
      <c r="O16" s="164"/>
    </row>
    <row r="17" spans="1:15" ht="16.5" customHeight="1" thickBot="1">
      <c r="A17" s="22" t="s">
        <v>52</v>
      </c>
      <c r="B17" s="53"/>
      <c r="C17" s="53"/>
      <c r="D17" s="53">
        <v>0.49305555555555558</v>
      </c>
      <c r="E17" s="53">
        <v>0.52083333333333337</v>
      </c>
      <c r="F17" s="53">
        <v>0.52083333333333337</v>
      </c>
      <c r="G17" s="53">
        <v>0.58333333333333337</v>
      </c>
      <c r="H17" s="23">
        <f>G17-F17</f>
        <v>6.25E-2</v>
      </c>
      <c r="I17" s="24">
        <f>(H17-INT(H17))*24</f>
        <v>1.5</v>
      </c>
      <c r="J17" s="27">
        <f>F15/$I17</f>
        <v>24.666666666666668</v>
      </c>
      <c r="K17" s="53"/>
      <c r="L17" s="53"/>
      <c r="M17" s="23">
        <f>L17-K17</f>
        <v>0</v>
      </c>
      <c r="N17" s="25">
        <f>(M17-INT(M17))*24</f>
        <v>0</v>
      </c>
      <c r="O17" s="26" t="e">
        <f>K15/$N17</f>
        <v>#DIV/0!</v>
      </c>
    </row>
    <row r="18" spans="1:15" ht="16.5" customHeight="1" thickBot="1">
      <c r="A18" s="51" t="s">
        <v>53</v>
      </c>
      <c r="B18" s="54"/>
      <c r="C18" s="54"/>
      <c r="D18" s="54"/>
      <c r="E18" s="54"/>
      <c r="F18" s="54"/>
      <c r="G18" s="54"/>
      <c r="H18" s="52">
        <f>G18-F18</f>
        <v>0</v>
      </c>
      <c r="I18" s="28">
        <f>(H18-INT(H18))*24</f>
        <v>0</v>
      </c>
      <c r="J18" s="55" t="e">
        <f>F15/$I18</f>
        <v>#DIV/0!</v>
      </c>
      <c r="K18" s="54"/>
      <c r="L18" s="54"/>
      <c r="M18" s="52">
        <f>L18-K18</f>
        <v>0</v>
      </c>
      <c r="N18" s="29">
        <f>(M18-INT(M18))*24</f>
        <v>0</v>
      </c>
      <c r="O18" s="26" t="e">
        <f>K15/$N18</f>
        <v>#DIV/0!</v>
      </c>
    </row>
    <row r="19" spans="1:15" ht="16.5" customHeight="1" thickBot="1">
      <c r="A19" s="61"/>
      <c r="B19" s="61"/>
      <c r="C19" s="61"/>
      <c r="D19" s="61"/>
      <c r="E19" s="61"/>
      <c r="F19" s="62"/>
      <c r="G19" s="62"/>
      <c r="H19" s="62"/>
      <c r="I19" s="61"/>
      <c r="J19" s="63"/>
      <c r="K19" s="62"/>
      <c r="L19" s="62"/>
      <c r="M19" s="62"/>
      <c r="N19" s="61"/>
      <c r="O19" s="63"/>
    </row>
    <row r="20" spans="1:15" ht="16.5" customHeight="1" thickBot="1">
      <c r="A20" s="161"/>
      <c r="B20" s="169" t="s">
        <v>86</v>
      </c>
      <c r="C20" s="170"/>
      <c r="D20" s="170"/>
      <c r="E20" s="167" t="s">
        <v>87</v>
      </c>
      <c r="F20" s="161" t="s">
        <v>54</v>
      </c>
      <c r="G20" s="161"/>
      <c r="H20" s="161"/>
      <c r="I20" s="161"/>
      <c r="J20" s="161"/>
      <c r="K20" s="161" t="s">
        <v>55</v>
      </c>
      <c r="L20" s="161"/>
      <c r="M20" s="161"/>
      <c r="N20" s="161"/>
      <c r="O20" s="161"/>
    </row>
    <row r="21" spans="1:15" ht="16.5" customHeight="1" thickBot="1">
      <c r="A21" s="161"/>
      <c r="B21" s="171"/>
      <c r="C21" s="172"/>
      <c r="D21" s="172"/>
      <c r="E21" s="168"/>
      <c r="F21" s="71">
        <v>12</v>
      </c>
      <c r="G21" s="100" t="s">
        <v>56</v>
      </c>
      <c r="H21" s="101">
        <v>15</v>
      </c>
      <c r="I21" s="50" t="s">
        <v>85</v>
      </c>
      <c r="J21" s="162" t="s">
        <v>59</v>
      </c>
      <c r="K21" s="71">
        <v>37</v>
      </c>
      <c r="L21" s="100" t="s">
        <v>56</v>
      </c>
      <c r="M21" s="101">
        <v>10</v>
      </c>
      <c r="N21" s="50" t="s">
        <v>85</v>
      </c>
      <c r="O21" s="163" t="s">
        <v>59</v>
      </c>
    </row>
    <row r="22" spans="1:15" ht="16.5" customHeight="1" thickBot="1">
      <c r="A22" s="161"/>
      <c r="B22" s="161" t="s">
        <v>76</v>
      </c>
      <c r="C22" s="161"/>
      <c r="D22" s="161" t="s">
        <v>37</v>
      </c>
      <c r="E22" s="161"/>
      <c r="F22" s="44" t="s">
        <v>82</v>
      </c>
      <c r="G22" s="44" t="s">
        <v>83</v>
      </c>
      <c r="H22" s="165" t="s">
        <v>84</v>
      </c>
      <c r="I22" s="166"/>
      <c r="J22" s="162"/>
      <c r="K22" s="44" t="s">
        <v>82</v>
      </c>
      <c r="L22" s="44" t="s">
        <v>83</v>
      </c>
      <c r="M22" s="165" t="s">
        <v>84</v>
      </c>
      <c r="N22" s="166"/>
      <c r="O22" s="164"/>
    </row>
    <row r="23" spans="1:15" ht="16.5" customHeight="1" thickBot="1">
      <c r="A23" s="22" t="s">
        <v>52</v>
      </c>
      <c r="B23" s="56"/>
      <c r="C23" s="56"/>
      <c r="D23" s="53">
        <v>0.58333333333333337</v>
      </c>
      <c r="E23" s="53">
        <v>0.61111111111111105</v>
      </c>
      <c r="F23" s="53">
        <v>0.61111111111111105</v>
      </c>
      <c r="G23" s="53">
        <v>0.625</v>
      </c>
      <c r="H23" s="23">
        <f>G23-F23</f>
        <v>1.3888888888888951E-2</v>
      </c>
      <c r="I23" s="24">
        <f>(H23-INT(H23))*24</f>
        <v>0.33333333333333481</v>
      </c>
      <c r="J23" s="27">
        <f>F21/$I23</f>
        <v>35.999999999999844</v>
      </c>
      <c r="K23" s="53">
        <v>0.625</v>
      </c>
      <c r="L23" s="53">
        <v>0.67708333333333337</v>
      </c>
      <c r="M23" s="23">
        <f>L23-K23</f>
        <v>5.208333333333337E-2</v>
      </c>
      <c r="N23" s="25">
        <f>(M23-INT(M23))*24</f>
        <v>1.2500000000000009</v>
      </c>
      <c r="O23" s="26">
        <f>K21/$N23</f>
        <v>29.59999999999998</v>
      </c>
    </row>
    <row r="24" spans="1:15" ht="16.5" customHeight="1" thickBot="1">
      <c r="A24" s="51" t="s">
        <v>53</v>
      </c>
      <c r="B24" s="54"/>
      <c r="C24" s="54"/>
      <c r="D24" s="54"/>
      <c r="E24" s="54"/>
      <c r="F24" s="54"/>
      <c r="G24" s="54"/>
      <c r="H24" s="52">
        <f>G24-F24</f>
        <v>0</v>
      </c>
      <c r="I24" s="28">
        <f>(H24-INT(H24))*24</f>
        <v>0</v>
      </c>
      <c r="J24" s="55" t="e">
        <f>F21/$I24</f>
        <v>#DIV/0!</v>
      </c>
      <c r="K24" s="54"/>
      <c r="L24" s="54"/>
      <c r="M24" s="52">
        <f>L24-K24</f>
        <v>0</v>
      </c>
      <c r="N24" s="29">
        <f>(M24-INT(M24))*24</f>
        <v>0</v>
      </c>
      <c r="O24" s="26" t="e">
        <f>K21/$N24</f>
        <v>#DIV/0!</v>
      </c>
    </row>
    <row r="25" spans="1:15" ht="16.5" customHeight="1" thickBot="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</row>
    <row r="26" spans="1:15" ht="16.5" customHeight="1" thickBot="1">
      <c r="A26" s="161"/>
      <c r="B26" s="169" t="s">
        <v>86</v>
      </c>
      <c r="C26" s="170"/>
      <c r="D26" s="170"/>
      <c r="E26" s="167" t="s">
        <v>87</v>
      </c>
      <c r="F26" s="161" t="s">
        <v>54</v>
      </c>
      <c r="G26" s="161"/>
      <c r="H26" s="161"/>
      <c r="I26" s="161"/>
      <c r="J26" s="161"/>
      <c r="K26" s="161" t="s">
        <v>55</v>
      </c>
      <c r="L26" s="161"/>
      <c r="M26" s="161"/>
      <c r="N26" s="161"/>
      <c r="O26" s="161"/>
    </row>
    <row r="27" spans="1:15" ht="16.5" customHeight="1" thickBot="1">
      <c r="A27" s="161"/>
      <c r="B27" s="171"/>
      <c r="C27" s="172"/>
      <c r="D27" s="172"/>
      <c r="E27" s="168"/>
      <c r="F27" s="71">
        <v>55</v>
      </c>
      <c r="G27" s="100" t="s">
        <v>56</v>
      </c>
      <c r="H27" s="101">
        <v>10</v>
      </c>
      <c r="I27" s="50" t="s">
        <v>85</v>
      </c>
      <c r="J27" s="162" t="s">
        <v>59</v>
      </c>
      <c r="K27" s="71"/>
      <c r="L27" s="100"/>
      <c r="M27" s="101"/>
      <c r="N27" s="50" t="s">
        <v>85</v>
      </c>
      <c r="O27" s="163" t="s">
        <v>59</v>
      </c>
    </row>
    <row r="28" spans="1:15" ht="16.5" customHeight="1" thickBot="1">
      <c r="A28" s="161"/>
      <c r="B28" s="161" t="s">
        <v>76</v>
      </c>
      <c r="C28" s="161"/>
      <c r="D28" s="161" t="s">
        <v>37</v>
      </c>
      <c r="E28" s="161"/>
      <c r="F28" s="44" t="s">
        <v>82</v>
      </c>
      <c r="G28" s="44" t="s">
        <v>83</v>
      </c>
      <c r="H28" s="165" t="s">
        <v>84</v>
      </c>
      <c r="I28" s="166"/>
      <c r="J28" s="162"/>
      <c r="K28" s="44" t="s">
        <v>82</v>
      </c>
      <c r="L28" s="44" t="s">
        <v>83</v>
      </c>
      <c r="M28" s="165" t="s">
        <v>84</v>
      </c>
      <c r="N28" s="166"/>
      <c r="O28" s="164"/>
    </row>
    <row r="29" spans="1:15" ht="16.5" customHeight="1" thickBot="1">
      <c r="A29" s="22" t="s">
        <v>52</v>
      </c>
      <c r="B29" s="57"/>
      <c r="C29" s="57"/>
      <c r="D29" s="58">
        <v>0.67708333333333337</v>
      </c>
      <c r="E29" s="59">
        <v>0.69444444444444453</v>
      </c>
      <c r="F29" s="53">
        <v>0.69444444444444453</v>
      </c>
      <c r="G29" s="53">
        <v>0.73958333333333337</v>
      </c>
      <c r="H29" s="23">
        <f>G29-F29</f>
        <v>4.513888888888884E-2</v>
      </c>
      <c r="I29" s="24">
        <f>(H29-INT(H29))*24</f>
        <v>1.0833333333333321</v>
      </c>
      <c r="J29" s="27">
        <f>F27/$I29</f>
        <v>50.769230769230823</v>
      </c>
      <c r="K29" s="53"/>
      <c r="L29" s="53"/>
      <c r="M29" s="23">
        <f>L29-K29</f>
        <v>0</v>
      </c>
      <c r="N29" s="25">
        <f>(M29-INT(M29))*24</f>
        <v>0</v>
      </c>
      <c r="O29" s="26" t="e">
        <f>K27/$N29</f>
        <v>#DIV/0!</v>
      </c>
    </row>
    <row r="30" spans="1:15" ht="16.5" customHeight="1" thickBot="1">
      <c r="A30" s="51" t="s">
        <v>53</v>
      </c>
      <c r="B30" s="60"/>
      <c r="C30" s="60"/>
      <c r="D30" s="60"/>
      <c r="E30" s="54"/>
      <c r="F30" s="54"/>
      <c r="G30" s="54"/>
      <c r="H30" s="52">
        <f>G30-F30</f>
        <v>0</v>
      </c>
      <c r="I30" s="28">
        <f>(H30-INT(H30))*24</f>
        <v>0</v>
      </c>
      <c r="J30" s="55" t="e">
        <f>F27/$I30</f>
        <v>#DIV/0!</v>
      </c>
      <c r="K30" s="54"/>
      <c r="L30" s="54"/>
      <c r="M30" s="52">
        <f>L30-K30</f>
        <v>0</v>
      </c>
      <c r="N30" s="29">
        <f>(M30-INT(M30))*24</f>
        <v>0</v>
      </c>
      <c r="O30" s="26" t="e">
        <f>K27/$N30</f>
        <v>#DIV/0!</v>
      </c>
    </row>
    <row r="31" spans="1:15" ht="16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5" ht="16.5" customHeight="1" thickBot="1">
      <c r="A32" s="161"/>
      <c r="B32" s="169"/>
      <c r="C32" s="170"/>
      <c r="D32" s="170"/>
      <c r="E32" s="188"/>
      <c r="F32" s="161" t="s">
        <v>54</v>
      </c>
      <c r="G32" s="161"/>
      <c r="H32" s="161"/>
      <c r="I32" s="161"/>
      <c r="J32" s="161"/>
      <c r="K32" s="161" t="s">
        <v>55</v>
      </c>
      <c r="L32" s="161"/>
      <c r="M32" s="161"/>
      <c r="N32" s="161"/>
      <c r="O32" s="161"/>
    </row>
    <row r="33" spans="1:15" s="5" customFormat="1" ht="16.5" customHeight="1" thickBot="1">
      <c r="A33" s="161"/>
      <c r="B33" s="171"/>
      <c r="C33" s="172"/>
      <c r="D33" s="172"/>
      <c r="E33" s="189"/>
      <c r="F33" s="71"/>
      <c r="G33" s="100" t="s">
        <v>56</v>
      </c>
      <c r="H33" s="101"/>
      <c r="I33" s="50" t="s">
        <v>85</v>
      </c>
      <c r="J33" s="162" t="s">
        <v>59</v>
      </c>
      <c r="K33" s="71"/>
      <c r="L33" s="100"/>
      <c r="M33" s="101"/>
      <c r="N33" s="50" t="s">
        <v>85</v>
      </c>
      <c r="O33" s="163" t="s">
        <v>59</v>
      </c>
    </row>
    <row r="34" spans="1:15" s="5" customFormat="1" ht="16.5" customHeight="1" thickBot="1">
      <c r="A34" s="161"/>
      <c r="B34" s="161" t="s">
        <v>76</v>
      </c>
      <c r="C34" s="161"/>
      <c r="D34" s="161" t="s">
        <v>37</v>
      </c>
      <c r="E34" s="161"/>
      <c r="F34" s="44" t="s">
        <v>82</v>
      </c>
      <c r="G34" s="44" t="s">
        <v>83</v>
      </c>
      <c r="H34" s="165" t="s">
        <v>84</v>
      </c>
      <c r="I34" s="166"/>
      <c r="J34" s="162"/>
      <c r="K34" s="44" t="s">
        <v>82</v>
      </c>
      <c r="L34" s="44" t="s">
        <v>83</v>
      </c>
      <c r="M34" s="165" t="s">
        <v>84</v>
      </c>
      <c r="N34" s="166"/>
      <c r="O34" s="164"/>
    </row>
    <row r="35" spans="1:15" s="5" customFormat="1" ht="16.5" customHeight="1" thickBot="1">
      <c r="A35" s="22" t="s">
        <v>52</v>
      </c>
      <c r="B35" s="56"/>
      <c r="C35" s="56"/>
      <c r="D35" s="53"/>
      <c r="E35" s="53"/>
      <c r="F35" s="53"/>
      <c r="G35" s="53"/>
      <c r="H35" s="23">
        <f>G35-F35</f>
        <v>0</v>
      </c>
      <c r="I35" s="24">
        <f>(H35-INT(H35))*24</f>
        <v>0</v>
      </c>
      <c r="J35" s="27" t="e">
        <f>F33/$I35</f>
        <v>#DIV/0!</v>
      </c>
      <c r="K35" s="53"/>
      <c r="L35" s="53"/>
      <c r="M35" s="23">
        <f>L35-K35</f>
        <v>0</v>
      </c>
      <c r="N35" s="25">
        <f>(M35-INT(M35))*24</f>
        <v>0</v>
      </c>
      <c r="O35" s="26" t="e">
        <f>K33/$N35</f>
        <v>#DIV/0!</v>
      </c>
    </row>
    <row r="36" spans="1:15" s="5" customFormat="1" ht="16.5" customHeight="1" thickBot="1">
      <c r="A36" s="51" t="s">
        <v>53</v>
      </c>
      <c r="B36" s="54"/>
      <c r="C36" s="54"/>
      <c r="D36" s="54"/>
      <c r="E36" s="54"/>
      <c r="F36" s="54"/>
      <c r="G36" s="54"/>
      <c r="H36" s="52">
        <f>G36-F36</f>
        <v>0</v>
      </c>
      <c r="I36" s="28">
        <f>(H36-INT(H36))*24</f>
        <v>0</v>
      </c>
      <c r="J36" s="55" t="e">
        <f>F33/$I36</f>
        <v>#DIV/0!</v>
      </c>
      <c r="K36" s="54"/>
      <c r="L36" s="54"/>
      <c r="M36" s="52">
        <f>L36-K36</f>
        <v>0</v>
      </c>
      <c r="N36" s="29">
        <f>(M36-INT(M36))*24</f>
        <v>0</v>
      </c>
      <c r="O36" s="26" t="e">
        <f>K33/$N36</f>
        <v>#DIV/0!</v>
      </c>
    </row>
    <row r="37" spans="1:15" s="5" customFormat="1" ht="16.5" customHeight="1" thickBot="1"/>
    <row r="38" spans="1:15">
      <c r="B38" s="184" t="s">
        <v>80</v>
      </c>
      <c r="C38" s="185"/>
      <c r="D38" s="46" t="s">
        <v>3</v>
      </c>
      <c r="E38" s="48">
        <f>(((C11-B11)-INT(C11-B11))*24)+(((C17-B17)-INT(C17-B17))*24)+(((C23-B23)-INT(C23-B23))*24)+(((C29-B29)-INT(C29-B29))*24)+(((C5-B5)-INT(C5-B5))*24)+(((C35-B35)-INT(C35-B35))*24)</f>
        <v>0.49999999999999956</v>
      </c>
      <c r="F38" s="49"/>
      <c r="G38" s="49"/>
    </row>
    <row r="39" spans="1:15" ht="15.75" thickBot="1">
      <c r="B39" s="186"/>
      <c r="C39" s="187"/>
      <c r="D39" s="47" t="s">
        <v>4</v>
      </c>
      <c r="E39" s="69">
        <f>(((C12-B12)-INT(C12-B12))*24)+(((C18-B18)-INT(C18-B18))*24)+(((C24-B24)-INT(C24-B24))*24)+(((C30-B30)-INT(C30-B30))*24)+(((C6-B6)-INT(C6-B6))*24)+(((C36-B36)-INT(C36-B36))*24)</f>
        <v>0</v>
      </c>
    </row>
    <row r="40" spans="1:15" s="5" customFormat="1" ht="15.75" thickBot="1">
      <c r="B40" s="45"/>
      <c r="C40" s="45"/>
    </row>
    <row r="41" spans="1:15">
      <c r="B41" s="184" t="s">
        <v>81</v>
      </c>
      <c r="C41" s="185"/>
      <c r="D41" s="46" t="s">
        <v>3</v>
      </c>
      <c r="E41" s="48">
        <f>(((E11-D11)-INT(E11-D11))*24)+(((E17-D17)-INT(E17-D17))*24)+(((E23-D23)-INT(E23-D23))*24)+(((E29-D29)-INT(E29-D29))*24)+(((E5-D5)-INT(E5-D5))*24)+(((E35-D35)-INT(E35-D35))*24)</f>
        <v>3.083333333333333</v>
      </c>
    </row>
    <row r="42" spans="1:15" ht="15.75" thickBot="1">
      <c r="B42" s="186"/>
      <c r="C42" s="187"/>
      <c r="D42" s="47" t="s">
        <v>4</v>
      </c>
      <c r="E42" s="69">
        <f>(((E12-D12)-INT(E12-D12))*24)+(((E18-D18)-INT(E18-D18))*24)+(((E24-D24)-INT(E24-D24))*24)+(((E30-D30)-INT(E30-D30))*24)+(((E6-D6)-INT(E6-D6))*24)+(((E36-D36)-INT(E36-D36))*24)</f>
        <v>0</v>
      </c>
    </row>
    <row r="43" spans="1:15" s="5" customFormat="1" ht="15.75" thickBot="1">
      <c r="B43" s="45"/>
      <c r="C43" s="45"/>
    </row>
    <row r="44" spans="1:15">
      <c r="B44" s="184" t="s">
        <v>89</v>
      </c>
      <c r="C44" s="185"/>
      <c r="D44" s="46" t="s">
        <v>3</v>
      </c>
      <c r="E44" s="48">
        <f>SUM(I11+I17+I23+I29+I5+N5+N11+N17+N23+N29+N35)</f>
        <v>7.1666666666666679</v>
      </c>
    </row>
    <row r="45" spans="1:15" ht="15.75" thickBot="1">
      <c r="B45" s="186"/>
      <c r="C45" s="187"/>
      <c r="D45" s="47" t="s">
        <v>4</v>
      </c>
      <c r="E45" s="69">
        <f>SUM(I12+I18+I24+I30+I6)</f>
        <v>0</v>
      </c>
    </row>
    <row r="46" spans="1:15" ht="15.75" thickBot="1"/>
    <row r="47" spans="1:15">
      <c r="B47" s="180" t="s">
        <v>91</v>
      </c>
      <c r="C47" s="181"/>
      <c r="D47" s="68" t="s">
        <v>3</v>
      </c>
      <c r="E47" s="48">
        <f>SUM(E38+E41+E44)</f>
        <v>10.75</v>
      </c>
    </row>
    <row r="48" spans="1:15" ht="15.75" thickBot="1">
      <c r="B48" s="182"/>
      <c r="C48" s="183"/>
      <c r="D48" s="47" t="s">
        <v>4</v>
      </c>
      <c r="E48" s="70">
        <f>SUM(E39+E42+E45)</f>
        <v>0</v>
      </c>
    </row>
  </sheetData>
  <dataConsolidate/>
  <mergeCells count="71">
    <mergeCell ref="A14:A16"/>
    <mergeCell ref="A32:A34"/>
    <mergeCell ref="B34:C34"/>
    <mergeCell ref="A26:A28"/>
    <mergeCell ref="K14:O14"/>
    <mergeCell ref="J15:J16"/>
    <mergeCell ref="E14:E15"/>
    <mergeCell ref="F14:J14"/>
    <mergeCell ref="D34:E34"/>
    <mergeCell ref="H34:I34"/>
    <mergeCell ref="M34:N34"/>
    <mergeCell ref="B32:D33"/>
    <mergeCell ref="E32:E33"/>
    <mergeCell ref="B47:C48"/>
    <mergeCell ref="B38:C39"/>
    <mergeCell ref="B41:C42"/>
    <mergeCell ref="B44:C45"/>
    <mergeCell ref="O9:O10"/>
    <mergeCell ref="B10:C10"/>
    <mergeCell ref="D10:E10"/>
    <mergeCell ref="K26:O26"/>
    <mergeCell ref="K20:O20"/>
    <mergeCell ref="O21:O22"/>
    <mergeCell ref="H16:I16"/>
    <mergeCell ref="E8:E9"/>
    <mergeCell ref="B8:D9"/>
    <mergeCell ref="B16:C16"/>
    <mergeCell ref="D16:E16"/>
    <mergeCell ref="B14:D15"/>
    <mergeCell ref="A2:A4"/>
    <mergeCell ref="F2:J2"/>
    <mergeCell ref="J3:J4"/>
    <mergeCell ref="K2:O2"/>
    <mergeCell ref="O3:O4"/>
    <mergeCell ref="B4:C4"/>
    <mergeCell ref="D4:E4"/>
    <mergeCell ref="B2:D3"/>
    <mergeCell ref="H4:I4"/>
    <mergeCell ref="E2:E3"/>
    <mergeCell ref="A8:A10"/>
    <mergeCell ref="A20:A22"/>
    <mergeCell ref="F20:J20"/>
    <mergeCell ref="F26:J26"/>
    <mergeCell ref="E20:E21"/>
    <mergeCell ref="E26:E27"/>
    <mergeCell ref="J27:J28"/>
    <mergeCell ref="B20:D21"/>
    <mergeCell ref="B26:D27"/>
    <mergeCell ref="B22:C22"/>
    <mergeCell ref="D22:E22"/>
    <mergeCell ref="B28:C28"/>
    <mergeCell ref="D28:E28"/>
    <mergeCell ref="H22:I22"/>
    <mergeCell ref="J21:J22"/>
    <mergeCell ref="H10:I10"/>
    <mergeCell ref="F1:J1"/>
    <mergeCell ref="F32:J32"/>
    <mergeCell ref="K32:O32"/>
    <mergeCell ref="J33:J34"/>
    <mergeCell ref="O33:O34"/>
    <mergeCell ref="O27:O28"/>
    <mergeCell ref="M4:N4"/>
    <mergeCell ref="M10:N10"/>
    <mergeCell ref="M28:N28"/>
    <mergeCell ref="M22:N22"/>
    <mergeCell ref="M16:N16"/>
    <mergeCell ref="O15:O16"/>
    <mergeCell ref="K8:O8"/>
    <mergeCell ref="H28:I28"/>
    <mergeCell ref="F8:J8"/>
    <mergeCell ref="J9:J10"/>
  </mergeCells>
  <phoneticPr fontId="12" type="noConversion"/>
  <dataValidations count="1">
    <dataValidation type="list" allowBlank="1" showInputMessage="1" showErrorMessage="1" sqref="L15 G33 G27 G21 G15 G9 G3 L9 L27 G19 L21 L19 L3 L33">
      <formula1>$S$4:$S$7</formula1>
    </dataValidation>
  </dataValidations>
  <pageMargins left="0.25" right="0.25" top="0.75" bottom="0.75" header="0.3" footer="0.3"/>
  <pageSetup paperSize="8" scale="95" orientation="landscape" horizontalDpi="4294967295" verticalDpi="4294967295"/>
  <rowBreaks count="1" manualBreakCount="1">
    <brk id="48" max="16383" man="1"/>
  </rowBreaks>
  <colBreaks count="1" manualBreakCount="1">
    <brk id="1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DonnéeProduction</vt:lpstr>
      <vt:lpstr>TempsPoste</vt:lpstr>
      <vt:lpstr>CADENCES</vt:lpstr>
      <vt:lpstr>Temps Mélange S 1000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</dc:creator>
  <cp:lastModifiedBy>j99010</cp:lastModifiedBy>
  <cp:lastPrinted>2016-06-21T06:21:57Z</cp:lastPrinted>
  <dcterms:created xsi:type="dcterms:W3CDTF">2016-06-08T11:51:16Z</dcterms:created>
  <dcterms:modified xsi:type="dcterms:W3CDTF">2016-06-30T12:33:39Z</dcterms:modified>
</cp:coreProperties>
</file>