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840"/>
  </bookViews>
  <sheets>
    <sheet name="analyse" sheetId="1" r:id="rId1"/>
  </sheets>
  <externalReferences>
    <externalReference r:id="rId2"/>
    <externalReference r:id="rId3"/>
  </externalReferences>
  <definedNames>
    <definedName name="agents">IF('[2]Zoom CAP  Entrées nettes '!$Z$42='[2]Zoom CAP  Entrées nettes '!$AE$12,OFFSET('[2]Zoom CAP  Entrées nettes '!$AF$12,0,0,1,COUNTA('[2]Zoom CAP  Entrées nettes '!$AF$12:$KB$12)+1),IF('[2]Zoom CAP  Entrées nettes '!$Z$42='[2]Zoom CAP  Entrées nettes '!$AE$13,OFFSET('[2]Zoom CAP  Entrées nettes '!$AF$13,0,0,1,COUNTA('[2]Zoom CAP  Entrées nettes '!$AF$13:$KB$13)+1),OFFSET('[2]Zoom CAP  Entrées nettes '!$AF$14,0,0,1,COUNTA('[2]Zoom CAP  Entrées nettes '!$AF$14:$KB$14)+1)))</definedName>
    <definedName name="colA">OFFSET([1]SynthèseEparRetr!$BD$2,,,MATCH(30000,[1]SynthèseEparRetr!$BD:$BD,1))</definedName>
    <definedName name="colAa">OFFSET(analyse!#REF!,,,MATCH(300000,analyse!#REF!,1))</definedName>
    <definedName name="colAp">OFFSET([1]SynthèsePrev!$BD$2,,,MATCH(30000,[1]SynthèsePrev!$BD:$BD,1))</definedName>
    <definedName name="colApm">[1]SynthèsePrev!$BR$2:$BR$7</definedName>
    <definedName name="colB">OFFSET(colA,,-5,,2)</definedName>
    <definedName name="colBa">OFFSET(colAa,,-5,,2)</definedName>
    <definedName name="colBp">OFFSET(colAp,,-5,,2)</definedName>
    <definedName name="colBpm">OFFSET(colApm,,-5,,2)</definedName>
    <definedName name="colC">OFFSET(colA,,-3)</definedName>
    <definedName name="colCa">OFFSET(colAa,,-3)</definedName>
    <definedName name="colCp">OFFSET(colAp,,-3)</definedName>
    <definedName name="colCpm">OFFSET(colApm,,-3)</definedName>
    <definedName name="colD">OFFSET(colA,,-2)</definedName>
    <definedName name="colDa">OFFSET(colAa,,-2)</definedName>
    <definedName name="colDp">OFFSET(colAp,,-2)</definedName>
    <definedName name="colDpm">OFFSET(colApm,,-2)</definedName>
    <definedName name="colE">OFFSET(colA,,-1)</definedName>
    <definedName name="colEa">OFFSET(colAa,,-1)</definedName>
    <definedName name="colEp">OFFSET(colAp,,-1)</definedName>
    <definedName name="colEpm">OFFSET(colApm,,-1)</definedName>
    <definedName name="colF">OFFSET(colA,,1)</definedName>
    <definedName name="colFa">OFFSET(colAa,,1)</definedName>
    <definedName name="colFp">OFFSET(colAp,,1)</definedName>
    <definedName name="colFpm">OFFSET(colApm,,1)</definedName>
    <definedName name="colG">OFFSET(colA,,2)</definedName>
    <definedName name="colGa">OFFSET(colAa,,2)</definedName>
    <definedName name="colGp">OFFSET(colAp,,2)</definedName>
    <definedName name="colGpm">OFFSET(colApm,,2)</definedName>
    <definedName name="colH">OFFSET(colA,,3)</definedName>
    <definedName name="colHa">OFFSET(colAa,,3)</definedName>
    <definedName name="colHp">OFFSET(colAp,,3)</definedName>
    <definedName name="colHpm">OFFSET(colApm,,3)</definedName>
    <definedName name="colI">OFFSET(colA,,4)</definedName>
    <definedName name="colIa">OFFSET(colAa,,4)</definedName>
    <definedName name="colIp">OFFSET(colAp,,4)</definedName>
    <definedName name="colIpm">OFFSET(colApm,,4)</definedName>
    <definedName name="colJ">OFFSET(colA,,5)</definedName>
    <definedName name="colJa">OFFSET(colAa,,5)</definedName>
    <definedName name="colJp">OFFSET(colAp,,5)</definedName>
    <definedName name="colJpm">OFFSET(colApm,,5)</definedName>
  </definedNames>
  <calcPr calcId="145621"/>
</workbook>
</file>

<file path=xl/calcChain.xml><?xml version="1.0" encoding="utf-8"?>
<calcChain xmlns="http://schemas.openxmlformats.org/spreadsheetml/2006/main">
  <c r="K17" i="1" l="1"/>
  <c r="J20" i="1"/>
  <c r="P28" i="1"/>
  <c r="P26" i="1"/>
  <c r="P24" i="1"/>
  <c r="N29" i="1"/>
  <c r="N27" i="1"/>
  <c r="N25" i="1"/>
  <c r="L28" i="1"/>
  <c r="L26" i="1"/>
  <c r="L24" i="1"/>
  <c r="N21" i="1"/>
  <c r="P20" i="1"/>
  <c r="L20" i="1"/>
  <c r="J17" i="1"/>
  <c r="P22" i="1" l="1"/>
  <c r="N23" i="1"/>
  <c r="L22" i="1"/>
  <c r="M26" i="1"/>
  <c r="M20" i="1"/>
  <c r="M24" i="1"/>
  <c r="M28" i="1"/>
  <c r="M22" i="1" l="1"/>
</calcChain>
</file>

<file path=xl/sharedStrings.xml><?xml version="1.0" encoding="utf-8"?>
<sst xmlns="http://schemas.openxmlformats.org/spreadsheetml/2006/main" count="14" uniqueCount="14">
  <si>
    <t>période</t>
  </si>
  <si>
    <t>Blogs</t>
  </si>
  <si>
    <t xml:space="preserve">Nb utilisateurs Site </t>
  </si>
  <si>
    <t>Nb utilisateurs Blog A</t>
  </si>
  <si>
    <t>Nb utilisateurs Blog B</t>
  </si>
  <si>
    <t>Nb utilisateurs Blog C</t>
  </si>
  <si>
    <t>Blog A</t>
  </si>
  <si>
    <t>Blog B</t>
  </si>
  <si>
    <t>Blog C</t>
  </si>
  <si>
    <t>REEL 2015</t>
  </si>
  <si>
    <t>SOLDE 2015</t>
  </si>
  <si>
    <t>REEL 2016</t>
  </si>
  <si>
    <t>SOLDE 2016</t>
  </si>
  <si>
    <t>TOTAL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</si>
</sst>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2" xfId="0" applyNumberFormat="1" applyBorder="1"/>
    <xf numFmtId="3" fontId="0" fillId="0" borderId="1" xfId="0" applyNumberFormat="1" applyBorder="1"/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analyse!$K$17</c:f>
          <c:strCache>
            <c:ptCount val="1"/>
            <c:pt idx="0">
              <c:v>Suivi de la fréquentaion</c:v>
            </c:pt>
          </c:strCache>
        </c:strRef>
      </c:tx>
      <c:layout>
        <c:manualLayout>
          <c:xMode val="edge"/>
          <c:yMode val="edge"/>
          <c:x val="0.31639296157665048"/>
          <c:y val="4.8346687507117542E-2"/>
        </c:manualLayout>
      </c:layout>
      <c:overlay val="0"/>
      <c:txPr>
        <a:bodyPr/>
        <a:lstStyle/>
        <a:p>
          <a:pPr>
            <a:defRPr sz="800" i="0" u="none">
              <a:solidFill>
                <a:sysClr val="windowText" lastClr="000000"/>
              </a:solidFill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7101444330329578E-2"/>
          <c:y val="0.16245293729522128"/>
          <c:w val="0.79952809858547891"/>
          <c:h val="0.5966277415030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analyse!$N$19</c:f>
              <c:strCache>
                <c:ptCount val="1"/>
                <c:pt idx="0">
                  <c:v>REEL 2016</c:v>
                </c:pt>
              </c:strCache>
            </c:strRef>
          </c:tx>
          <c:spPr>
            <a:solidFill>
              <a:srgbClr val="70578F">
                <a:alpha val="87000"/>
              </a:srgbClr>
            </a:solidFill>
          </c:spPr>
          <c:invertIfNegative val="0"/>
          <c:dLbls>
            <c:txPr>
              <a:bodyPr/>
              <a:lstStyle/>
              <a:p>
                <a:pPr algn="ctr">
                  <a:defRPr lang="fr-FR"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analyse!$J$20:$K$23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Site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analyse!$N$20:$N$23</c:f>
              <c:numCache>
                <c:formatCode>#,##0</c:formatCode>
                <c:ptCount val="4"/>
                <c:pt idx="1">
                  <c:v>52000</c:v>
                </c:pt>
                <c:pt idx="3">
                  <c:v>3500</c:v>
                </c:pt>
              </c:numCache>
            </c:numRef>
          </c:val>
        </c:ser>
        <c:ser>
          <c:idx val="2"/>
          <c:order val="1"/>
          <c:tx>
            <c:strRef>
              <c:f>[1]SynthèseEparRetr!$BC$12</c:f>
              <c:strCache>
                <c:ptCount val="1"/>
                <c:pt idx="0">
                  <c:v>situation à fin avril</c:v>
                </c:pt>
              </c:strCache>
            </c:strRef>
          </c:tx>
          <c:spPr>
            <a:solidFill>
              <a:srgbClr val="70578F">
                <a:alpha val="87000"/>
              </a:srgbClr>
            </a:solidFill>
          </c:spPr>
          <c:invertIfNegative val="0"/>
          <c:dLbls>
            <c:dLbl>
              <c:idx val="2"/>
              <c:delete val="1"/>
            </c:dLbl>
            <c:txPr>
              <a:bodyPr/>
              <a:lstStyle/>
              <a:p>
                <a:pPr algn="ctr">
                  <a:defRPr lang="fr-FR"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analyse!$J$20:$K$23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Site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analyse!$L$20:$L$23</c:f>
              <c:numCache>
                <c:formatCode>#,##0</c:formatCode>
                <c:ptCount val="4"/>
                <c:pt idx="0">
                  <c:v>65000</c:v>
                </c:pt>
                <c:pt idx="2">
                  <c:v>900</c:v>
                </c:pt>
              </c:numCache>
            </c:numRef>
          </c:val>
        </c:ser>
        <c:ser>
          <c:idx val="3"/>
          <c:order val="2"/>
          <c:tx>
            <c:strRef>
              <c:f>[1]SynthèseEparRetr!$BD$12</c:f>
              <c:strCache>
                <c:ptCount val="1"/>
                <c:pt idx="0">
                  <c:v>Solde année</c:v>
                </c:pt>
              </c:strCache>
            </c:strRef>
          </c:tx>
          <c:spPr>
            <a:solidFill>
              <a:schemeClr val="accent1">
                <a:lumMod val="75000"/>
                <a:alpha val="92000"/>
              </a:schemeClr>
            </a:solidFill>
          </c:spPr>
          <c:invertIfNegative val="0"/>
          <c:dLbls>
            <c:dLbl>
              <c:idx val="1"/>
              <c:delete val="1"/>
            </c:dLbl>
            <c:txPr>
              <a:bodyPr/>
              <a:lstStyle/>
              <a:p>
                <a:pPr algn="ctr">
                  <a:defRPr lang="fr-FR"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analyse!$J$20:$K$23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Site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analyse!$M$20:$M$23</c:f>
              <c:numCache>
                <c:formatCode>#,##0</c:formatCode>
                <c:ptCount val="4"/>
                <c:pt idx="0">
                  <c:v>90000</c:v>
                </c:pt>
                <c:pt idx="2">
                  <c:v>6700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02682624"/>
        <c:axId val="102684160"/>
      </c:barChart>
      <c:lineChart>
        <c:grouping val="standard"/>
        <c:varyColors val="0"/>
        <c:ser>
          <c:idx val="9"/>
          <c:order val="3"/>
          <c:tx>
            <c:strRef>
              <c:f>[1]SynthèseEparRetr!$BH$1</c:f>
              <c:strCache>
                <c:ptCount val="1"/>
                <c:pt idx="0">
                  <c:v>total 2015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7.8458562084366912E-2"/>
                  <c:y val="-6.2524395237180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09499439267233E-2"/>
                  <c:y val="-3.8306653950795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360639012955565E-2"/>
                  <c:y val="-5.6187501466974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378514542049267E-2"/>
                  <c:y val="-3.8306653950795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378514542049211E-2"/>
                  <c:y val="-5.9201192469410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972298356249443E-2"/>
                  <c:y val="-4.1789077037231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109499439267233E-2"/>
                  <c:y val="-4.8753923210103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 algn="ctr">
                  <a:defRPr lang="fr-FR" sz="7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analyse!$J$20:$K$23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Site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analyse!$P$20:$P$23</c:f>
              <c:numCache>
                <c:formatCode>#,##0</c:formatCode>
                <c:ptCount val="4"/>
                <c:pt idx="0">
                  <c:v>155000</c:v>
                </c:pt>
                <c:pt idx="2">
                  <c:v>7600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82624"/>
        <c:axId val="102684160"/>
      </c:lineChart>
      <c:catAx>
        <c:axId val="1026826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70" b="1" i="0" baseline="0"/>
            </a:pPr>
            <a:endParaRPr lang="fr-FR"/>
          </a:p>
        </c:txPr>
        <c:crossAx val="102684160"/>
        <c:crosses val="autoZero"/>
        <c:auto val="1"/>
        <c:lblAlgn val="ctr"/>
        <c:lblOffset val="75"/>
        <c:tickMarkSkip val="4"/>
        <c:noMultiLvlLbl val="0"/>
      </c:catAx>
      <c:valAx>
        <c:axId val="1026841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(* #,##0_);_(* \(#,##0\);_(* &quot;-&quot;_);_(@_)" sourceLinked="0"/>
        <c:majorTickMark val="none"/>
        <c:minorTickMark val="none"/>
        <c:tickLblPos val="none"/>
        <c:spPr>
          <a:noFill/>
          <a:ln>
            <a:noFill/>
          </a:ln>
        </c:spPr>
        <c:crossAx val="102682624"/>
        <c:crosses val="autoZero"/>
        <c:crossBetween val="between"/>
      </c:valAx>
      <c:spPr>
        <a:noFill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13651590723554"/>
          <c:y val="0.23799732403757087"/>
          <c:w val="0.2642309423731557"/>
          <c:h val="0.22815488363143316"/>
        </c:manualLayout>
      </c:layout>
      <c:overlay val="0"/>
      <c:txPr>
        <a:bodyPr/>
        <a:lstStyle/>
        <a:p>
          <a:pPr>
            <a:defRPr sz="500" i="1"/>
          </a:pPr>
          <a:endParaRPr lang="fr-FR"/>
        </a:p>
      </c:txPr>
    </c:legend>
    <c:plotVisOnly val="1"/>
    <c:dispBlanksAs val="gap"/>
    <c:showDLblsOverMax val="0"/>
  </c:chart>
  <c:spPr>
    <a:ln w="41275">
      <a:solidFill>
        <a:srgbClr val="0070C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33</xdr:row>
      <xdr:rowOff>0</xdr:rowOff>
    </xdr:from>
    <xdr:to>
      <xdr:col>12</xdr:col>
      <xdr:colOff>644770</xdr:colOff>
      <xdr:row>45</xdr:row>
      <xdr:rowOff>14654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hdi/Reporting%20mensuel/Tdb%20synthes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hdi/Reporting%20mensuel/03-2016/TdB%20Assurance%20V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d Epargne"/>
      <sheetName val="Bdd Prévoyance"/>
      <sheetName val="Bdd audience sites"/>
      <sheetName val="SynthèseAudience"/>
      <sheetName val="SynthèseEparRetr"/>
      <sheetName val="SynthèsePrev"/>
      <sheetName val="CAP"/>
      <sheetName val="ARC"/>
      <sheetName val="EGARD"/>
      <sheetName val="AVE"/>
      <sheetName val="Autres"/>
      <sheetName val="SANTE"/>
      <sheetName val="CLER"/>
      <sheetName val="CLEF"/>
      <sheetName val="FAR"/>
      <sheetName val="PAIR"/>
      <sheetName val="AutresEpargne"/>
      <sheetName val="paramètres"/>
      <sheetName val="graphEpargnRetr"/>
      <sheetName val="GraphPrevoy"/>
      <sheetName val="Feuil2"/>
      <sheetName val="analyse"/>
    </sheetNames>
    <definedNames>
      <definedName name="colAa" refersTo="#REF!"/>
      <definedName name="colB" refersTo="#REF!"/>
      <definedName name="colBa" refersTo="#REF!"/>
      <definedName name="colCa" refersTo="#REF!"/>
      <definedName name="colDa" refersTo="#REF!"/>
      <definedName name="colEa" refersTo="#REF!"/>
      <definedName name="colFa" refersTo="#REF!"/>
      <definedName name="colGa" refersTo="#REF!"/>
      <definedName name="colHa" refersTo="#REF!"/>
      <definedName name="colIa" refersTo="#REF!"/>
      <definedName name="colJa" refersTo="#REF!"/>
    </definedNames>
    <sheetDataSet>
      <sheetData sheetId="0"/>
      <sheetData sheetId="1"/>
      <sheetData sheetId="2"/>
      <sheetData sheetId="3"/>
      <sheetData sheetId="4">
        <row r="1">
          <cell r="BA1" t="str">
            <v>Réel 2016</v>
          </cell>
          <cell r="BB1" t="str">
            <v>Solde 2016</v>
          </cell>
          <cell r="BD1" t="str">
            <v>Solde 2015</v>
          </cell>
          <cell r="BE1" t="str">
            <v>Réel 2014</v>
          </cell>
          <cell r="BF1" t="str">
            <v>Solde 2014</v>
          </cell>
          <cell r="BG1" t="str">
            <v>total 2016</v>
          </cell>
          <cell r="BH1" t="str">
            <v>total 2015</v>
          </cell>
        </row>
        <row r="3">
          <cell r="BD3">
            <v>18400</v>
          </cell>
        </row>
        <row r="4">
          <cell r="BD4" t="str">
            <v/>
          </cell>
        </row>
        <row r="6">
          <cell r="BD6">
            <v>2733</v>
          </cell>
        </row>
        <row r="9">
          <cell r="BD9">
            <v>15667</v>
          </cell>
        </row>
        <row r="12">
          <cell r="BC12" t="str">
            <v>situation à fin avril</v>
          </cell>
          <cell r="BD12" t="str">
            <v>Solde année</v>
          </cell>
          <cell r="BE12" t="str">
            <v>situation fin d'année</v>
          </cell>
        </row>
      </sheetData>
      <sheetData sheetId="5">
        <row r="1">
          <cell r="BD1" t="str">
            <v>Solde 2015</v>
          </cell>
        </row>
        <row r="3">
          <cell r="BD3">
            <v>26911</v>
          </cell>
          <cell r="BR3">
            <v>18.919386000000003</v>
          </cell>
        </row>
        <row r="4">
          <cell r="BD4" t="str">
            <v/>
          </cell>
          <cell r="BR4" t="str">
            <v/>
          </cell>
        </row>
        <row r="6">
          <cell r="BD6">
            <v>13421</v>
          </cell>
          <cell r="BR6">
            <v>12.147</v>
          </cell>
        </row>
        <row r="9">
          <cell r="BD9">
            <v>13490</v>
          </cell>
        </row>
        <row r="12">
          <cell r="BD12" t="str">
            <v>Solde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AC11" t="str">
            <v>Suivi de l'évolution en nombre des contrats Epargne - Retraite - Prévoyance</v>
          </cell>
        </row>
        <row r="17">
          <cell r="J17" t="str">
            <v xml:space="preserve">Suivi de la fréquentaion des blogs </v>
          </cell>
          <cell r="K17" t="str">
            <v>Suivi de la fréquentaion du Site Agipi</v>
          </cell>
        </row>
        <row r="19">
          <cell r="N19" t="str">
            <v>Réel 2016</v>
          </cell>
          <cell r="R19" t="str">
            <v>Evol.annuel</v>
          </cell>
        </row>
        <row r="20">
          <cell r="J20" t="str">
            <v>Site Agipi</v>
          </cell>
          <cell r="K20">
            <v>2015</v>
          </cell>
          <cell r="L20">
            <v>62971</v>
          </cell>
          <cell r="M20">
            <v>92065</v>
          </cell>
          <cell r="P20">
            <v>155036</v>
          </cell>
        </row>
        <row r="21">
          <cell r="K21">
            <v>2016</v>
          </cell>
          <cell r="M21" t="str">
            <v/>
          </cell>
          <cell r="N21">
            <v>51322</v>
          </cell>
          <cell r="R21">
            <v>-0.18498991599307618</v>
          </cell>
        </row>
        <row r="22">
          <cell r="J22" t="str">
            <v>Blogs</v>
          </cell>
          <cell r="K22">
            <v>2015</v>
          </cell>
          <cell r="L22">
            <v>851</v>
          </cell>
          <cell r="M22">
            <v>6593</v>
          </cell>
          <cell r="P22">
            <v>7444</v>
          </cell>
        </row>
        <row r="23">
          <cell r="K23">
            <v>2016</v>
          </cell>
          <cell r="N23">
            <v>3072</v>
          </cell>
        </row>
        <row r="24">
          <cell r="J24" t="str">
            <v>Assurance Vie</v>
          </cell>
          <cell r="K24">
            <v>2015</v>
          </cell>
          <cell r="L24">
            <v>742</v>
          </cell>
          <cell r="M24">
            <v>4803</v>
          </cell>
          <cell r="P24">
            <v>5545</v>
          </cell>
        </row>
        <row r="25">
          <cell r="K25">
            <v>2016</v>
          </cell>
          <cell r="N25">
            <v>1633</v>
          </cell>
          <cell r="R25">
            <v>1.2008086253369272</v>
          </cell>
        </row>
        <row r="26">
          <cell r="J26" t="str">
            <v>Prévoyance</v>
          </cell>
          <cell r="K26">
            <v>2015</v>
          </cell>
          <cell r="L26">
            <v>0</v>
          </cell>
          <cell r="M26">
            <v>956</v>
          </cell>
          <cell r="P26">
            <v>956</v>
          </cell>
        </row>
        <row r="27">
          <cell r="K27">
            <v>2016</v>
          </cell>
          <cell r="N27">
            <v>794</v>
          </cell>
          <cell r="R27">
            <v>0</v>
          </cell>
        </row>
        <row r="28">
          <cell r="J28" t="str">
            <v>Retraite</v>
          </cell>
          <cell r="K28">
            <v>2015</v>
          </cell>
          <cell r="L28">
            <v>109</v>
          </cell>
          <cell r="M28">
            <v>834</v>
          </cell>
          <cell r="P28">
            <v>943</v>
          </cell>
        </row>
        <row r="29">
          <cell r="K29">
            <v>2016</v>
          </cell>
          <cell r="N29">
            <v>645</v>
          </cell>
          <cell r="R29">
            <v>4.9174311926605503</v>
          </cell>
        </row>
        <row r="51">
          <cell r="I51" t="str">
            <v>Evol.annuel</v>
          </cell>
        </row>
        <row r="52">
          <cell r="A52" t="str">
            <v>Parrainages</v>
          </cell>
          <cell r="B52">
            <v>2015</v>
          </cell>
          <cell r="C52">
            <v>783</v>
          </cell>
          <cell r="D52">
            <v>1804</v>
          </cell>
          <cell r="G52">
            <v>2587</v>
          </cell>
        </row>
        <row r="53">
          <cell r="B53">
            <v>2016</v>
          </cell>
          <cell r="D53" t="str">
            <v/>
          </cell>
          <cell r="E53">
            <v>688</v>
          </cell>
          <cell r="I53">
            <v>-0.12132822477650064</v>
          </cell>
        </row>
        <row r="54">
          <cell r="A54" t="str">
            <v>Prospects</v>
          </cell>
          <cell r="B54">
            <v>2015</v>
          </cell>
          <cell r="C54">
            <v>461</v>
          </cell>
          <cell r="D54">
            <v>903</v>
          </cell>
          <cell r="G54">
            <v>1364</v>
          </cell>
        </row>
        <row r="55">
          <cell r="B55">
            <v>2016</v>
          </cell>
          <cell r="E55">
            <v>995</v>
          </cell>
          <cell r="I55">
            <v>1.1583514099783081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15"/>
      <sheetName val="0515"/>
      <sheetName val="0615"/>
      <sheetName val="0715"/>
      <sheetName val="0815"/>
      <sheetName val="1015"/>
      <sheetName val="0915"/>
      <sheetName val="1115"/>
      <sheetName val="Activites assurances"/>
      <sheetName val="1214"/>
      <sheetName val="1114"/>
      <sheetName val="Bdd Prévoyance"/>
      <sheetName val="Bdd Epargne"/>
      <sheetName val="Prévoyance - Nbre"/>
      <sheetName val="0315"/>
      <sheetName val="0215"/>
      <sheetName val="0115"/>
      <sheetName val="1014"/>
      <sheetName val="0914"/>
      <sheetName val="0814"/>
      <sheetName val="0714"/>
      <sheetName val="0614"/>
      <sheetName val="0514"/>
      <sheetName val="Prévoyance - CA"/>
      <sheetName val="Prévoyance - Production"/>
      <sheetName val="Prévoyance - Encaissements"/>
      <sheetName val="Zoom CAP  Entrées nettes "/>
      <sheetName val="Paramètres"/>
      <sheetName val="Epargne - Nbre "/>
      <sheetName val="Epargne - Cash - Flow"/>
      <sheetName val="Epargne - Production"/>
      <sheetName val="Feuil2"/>
      <sheetName val="Synthèse produ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2">
          <cell r="AE12" t="str">
            <v>A2P</v>
          </cell>
          <cell r="AF12">
            <v>312</v>
          </cell>
          <cell r="AG12">
            <v>222</v>
          </cell>
          <cell r="AH12">
            <v>-2130</v>
          </cell>
          <cell r="AI12">
            <v>326</v>
          </cell>
          <cell r="AJ12">
            <v>521</v>
          </cell>
          <cell r="AK12">
            <v>383</v>
          </cell>
          <cell r="AL12">
            <v>520</v>
          </cell>
          <cell r="AM12">
            <v>431</v>
          </cell>
          <cell r="AN12">
            <v>507</v>
          </cell>
          <cell r="AO12">
            <v>605</v>
          </cell>
          <cell r="AP12">
            <v>496</v>
          </cell>
          <cell r="AR12">
            <v>2</v>
          </cell>
          <cell r="AS12">
            <v>100</v>
          </cell>
          <cell r="AT12">
            <v>453</v>
          </cell>
          <cell r="AU12">
            <v>613</v>
          </cell>
          <cell r="AV12">
            <v>498</v>
          </cell>
          <cell r="AW12">
            <v>660</v>
          </cell>
          <cell r="AX12">
            <v>282</v>
          </cell>
          <cell r="AY12">
            <v>483</v>
          </cell>
          <cell r="AZ12">
            <v>468</v>
          </cell>
          <cell r="BA12">
            <v>437</v>
          </cell>
          <cell r="BB12">
            <v>390</v>
          </cell>
          <cell r="BC12">
            <v>514</v>
          </cell>
          <cell r="BD12">
            <v>56</v>
          </cell>
          <cell r="BE12">
            <v>470</v>
          </cell>
          <cell r="BF12">
            <v>970</v>
          </cell>
          <cell r="BG12">
            <v>2439</v>
          </cell>
        </row>
        <row r="13">
          <cell r="AE13" t="str">
            <v>AGA</v>
          </cell>
          <cell r="AF13">
            <v>118</v>
          </cell>
          <cell r="AG13">
            <v>66</v>
          </cell>
          <cell r="AH13">
            <v>-514</v>
          </cell>
          <cell r="AI13">
            <v>57</v>
          </cell>
          <cell r="AJ13">
            <v>152</v>
          </cell>
          <cell r="AK13">
            <v>179</v>
          </cell>
          <cell r="AL13">
            <v>172</v>
          </cell>
          <cell r="AM13">
            <v>158</v>
          </cell>
          <cell r="AN13">
            <v>207</v>
          </cell>
          <cell r="AO13">
            <v>207</v>
          </cell>
          <cell r="AP13">
            <v>178</v>
          </cell>
          <cell r="AR13">
            <v>-190</v>
          </cell>
          <cell r="AS13">
            <v>-130</v>
          </cell>
          <cell r="AT13">
            <v>120</v>
          </cell>
          <cell r="AU13">
            <v>264</v>
          </cell>
          <cell r="AV13">
            <v>186</v>
          </cell>
          <cell r="AW13">
            <v>355</v>
          </cell>
          <cell r="AX13">
            <v>106</v>
          </cell>
          <cell r="AY13">
            <v>266</v>
          </cell>
          <cell r="AZ13">
            <v>139</v>
          </cell>
          <cell r="BA13">
            <v>158</v>
          </cell>
          <cell r="BB13">
            <v>77</v>
          </cell>
          <cell r="BC13">
            <v>161</v>
          </cell>
          <cell r="BD13">
            <v>-94</v>
          </cell>
          <cell r="BE13">
            <v>245</v>
          </cell>
          <cell r="BF13">
            <v>-177</v>
          </cell>
          <cell r="BG13">
            <v>623</v>
          </cell>
        </row>
        <row r="14">
          <cell r="AF14">
            <v>430</v>
          </cell>
          <cell r="AG14">
            <v>288</v>
          </cell>
          <cell r="AH14">
            <v>-2644</v>
          </cell>
          <cell r="AI14">
            <v>383</v>
          </cell>
          <cell r="AJ14">
            <v>673</v>
          </cell>
          <cell r="AK14">
            <v>562</v>
          </cell>
          <cell r="AL14">
            <v>692</v>
          </cell>
          <cell r="AM14">
            <v>589</v>
          </cell>
          <cell r="AN14">
            <v>714</v>
          </cell>
          <cell r="AO14">
            <v>812</v>
          </cell>
          <cell r="AP14">
            <v>674</v>
          </cell>
          <cell r="AQ14">
            <v>0</v>
          </cell>
          <cell r="AR14">
            <v>-188</v>
          </cell>
          <cell r="AS14">
            <v>-30</v>
          </cell>
          <cell r="AT14">
            <v>573</v>
          </cell>
          <cell r="AU14">
            <v>877</v>
          </cell>
          <cell r="AV14">
            <v>684</v>
          </cell>
          <cell r="AW14">
            <v>1015</v>
          </cell>
          <cell r="AX14">
            <v>388</v>
          </cell>
          <cell r="AY14">
            <v>749</v>
          </cell>
          <cell r="AZ14">
            <v>607</v>
          </cell>
          <cell r="BA14">
            <v>595</v>
          </cell>
          <cell r="BB14">
            <v>467</v>
          </cell>
          <cell r="BC14">
            <v>675</v>
          </cell>
          <cell r="BD14">
            <v>-38</v>
          </cell>
          <cell r="BE14">
            <v>715</v>
          </cell>
          <cell r="BF14">
            <v>793</v>
          </cell>
          <cell r="BG14">
            <v>3062</v>
          </cell>
        </row>
        <row r="42">
          <cell r="Z42" t="str">
            <v>Total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9"/>
  <sheetViews>
    <sheetView tabSelected="1" zoomScale="130" zoomScaleNormal="130" workbookViewId="0">
      <selection activeCell="K18" sqref="K18"/>
    </sheetView>
  </sheetViews>
  <sheetFormatPr baseColWidth="10" defaultRowHeight="15" x14ac:dyDescent="0.25"/>
  <cols>
    <col min="1" max="1" width="10.42578125" customWidth="1"/>
    <col min="2" max="2" width="23.140625" customWidth="1"/>
    <col min="3" max="3" width="29.42578125" customWidth="1"/>
    <col min="4" max="4" width="26.140625" customWidth="1"/>
    <col min="5" max="5" width="26" bestFit="1" customWidth="1"/>
  </cols>
  <sheetData>
    <row r="3" spans="1:5" x14ac:dyDescent="0.25">
      <c r="A3" t="s">
        <v>0</v>
      </c>
      <c r="B3" t="s">
        <v>2</v>
      </c>
      <c r="C3" t="s">
        <v>3</v>
      </c>
      <c r="D3" t="s">
        <v>4</v>
      </c>
      <c r="E3" t="s">
        <v>5</v>
      </c>
    </row>
    <row r="4" spans="1:5" x14ac:dyDescent="0.25">
      <c r="A4">
        <v>2015</v>
      </c>
    </row>
    <row r="5" spans="1:5" x14ac:dyDescent="0.25">
      <c r="A5">
        <v>1</v>
      </c>
      <c r="B5">
        <v>20000</v>
      </c>
      <c r="C5">
        <v>0</v>
      </c>
      <c r="D5">
        <v>0</v>
      </c>
      <c r="E5">
        <v>0</v>
      </c>
    </row>
    <row r="6" spans="1:5" x14ac:dyDescent="0.25">
      <c r="A6">
        <v>2</v>
      </c>
      <c r="B6">
        <v>40000</v>
      </c>
      <c r="C6">
        <v>0</v>
      </c>
      <c r="D6">
        <v>0</v>
      </c>
      <c r="E6">
        <v>0</v>
      </c>
    </row>
    <row r="7" spans="1:5" x14ac:dyDescent="0.25">
      <c r="A7">
        <v>3</v>
      </c>
      <c r="B7">
        <v>50000</v>
      </c>
      <c r="C7">
        <v>0</v>
      </c>
      <c r="D7">
        <v>40</v>
      </c>
      <c r="E7">
        <v>400</v>
      </c>
    </row>
    <row r="8" spans="1:5" x14ac:dyDescent="0.25">
      <c r="A8">
        <v>4</v>
      </c>
      <c r="B8">
        <v>65000</v>
      </c>
      <c r="C8">
        <v>0</v>
      </c>
      <c r="D8">
        <v>100</v>
      </c>
      <c r="E8">
        <v>800</v>
      </c>
    </row>
    <row r="9" spans="1:5" x14ac:dyDescent="0.25">
      <c r="A9">
        <v>5</v>
      </c>
      <c r="B9">
        <v>75000</v>
      </c>
      <c r="C9">
        <v>40</v>
      </c>
      <c r="D9">
        <v>200</v>
      </c>
      <c r="E9">
        <v>2000</v>
      </c>
    </row>
    <row r="10" spans="1:5" x14ac:dyDescent="0.25">
      <c r="A10">
        <v>6</v>
      </c>
      <c r="B10">
        <v>90000</v>
      </c>
      <c r="C10">
        <v>200</v>
      </c>
      <c r="D10">
        <v>300</v>
      </c>
      <c r="E10">
        <v>2500</v>
      </c>
    </row>
    <row r="11" spans="1:5" x14ac:dyDescent="0.25">
      <c r="A11">
        <v>7</v>
      </c>
      <c r="B11">
        <v>100000</v>
      </c>
      <c r="C11">
        <v>260</v>
      </c>
      <c r="D11">
        <v>400</v>
      </c>
      <c r="E11">
        <v>3500</v>
      </c>
    </row>
    <row r="12" spans="1:5" x14ac:dyDescent="0.25">
      <c r="A12">
        <v>8</v>
      </c>
      <c r="B12">
        <v>110000</v>
      </c>
      <c r="C12">
        <v>400</v>
      </c>
      <c r="D12">
        <v>500</v>
      </c>
      <c r="E12">
        <v>4000</v>
      </c>
    </row>
    <row r="13" spans="1:5" x14ac:dyDescent="0.25">
      <c r="A13">
        <v>9</v>
      </c>
      <c r="B13">
        <v>120000</v>
      </c>
      <c r="C13">
        <v>530</v>
      </c>
      <c r="D13">
        <v>600</v>
      </c>
      <c r="E13">
        <v>4200</v>
      </c>
    </row>
    <row r="14" spans="1:5" x14ac:dyDescent="0.25">
      <c r="A14">
        <v>10</v>
      </c>
      <c r="B14">
        <v>130000</v>
      </c>
      <c r="C14">
        <v>700</v>
      </c>
      <c r="D14">
        <v>700</v>
      </c>
      <c r="E14">
        <v>4500</v>
      </c>
    </row>
    <row r="15" spans="1:5" x14ac:dyDescent="0.25">
      <c r="A15">
        <v>11</v>
      </c>
      <c r="B15">
        <v>145000</v>
      </c>
      <c r="C15">
        <v>800</v>
      </c>
      <c r="D15">
        <v>800</v>
      </c>
      <c r="E15">
        <v>5000</v>
      </c>
    </row>
    <row r="16" spans="1:5" x14ac:dyDescent="0.25">
      <c r="A16">
        <v>12</v>
      </c>
      <c r="B16">
        <v>155000</v>
      </c>
      <c r="C16">
        <v>1000</v>
      </c>
      <c r="D16">
        <v>1000</v>
      </c>
      <c r="E16">
        <v>5600</v>
      </c>
    </row>
    <row r="17" spans="1:16" x14ac:dyDescent="0.25">
      <c r="A17">
        <v>2016</v>
      </c>
      <c r="J17" t="str">
        <f>"Suivi de la fréquentaion des blogs "</f>
        <v xml:space="preserve">Suivi de la fréquentaion des blogs </v>
      </c>
      <c r="K17" t="str">
        <f>"Suivi de la fréquentaion"</f>
        <v>Suivi de la fréquentaion</v>
      </c>
    </row>
    <row r="18" spans="1:16" x14ac:dyDescent="0.25">
      <c r="A18">
        <v>1</v>
      </c>
      <c r="B18">
        <v>15000</v>
      </c>
      <c r="C18">
        <v>230</v>
      </c>
      <c r="D18">
        <v>150</v>
      </c>
      <c r="E18">
        <v>600</v>
      </c>
    </row>
    <row r="19" spans="1:16" x14ac:dyDescent="0.25">
      <c r="A19">
        <v>2</v>
      </c>
      <c r="B19">
        <v>30000</v>
      </c>
      <c r="C19">
        <v>450</v>
      </c>
      <c r="D19">
        <v>300</v>
      </c>
      <c r="E19">
        <v>1000</v>
      </c>
      <c r="L19" s="1" t="s">
        <v>9</v>
      </c>
      <c r="M19" s="2" t="s">
        <v>10</v>
      </c>
      <c r="N19" s="3" t="s">
        <v>11</v>
      </c>
      <c r="O19" s="2" t="s">
        <v>12</v>
      </c>
      <c r="P19" s="4" t="s">
        <v>13</v>
      </c>
    </row>
    <row r="20" spans="1:16" x14ac:dyDescent="0.25">
      <c r="A20">
        <v>3</v>
      </c>
      <c r="B20">
        <v>40000</v>
      </c>
      <c r="C20">
        <v>650</v>
      </c>
      <c r="D20">
        <v>500</v>
      </c>
      <c r="E20">
        <v>1500</v>
      </c>
      <c r="J20" s="5" t="str">
        <f>+"Site"</f>
        <v>Site</v>
      </c>
      <c r="K20" s="6">
        <v>2015</v>
      </c>
      <c r="L20" s="7">
        <f>B8</f>
        <v>65000</v>
      </c>
      <c r="M20" s="8">
        <f>+P20-L20</f>
        <v>90000</v>
      </c>
      <c r="N20" s="9"/>
      <c r="O20" s="8"/>
      <c r="P20" s="10">
        <f>B16</f>
        <v>155000</v>
      </c>
    </row>
    <row r="21" spans="1:16" x14ac:dyDescent="0.25">
      <c r="A21">
        <v>4</v>
      </c>
      <c r="B21">
        <v>52000</v>
      </c>
      <c r="C21">
        <v>800</v>
      </c>
      <c r="D21">
        <v>700</v>
      </c>
      <c r="E21">
        <v>2000</v>
      </c>
      <c r="J21" s="11"/>
      <c r="K21" s="12">
        <v>2016</v>
      </c>
      <c r="L21" s="7"/>
      <c r="M21" s="8"/>
      <c r="N21" s="8">
        <f>+B21</f>
        <v>52000</v>
      </c>
      <c r="O21" s="8"/>
      <c r="P21" s="10"/>
    </row>
    <row r="22" spans="1:16" ht="15" customHeight="1" x14ac:dyDescent="0.25">
      <c r="J22" s="5" t="s">
        <v>1</v>
      </c>
      <c r="K22" s="6">
        <v>2015</v>
      </c>
      <c r="L22" s="7">
        <f>+SUM(L24:L29)</f>
        <v>900</v>
      </c>
      <c r="M22" s="15">
        <f>+P22-L22</f>
        <v>6700</v>
      </c>
      <c r="N22" s="8"/>
      <c r="O22" s="16"/>
      <c r="P22" s="17">
        <f>+SUM(P24:P29)</f>
        <v>7600</v>
      </c>
    </row>
    <row r="23" spans="1:16" x14ac:dyDescent="0.25">
      <c r="J23" s="13"/>
      <c r="K23" s="14">
        <v>2016</v>
      </c>
      <c r="L23" s="7"/>
      <c r="M23" s="15"/>
      <c r="N23" s="8">
        <f>+SUM(N25:N29)</f>
        <v>3500</v>
      </c>
      <c r="O23" s="16"/>
      <c r="P23" s="17"/>
    </row>
    <row r="24" spans="1:16" x14ac:dyDescent="0.25">
      <c r="J24" s="5" t="s">
        <v>6</v>
      </c>
      <c r="K24" s="6">
        <v>2015</v>
      </c>
      <c r="L24" s="7">
        <f>+C8</f>
        <v>0</v>
      </c>
      <c r="M24" s="15">
        <f>+P24-L24</f>
        <v>1000</v>
      </c>
      <c r="N24" s="8"/>
      <c r="O24" s="16"/>
      <c r="P24" s="17">
        <f>+C16</f>
        <v>1000</v>
      </c>
    </row>
    <row r="25" spans="1:16" x14ac:dyDescent="0.25">
      <c r="J25" s="11"/>
      <c r="K25" s="12">
        <v>2016</v>
      </c>
      <c r="L25" s="7"/>
      <c r="M25" s="15"/>
      <c r="N25" s="8">
        <f>+C21</f>
        <v>800</v>
      </c>
      <c r="O25" s="16"/>
      <c r="P25" s="17"/>
    </row>
    <row r="26" spans="1:16" x14ac:dyDescent="0.25">
      <c r="J26" s="5" t="s">
        <v>7</v>
      </c>
      <c r="K26" s="6">
        <v>2015</v>
      </c>
      <c r="L26" s="7">
        <f>+D8</f>
        <v>100</v>
      </c>
      <c r="M26" s="15">
        <f>+P26-L26</f>
        <v>900</v>
      </c>
      <c r="N26" s="8"/>
      <c r="O26" s="16"/>
      <c r="P26" s="17">
        <f>+D16</f>
        <v>1000</v>
      </c>
    </row>
    <row r="27" spans="1:16" x14ac:dyDescent="0.25">
      <c r="J27" s="11"/>
      <c r="K27" s="12">
        <v>2016</v>
      </c>
      <c r="L27" s="7"/>
      <c r="M27" s="15"/>
      <c r="N27" s="8">
        <f>+D21</f>
        <v>700</v>
      </c>
      <c r="O27" s="16"/>
      <c r="P27" s="17"/>
    </row>
    <row r="28" spans="1:16" x14ac:dyDescent="0.25">
      <c r="J28" s="5" t="s">
        <v>8</v>
      </c>
      <c r="K28" s="6">
        <v>2015</v>
      </c>
      <c r="L28" s="7">
        <f>+E8</f>
        <v>800</v>
      </c>
      <c r="M28" s="15">
        <f>+P28-L28</f>
        <v>4800</v>
      </c>
      <c r="N28" s="8"/>
      <c r="O28" s="16"/>
      <c r="P28" s="17">
        <f>+E16</f>
        <v>5600</v>
      </c>
    </row>
    <row r="29" spans="1:16" x14ac:dyDescent="0.25">
      <c r="J29" s="13"/>
      <c r="K29" s="14">
        <v>2016</v>
      </c>
      <c r="L29" s="7"/>
      <c r="M29" s="15"/>
      <c r="N29" s="8">
        <f>+E21</f>
        <v>2000</v>
      </c>
      <c r="O29" s="16"/>
      <c r="P29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analyse</vt:lpstr>
    </vt:vector>
  </TitlesOfParts>
  <Company>ADIS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Medhi BELLARBI</dc:creator>
  <cp:lastModifiedBy>Medhi BELLARBI</cp:lastModifiedBy>
  <dcterms:created xsi:type="dcterms:W3CDTF">2016-05-25T14:41:31Z</dcterms:created>
  <dcterms:modified xsi:type="dcterms:W3CDTF">2016-05-25T15:11:18Z</dcterms:modified>
</cp:coreProperties>
</file>