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Feuil1" sheetId="1" r:id="rId1"/>
  </sheets>
  <definedNames>
    <definedName name="_xlnm._FilterDatabase" localSheetId="0" hidden="1">Feuil1!$C$5:$E$25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D6"/>
  <c r="E6" s="1"/>
  <c r="J24" l="1"/>
  <c r="J25"/>
  <c r="N24"/>
  <c r="N25"/>
  <c r="O24"/>
  <c r="P24" s="1"/>
  <c r="O25"/>
  <c r="P25" s="1"/>
  <c r="L24"/>
  <c r="M24" s="1"/>
  <c r="L25"/>
  <c r="M25" s="1"/>
  <c r="I24"/>
  <c r="I25"/>
  <c r="H24"/>
  <c r="H25"/>
  <c r="G24"/>
  <c r="G25"/>
  <c r="F24"/>
  <c r="K24" s="1"/>
  <c r="F25"/>
  <c r="K25" s="1"/>
  <c r="D5" l="1"/>
  <c r="J20" l="1"/>
  <c r="J21" l="1"/>
  <c r="J15"/>
  <c r="J23"/>
  <c r="J12"/>
  <c r="J6"/>
  <c r="C4"/>
  <c r="F23" s="1"/>
  <c r="F22"/>
  <c r="J22"/>
  <c r="J18"/>
  <c r="F18"/>
  <c r="J8"/>
  <c r="J13"/>
  <c r="J16"/>
  <c r="J7"/>
  <c r="J17"/>
  <c r="F17"/>
  <c r="G17" s="1"/>
  <c r="L17" s="1"/>
  <c r="M17" s="1"/>
  <c r="J9"/>
  <c r="J19"/>
  <c r="J11"/>
  <c r="J14"/>
  <c r="J10"/>
  <c r="F10"/>
  <c r="F16" l="1"/>
  <c r="G10"/>
  <c r="L10" s="1"/>
  <c r="M10" s="1"/>
  <c r="F21"/>
  <c r="K21" s="1"/>
  <c r="F14"/>
  <c r="F11"/>
  <c r="G11" s="1"/>
  <c r="L11" s="1"/>
  <c r="M11" s="1"/>
  <c r="F19"/>
  <c r="F9"/>
  <c r="H17"/>
  <c r="I17" s="1"/>
  <c r="F7"/>
  <c r="F13"/>
  <c r="G13" s="1"/>
  <c r="L13" s="1"/>
  <c r="M13" s="1"/>
  <c r="F8"/>
  <c r="F6"/>
  <c r="F12"/>
  <c r="K14"/>
  <c r="K16"/>
  <c r="K12"/>
  <c r="K23"/>
  <c r="K10"/>
  <c r="K17"/>
  <c r="K13"/>
  <c r="K18"/>
  <c r="K22"/>
  <c r="F20"/>
  <c r="G18"/>
  <c r="G22"/>
  <c r="G6"/>
  <c r="L6" s="1"/>
  <c r="M6" s="1"/>
  <c r="F15"/>
  <c r="G15" s="1"/>
  <c r="N17"/>
  <c r="G23"/>
  <c r="L23" s="1"/>
  <c r="M23" s="1"/>
  <c r="G16" l="1"/>
  <c r="L16" s="1"/>
  <c r="M16" s="1"/>
  <c r="K6"/>
  <c r="O17"/>
  <c r="P17" s="1"/>
  <c r="H13"/>
  <c r="N13" s="1"/>
  <c r="H16"/>
  <c r="G21"/>
  <c r="L21" s="1"/>
  <c r="M21" s="1"/>
  <c r="K9"/>
  <c r="K8"/>
  <c r="H10"/>
  <c r="N10" s="1"/>
  <c r="G12"/>
  <c r="H12" s="1"/>
  <c r="H6"/>
  <c r="N6" s="1"/>
  <c r="K7"/>
  <c r="K19"/>
  <c r="G19"/>
  <c r="G8"/>
  <c r="H8" s="1"/>
  <c r="G7"/>
  <c r="L7" s="1"/>
  <c r="M7" s="1"/>
  <c r="G9"/>
  <c r="H9" s="1"/>
  <c r="H11"/>
  <c r="N11" s="1"/>
  <c r="G14"/>
  <c r="K11"/>
  <c r="K15"/>
  <c r="H15"/>
  <c r="L15"/>
  <c r="M15" s="1"/>
  <c r="L18"/>
  <c r="M18" s="1"/>
  <c r="K20"/>
  <c r="H22"/>
  <c r="L22"/>
  <c r="M22" s="1"/>
  <c r="N16"/>
  <c r="H23"/>
  <c r="H18"/>
  <c r="G20"/>
  <c r="L20" s="1"/>
  <c r="M20" s="1"/>
  <c r="H21" l="1"/>
  <c r="L12"/>
  <c r="M12" s="1"/>
  <c r="L9"/>
  <c r="M9" s="1"/>
  <c r="I16"/>
  <c r="O16" s="1"/>
  <c r="P16" s="1"/>
  <c r="I13"/>
  <c r="O13" s="1"/>
  <c r="P13" s="1"/>
  <c r="H7"/>
  <c r="L8"/>
  <c r="M8" s="1"/>
  <c r="I11"/>
  <c r="O11" s="1"/>
  <c r="P11" s="1"/>
  <c r="I10"/>
  <c r="O10" s="1"/>
  <c r="P10" s="1"/>
  <c r="I6"/>
  <c r="O6" s="1"/>
  <c r="P6" s="1"/>
  <c r="L14"/>
  <c r="M14" s="1"/>
  <c r="H14"/>
  <c r="H19"/>
  <c r="L19"/>
  <c r="M19" s="1"/>
  <c r="N8"/>
  <c r="I8"/>
  <c r="O8" s="1"/>
  <c r="P8" s="1"/>
  <c r="N18"/>
  <c r="I18"/>
  <c r="O18" s="1"/>
  <c r="P18" s="1"/>
  <c r="N23"/>
  <c r="I23"/>
  <c r="O23" s="1"/>
  <c r="P23" s="1"/>
  <c r="N22"/>
  <c r="I22"/>
  <c r="O22" s="1"/>
  <c r="P22" s="1"/>
  <c r="N15"/>
  <c r="I15"/>
  <c r="O15" s="1"/>
  <c r="P15" s="1"/>
  <c r="H20"/>
  <c r="N12"/>
  <c r="I12"/>
  <c r="O12" s="1"/>
  <c r="P12" s="1"/>
  <c r="N21"/>
  <c r="I21"/>
  <c r="O21" s="1"/>
  <c r="P21" s="1"/>
  <c r="N9"/>
  <c r="I9"/>
  <c r="O9" s="1"/>
  <c r="P9" s="1"/>
  <c r="N7"/>
  <c r="I7" l="1"/>
  <c r="O7" s="1"/>
  <c r="P7" s="1"/>
  <c r="N14"/>
  <c r="I14"/>
  <c r="O14" s="1"/>
  <c r="P14" s="1"/>
  <c r="N19"/>
  <c r="I19"/>
  <c r="O19" s="1"/>
  <c r="P19" s="1"/>
  <c r="N20"/>
  <c r="I20"/>
  <c r="O20" s="1"/>
  <c r="P20" s="1"/>
</calcChain>
</file>

<file path=xl/sharedStrings.xml><?xml version="1.0" encoding="utf-8"?>
<sst xmlns="http://schemas.openxmlformats.org/spreadsheetml/2006/main" count="19" uniqueCount="14">
  <si>
    <t>2e</t>
  </si>
  <si>
    <t>1er</t>
  </si>
  <si>
    <t>3e</t>
  </si>
  <si>
    <t>4e</t>
  </si>
  <si>
    <t>5e</t>
  </si>
  <si>
    <t>Parts</t>
  </si>
  <si>
    <t>3iers</t>
  </si>
  <si>
    <t>5iers</t>
  </si>
  <si>
    <t>N°</t>
  </si>
  <si>
    <t>Prélèvelent :</t>
  </si>
  <si>
    <t>(PMU PDV)</t>
  </si>
  <si>
    <t>Probabilité selon cote SG</t>
  </si>
  <si>
    <t>Fonctionnement : saisir les cotes (1er), tout le reste est automatique.</t>
  </si>
  <si>
    <t>Cote correspondante (sans prélèvement)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</si>
</sst>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9" xfId="1" applyNumberFormat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26"/>
  <sheetViews>
    <sheetView tabSelected="1" workbookViewId="0">
      <selection activeCell="C6" sqref="C6"/>
    </sheetView>
  </sheetViews>
  <sheetFormatPr baseColWidth="10" defaultColWidth="6.140625" defaultRowHeight="15"/>
  <cols>
    <col min="1" max="3" width="6.140625" style="1"/>
    <col min="4" max="4" width="7.28515625" style="1" customWidth="1"/>
    <col min="5" max="9" width="6.140625" style="1"/>
    <col min="10" max="10" width="6.140625" style="2"/>
    <col min="11" max="16384" width="6.140625" style="1"/>
  </cols>
  <sheetData>
    <row r="2" spans="2:17">
      <c r="B2" s="30" t="s">
        <v>9</v>
      </c>
      <c r="C2" s="30"/>
      <c r="D2" s="30"/>
      <c r="E2" s="1">
        <v>0.15445</v>
      </c>
      <c r="F2" s="30" t="s">
        <v>10</v>
      </c>
      <c r="G2" s="30"/>
    </row>
    <row r="4" spans="2:17">
      <c r="B4" s="34" t="s">
        <v>5</v>
      </c>
      <c r="C4" s="35">
        <f>COUNT(E6:E25)</f>
        <v>16</v>
      </c>
      <c r="E4" s="31" t="s">
        <v>11</v>
      </c>
      <c r="F4" s="32"/>
      <c r="G4" s="32"/>
      <c r="H4" s="32"/>
      <c r="I4" s="33"/>
      <c r="J4" s="31" t="s">
        <v>13</v>
      </c>
      <c r="K4" s="32"/>
      <c r="L4" s="32"/>
      <c r="M4" s="32"/>
      <c r="N4" s="32"/>
      <c r="O4" s="32"/>
      <c r="P4" s="33"/>
    </row>
    <row r="5" spans="2:17">
      <c r="B5" s="3" t="s">
        <v>8</v>
      </c>
      <c r="C5" s="3" t="s">
        <v>1</v>
      </c>
      <c r="D5" s="4">
        <f>SUM(D6:D25)</f>
        <v>1.0049583342222794</v>
      </c>
      <c r="E5" s="5" t="s">
        <v>1</v>
      </c>
      <c r="F5" s="6" t="s">
        <v>0</v>
      </c>
      <c r="G5" s="6" t="s">
        <v>2</v>
      </c>
      <c r="H5" s="6" t="s">
        <v>3</v>
      </c>
      <c r="I5" s="7" t="s">
        <v>4</v>
      </c>
      <c r="J5" s="8" t="s">
        <v>1</v>
      </c>
      <c r="K5" s="8" t="s">
        <v>0</v>
      </c>
      <c r="L5" s="28" t="s">
        <v>6</v>
      </c>
      <c r="M5" s="29"/>
      <c r="N5" s="27" t="s">
        <v>3</v>
      </c>
      <c r="O5" s="28" t="s">
        <v>7</v>
      </c>
      <c r="P5" s="29"/>
      <c r="Q5" s="3" t="s">
        <v>8</v>
      </c>
    </row>
    <row r="6" spans="2:17">
      <c r="B6" s="25">
        <v>1</v>
      </c>
      <c r="C6" s="21">
        <v>6.7</v>
      </c>
      <c r="D6" s="19">
        <f>IF(C6="","",(1-$E$2)/C6)</f>
        <v>0.12620149253731344</v>
      </c>
      <c r="E6" s="17">
        <f>IF(D6="","",D6)</f>
        <v>0.12620149253731344</v>
      </c>
      <c r="F6" s="9">
        <f>IF(C6="","",(E6/(1-((1-E6)/($C$4-1))))*(1-E6))</f>
        <v>0.11709589008438454</v>
      </c>
      <c r="G6" s="9">
        <f>IF(C6="","",E6/(1-2*((1-E6)/($C$4-1)))*(1-(F6+E6)))</f>
        <v>0.10809020804859215</v>
      </c>
      <c r="H6" s="9">
        <f>IF(C6="","",E6/(1-3*((1-E6)/($C$4-1)))*(1-(E6+F6+G6)))</f>
        <v>9.9190325876811314E-2</v>
      </c>
      <c r="I6" s="9">
        <f>IF(C6="","",E6/(1-4*((1-E6)/($C$4-1)))*(1-(H6+G6+F6+E6)))</f>
        <v>9.0402941794006611E-2</v>
      </c>
      <c r="J6" s="15">
        <f>IF(E6="","",1/E6)</f>
        <v>7.9238365560877533</v>
      </c>
      <c r="K6" s="15">
        <f>IF(F6="","",1/F6)</f>
        <v>8.5400093827320092</v>
      </c>
      <c r="L6" s="17">
        <f t="shared" ref="L6:L25" si="0">IF(C6="","",SUM(E6:G6))</f>
        <v>0.35138759067029013</v>
      </c>
      <c r="M6" s="10">
        <f>IF(L6="","",1/L6)</f>
        <v>2.8458603165024923</v>
      </c>
      <c r="N6" s="15">
        <f>IF(C6="","",1/H6)</f>
        <v>10.081628335831285</v>
      </c>
      <c r="O6" s="13">
        <f>IF(C6="","",SUM(E6:I6))</f>
        <v>0.5409808583411081</v>
      </c>
      <c r="P6" s="23">
        <f>IF(O6="","",1/O6)</f>
        <v>1.8484942389023746</v>
      </c>
      <c r="Q6" s="25">
        <v>1</v>
      </c>
    </row>
    <row r="7" spans="2:17">
      <c r="B7" s="26">
        <v>2</v>
      </c>
      <c r="C7" s="22">
        <v>19.600000000000001</v>
      </c>
      <c r="D7" s="20">
        <f t="shared" ref="D7:D25" si="1">IF(C7="","",(1-$E$2)/C7)</f>
        <v>4.3140306122448978E-2</v>
      </c>
      <c r="E7" s="18">
        <f t="shared" ref="E7:E25" si="2">IF(D7="","",D7)</f>
        <v>4.3140306122448978E-2</v>
      </c>
      <c r="F7" s="11">
        <f>IF(C7="","",(E7/(1-((1-E7)/($C$4-1))))*(1-E7))</f>
        <v>4.4091868923484677E-2</v>
      </c>
      <c r="G7" s="11">
        <f>IF(C7="","",E7/(1-2*((1-E7)/($C$4-1)))*(1-(F7+E7)))</f>
        <v>4.5135533029600883E-2</v>
      </c>
      <c r="H7" s="11">
        <f>IF(C7="","",E7/(1-3*((1-E7)/($C$4-1)))*(1-(E7+F7+G7)))</f>
        <v>4.6288181761419515E-2</v>
      </c>
      <c r="I7" s="11">
        <f>IF(C7="","",E7/(1-4*((1-E7)/($C$4-1)))*(1-(H7+G7+F7+E7)))</f>
        <v>4.7571504374444365E-2</v>
      </c>
      <c r="J7" s="16">
        <f t="shared" ref="J7:J25" si="3">IF(E7="","",1/E7)</f>
        <v>23.180178581988056</v>
      </c>
      <c r="K7" s="16">
        <f t="shared" ref="K7:K25" si="4">IF(F7="","",1/F7)</f>
        <v>22.679918642944379</v>
      </c>
      <c r="L7" s="18">
        <f t="shared" si="0"/>
        <v>0.13236770807553455</v>
      </c>
      <c r="M7" s="12">
        <f t="shared" ref="M7:M25" si="5">IF(L7="","",1/L7)</f>
        <v>7.5547126602007655</v>
      </c>
      <c r="N7" s="16">
        <f t="shared" ref="N7:N25" si="6">IF(C7="","",1/H7)</f>
        <v>21.603786581081145</v>
      </c>
      <c r="O7" s="14">
        <f t="shared" ref="O7:O25" si="7">IF(C7="","",SUM(E7:I7))</f>
        <v>0.22622739421139842</v>
      </c>
      <c r="P7" s="24">
        <f t="shared" ref="P7:P25" si="8">IF(O7="","",1/O7)</f>
        <v>4.4203311605381836</v>
      </c>
      <c r="Q7" s="26">
        <v>2</v>
      </c>
    </row>
    <row r="8" spans="2:17">
      <c r="B8" s="26">
        <v>3</v>
      </c>
      <c r="C8" s="22">
        <v>10.9</v>
      </c>
      <c r="D8" s="20">
        <f t="shared" si="1"/>
        <v>7.757339449541284E-2</v>
      </c>
      <c r="E8" s="18">
        <f t="shared" si="2"/>
        <v>7.757339449541284E-2</v>
      </c>
      <c r="F8" s="11">
        <f>IF(C8="","",(E8/(1-((1-E8)/($C$4-1))))*(1-E8))</f>
        <v>7.6244421843879168E-2</v>
      </c>
      <c r="G8" s="11">
        <f>IF(C8="","",E8/(1-2*((1-E8)/($C$4-1)))*(1-(F8+E8)))</f>
        <v>7.4846627028558071E-2</v>
      </c>
      <c r="H8" s="11">
        <f>IF(C8="","",E8/(1-3*((1-E8)/($C$4-1)))*(1-(E8+F8+G8)))</f>
        <v>7.3370987636592902E-2</v>
      </c>
      <c r="I8" s="11">
        <f>IF(C8="","",E8/(1-4*((1-E8)/($C$4-1)))*(1-(H8+G8+F8+E8)))</f>
        <v>7.180646613795745E-2</v>
      </c>
      <c r="J8" s="16">
        <f t="shared" si="3"/>
        <v>12.891017680799481</v>
      </c>
      <c r="K8" s="16">
        <f t="shared" si="4"/>
        <v>13.115713593417183</v>
      </c>
      <c r="L8" s="18">
        <f t="shared" si="0"/>
        <v>0.22866444336785008</v>
      </c>
      <c r="M8" s="12">
        <f t="shared" si="5"/>
        <v>4.3732203628673068</v>
      </c>
      <c r="N8" s="16">
        <f t="shared" si="6"/>
        <v>13.629365396483527</v>
      </c>
      <c r="O8" s="14">
        <f t="shared" si="7"/>
        <v>0.3738418971424004</v>
      </c>
      <c r="P8" s="24">
        <f t="shared" si="8"/>
        <v>2.6749275767212608</v>
      </c>
      <c r="Q8" s="26">
        <v>3</v>
      </c>
    </row>
    <row r="9" spans="2:17">
      <c r="B9" s="26">
        <v>4</v>
      </c>
      <c r="C9" s="22">
        <v>17.8</v>
      </c>
      <c r="D9" s="20">
        <f t="shared" si="1"/>
        <v>4.7502808988764043E-2</v>
      </c>
      <c r="E9" s="18">
        <f t="shared" si="2"/>
        <v>4.7502808988764043E-2</v>
      </c>
      <c r="F9" s="11">
        <f>IF(C9="","",(E9/(1-((1-E9)/($C$4-1))))*(1-E9))</f>
        <v>4.8314237137566572E-2</v>
      </c>
      <c r="G9" s="11">
        <f>IF(C9="","",E9/(1-2*((1-E9)/($C$4-1)))*(1-(F9+E9)))</f>
        <v>4.9199555237064894E-2</v>
      </c>
      <c r="H9" s="11">
        <f>IF(C9="","",E9/(1-3*((1-E9)/($C$4-1)))*(1-(E9+F9+G9)))</f>
        <v>5.017181579689383E-2</v>
      </c>
      <c r="I9" s="11">
        <f>IF(C9="","",E9/(1-4*((1-E9)/($C$4-1)))*(1-(H9+G9+F9+E9)))</f>
        <v>5.1247684321449209E-2</v>
      </c>
      <c r="J9" s="16">
        <f t="shared" si="3"/>
        <v>21.051386671397317</v>
      </c>
      <c r="K9" s="16">
        <f t="shared" si="4"/>
        <v>20.697832755853518</v>
      </c>
      <c r="L9" s="18">
        <f t="shared" si="0"/>
        <v>0.1450166013633955</v>
      </c>
      <c r="M9" s="12">
        <f t="shared" si="5"/>
        <v>6.8957622134179726</v>
      </c>
      <c r="N9" s="16">
        <f t="shared" si="6"/>
        <v>19.931509037827382</v>
      </c>
      <c r="O9" s="14">
        <f t="shared" si="7"/>
        <v>0.24643610148173856</v>
      </c>
      <c r="P9" s="24">
        <f t="shared" si="8"/>
        <v>4.0578470199265917</v>
      </c>
      <c r="Q9" s="26">
        <v>4</v>
      </c>
    </row>
    <row r="10" spans="2:17">
      <c r="B10" s="26">
        <v>5</v>
      </c>
      <c r="C10" s="22">
        <v>15.2</v>
      </c>
      <c r="D10" s="20">
        <f t="shared" si="1"/>
        <v>5.5628289473684214E-2</v>
      </c>
      <c r="E10" s="18">
        <f t="shared" si="2"/>
        <v>5.5628289473684214E-2</v>
      </c>
      <c r="F10" s="11">
        <f>IF(C10="","",(E10/(1-((1-E10)/($C$4-1))))*(1-E10))</f>
        <v>5.6063430750291285E-2</v>
      </c>
      <c r="G10" s="11">
        <f>IF(C10="","",E10/(1-2*((1-E10)/($C$4-1)))*(1-(F10+E10)))</f>
        <v>5.6533563161973929E-2</v>
      </c>
      <c r="H10" s="11">
        <f>IF(C10="","",E10/(1-3*((1-E10)/($C$4-1)))*(1-(E10+F10+G10)))</f>
        <v>5.7044434807785031E-2</v>
      </c>
      <c r="I10" s="11">
        <f>IF(C10="","",E10/(1-4*((1-E10)/($C$4-1)))*(1-(H10+G10+F10+E10)))</f>
        <v>5.7603301204459306E-2</v>
      </c>
      <c r="J10" s="16">
        <f t="shared" si="3"/>
        <v>17.976465022766245</v>
      </c>
      <c r="K10" s="16">
        <f t="shared" si="4"/>
        <v>17.836939099464661</v>
      </c>
      <c r="L10" s="18">
        <f t="shared" si="0"/>
        <v>0.16822528338594944</v>
      </c>
      <c r="M10" s="12">
        <f t="shared" si="5"/>
        <v>5.944409662284583</v>
      </c>
      <c r="N10" s="16">
        <f t="shared" si="6"/>
        <v>17.530193845719843</v>
      </c>
      <c r="O10" s="14">
        <f t="shared" si="7"/>
        <v>0.28287301939819376</v>
      </c>
      <c r="P10" s="24">
        <f t="shared" si="8"/>
        <v>3.5351551099764777</v>
      </c>
      <c r="Q10" s="26">
        <v>5</v>
      </c>
    </row>
    <row r="11" spans="2:17">
      <c r="B11" s="26">
        <v>6</v>
      </c>
      <c r="C11" s="22">
        <v>22.3</v>
      </c>
      <c r="D11" s="20">
        <f t="shared" si="1"/>
        <v>3.7917040358744394E-2</v>
      </c>
      <c r="E11" s="18">
        <f t="shared" si="2"/>
        <v>3.7917040358744394E-2</v>
      </c>
      <c r="F11" s="11">
        <f>IF(C11="","",(E11/(1-((1-E11)/($C$4-1))))*(1-E11))</f>
        <v>3.8979435094573155E-2</v>
      </c>
      <c r="G11" s="11">
        <f>IF(C11="","",E11/(1-2*((1-E11)/($C$4-1)))*(1-(F11+E11)))</f>
        <v>4.0151955178696158E-2</v>
      </c>
      <c r="H11" s="11">
        <f>IF(C11="","",E11/(1-3*((1-E11)/($C$4-1)))*(1-(E11+F11+G11)))</f>
        <v>4.1455668796464729E-2</v>
      </c>
      <c r="I11" s="11">
        <f>IF(C11="","",E11/(1-4*((1-E11)/($C$4-1)))*(1-(H11+G11+F11+E11)))</f>
        <v>4.2917840042125052E-2</v>
      </c>
      <c r="J11" s="16">
        <f t="shared" si="3"/>
        <v>26.373366447874165</v>
      </c>
      <c r="K11" s="16">
        <f t="shared" si="4"/>
        <v>25.654553422176797</v>
      </c>
      <c r="L11" s="18">
        <f t="shared" si="0"/>
        <v>0.1170484306320137</v>
      </c>
      <c r="M11" s="12">
        <f t="shared" si="5"/>
        <v>8.5434720875829662</v>
      </c>
      <c r="N11" s="16">
        <f t="shared" si="6"/>
        <v>24.122153351564751</v>
      </c>
      <c r="O11" s="14">
        <f t="shared" si="7"/>
        <v>0.20142193947060349</v>
      </c>
      <c r="P11" s="24">
        <f t="shared" si="8"/>
        <v>4.9647024680047078</v>
      </c>
      <c r="Q11" s="26">
        <v>6</v>
      </c>
    </row>
    <row r="12" spans="2:17">
      <c r="B12" s="26">
        <v>7</v>
      </c>
      <c r="C12" s="22">
        <v>17.5</v>
      </c>
      <c r="D12" s="20">
        <f t="shared" si="1"/>
        <v>4.8317142857142857E-2</v>
      </c>
      <c r="E12" s="18">
        <f t="shared" si="2"/>
        <v>4.8317142857142857E-2</v>
      </c>
      <c r="F12" s="11">
        <f>IF(C12="","",(E12/(1-((1-E12)/($C$4-1))))*(1-E12))</f>
        <v>4.9097620834939432E-2</v>
      </c>
      <c r="G12" s="11">
        <f>IF(C12="","",E12/(1-2*((1-E12)/($C$4-1)))*(1-(F12+E12)))</f>
        <v>4.9948336555836581E-2</v>
      </c>
      <c r="H12" s="11">
        <f>IF(C12="","",E12/(1-3*((1-E12)/($C$4-1)))*(1-(E12+F12+G12)))</f>
        <v>5.0881610107153669E-2</v>
      </c>
      <c r="I12" s="11">
        <f>IF(C12="","",E12/(1-4*((1-E12)/($C$4-1)))*(1-(H12+G12+F12+E12)))</f>
        <v>5.1913153810754759E-2</v>
      </c>
      <c r="J12" s="16">
        <f t="shared" si="3"/>
        <v>20.696588019632191</v>
      </c>
      <c r="K12" s="16">
        <f t="shared" si="4"/>
        <v>20.367585699557321</v>
      </c>
      <c r="L12" s="18">
        <f t="shared" si="0"/>
        <v>0.14736310024791888</v>
      </c>
      <c r="M12" s="12">
        <f t="shared" si="5"/>
        <v>6.7859592958999411</v>
      </c>
      <c r="N12" s="16">
        <f t="shared" si="6"/>
        <v>19.653466112689024</v>
      </c>
      <c r="O12" s="14">
        <f t="shared" si="7"/>
        <v>0.2501578641658273</v>
      </c>
      <c r="P12" s="24">
        <f t="shared" si="8"/>
        <v>3.9974757672903274</v>
      </c>
      <c r="Q12" s="26">
        <v>7</v>
      </c>
    </row>
    <row r="13" spans="2:17">
      <c r="B13" s="26">
        <v>8</v>
      </c>
      <c r="C13" s="22">
        <v>10.1</v>
      </c>
      <c r="D13" s="20">
        <f t="shared" si="1"/>
        <v>8.3717821782178223E-2</v>
      </c>
      <c r="E13" s="18">
        <f t="shared" si="2"/>
        <v>8.3717821782178223E-2</v>
      </c>
      <c r="F13" s="11">
        <f>IF(C13="","",(E13/(1-((1-E13)/($C$4-1))))*(1-E13))</f>
        <v>8.1699820745754007E-2</v>
      </c>
      <c r="G13" s="11">
        <f>IF(C13="","",E13/(1-2*((1-E13)/($C$4-1)))*(1-(F13+E13)))</f>
        <v>7.9593421555334193E-2</v>
      </c>
      <c r="H13" s="11">
        <f>IF(C13="","",E13/(1-3*((1-E13)/($C$4-1)))*(1-(E13+F13+G13)))</f>
        <v>7.7387850903236119E-2</v>
      </c>
      <c r="I13" s="11">
        <f>IF(C13="","",E13/(1-4*((1-E13)/($C$4-1)))*(1-(H13+G13+F13+E13)))</f>
        <v>7.5070045487398415E-2</v>
      </c>
      <c r="J13" s="16">
        <f t="shared" si="3"/>
        <v>11.94488794275915</v>
      </c>
      <c r="K13" s="16">
        <f t="shared" si="4"/>
        <v>12.239928935853518</v>
      </c>
      <c r="L13" s="18">
        <f t="shared" si="0"/>
        <v>0.24501106408326642</v>
      </c>
      <c r="M13" s="12">
        <f t="shared" si="5"/>
        <v>4.0814483367989958</v>
      </c>
      <c r="N13" s="16">
        <f t="shared" si="6"/>
        <v>12.921924931736063</v>
      </c>
      <c r="O13" s="14">
        <f t="shared" si="7"/>
        <v>0.39746896047390096</v>
      </c>
      <c r="P13" s="24">
        <f t="shared" si="8"/>
        <v>2.5159197307072816</v>
      </c>
      <c r="Q13" s="26">
        <v>8</v>
      </c>
    </row>
    <row r="14" spans="2:17">
      <c r="B14" s="26">
        <v>9</v>
      </c>
      <c r="C14" s="22">
        <v>7.2</v>
      </c>
      <c r="D14" s="20">
        <f t="shared" si="1"/>
        <v>0.1174375</v>
      </c>
      <c r="E14" s="18">
        <f t="shared" si="2"/>
        <v>0.1174375</v>
      </c>
      <c r="F14" s="11">
        <f>IF(C14="","",(E14/(1-((1-E14)/($C$4-1))))*(1-E14))</f>
        <v>0.11012543911784628</v>
      </c>
      <c r="G14" s="11">
        <f>IF(C14="","",E14/(1-2*((1-E14)/($C$4-1)))*(1-(F14+E14)))</f>
        <v>0.1028114100103113</v>
      </c>
      <c r="H14" s="11">
        <f>IF(C14="","",E14/(1-3*((1-E14)/($C$4-1)))*(1-(E14+F14+G14)))</f>
        <v>9.5495271481670349E-2</v>
      </c>
      <c r="I14" s="11">
        <f>IF(C14="","",E14/(1-4*((1-E14)/($C$4-1)))*(1-(H14+G14+F14+E14)))</f>
        <v>8.8176860563177056E-2</v>
      </c>
      <c r="J14" s="16">
        <f t="shared" si="3"/>
        <v>8.5151676423629592</v>
      </c>
      <c r="K14" s="16">
        <f t="shared" si="4"/>
        <v>9.080554030117332</v>
      </c>
      <c r="L14" s="18">
        <f t="shared" si="0"/>
        <v>0.33037434912815755</v>
      </c>
      <c r="M14" s="12">
        <f t="shared" si="5"/>
        <v>3.0268693760243592</v>
      </c>
      <c r="N14" s="16">
        <f t="shared" si="6"/>
        <v>10.471722677828536</v>
      </c>
      <c r="O14" s="14">
        <f t="shared" si="7"/>
        <v>0.514046481173005</v>
      </c>
      <c r="P14" s="24">
        <f t="shared" si="8"/>
        <v>1.9453493733058838</v>
      </c>
      <c r="Q14" s="26">
        <v>9</v>
      </c>
    </row>
    <row r="15" spans="2:17">
      <c r="B15" s="26">
        <v>10</v>
      </c>
      <c r="C15" s="22">
        <v>12</v>
      </c>
      <c r="D15" s="20">
        <f t="shared" si="1"/>
        <v>7.0462499999999997E-2</v>
      </c>
      <c r="E15" s="18">
        <f t="shared" si="2"/>
        <v>7.0462499999999997E-2</v>
      </c>
      <c r="F15" s="11">
        <f>IF(C15="","",(E15/(1-((1-E15)/($C$4-1))))*(1-E15))</f>
        <v>6.9824502315133555E-2</v>
      </c>
      <c r="G15" s="11">
        <f>IF(C15="","",E15/(1-2*((1-E15)/($C$4-1)))*(1-(F15+E15)))</f>
        <v>6.9147560502061195E-2</v>
      </c>
      <c r="H15" s="11">
        <f>IF(C15="","",E15/(1-3*((1-E15)/($C$4-1)))*(1-(E15+F15+G15)))</f>
        <v>6.8426151963681528E-2</v>
      </c>
      <c r="I15" s="11">
        <f>IF(C15="","",E15/(1-4*((1-E15)/($C$4-1)))*(1-(H15+G15+F15+E15)))</f>
        <v>6.7653451408349483E-2</v>
      </c>
      <c r="J15" s="16">
        <f t="shared" si="3"/>
        <v>14.191946070604931</v>
      </c>
      <c r="K15" s="16">
        <f t="shared" si="4"/>
        <v>14.321620159736719</v>
      </c>
      <c r="L15" s="18">
        <f t="shared" si="0"/>
        <v>0.20943456281719475</v>
      </c>
      <c r="M15" s="12">
        <f t="shared" si="5"/>
        <v>4.7747610831209908</v>
      </c>
      <c r="N15" s="16">
        <f t="shared" si="6"/>
        <v>14.614295430945305</v>
      </c>
      <c r="O15" s="14">
        <f t="shared" si="7"/>
        <v>0.34551416618922576</v>
      </c>
      <c r="P15" s="24">
        <f t="shared" si="8"/>
        <v>2.8942373362843123</v>
      </c>
      <c r="Q15" s="26">
        <v>10</v>
      </c>
    </row>
    <row r="16" spans="2:17">
      <c r="B16" s="26">
        <v>11</v>
      </c>
      <c r="C16" s="22">
        <v>25</v>
      </c>
      <c r="D16" s="20">
        <f t="shared" si="1"/>
        <v>3.3821999999999998E-2</v>
      </c>
      <c r="E16" s="18">
        <f t="shared" si="2"/>
        <v>3.3821999999999998E-2</v>
      </c>
      <c r="F16" s="11">
        <f>IF(C16="","",(E16/(1-((1-E16)/($C$4-1))))*(1-E16))</f>
        <v>3.4927839667625825E-2</v>
      </c>
      <c r="G16" s="11">
        <f>IF(C16="","",E16/(1-2*((1-E16)/($C$4-1)))*(1-(F16+E16)))</f>
        <v>3.6154271102076495E-2</v>
      </c>
      <c r="H16" s="11">
        <f>IF(C16="","",E16/(1-3*((1-E16)/($C$4-1)))*(1-(E16+F16+G16)))</f>
        <v>3.7525122781256991E-2</v>
      </c>
      <c r="I16" s="11">
        <f>IF(C16="","",E16/(1-4*((1-E16)/($C$4-1)))*(1-(H16+G16+F16+E16)))</f>
        <v>3.9071407667461477E-2</v>
      </c>
      <c r="J16" s="16">
        <f t="shared" si="3"/>
        <v>29.566554313760275</v>
      </c>
      <c r="K16" s="16">
        <f t="shared" si="4"/>
        <v>28.630456664827381</v>
      </c>
      <c r="L16" s="18">
        <f t="shared" si="0"/>
        <v>0.10490411076970232</v>
      </c>
      <c r="M16" s="12">
        <f t="shared" si="5"/>
        <v>9.5325149096903932</v>
      </c>
      <c r="N16" s="16">
        <f t="shared" si="6"/>
        <v>26.648813538312496</v>
      </c>
      <c r="O16" s="14">
        <f t="shared" si="7"/>
        <v>0.1815006412184208</v>
      </c>
      <c r="P16" s="24">
        <f t="shared" si="8"/>
        <v>5.5096224084221488</v>
      </c>
      <c r="Q16" s="26">
        <v>11</v>
      </c>
    </row>
    <row r="17" spans="2:17">
      <c r="B17" s="26">
        <v>12</v>
      </c>
      <c r="C17" s="22">
        <v>37.700000000000003</v>
      </c>
      <c r="D17" s="20">
        <f t="shared" si="1"/>
        <v>2.2428381962864719E-2</v>
      </c>
      <c r="E17" s="18">
        <f t="shared" si="2"/>
        <v>2.2428381962864719E-2</v>
      </c>
      <c r="F17" s="11">
        <f>IF(C17="","",(E17/(1-((1-E17)/($C$4-1))))*(1-E17))</f>
        <v>2.3453872305308338E-2</v>
      </c>
      <c r="G17" s="11">
        <f>IF(C17="","",E17/(1-2*((1-E17)/($C$4-1)))*(1-(F17+E17)))</f>
        <v>2.4606614268849504E-2</v>
      </c>
      <c r="H17" s="11">
        <f>IF(C17="","",E17/(1-3*((1-E17)/($C$4-1)))*(1-(E17+F17+G17)))</f>
        <v>2.591398617396028E-2</v>
      </c>
      <c r="I17" s="11">
        <f>IF(C17="","",E17/(1-4*((1-E17)/($C$4-1)))*(1-(H17+G17+F17+E17)))</f>
        <v>2.7412189500023984E-2</v>
      </c>
      <c r="J17" s="16">
        <f t="shared" si="3"/>
        <v>44.586363905150499</v>
      </c>
      <c r="K17" s="16">
        <f t="shared" si="4"/>
        <v>42.636882600135458</v>
      </c>
      <c r="L17" s="18">
        <f t="shared" si="0"/>
        <v>7.0488868537022562E-2</v>
      </c>
      <c r="M17" s="12">
        <f t="shared" si="5"/>
        <v>14.186637135121192</v>
      </c>
      <c r="N17" s="16">
        <f t="shared" si="6"/>
        <v>38.589200182751199</v>
      </c>
      <c r="O17" s="14">
        <f t="shared" si="7"/>
        <v>0.12381504421100682</v>
      </c>
      <c r="P17" s="24">
        <f t="shared" si="8"/>
        <v>8.0765629602796096</v>
      </c>
      <c r="Q17" s="26">
        <v>12</v>
      </c>
    </row>
    <row r="18" spans="2:17">
      <c r="B18" s="26">
        <v>13</v>
      </c>
      <c r="C18" s="22">
        <v>15.3</v>
      </c>
      <c r="D18" s="20">
        <f t="shared" si="1"/>
        <v>5.5264705882352938E-2</v>
      </c>
      <c r="E18" s="18">
        <f t="shared" si="2"/>
        <v>5.5264705882352938E-2</v>
      </c>
      <c r="F18" s="11">
        <f>IF(C18="","",(E18/(1-((1-E18)/($C$4-1))))*(1-E18))</f>
        <v>5.5719887805712069E-2</v>
      </c>
      <c r="G18" s="11">
        <f>IF(C18="","",E18/(1-2*((1-E18)/($C$4-1)))*(1-(F18+E18)))</f>
        <v>5.6211889022523179E-2</v>
      </c>
      <c r="H18" s="11">
        <f>IF(C18="","",E18/(1-3*((1-E18)/($C$4-1)))*(1-(E18+F18+G18)))</f>
        <v>5.6746778297884541E-2</v>
      </c>
      <c r="I18" s="11">
        <f>IF(C18="","",E18/(1-4*((1-E18)/($C$4-1)))*(1-(H18+G18+F18+E18)))</f>
        <v>5.7332219850481224E-2</v>
      </c>
      <c r="J18" s="16">
        <f t="shared" si="3"/>
        <v>18.094731240021289</v>
      </c>
      <c r="K18" s="16">
        <f t="shared" si="4"/>
        <v>17.946913380135808</v>
      </c>
      <c r="L18" s="18">
        <f t="shared" si="0"/>
        <v>0.16719648271058818</v>
      </c>
      <c r="M18" s="12">
        <f t="shared" si="5"/>
        <v>5.9809870625745658</v>
      </c>
      <c r="N18" s="16">
        <f t="shared" si="6"/>
        <v>17.622145785098763</v>
      </c>
      <c r="O18" s="14">
        <f t="shared" si="7"/>
        <v>0.28127548085895393</v>
      </c>
      <c r="P18" s="24">
        <f t="shared" si="8"/>
        <v>3.5552334563475574</v>
      </c>
      <c r="Q18" s="26">
        <v>13</v>
      </c>
    </row>
    <row r="19" spans="2:17">
      <c r="B19" s="26">
        <v>14</v>
      </c>
      <c r="C19" s="22">
        <v>8.1999999999999993</v>
      </c>
      <c r="D19" s="20">
        <f t="shared" si="1"/>
        <v>0.10311585365853659</v>
      </c>
      <c r="E19" s="18">
        <f t="shared" si="2"/>
        <v>0.10311585365853659</v>
      </c>
      <c r="F19" s="11">
        <f>IF(C19="","",(E19/(1-((1-E19)/($C$4-1))))*(1-E19))</f>
        <v>9.8364406145202879E-2</v>
      </c>
      <c r="G19" s="11">
        <f>IF(C19="","",E19/(1-2*((1-E19)/($C$4-1)))*(1-(F19+E19)))</f>
        <v>9.3524079955270761E-2</v>
      </c>
      <c r="H19" s="11">
        <f>IF(C19="","",E19/(1-3*((1-E19)/($C$4-1)))*(1-(E19+F19+G19)))</f>
        <v>8.8586615543031544E-2</v>
      </c>
      <c r="I19" s="11">
        <f>IF(C19="","",E19/(1-4*((1-E19)/($C$4-1)))*(1-(H19+G19+F19+E19)))</f>
        <v>8.3542276374838145E-2</v>
      </c>
      <c r="J19" s="16">
        <f t="shared" si="3"/>
        <v>9.6978298149133693</v>
      </c>
      <c r="K19" s="16">
        <f t="shared" si="4"/>
        <v>10.166279035160615</v>
      </c>
      <c r="L19" s="18">
        <f t="shared" si="0"/>
        <v>0.29500433975901019</v>
      </c>
      <c r="M19" s="12">
        <f t="shared" si="5"/>
        <v>3.3897806412505749</v>
      </c>
      <c r="N19" s="16">
        <f t="shared" si="6"/>
        <v>11.288387008241028</v>
      </c>
      <c r="O19" s="14">
        <f t="shared" si="7"/>
        <v>0.46713323167687987</v>
      </c>
      <c r="P19" s="24">
        <f t="shared" si="8"/>
        <v>2.1407168922884696</v>
      </c>
      <c r="Q19" s="26">
        <v>14</v>
      </c>
    </row>
    <row r="20" spans="2:17">
      <c r="B20" s="26">
        <v>15</v>
      </c>
      <c r="C20" s="22">
        <v>26.1</v>
      </c>
      <c r="D20" s="20">
        <f t="shared" si="1"/>
        <v>3.2396551724137933E-2</v>
      </c>
      <c r="E20" s="18">
        <f t="shared" si="2"/>
        <v>3.2396551724137933E-2</v>
      </c>
      <c r="F20" s="11">
        <f>IF(C20="","",(E20/(1-((1-E20)/($C$4-1))))*(1-E20))</f>
        <v>3.3508547572372767E-2</v>
      </c>
      <c r="G20" s="11">
        <f>IF(C20="","",E20/(1-2*((1-E20)/($C$4-1)))*(1-(F20+E20)))</f>
        <v>3.4743895513248087E-2</v>
      </c>
      <c r="H20" s="11">
        <f>IF(C20="","",E20/(1-3*((1-E20)/($C$4-1)))*(1-(E20+F20+G20)))</f>
        <v>3.61272396998547E-2</v>
      </c>
      <c r="I20" s="11">
        <f>IF(C20="","",E20/(1-4*((1-E20)/($C$4-1)))*(1-(H20+G20+F20+E20)))</f>
        <v>3.769071848001683E-2</v>
      </c>
      <c r="J20" s="16">
        <f t="shared" si="3"/>
        <v>30.867482703565724</v>
      </c>
      <c r="K20" s="16">
        <f t="shared" si="4"/>
        <v>29.843131751388807</v>
      </c>
      <c r="L20" s="18">
        <f t="shared" si="0"/>
        <v>0.10064899480975878</v>
      </c>
      <c r="M20" s="12">
        <f t="shared" si="5"/>
        <v>9.9355189973843778</v>
      </c>
      <c r="N20" s="16">
        <f t="shared" si="6"/>
        <v>27.6799447815002</v>
      </c>
      <c r="O20" s="14">
        <f t="shared" si="7"/>
        <v>0.17446695298963033</v>
      </c>
      <c r="P20" s="24">
        <f t="shared" si="8"/>
        <v>5.7317445101447735</v>
      </c>
      <c r="Q20" s="26">
        <v>15</v>
      </c>
    </row>
    <row r="21" spans="2:17">
      <c r="B21" s="26">
        <v>16</v>
      </c>
      <c r="C21" s="22">
        <v>16.899999999999999</v>
      </c>
      <c r="D21" s="20">
        <f t="shared" si="1"/>
        <v>5.0032544378698231E-2</v>
      </c>
      <c r="E21" s="18">
        <f t="shared" si="2"/>
        <v>5.0032544378698231E-2</v>
      </c>
      <c r="F21" s="11">
        <f>IF(C21="","",(E21/(1-((1-E21)/($C$4-1))))*(1-E21))</f>
        <v>5.0742895503869741E-2</v>
      </c>
      <c r="G21" s="11">
        <f>IF(C21="","",E21/(1-2*((1-E21)/($C$4-1)))*(1-(F21+E21)))</f>
        <v>5.1515575387219362E-2</v>
      </c>
      <c r="H21" s="11">
        <f>IF(C21="","",E21/(1-3*((1-E21)/($C$4-1)))*(1-(E21+F21+G21)))</f>
        <v>5.2361353808876653E-2</v>
      </c>
      <c r="I21" s="11">
        <f>IF(C21="","",E21/(1-4*((1-E21)/($C$4-1)))*(1-(H21+G21+F21+E21)))</f>
        <v>5.3293932762209222E-2</v>
      </c>
      <c r="J21" s="16">
        <f t="shared" si="3"/>
        <v>19.986990716101943</v>
      </c>
      <c r="K21" s="16">
        <f t="shared" si="4"/>
        <v>19.707192308797953</v>
      </c>
      <c r="L21" s="18">
        <f t="shared" si="0"/>
        <v>0.15229101526978733</v>
      </c>
      <c r="M21" s="12">
        <f t="shared" si="5"/>
        <v>6.5663755555669194</v>
      </c>
      <c r="N21" s="16">
        <f t="shared" si="6"/>
        <v>19.098054715126047</v>
      </c>
      <c r="O21" s="14">
        <f t="shared" si="7"/>
        <v>0.25794630184087319</v>
      </c>
      <c r="P21" s="24">
        <f t="shared" si="8"/>
        <v>3.8767758749140699</v>
      </c>
      <c r="Q21" s="26">
        <v>16</v>
      </c>
    </row>
    <row r="22" spans="2:17">
      <c r="B22" s="26">
        <v>17</v>
      </c>
      <c r="C22" s="22"/>
      <c r="D22" s="20" t="str">
        <f t="shared" si="1"/>
        <v/>
      </c>
      <c r="E22" s="18" t="str">
        <f t="shared" si="2"/>
        <v/>
      </c>
      <c r="F22" s="11" t="str">
        <f>IF(C22="","",(E22/(1-((1-E22)/($C$4-1))))*(1-E22))</f>
        <v/>
      </c>
      <c r="G22" s="11" t="str">
        <f>IF(C22="","",E22/(1-2*((1-E22)/($C$4-1)))*(1-(F22+E22)))</f>
        <v/>
      </c>
      <c r="H22" s="11" t="str">
        <f>IF(C22="","",E22/(1-3*((1-E22)/($C$4-1)))*(1-(E22+F22+G22)))</f>
        <v/>
      </c>
      <c r="I22" s="11" t="str">
        <f>IF(C22="","",E22/(1-4*((1-E22)/($C$4-1)))*(1-(H22+G22+F22+E22)))</f>
        <v/>
      </c>
      <c r="J22" s="16" t="str">
        <f t="shared" si="3"/>
        <v/>
      </c>
      <c r="K22" s="16" t="str">
        <f t="shared" si="4"/>
        <v/>
      </c>
      <c r="L22" s="18" t="str">
        <f t="shared" si="0"/>
        <v/>
      </c>
      <c r="M22" s="12" t="str">
        <f t="shared" si="5"/>
        <v/>
      </c>
      <c r="N22" s="16" t="str">
        <f t="shared" si="6"/>
        <v/>
      </c>
      <c r="O22" s="14" t="str">
        <f t="shared" si="7"/>
        <v/>
      </c>
      <c r="P22" s="24" t="str">
        <f t="shared" si="8"/>
        <v/>
      </c>
      <c r="Q22" s="26">
        <v>17</v>
      </c>
    </row>
    <row r="23" spans="2:17">
      <c r="B23" s="26">
        <v>18</v>
      </c>
      <c r="C23" s="22"/>
      <c r="D23" s="20" t="str">
        <f t="shared" si="1"/>
        <v/>
      </c>
      <c r="E23" s="18" t="str">
        <f t="shared" si="2"/>
        <v/>
      </c>
      <c r="F23" s="11" t="str">
        <f>IF(C23="","",(E23/(1-((1-E23)/($C$4-1))))*(1-E23))</f>
        <v/>
      </c>
      <c r="G23" s="11" t="str">
        <f>IF(C23="","",E23/(1-2*((1-E23)/($C$4-1)))*(1-(F23+E23)))</f>
        <v/>
      </c>
      <c r="H23" s="11" t="str">
        <f>IF(C23="","",E23/(1-3*((1-E23)/($C$4-1)))*(1-(E23+F23+G23)))</f>
        <v/>
      </c>
      <c r="I23" s="11" t="str">
        <f>IF(C23="","",E23/(1-4*((1-E23)/($C$4-1)))*(1-(H23+G23+F23+E23)))</f>
        <v/>
      </c>
      <c r="J23" s="16" t="str">
        <f t="shared" si="3"/>
        <v/>
      </c>
      <c r="K23" s="16" t="str">
        <f t="shared" si="4"/>
        <v/>
      </c>
      <c r="L23" s="18" t="str">
        <f t="shared" si="0"/>
        <v/>
      </c>
      <c r="M23" s="12" t="str">
        <f t="shared" si="5"/>
        <v/>
      </c>
      <c r="N23" s="16" t="str">
        <f t="shared" si="6"/>
        <v/>
      </c>
      <c r="O23" s="14" t="str">
        <f t="shared" si="7"/>
        <v/>
      </c>
      <c r="P23" s="24" t="str">
        <f t="shared" si="8"/>
        <v/>
      </c>
      <c r="Q23" s="26">
        <v>18</v>
      </c>
    </row>
    <row r="24" spans="2:17">
      <c r="B24" s="26">
        <v>19</v>
      </c>
      <c r="C24" s="22"/>
      <c r="D24" s="20" t="str">
        <f t="shared" si="1"/>
        <v/>
      </c>
      <c r="E24" s="18" t="str">
        <f t="shared" si="2"/>
        <v/>
      </c>
      <c r="F24" s="11" t="str">
        <f>IF(C24="","",(E24/(1-((1-E24)/($C$4-1))))*(1-E24))</f>
        <v/>
      </c>
      <c r="G24" s="11" t="str">
        <f>IF(C24="","",E24/(1-2*((1-E24)/($C$4-1)))*(1-(F24+E24)))</f>
        <v/>
      </c>
      <c r="H24" s="11" t="str">
        <f>IF(C24="","",E24/(1-3*((1-E24)/($C$4-1)))*(1-(E24+F24+G24)))</f>
        <v/>
      </c>
      <c r="I24" s="11" t="str">
        <f>IF(C24="","",E24/(1-4*((1-E24)/($C$4-1)))*(1-(H24+G24+F24+E24)))</f>
        <v/>
      </c>
      <c r="J24" s="16" t="str">
        <f t="shared" si="3"/>
        <v/>
      </c>
      <c r="K24" s="16" t="str">
        <f t="shared" si="4"/>
        <v/>
      </c>
      <c r="L24" s="18" t="str">
        <f t="shared" si="0"/>
        <v/>
      </c>
      <c r="M24" s="12" t="str">
        <f t="shared" si="5"/>
        <v/>
      </c>
      <c r="N24" s="16" t="str">
        <f t="shared" si="6"/>
        <v/>
      </c>
      <c r="O24" s="14" t="str">
        <f t="shared" si="7"/>
        <v/>
      </c>
      <c r="P24" s="24" t="str">
        <f t="shared" si="8"/>
        <v/>
      </c>
      <c r="Q24" s="26">
        <v>19</v>
      </c>
    </row>
    <row r="25" spans="2:17">
      <c r="B25" s="26">
        <v>20</v>
      </c>
      <c r="C25" s="22"/>
      <c r="D25" s="20" t="str">
        <f t="shared" si="1"/>
        <v/>
      </c>
      <c r="E25" s="18" t="str">
        <f t="shared" si="2"/>
        <v/>
      </c>
      <c r="F25" s="11" t="str">
        <f>IF(C25="","",(E25/(1-((1-E25)/($C$4-1))))*(1-E25))</f>
        <v/>
      </c>
      <c r="G25" s="11" t="str">
        <f>IF(C25="","",E25/(1-2*((1-E25)/($C$4-1)))*(1-(F25+E25)))</f>
        <v/>
      </c>
      <c r="H25" s="11" t="str">
        <f>IF(C25="","",E25/(1-3*((1-E25)/($C$4-1)))*(1-(E25+F25+G25)))</f>
        <v/>
      </c>
      <c r="I25" s="11" t="str">
        <f>IF(C25="","",E25/(1-4*((1-E25)/($C$4-1)))*(1-(H25+G25+F25+E25)))</f>
        <v/>
      </c>
      <c r="J25" s="16" t="str">
        <f t="shared" si="3"/>
        <v/>
      </c>
      <c r="K25" s="16" t="str">
        <f t="shared" si="4"/>
        <v/>
      </c>
      <c r="L25" s="18" t="str">
        <f t="shared" si="0"/>
        <v/>
      </c>
      <c r="M25" s="12" t="str">
        <f t="shared" si="5"/>
        <v/>
      </c>
      <c r="N25" s="16" t="str">
        <f t="shared" si="6"/>
        <v/>
      </c>
      <c r="O25" s="14" t="str">
        <f t="shared" si="7"/>
        <v/>
      </c>
      <c r="P25" s="24" t="str">
        <f t="shared" si="8"/>
        <v/>
      </c>
      <c r="Q25" s="26">
        <v>20</v>
      </c>
    </row>
    <row r="26" spans="2:17">
      <c r="B26" s="31" t="s">
        <v>12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3"/>
    </row>
  </sheetData>
  <mergeCells count="7">
    <mergeCell ref="B26:Q26"/>
    <mergeCell ref="B2:D2"/>
    <mergeCell ref="F2:G2"/>
    <mergeCell ref="E4:I4"/>
    <mergeCell ref="J4:P4"/>
    <mergeCell ref="L5:M5"/>
    <mergeCell ref="O5:P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</dc:creator>
  <cp:lastModifiedBy>Cyril</cp:lastModifiedBy>
  <dcterms:created xsi:type="dcterms:W3CDTF">2016-05-13T10:55:22Z</dcterms:created>
  <dcterms:modified xsi:type="dcterms:W3CDTF">2016-05-23T10:36:12Z</dcterms:modified>
</cp:coreProperties>
</file>