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lechargements\"/>
    </mc:Choice>
  </mc:AlternateContent>
  <bookViews>
    <workbookView xWindow="240" yWindow="45" windowWidth="20115" windowHeight="774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L31" i="1" l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30" i="1"/>
  <c r="L23" i="1"/>
  <c r="L24" i="1"/>
  <c r="L25" i="1"/>
  <c r="L26" i="1"/>
  <c r="L27" i="1"/>
  <c r="L28" i="1"/>
  <c r="L29" i="1"/>
  <c r="L19" i="1"/>
  <c r="L20" i="1"/>
  <c r="L21" i="1"/>
  <c r="L22" i="1"/>
  <c r="L9" i="1"/>
  <c r="L10" i="1"/>
  <c r="L11" i="1"/>
  <c r="L12" i="1"/>
  <c r="L13" i="1"/>
  <c r="L14" i="1"/>
  <c r="L15" i="1"/>
  <c r="L16" i="1"/>
  <c r="L17" i="1"/>
  <c r="L18" i="1"/>
  <c r="L3" i="1"/>
  <c r="L4" i="1"/>
  <c r="L5" i="1"/>
  <c r="L6" i="1"/>
  <c r="L7" i="1"/>
  <c r="L8" i="1"/>
  <c r="L2" i="1"/>
  <c r="M2" i="1"/>
  <c r="P10" i="1"/>
  <c r="Q10" i="1"/>
  <c r="R10" i="1"/>
  <c r="S10" i="1"/>
  <c r="T10" i="1"/>
  <c r="U10" i="1"/>
  <c r="P11" i="1"/>
  <c r="Q11" i="1"/>
  <c r="R11" i="1"/>
  <c r="S11" i="1"/>
  <c r="T11" i="1"/>
  <c r="U11" i="1"/>
  <c r="V11" i="1"/>
  <c r="P12" i="1"/>
  <c r="Q12" i="1"/>
  <c r="P13" i="1"/>
  <c r="Q13" i="1"/>
  <c r="T13" i="1"/>
  <c r="U13" i="1"/>
  <c r="V13" i="1"/>
  <c r="P14" i="1"/>
  <c r="Q14" i="1"/>
  <c r="R14" i="1"/>
  <c r="S14" i="1"/>
  <c r="T14" i="1"/>
  <c r="U14" i="1"/>
  <c r="V14" i="1"/>
  <c r="P15" i="1"/>
  <c r="Q15" i="1"/>
  <c r="R15" i="1"/>
  <c r="S15" i="1"/>
  <c r="T15" i="1"/>
  <c r="U15" i="1"/>
  <c r="V15" i="1"/>
  <c r="P16" i="1"/>
  <c r="Q16" i="1"/>
  <c r="R16" i="1"/>
  <c r="S16" i="1"/>
  <c r="T16" i="1"/>
  <c r="U16" i="1"/>
  <c r="V16" i="1"/>
  <c r="P17" i="1"/>
  <c r="Q17" i="1"/>
  <c r="R17" i="1"/>
  <c r="S17" i="1"/>
  <c r="T17" i="1"/>
  <c r="U17" i="1"/>
  <c r="V17" i="1"/>
  <c r="P18" i="1"/>
  <c r="Q18" i="1"/>
  <c r="R18" i="1"/>
  <c r="S18" i="1"/>
  <c r="T18" i="1"/>
  <c r="U18" i="1"/>
  <c r="V18" i="1"/>
  <c r="P19" i="1"/>
  <c r="Q19" i="1"/>
  <c r="R19" i="1"/>
  <c r="S19" i="1"/>
  <c r="T19" i="1"/>
  <c r="U19" i="1"/>
  <c r="V19" i="1"/>
  <c r="P20" i="1"/>
  <c r="Q20" i="1"/>
  <c r="R20" i="1"/>
  <c r="S20" i="1"/>
  <c r="T20" i="1"/>
  <c r="U20" i="1"/>
  <c r="V20" i="1"/>
  <c r="P21" i="1"/>
  <c r="Q21" i="1"/>
  <c r="R21" i="1"/>
  <c r="S21" i="1"/>
  <c r="T21" i="1"/>
  <c r="U21" i="1"/>
  <c r="V21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J153" i="1" l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J82" i="1"/>
  <c r="S13" i="1" s="1"/>
  <c r="I82" i="1"/>
  <c r="H82" i="1"/>
  <c r="J81" i="1"/>
  <c r="R13" i="1" s="1"/>
  <c r="I81" i="1"/>
  <c r="H81" i="1"/>
  <c r="I80" i="1"/>
  <c r="H80" i="1"/>
  <c r="I79" i="1"/>
  <c r="H79" i="1"/>
  <c r="I78" i="1"/>
  <c r="H78" i="1"/>
  <c r="J78" i="1" s="1"/>
  <c r="V12" i="1" s="1"/>
  <c r="I77" i="1"/>
  <c r="H77" i="1"/>
  <c r="J77" i="1" s="1"/>
  <c r="U12" i="1" s="1"/>
  <c r="I76" i="1"/>
  <c r="H76" i="1"/>
  <c r="J76" i="1" s="1"/>
  <c r="T12" i="1" s="1"/>
  <c r="D75" i="1"/>
  <c r="I75" i="1"/>
  <c r="H75" i="1"/>
  <c r="I74" i="1"/>
  <c r="H74" i="1"/>
  <c r="I73" i="1"/>
  <c r="H73" i="1"/>
  <c r="I72" i="1"/>
  <c r="H72" i="1"/>
  <c r="I71" i="1"/>
  <c r="G70" i="1"/>
  <c r="D70" i="1"/>
  <c r="H71" i="1" s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J64" i="1" s="1"/>
  <c r="V10" i="1" s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D55" i="1"/>
  <c r="H56" i="1" s="1"/>
  <c r="J56" i="1" s="1"/>
  <c r="U9" i="1" s="1"/>
  <c r="I55" i="1"/>
  <c r="H55" i="1"/>
  <c r="J55" i="1" s="1"/>
  <c r="T9" i="1" s="1"/>
  <c r="D54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J47" i="1" s="1"/>
  <c r="S8" i="1" s="1"/>
  <c r="H47" i="1"/>
  <c r="I46" i="1"/>
  <c r="D45" i="1"/>
  <c r="H46" i="1" s="1"/>
  <c r="I45" i="1"/>
  <c r="H45" i="1"/>
  <c r="I44" i="1"/>
  <c r="D43" i="1"/>
  <c r="H44" i="1" s="1"/>
  <c r="I43" i="1"/>
  <c r="D42" i="1"/>
  <c r="H43" i="1" s="1"/>
  <c r="I42" i="1"/>
  <c r="H42" i="1"/>
  <c r="I41" i="1"/>
  <c r="H41" i="1"/>
  <c r="I40" i="1"/>
  <c r="D39" i="1"/>
  <c r="H40" i="1" s="1"/>
  <c r="I39" i="1"/>
  <c r="J39" i="1" s="1"/>
  <c r="R7" i="1" s="1"/>
  <c r="H39" i="1"/>
  <c r="I38" i="1"/>
  <c r="H38" i="1"/>
  <c r="I37" i="1"/>
  <c r="H37" i="1"/>
  <c r="I36" i="1"/>
  <c r="H36" i="1"/>
  <c r="I35" i="1"/>
  <c r="D34" i="1"/>
  <c r="H35" i="1" s="1"/>
  <c r="I34" i="1"/>
  <c r="H34" i="1"/>
  <c r="I33" i="1"/>
  <c r="D32" i="1"/>
  <c r="H33" i="1" s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D21" i="1"/>
  <c r="H22" i="1" s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I5" i="1"/>
  <c r="H5" i="1"/>
  <c r="I4" i="1"/>
  <c r="H4" i="1"/>
  <c r="I3" i="1"/>
  <c r="H3" i="1"/>
  <c r="I2" i="1"/>
  <c r="H2" i="1"/>
  <c r="J2" i="1" l="1"/>
  <c r="P2" i="1" s="1"/>
  <c r="J3" i="1"/>
  <c r="Q2" i="1" s="1"/>
  <c r="J5" i="1"/>
  <c r="S2" i="1" s="1"/>
  <c r="J9" i="1"/>
  <c r="P3" i="1" s="1"/>
  <c r="J10" i="1"/>
  <c r="Q3" i="1" s="1"/>
  <c r="J11" i="1"/>
  <c r="R3" i="1" s="1"/>
  <c r="J13" i="1"/>
  <c r="T3" i="1" s="1"/>
  <c r="J17" i="1"/>
  <c r="Q4" i="1" s="1"/>
  <c r="J18" i="1"/>
  <c r="R4" i="1" s="1"/>
  <c r="J19" i="1"/>
  <c r="S4" i="1" s="1"/>
  <c r="J21" i="1"/>
  <c r="U4" i="1" s="1"/>
  <c r="J26" i="1"/>
  <c r="S5" i="1" s="1"/>
  <c r="J27" i="1"/>
  <c r="T5" i="1" s="1"/>
  <c r="J28" i="1"/>
  <c r="U5" i="1" s="1"/>
  <c r="J30" i="1"/>
  <c r="P6" i="1" s="1"/>
  <c r="J33" i="1"/>
  <c r="S6" i="1" s="1"/>
  <c r="J8" i="1"/>
  <c r="V2" i="1" s="1"/>
  <c r="J16" i="1"/>
  <c r="P4" i="1" s="1"/>
  <c r="J25" i="1"/>
  <c r="R5" i="1" s="1"/>
  <c r="J35" i="1"/>
  <c r="U6" i="1" s="1"/>
  <c r="J36" i="1"/>
  <c r="V6" i="1" s="1"/>
  <c r="J41" i="1"/>
  <c r="T7" i="1" s="1"/>
  <c r="J42" i="1"/>
  <c r="U7" i="1" s="1"/>
  <c r="J43" i="1"/>
  <c r="V7" i="1" s="1"/>
  <c r="J44" i="1"/>
  <c r="P8" i="1" s="1"/>
  <c r="J45" i="1"/>
  <c r="Q8" i="1" s="1"/>
  <c r="J46" i="1"/>
  <c r="R8" i="1" s="1"/>
  <c r="J48" i="1"/>
  <c r="T8" i="1" s="1"/>
  <c r="J49" i="1"/>
  <c r="U8" i="1" s="1"/>
  <c r="J50" i="1"/>
  <c r="V8" i="1" s="1"/>
  <c r="J52" i="1"/>
  <c r="Q9" i="1" s="1"/>
  <c r="J57" i="1"/>
  <c r="V9" i="1" s="1"/>
  <c r="J4" i="1"/>
  <c r="R2" i="1" s="1"/>
  <c r="J6" i="1"/>
  <c r="T2" i="1" s="1"/>
  <c r="J7" i="1"/>
  <c r="U2" i="1" s="1"/>
  <c r="J12" i="1"/>
  <c r="S3" i="1" s="1"/>
  <c r="J14" i="1"/>
  <c r="U3" i="1" s="1"/>
  <c r="J15" i="1"/>
  <c r="V3" i="1" s="1"/>
  <c r="J20" i="1"/>
  <c r="T4" i="1" s="1"/>
  <c r="J22" i="1"/>
  <c r="V4" i="1" s="1"/>
  <c r="J23" i="1"/>
  <c r="P5" i="1" s="1"/>
  <c r="J24" i="1"/>
  <c r="Q5" i="1" s="1"/>
  <c r="J29" i="1"/>
  <c r="V5" i="1" s="1"/>
  <c r="J31" i="1"/>
  <c r="Q6" i="1" s="1"/>
  <c r="J32" i="1"/>
  <c r="R6" i="1" s="1"/>
  <c r="J34" i="1"/>
  <c r="T6" i="1" s="1"/>
  <c r="J37" i="1"/>
  <c r="P7" i="1" s="1"/>
  <c r="J38" i="1"/>
  <c r="Q7" i="1" s="1"/>
  <c r="J40" i="1"/>
  <c r="S7" i="1" s="1"/>
  <c r="J51" i="1"/>
  <c r="P9" i="1" s="1"/>
  <c r="J53" i="1"/>
  <c r="R9" i="1" s="1"/>
  <c r="J54" i="1"/>
  <c r="S9" i="1" s="1"/>
  <c r="J74" i="1"/>
  <c r="R12" i="1" s="1"/>
  <c r="J75" i="1"/>
  <c r="S12" i="1" s="1"/>
</calcChain>
</file>

<file path=xl/sharedStrings.xml><?xml version="1.0" encoding="utf-8"?>
<sst xmlns="http://schemas.openxmlformats.org/spreadsheetml/2006/main" count="236" uniqueCount="36">
  <si>
    <t>Lundi</t>
  </si>
  <si>
    <t>Mardi</t>
  </si>
  <si>
    <t>Mercredi</t>
  </si>
  <si>
    <t>Jeudi</t>
  </si>
  <si>
    <t>Vendredi</t>
  </si>
  <si>
    <t>Samedi</t>
  </si>
  <si>
    <t>Dimanche</t>
  </si>
  <si>
    <t>LUNDI</t>
  </si>
  <si>
    <t>MARDI</t>
  </si>
  <si>
    <t>MERCREDI</t>
  </si>
  <si>
    <t>JEUDI</t>
  </si>
  <si>
    <t>VENDREDI</t>
  </si>
  <si>
    <t>SAMEDI</t>
  </si>
  <si>
    <t>DIMANCHE</t>
  </si>
  <si>
    <t>Semaine 50</t>
  </si>
  <si>
    <t>Semaine 51</t>
  </si>
  <si>
    <t>Semaine 52</t>
  </si>
  <si>
    <t>Semaine 53</t>
  </si>
  <si>
    <t>Semaine 01</t>
  </si>
  <si>
    <t>Semaine 02</t>
  </si>
  <si>
    <t>Semaine 03</t>
  </si>
  <si>
    <t>Semaine 04</t>
  </si>
  <si>
    <t>Semaine 05</t>
  </si>
  <si>
    <t>Semaine 06</t>
  </si>
  <si>
    <t>Semaine 07</t>
  </si>
  <si>
    <t>Semaine 08</t>
  </si>
  <si>
    <t>Semaine 09</t>
  </si>
  <si>
    <t>Semaine 10</t>
  </si>
  <si>
    <t>Semaine 11</t>
  </si>
  <si>
    <t>Semaine 12</t>
  </si>
  <si>
    <t>Semaine 13</t>
  </si>
  <si>
    <t>Semaine 14</t>
  </si>
  <si>
    <t>Semaine 15</t>
  </si>
  <si>
    <t>Semaine 16</t>
  </si>
  <si>
    <t>jours</t>
  </si>
  <si>
    <t>montant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</si>
</sst>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C]dd\-mmm\-yy;@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64" fontId="0" fillId="0" borderId="0" xfId="0" applyNumberFormat="1"/>
    <xf numFmtId="3" fontId="0" fillId="0" borderId="1" xfId="0" applyNumberFormat="1" applyBorder="1"/>
    <xf numFmtId="3" fontId="0" fillId="0" borderId="0" xfId="0" applyNumberFormat="1" applyBorder="1"/>
    <xf numFmtId="3" fontId="0" fillId="0" borderId="2" xfId="0" applyNumberFormat="1" applyBorder="1"/>
    <xf numFmtId="0" fontId="0" fillId="0" borderId="1" xfId="0" applyBorder="1"/>
    <xf numFmtId="0" fontId="0" fillId="0" borderId="0" xfId="0" applyBorder="1"/>
    <xf numFmtId="0" fontId="0" fillId="2" borderId="0" xfId="0" applyFill="1"/>
    <xf numFmtId="3" fontId="0" fillId="2" borderId="2" xfId="0" quotePrefix="1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8"/>
  <sheetViews>
    <sheetView tabSelected="1" workbookViewId="0">
      <selection activeCell="O1" sqref="O1:V21"/>
    </sheetView>
  </sheetViews>
  <sheetFormatPr baseColWidth="10" defaultColWidth="9.140625" defaultRowHeight="15" x14ac:dyDescent="0.25"/>
  <cols>
    <col min="2" max="7" width="0" hidden="1" customWidth="1"/>
    <col min="8" max="8" width="17.42578125" customWidth="1"/>
    <col min="9" max="9" width="14.85546875" customWidth="1"/>
    <col min="15" max="15" width="13.7109375" customWidth="1"/>
  </cols>
  <sheetData>
    <row r="1" spans="1:22" x14ac:dyDescent="0.25">
      <c r="A1" t="s">
        <v>34</v>
      </c>
      <c r="B1" s="1">
        <v>42345</v>
      </c>
      <c r="C1">
        <v>3</v>
      </c>
      <c r="D1">
        <v>10</v>
      </c>
      <c r="E1">
        <v>0</v>
      </c>
      <c r="F1">
        <v>0</v>
      </c>
      <c r="J1" t="s">
        <v>35</v>
      </c>
      <c r="O1" s="7"/>
      <c r="P1" s="7" t="s">
        <v>7</v>
      </c>
      <c r="Q1" s="7" t="s">
        <v>8</v>
      </c>
      <c r="R1" s="7" t="s">
        <v>9</v>
      </c>
      <c r="S1" s="7" t="s">
        <v>10</v>
      </c>
      <c r="T1" s="7" t="s">
        <v>11</v>
      </c>
      <c r="U1" s="7" t="s">
        <v>12</v>
      </c>
      <c r="V1" s="7" t="s">
        <v>13</v>
      </c>
    </row>
    <row r="2" spans="1:22" x14ac:dyDescent="0.25">
      <c r="A2" t="s">
        <v>0</v>
      </c>
      <c r="B2" s="1">
        <v>42346</v>
      </c>
      <c r="C2">
        <v>0</v>
      </c>
      <c r="D2">
        <v>9</v>
      </c>
      <c r="E2">
        <v>0</v>
      </c>
      <c r="F2">
        <v>0</v>
      </c>
      <c r="H2" s="2">
        <f>(C1*10000)+(D1*20000)</f>
        <v>230000</v>
      </c>
      <c r="I2" s="3">
        <f>F1*30000</f>
        <v>0</v>
      </c>
      <c r="J2" s="4">
        <f>H2+I2</f>
        <v>230000</v>
      </c>
      <c r="L2">
        <f>INT((ROWS($1:1)-1)/7)</f>
        <v>0</v>
      </c>
      <c r="M2">
        <f>INT((ROWS($2:2)/7)-1)+1</f>
        <v>0</v>
      </c>
      <c r="O2" s="7" t="s">
        <v>14</v>
      </c>
      <c r="P2" s="8">
        <f ca="1">OFFSET($J$1,COLUMNS($A:A)+7*(ROW()-2),0)</f>
        <v>230000</v>
      </c>
      <c r="Q2" s="8">
        <f ca="1">OFFSET($J$1,COLUMNS($A:B)+7*(ROW()-2),0)</f>
        <v>180000</v>
      </c>
      <c r="R2" s="8">
        <f ca="1">OFFSET($J$1,COLUMNS($A:C)+7*(ROW()-2),0)</f>
        <v>180000</v>
      </c>
      <c r="S2" s="8">
        <f ca="1">OFFSET($J$1,COLUMNS($A:D)+7*(ROW()-2),0)</f>
        <v>150000</v>
      </c>
      <c r="T2" s="8">
        <f ca="1">OFFSET($J$1,COLUMNS($A:E)+7*(ROW()-2),0)</f>
        <v>220000</v>
      </c>
      <c r="U2" s="8">
        <f ca="1">OFFSET($J$1,COLUMNS($A:F)+7*(ROW()-2),0)</f>
        <v>700000</v>
      </c>
      <c r="V2" s="8">
        <f ca="1">OFFSET($J$1,COLUMNS($A:G)+7*(ROW()-2),0)</f>
        <v>560000</v>
      </c>
    </row>
    <row r="3" spans="1:22" x14ac:dyDescent="0.25">
      <c r="A3" t="s">
        <v>1</v>
      </c>
      <c r="B3" s="1">
        <v>42347</v>
      </c>
      <c r="C3">
        <v>0</v>
      </c>
      <c r="D3">
        <v>9</v>
      </c>
      <c r="E3">
        <v>0</v>
      </c>
      <c r="F3">
        <v>0</v>
      </c>
      <c r="H3" s="2">
        <f>(C2*10000)+(D2*20000)</f>
        <v>180000</v>
      </c>
      <c r="I3" s="3">
        <f>F2*30000</f>
        <v>0</v>
      </c>
      <c r="J3" s="4">
        <f t="shared" ref="J3:J57" si="0">H3+I3</f>
        <v>180000</v>
      </c>
      <c r="L3">
        <f>INT((ROWS($1:2)-1)/7)</f>
        <v>0</v>
      </c>
      <c r="M3">
        <f>INT((ROWS($2:3)/7)-1)+1</f>
        <v>0</v>
      </c>
      <c r="O3" s="7" t="s">
        <v>15</v>
      </c>
      <c r="P3" s="8">
        <f ca="1">OFFSET($J$1,COLUMNS($A:A)+7*(ROW()-2),0)</f>
        <v>0</v>
      </c>
      <c r="Q3" s="8">
        <f ca="1">OFFSET($J$1,COLUMNS($A:B)+7*(ROW()-2),0)</f>
        <v>80000</v>
      </c>
      <c r="R3" s="8">
        <f ca="1">OFFSET($J$1,COLUMNS($A:C)+7*(ROW()-2),0)</f>
        <v>250000</v>
      </c>
      <c r="S3" s="8">
        <f ca="1">OFFSET($J$1,COLUMNS($A:D)+7*(ROW()-2),0)</f>
        <v>120000</v>
      </c>
      <c r="T3" s="8">
        <f ca="1">OFFSET($J$1,COLUMNS($A:E)+7*(ROW()-2),0)</f>
        <v>80000</v>
      </c>
      <c r="U3" s="8">
        <f ca="1">OFFSET($J$1,COLUMNS($A:F)+7*(ROW()-2),0)</f>
        <v>1230000</v>
      </c>
      <c r="V3" s="8">
        <f ca="1">OFFSET($J$1,COLUMNS($A:G)+7*(ROW()-2),0)</f>
        <v>530000</v>
      </c>
    </row>
    <row r="4" spans="1:22" x14ac:dyDescent="0.25">
      <c r="A4" t="s">
        <v>2</v>
      </c>
      <c r="B4" s="1">
        <v>42348</v>
      </c>
      <c r="C4">
        <v>1</v>
      </c>
      <c r="D4">
        <v>7</v>
      </c>
      <c r="E4">
        <v>0</v>
      </c>
      <c r="F4">
        <v>0</v>
      </c>
      <c r="H4" s="2">
        <f>(C3*10000)+(D3*20000)</f>
        <v>180000</v>
      </c>
      <c r="I4" s="3">
        <f>F3*30000</f>
        <v>0</v>
      </c>
      <c r="J4" s="4">
        <f t="shared" si="0"/>
        <v>180000</v>
      </c>
      <c r="L4">
        <f>INT((ROWS($1:3)-1)/7)</f>
        <v>0</v>
      </c>
      <c r="M4">
        <f>INT((ROWS($2:4)/7)-1)+1</f>
        <v>0</v>
      </c>
      <c r="O4" s="7" t="s">
        <v>16</v>
      </c>
      <c r="P4" s="8">
        <f ca="1">OFFSET($J$1,COLUMNS($A:A)+7*(ROW()-2),0)</f>
        <v>200000</v>
      </c>
      <c r="Q4" s="8">
        <f ca="1">OFFSET($J$1,COLUMNS($A:B)+7*(ROW()-2),0)</f>
        <v>270000</v>
      </c>
      <c r="R4" s="8">
        <f ca="1">OFFSET($J$1,COLUMNS($A:C)+7*(ROW()-2),0)</f>
        <v>40000</v>
      </c>
      <c r="S4" s="8">
        <f ca="1">OFFSET($J$1,COLUMNS($A:D)+7*(ROW()-2),0)</f>
        <v>320000</v>
      </c>
      <c r="T4" s="8">
        <f ca="1">OFFSET($J$1,COLUMNS($A:E)+7*(ROW()-2),0)</f>
        <v>1380000</v>
      </c>
      <c r="U4" s="8">
        <f ca="1">OFFSET($J$1,COLUMNS($A:F)+7*(ROW()-2),0)</f>
        <v>2460000</v>
      </c>
      <c r="V4" s="8">
        <f ca="1">OFFSET($J$1,COLUMNS($A:G)+7*(ROW()-2),0)</f>
        <v>2120000</v>
      </c>
    </row>
    <row r="5" spans="1:22" x14ac:dyDescent="0.25">
      <c r="A5" t="s">
        <v>3</v>
      </c>
      <c r="B5" s="1">
        <v>42349</v>
      </c>
      <c r="C5">
        <v>0</v>
      </c>
      <c r="D5">
        <v>11</v>
      </c>
      <c r="E5">
        <v>0</v>
      </c>
      <c r="F5">
        <v>0</v>
      </c>
      <c r="H5" s="2">
        <f>(C4*10000)+(D4*20000)</f>
        <v>150000</v>
      </c>
      <c r="I5" s="3">
        <f>F4*30000</f>
        <v>0</v>
      </c>
      <c r="J5" s="4">
        <f t="shared" si="0"/>
        <v>150000</v>
      </c>
      <c r="L5">
        <f>INT((ROWS($1:4)-1)/7)</f>
        <v>0</v>
      </c>
      <c r="M5">
        <f>INT((ROWS($2:5)/7)-1)+1</f>
        <v>0</v>
      </c>
      <c r="O5" s="7" t="s">
        <v>17</v>
      </c>
      <c r="P5" s="8">
        <f ca="1">OFFSET($J$1,COLUMNS($A:A)+7*(ROW()-2),0)</f>
        <v>350000</v>
      </c>
      <c r="Q5" s="8">
        <f ca="1">OFFSET($J$1,COLUMNS($A:B)+7*(ROW()-2),0)</f>
        <v>410000</v>
      </c>
      <c r="R5" s="8">
        <f ca="1">OFFSET($J$1,COLUMNS($A:C)+7*(ROW()-2),0)</f>
        <v>580000</v>
      </c>
      <c r="S5" s="8">
        <f ca="1">OFFSET($J$1,COLUMNS($A:D)+7*(ROW()-2),0)</f>
        <v>1750000</v>
      </c>
      <c r="T5" s="8">
        <f ca="1">OFFSET($J$1,COLUMNS($A:E)+7*(ROW()-2),0)</f>
        <v>1270000</v>
      </c>
      <c r="U5" s="8">
        <f ca="1">OFFSET($J$1,COLUMNS($A:F)+7*(ROW()-2),0)</f>
        <v>1110000</v>
      </c>
      <c r="V5" s="8">
        <f ca="1">OFFSET($J$1,COLUMNS($A:G)+7*(ROW()-2),0)</f>
        <v>2230000</v>
      </c>
    </row>
    <row r="6" spans="1:22" x14ac:dyDescent="0.25">
      <c r="A6" t="s">
        <v>4</v>
      </c>
      <c r="B6" s="1">
        <v>42350</v>
      </c>
      <c r="C6">
        <v>2</v>
      </c>
      <c r="D6">
        <v>34</v>
      </c>
      <c r="E6">
        <v>0</v>
      </c>
      <c r="F6">
        <v>0</v>
      </c>
      <c r="H6" s="2">
        <f>(C5*10000)+(D5*20000)</f>
        <v>220000</v>
      </c>
      <c r="I6" s="3">
        <f>F5*30000</f>
        <v>0</v>
      </c>
      <c r="J6" s="4">
        <f t="shared" si="0"/>
        <v>220000</v>
      </c>
      <c r="L6">
        <f>INT((ROWS($1:5)-1)/7)</f>
        <v>0</v>
      </c>
      <c r="M6">
        <f>INT((ROWS($2:6)/7)-1)+1</f>
        <v>0</v>
      </c>
      <c r="O6" s="7" t="s">
        <v>18</v>
      </c>
      <c r="P6" s="8">
        <f ca="1">OFFSET($J$1,COLUMNS($A:A)+7*(ROW()-2),0)</f>
        <v>260000</v>
      </c>
      <c r="Q6" s="8">
        <f ca="1">OFFSET($J$1,COLUMNS($A:B)+7*(ROW()-2),0)</f>
        <v>210000</v>
      </c>
      <c r="R6" s="8">
        <f ca="1">OFFSET($J$1,COLUMNS($A:C)+7*(ROW()-2),0)</f>
        <v>650000</v>
      </c>
      <c r="S6" s="8">
        <f ca="1">OFFSET($J$1,COLUMNS($A:D)+7*(ROW()-2),0)</f>
        <v>790000</v>
      </c>
      <c r="T6" s="8">
        <f ca="1">OFFSET($J$1,COLUMNS($A:E)+7*(ROW()-2),0)</f>
        <v>1190000</v>
      </c>
      <c r="U6" s="8">
        <f ca="1">OFFSET($J$1,COLUMNS($A:F)+7*(ROW()-2),0)</f>
        <v>2960000</v>
      </c>
      <c r="V6" s="8">
        <f ca="1">OFFSET($J$1,COLUMNS($A:G)+7*(ROW()-2),0)</f>
        <v>3700000</v>
      </c>
    </row>
    <row r="7" spans="1:22" x14ac:dyDescent="0.25">
      <c r="A7" t="s">
        <v>5</v>
      </c>
      <c r="B7" s="1">
        <v>42351</v>
      </c>
      <c r="C7">
        <v>0</v>
      </c>
      <c r="D7">
        <v>28</v>
      </c>
      <c r="E7">
        <v>0</v>
      </c>
      <c r="F7">
        <v>0</v>
      </c>
      <c r="H7" s="2">
        <f>(C6*10000)+(D6*20000)</f>
        <v>700000</v>
      </c>
      <c r="I7" s="3">
        <f>F6*30000</f>
        <v>0</v>
      </c>
      <c r="J7" s="4">
        <f t="shared" si="0"/>
        <v>700000</v>
      </c>
      <c r="L7">
        <f>INT((ROWS($1:6)-1)/7)</f>
        <v>0</v>
      </c>
      <c r="M7">
        <f>INT((ROWS($2:7)/7)-1)+1</f>
        <v>0</v>
      </c>
      <c r="O7" s="7" t="s">
        <v>19</v>
      </c>
      <c r="P7" s="8">
        <f ca="1">OFFSET($J$1,COLUMNS($A:A)+7*(ROW()-2),0)</f>
        <v>350000</v>
      </c>
      <c r="Q7" s="8">
        <f ca="1">OFFSET($J$1,COLUMNS($A:B)+7*(ROW()-2),0)</f>
        <v>670000</v>
      </c>
      <c r="R7" s="8">
        <f ca="1">OFFSET($J$1,COLUMNS($A:C)+7*(ROW()-2),0)</f>
        <v>960000</v>
      </c>
      <c r="S7" s="8">
        <f ca="1">OFFSET($J$1,COLUMNS($A:D)+7*(ROW()-2),0)</f>
        <v>570000</v>
      </c>
      <c r="T7" s="8">
        <f ca="1">OFFSET($J$1,COLUMNS($A:E)+7*(ROW()-2),0)</f>
        <v>0</v>
      </c>
      <c r="U7" s="8">
        <f ca="1">OFFSET($J$1,COLUMNS($A:F)+7*(ROW()-2),0)</f>
        <v>6300000</v>
      </c>
      <c r="V7" s="8">
        <f ca="1">OFFSET($J$1,COLUMNS($A:G)+7*(ROW()-2),0)</f>
        <v>3040000</v>
      </c>
    </row>
    <row r="8" spans="1:22" x14ac:dyDescent="0.25">
      <c r="A8" t="s">
        <v>6</v>
      </c>
      <c r="B8" s="1">
        <v>42352</v>
      </c>
      <c r="C8">
        <v>0</v>
      </c>
      <c r="D8">
        <v>0</v>
      </c>
      <c r="F8">
        <v>0</v>
      </c>
      <c r="H8" s="2">
        <f>(C7*10000)+(D7*20000)</f>
        <v>560000</v>
      </c>
      <c r="I8" s="3">
        <f>F7*30000</f>
        <v>0</v>
      </c>
      <c r="J8" s="4">
        <f t="shared" si="0"/>
        <v>560000</v>
      </c>
      <c r="L8">
        <f>INT((ROWS($1:7)-1)/7)</f>
        <v>0</v>
      </c>
      <c r="M8">
        <f>INT((ROWS($2:8)/7)-1)+1</f>
        <v>1</v>
      </c>
      <c r="O8" s="7" t="s">
        <v>20</v>
      </c>
      <c r="P8" s="8">
        <f ca="1">OFFSET($J$1,COLUMNS($A:A)+7*(ROW()-2),0)</f>
        <v>370000</v>
      </c>
      <c r="Q8" s="8">
        <f ca="1">OFFSET($J$1,COLUMNS($A:B)+7*(ROW()-2),0)</f>
        <v>390000</v>
      </c>
      <c r="R8" s="8">
        <f ca="1">OFFSET($J$1,COLUMNS($A:C)+7*(ROW()-2),0)</f>
        <v>470000</v>
      </c>
      <c r="S8" s="8">
        <f ca="1">OFFSET($J$1,COLUMNS($A:D)+7*(ROW()-2),0)</f>
        <v>170000</v>
      </c>
      <c r="T8" s="8">
        <f ca="1">OFFSET($J$1,COLUMNS($A:E)+7*(ROW()-2),0)</f>
        <v>1680000</v>
      </c>
      <c r="U8" s="8">
        <f ca="1">OFFSET($J$1,COLUMNS($A:F)+7*(ROW()-2),0)</f>
        <v>4020000</v>
      </c>
      <c r="V8" s="8">
        <f ca="1">OFFSET($J$1,COLUMNS($A:G)+7*(ROW()-2),0)</f>
        <v>3600000</v>
      </c>
    </row>
    <row r="9" spans="1:22" x14ac:dyDescent="0.25">
      <c r="A9" t="s">
        <v>0</v>
      </c>
      <c r="B9" s="1">
        <v>42353</v>
      </c>
      <c r="C9">
        <v>0</v>
      </c>
      <c r="D9">
        <v>4</v>
      </c>
      <c r="E9">
        <v>0</v>
      </c>
      <c r="F9">
        <v>0</v>
      </c>
      <c r="H9" s="2">
        <f>(C8*10000)+(D8*20000)</f>
        <v>0</v>
      </c>
      <c r="I9" s="3">
        <f>F8*30000</f>
        <v>0</v>
      </c>
      <c r="J9" s="4">
        <f t="shared" si="0"/>
        <v>0</v>
      </c>
      <c r="L9">
        <f>INT((ROWS($1:8)-1)/7)</f>
        <v>1</v>
      </c>
      <c r="M9">
        <f>INT((ROWS($2:9)/7)-1)+1</f>
        <v>1</v>
      </c>
      <c r="O9" s="7" t="s">
        <v>21</v>
      </c>
      <c r="P9" s="8">
        <f ca="1">OFFSET($J$1,COLUMNS($A:A)+7*(ROW()-2),0)</f>
        <v>350000</v>
      </c>
      <c r="Q9" s="8">
        <f ca="1">OFFSET($J$1,COLUMNS($A:B)+7*(ROW()-2),0)</f>
        <v>210000</v>
      </c>
      <c r="R9" s="8">
        <f ca="1">OFFSET($J$1,COLUMNS($A:C)+7*(ROW()-2),0)</f>
        <v>450000</v>
      </c>
      <c r="S9" s="8">
        <f ca="1">OFFSET($J$1,COLUMNS($A:D)+7*(ROW()-2),0)</f>
        <v>290000</v>
      </c>
      <c r="T9" s="8">
        <f ca="1">OFFSET($J$1,COLUMNS($A:E)+7*(ROW()-2),0)</f>
        <v>1310000</v>
      </c>
      <c r="U9" s="8">
        <f ca="1">OFFSET($J$1,COLUMNS($A:F)+7*(ROW()-2),0)</f>
        <v>3220000</v>
      </c>
      <c r="V9" s="8">
        <f ca="1">OFFSET($J$1,COLUMNS($A:G)+7*(ROW()-2),0)</f>
        <v>3530000</v>
      </c>
    </row>
    <row r="10" spans="1:22" x14ac:dyDescent="0.25">
      <c r="A10" t="s">
        <v>1</v>
      </c>
      <c r="B10" s="1">
        <v>42354</v>
      </c>
      <c r="C10">
        <v>1</v>
      </c>
      <c r="D10">
        <v>9</v>
      </c>
      <c r="E10">
        <v>0</v>
      </c>
      <c r="F10">
        <v>2</v>
      </c>
      <c r="H10" s="2">
        <f>(C9*10000)+(D9*20000)</f>
        <v>80000</v>
      </c>
      <c r="I10" s="3">
        <f>F9*30000</f>
        <v>0</v>
      </c>
      <c r="J10" s="4">
        <f t="shared" si="0"/>
        <v>80000</v>
      </c>
      <c r="L10">
        <f>INT((ROWS($1:9)-1)/7)</f>
        <v>1</v>
      </c>
      <c r="M10">
        <f>INT((ROWS($2:10)/7)-1)+1</f>
        <v>1</v>
      </c>
      <c r="O10" s="7" t="s">
        <v>22</v>
      </c>
      <c r="P10" s="8">
        <f ca="1">OFFSET($J$1,COLUMNS($A:A)+7*(ROW()-2),0)</f>
        <v>800000</v>
      </c>
      <c r="Q10" s="8">
        <f ca="1">OFFSET($J$1,COLUMNS($A:B)+7*(ROW()-2),0)</f>
        <v>430000</v>
      </c>
      <c r="R10" s="8">
        <f ca="1">OFFSET($J$1,COLUMNS($A:C)+7*(ROW()-2),0)</f>
        <v>610000</v>
      </c>
      <c r="S10" s="8">
        <f ca="1">OFFSET($J$1,COLUMNS($A:D)+7*(ROW()-2),0)</f>
        <v>630000</v>
      </c>
      <c r="T10" s="8">
        <f ca="1">OFFSET($J$1,COLUMNS($A:E)+7*(ROW()-2),0)</f>
        <v>1350000</v>
      </c>
      <c r="U10" s="8">
        <f ca="1">OFFSET($J$1,COLUMNS($A:F)+7*(ROW()-2),0)</f>
        <v>3090000</v>
      </c>
      <c r="V10" s="8">
        <f ca="1">OFFSET($J$1,COLUMNS($A:G)+7*(ROW()-2),0)</f>
        <v>3160000</v>
      </c>
    </row>
    <row r="11" spans="1:22" x14ac:dyDescent="0.25">
      <c r="A11" t="s">
        <v>2</v>
      </c>
      <c r="B11" s="1">
        <v>42355</v>
      </c>
      <c r="C11">
        <v>0</v>
      </c>
      <c r="D11">
        <v>6</v>
      </c>
      <c r="F11">
        <v>0</v>
      </c>
      <c r="H11" s="2">
        <f>(C10*10000)+(D10*20000)</f>
        <v>190000</v>
      </c>
      <c r="I11" s="3">
        <f>F10*30000</f>
        <v>60000</v>
      </c>
      <c r="J11" s="4">
        <f t="shared" si="0"/>
        <v>250000</v>
      </c>
      <c r="L11">
        <f>INT((ROWS($1:10)-1)/7)</f>
        <v>1</v>
      </c>
      <c r="M11">
        <f>INT((ROWS($2:11)/7)-1)+1</f>
        <v>1</v>
      </c>
      <c r="O11" s="7" t="s">
        <v>23</v>
      </c>
      <c r="P11" s="8">
        <f ca="1">OFFSET($J$1,COLUMNS($A:A)+7*(ROW()-2),0)</f>
        <v>450000</v>
      </c>
      <c r="Q11" s="8">
        <f ca="1">OFFSET($J$1,COLUMNS($A:B)+7*(ROW()-2),0)</f>
        <v>270000</v>
      </c>
      <c r="R11" s="8">
        <f ca="1">OFFSET($J$1,COLUMNS($A:C)+7*(ROW()-2),0)</f>
        <v>260000</v>
      </c>
      <c r="S11" s="8">
        <f ca="1">OFFSET($J$1,COLUMNS($A:D)+7*(ROW()-2),0)</f>
        <v>250000</v>
      </c>
      <c r="T11" s="8">
        <f ca="1">OFFSET($J$1,COLUMNS($A:E)+7*(ROW()-2),0)</f>
        <v>1050000</v>
      </c>
      <c r="U11" s="8">
        <f ca="1">OFFSET($J$1,COLUMNS($A:F)+7*(ROW()-2),0)</f>
        <v>3500000</v>
      </c>
      <c r="V11" s="8">
        <f ca="1">OFFSET($J$1,COLUMNS($A:G)+7*(ROW()-2),0)</f>
        <v>4530000</v>
      </c>
    </row>
    <row r="12" spans="1:22" x14ac:dyDescent="0.25">
      <c r="A12" t="s">
        <v>3</v>
      </c>
      <c r="B12" s="1">
        <v>42356</v>
      </c>
      <c r="C12">
        <v>0</v>
      </c>
      <c r="D12">
        <v>4</v>
      </c>
      <c r="F12">
        <v>0</v>
      </c>
      <c r="H12" s="2">
        <f>(C11*10000)+(D11*20000)</f>
        <v>120000</v>
      </c>
      <c r="I12" s="3">
        <f>F11*30000</f>
        <v>0</v>
      </c>
      <c r="J12" s="4">
        <f t="shared" si="0"/>
        <v>120000</v>
      </c>
      <c r="L12">
        <f>INT((ROWS($1:11)-1)/7)</f>
        <v>1</v>
      </c>
      <c r="M12">
        <f>INT((ROWS($2:12)/7)-1)+1</f>
        <v>1</v>
      </c>
      <c r="O12" s="7" t="s">
        <v>24</v>
      </c>
      <c r="P12" s="8">
        <f ca="1">OFFSET($J$1,COLUMNS($A:A)+7*(ROW()-2),0)</f>
        <v>300000</v>
      </c>
      <c r="Q12" s="8">
        <f ca="1">OFFSET($J$1,COLUMNS($A:B)+7*(ROW()-2),0)</f>
        <v>840000</v>
      </c>
      <c r="R12" s="8">
        <f ca="1">OFFSET($J$1,COLUMNS($A:C)+7*(ROW()-2),0)</f>
        <v>900000</v>
      </c>
      <c r="S12" s="8">
        <f ca="1">OFFSET($J$1,COLUMNS($A:D)+7*(ROW()-2),0)</f>
        <v>990000</v>
      </c>
      <c r="T12" s="8">
        <f ca="1">OFFSET($J$1,COLUMNS($A:E)+7*(ROW()-2),0)</f>
        <v>1410000</v>
      </c>
      <c r="U12" s="8">
        <f ca="1">OFFSET($J$1,COLUMNS($A:F)+7*(ROW()-2),0)</f>
        <v>3370000</v>
      </c>
      <c r="V12" s="8">
        <f ca="1">OFFSET($J$1,COLUMNS($A:G)+7*(ROW()-2),0)</f>
        <v>2390000</v>
      </c>
    </row>
    <row r="13" spans="1:22" x14ac:dyDescent="0.25">
      <c r="A13" t="s">
        <v>4</v>
      </c>
      <c r="B13" s="1">
        <v>42357</v>
      </c>
      <c r="C13">
        <v>7</v>
      </c>
      <c r="D13">
        <v>58</v>
      </c>
      <c r="F13">
        <v>0</v>
      </c>
      <c r="H13" s="2">
        <f>(C12*10000)+(D12*20000)</f>
        <v>80000</v>
      </c>
      <c r="I13" s="3">
        <f>F12*30000</f>
        <v>0</v>
      </c>
      <c r="J13" s="4">
        <f t="shared" si="0"/>
        <v>80000</v>
      </c>
      <c r="L13">
        <f>INT((ROWS($1:12)-1)/7)</f>
        <v>1</v>
      </c>
      <c r="M13">
        <f>INT((ROWS($2:13)/7)-1)+1</f>
        <v>1</v>
      </c>
      <c r="O13" s="7" t="s">
        <v>25</v>
      </c>
      <c r="P13" s="8">
        <f ca="1">OFFSET($J$1,COLUMNS($A:A)+7*(ROW()-2),0)</f>
        <v>230000</v>
      </c>
      <c r="Q13" s="8">
        <f ca="1">OFFSET($J$1,COLUMNS($A:B)+7*(ROW()-2),0)</f>
        <v>410000</v>
      </c>
      <c r="R13" s="8">
        <f ca="1">OFFSET($J$1,COLUMNS($A:C)+7*(ROW()-2),0)</f>
        <v>1490000</v>
      </c>
      <c r="S13" s="8">
        <f ca="1">OFFSET($J$1,COLUMNS($A:D)+7*(ROW()-2),0)</f>
        <v>1570000</v>
      </c>
      <c r="T13" s="8">
        <f ca="1">OFFSET($J$1,COLUMNS($A:E)+7*(ROW()-2),0)</f>
        <v>1030000</v>
      </c>
      <c r="U13" s="8">
        <f ca="1">OFFSET($J$1,COLUMNS($A:F)+7*(ROW()-2),0)</f>
        <v>5930000</v>
      </c>
      <c r="V13" s="8">
        <f ca="1">OFFSET($J$1,COLUMNS($A:G)+7*(ROW()-2),0)</f>
        <v>2980000</v>
      </c>
    </row>
    <row r="14" spans="1:22" x14ac:dyDescent="0.25">
      <c r="A14" t="s">
        <v>5</v>
      </c>
      <c r="B14" s="1">
        <v>42358</v>
      </c>
      <c r="C14">
        <v>3</v>
      </c>
      <c r="D14">
        <v>25</v>
      </c>
      <c r="F14">
        <v>0</v>
      </c>
      <c r="H14" s="2">
        <f>(C13*10000)+(D13*20000)</f>
        <v>1230000</v>
      </c>
      <c r="I14" s="3">
        <f>F13*30000</f>
        <v>0</v>
      </c>
      <c r="J14" s="4">
        <f t="shared" si="0"/>
        <v>1230000</v>
      </c>
      <c r="L14">
        <f>INT((ROWS($1:13)-1)/7)</f>
        <v>1</v>
      </c>
      <c r="M14">
        <f>INT((ROWS($2:14)/7)-1)+1</f>
        <v>1</v>
      </c>
      <c r="O14" s="7" t="s">
        <v>26</v>
      </c>
      <c r="P14" s="8">
        <f ca="1">OFFSET($J$1,COLUMNS($A:A)+7*(ROW()-2),0)</f>
        <v>400000</v>
      </c>
      <c r="Q14" s="8">
        <f ca="1">OFFSET($J$1,COLUMNS($A:B)+7*(ROW()-2),0)</f>
        <v>480000</v>
      </c>
      <c r="R14" s="8">
        <f ca="1">OFFSET($J$1,COLUMNS($A:C)+7*(ROW()-2),0)</f>
        <v>1120000</v>
      </c>
      <c r="S14" s="8">
        <f ca="1">OFFSET($J$1,COLUMNS($A:D)+7*(ROW()-2),0)</f>
        <v>510000</v>
      </c>
      <c r="T14" s="8">
        <f ca="1">OFFSET($J$1,COLUMNS($A:E)+7*(ROW()-2),0)</f>
        <v>1900000</v>
      </c>
      <c r="U14" s="8">
        <f ca="1">OFFSET($J$1,COLUMNS($A:F)+7*(ROW()-2),0)</f>
        <v>3800000</v>
      </c>
      <c r="V14" s="8">
        <f ca="1">OFFSET($J$1,COLUMNS($A:G)+7*(ROW()-2),0)</f>
        <v>3050000</v>
      </c>
    </row>
    <row r="15" spans="1:22" x14ac:dyDescent="0.25">
      <c r="A15" t="s">
        <v>6</v>
      </c>
      <c r="B15" s="1">
        <v>42359</v>
      </c>
      <c r="C15">
        <v>0</v>
      </c>
      <c r="D15">
        <v>10</v>
      </c>
      <c r="F15">
        <v>0</v>
      </c>
      <c r="H15" s="2">
        <f>(C14*10000)+(D14*20000)</f>
        <v>530000</v>
      </c>
      <c r="I15" s="3">
        <f>F14*30000</f>
        <v>0</v>
      </c>
      <c r="J15" s="4">
        <f t="shared" si="0"/>
        <v>530000</v>
      </c>
      <c r="L15">
        <f>INT((ROWS($1:14)-1)/7)</f>
        <v>1</v>
      </c>
      <c r="M15">
        <f>INT((ROWS($2:15)/7)-1)+1</f>
        <v>2</v>
      </c>
      <c r="O15" s="7" t="s">
        <v>27</v>
      </c>
      <c r="P15" s="8">
        <f ca="1">OFFSET($J$1,COLUMNS($A:A)+7*(ROW()-2),0)</f>
        <v>560000</v>
      </c>
      <c r="Q15" s="8">
        <f ca="1">OFFSET($J$1,COLUMNS($A:B)+7*(ROW()-2),0)</f>
        <v>420000</v>
      </c>
      <c r="R15" s="8">
        <f ca="1">OFFSET($J$1,COLUMNS($A:C)+7*(ROW()-2),0)</f>
        <v>300000</v>
      </c>
      <c r="S15" s="8">
        <f ca="1">OFFSET($J$1,COLUMNS($A:D)+7*(ROW()-2),0)</f>
        <v>770000</v>
      </c>
      <c r="T15" s="8">
        <f ca="1">OFFSET($J$1,COLUMNS($A:E)+7*(ROW()-2),0)</f>
        <v>710000</v>
      </c>
      <c r="U15" s="8">
        <f ca="1">OFFSET($J$1,COLUMNS($A:F)+7*(ROW()-2),0)</f>
        <v>3620000</v>
      </c>
      <c r="V15" s="8">
        <f ca="1">OFFSET($J$1,COLUMNS($A:G)+7*(ROW()-2),0)</f>
        <v>4060000</v>
      </c>
    </row>
    <row r="16" spans="1:22" x14ac:dyDescent="0.25">
      <c r="A16" t="s">
        <v>0</v>
      </c>
      <c r="B16" s="1">
        <v>42360</v>
      </c>
      <c r="C16">
        <v>1</v>
      </c>
      <c r="D16">
        <v>13</v>
      </c>
      <c r="F16">
        <v>0</v>
      </c>
      <c r="H16" s="2">
        <f>(C15*10000)+(D15*20000)</f>
        <v>200000</v>
      </c>
      <c r="I16" s="3">
        <f>F15*30000</f>
        <v>0</v>
      </c>
      <c r="J16" s="4">
        <f t="shared" si="0"/>
        <v>200000</v>
      </c>
      <c r="L16">
        <f>INT((ROWS($1:15)-1)/7)</f>
        <v>2</v>
      </c>
      <c r="O16" s="7" t="s">
        <v>28</v>
      </c>
      <c r="P16" s="8">
        <f ca="1">OFFSET($J$1,COLUMNS($A:A)+7*(ROW()-2),0)</f>
        <v>550000</v>
      </c>
      <c r="Q16" s="8">
        <f ca="1">OFFSET($J$1,COLUMNS($A:B)+7*(ROW()-2),0)</f>
        <v>620000</v>
      </c>
      <c r="R16" s="8">
        <f ca="1">OFFSET($J$1,COLUMNS($A:C)+7*(ROW()-2),0)</f>
        <v>520000</v>
      </c>
      <c r="S16" s="8">
        <f ca="1">OFFSET($J$1,COLUMNS($A:D)+7*(ROW()-2),0)</f>
        <v>550000</v>
      </c>
      <c r="T16" s="8">
        <f ca="1">OFFSET($J$1,COLUMNS($A:E)+7*(ROW()-2),0)</f>
        <v>810000</v>
      </c>
      <c r="U16" s="8">
        <f ca="1">OFFSET($J$1,COLUMNS($A:F)+7*(ROW()-2),0)</f>
        <v>2300000</v>
      </c>
      <c r="V16" s="8">
        <f ca="1">OFFSET($J$1,COLUMNS($A:G)+7*(ROW()-2),0)</f>
        <v>1940000</v>
      </c>
    </row>
    <row r="17" spans="1:22" x14ac:dyDescent="0.25">
      <c r="A17" t="s">
        <v>1</v>
      </c>
      <c r="B17" s="1">
        <v>42361</v>
      </c>
      <c r="C17">
        <v>0</v>
      </c>
      <c r="D17">
        <v>2</v>
      </c>
      <c r="F17">
        <v>0</v>
      </c>
      <c r="H17" s="2">
        <f>(C16*10000)+(D16*20000)</f>
        <v>270000</v>
      </c>
      <c r="I17" s="3">
        <f>F16*30000</f>
        <v>0</v>
      </c>
      <c r="J17" s="4">
        <f t="shared" si="0"/>
        <v>270000</v>
      </c>
      <c r="L17">
        <f>INT((ROWS($1:16)-1)/7)</f>
        <v>2</v>
      </c>
      <c r="O17" s="7" t="s">
        <v>29</v>
      </c>
      <c r="P17" s="8">
        <f ca="1">OFFSET($J$1,COLUMNS($A:A)+7*(ROW()-2),0)</f>
        <v>300000</v>
      </c>
      <c r="Q17" s="8">
        <f ca="1">OFFSET($J$1,COLUMNS($A:B)+7*(ROW()-2),0)</f>
        <v>460000</v>
      </c>
      <c r="R17" s="8">
        <f ca="1">OFFSET($J$1,COLUMNS($A:C)+7*(ROW()-2),0)</f>
        <v>640000</v>
      </c>
      <c r="S17" s="8">
        <f ca="1">OFFSET($J$1,COLUMNS($A:D)+7*(ROW()-2),0)</f>
        <v>440000</v>
      </c>
      <c r="T17" s="8">
        <f ca="1">OFFSET($J$1,COLUMNS($A:E)+7*(ROW()-2),0)</f>
        <v>600000</v>
      </c>
      <c r="U17" s="8">
        <f ca="1">OFFSET($J$1,COLUMNS($A:F)+7*(ROW()-2),0)</f>
        <v>3660000</v>
      </c>
      <c r="V17" s="8">
        <f ca="1">OFFSET($J$1,COLUMNS($A:G)+7*(ROW()-2),0)</f>
        <v>4170000</v>
      </c>
    </row>
    <row r="18" spans="1:22" x14ac:dyDescent="0.25">
      <c r="A18" t="s">
        <v>2</v>
      </c>
      <c r="B18" s="1">
        <v>42362</v>
      </c>
      <c r="C18">
        <v>0</v>
      </c>
      <c r="D18">
        <v>16</v>
      </c>
      <c r="F18">
        <v>0</v>
      </c>
      <c r="H18" s="2">
        <f>(C17*10000)+(D17*20000)</f>
        <v>40000</v>
      </c>
      <c r="I18" s="3">
        <f>F17*30000</f>
        <v>0</v>
      </c>
      <c r="J18" s="4">
        <f t="shared" si="0"/>
        <v>40000</v>
      </c>
      <c r="L18">
        <f>INT((ROWS($1:17)-1)/7)</f>
        <v>2</v>
      </c>
      <c r="O18" s="7" t="s">
        <v>30</v>
      </c>
      <c r="P18" s="8">
        <f ca="1">OFFSET($J$1,COLUMNS($A:A)+7*(ROW()-2),0)</f>
        <v>2250000</v>
      </c>
      <c r="Q18" s="8">
        <f ca="1">OFFSET($J$1,COLUMNS($A:B)+7*(ROW()-2),0)</f>
        <v>500000</v>
      </c>
      <c r="R18" s="8">
        <f ca="1">OFFSET($J$1,COLUMNS($A:C)+7*(ROW()-2),0)</f>
        <v>810000</v>
      </c>
      <c r="S18" s="8">
        <f ca="1">OFFSET($J$1,COLUMNS($A:D)+7*(ROW()-2),0)</f>
        <v>380000</v>
      </c>
      <c r="T18" s="8">
        <f ca="1">OFFSET($J$1,COLUMNS($A:E)+7*(ROW()-2),0)</f>
        <v>755000</v>
      </c>
      <c r="U18" s="8">
        <f ca="1">OFFSET($J$1,COLUMNS($A:F)+7*(ROW()-2),0)</f>
        <v>2220000</v>
      </c>
      <c r="V18" s="8">
        <f ca="1">OFFSET($J$1,COLUMNS($A:G)+7*(ROW()-2),0)</f>
        <v>4360000</v>
      </c>
    </row>
    <row r="19" spans="1:22" x14ac:dyDescent="0.25">
      <c r="A19" t="s">
        <v>3</v>
      </c>
      <c r="B19" s="1">
        <v>42363</v>
      </c>
      <c r="C19">
        <v>4</v>
      </c>
      <c r="D19">
        <v>67</v>
      </c>
      <c r="F19">
        <v>0</v>
      </c>
      <c r="H19" s="2">
        <f>(C18*10000)+(D18*20000)</f>
        <v>320000</v>
      </c>
      <c r="I19" s="3">
        <f>F18*30000</f>
        <v>0</v>
      </c>
      <c r="J19" s="4">
        <f t="shared" si="0"/>
        <v>320000</v>
      </c>
      <c r="L19">
        <f>INT((ROWS($1:18)-1)/7)</f>
        <v>2</v>
      </c>
      <c r="O19" s="7" t="s">
        <v>31</v>
      </c>
      <c r="P19" s="8">
        <f ca="1">OFFSET($J$1,COLUMNS($A:A)+7*(ROW()-2),0)</f>
        <v>595000</v>
      </c>
      <c r="Q19" s="8">
        <f ca="1">OFFSET($J$1,COLUMNS($A:B)+7*(ROW()-2),0)</f>
        <v>900000</v>
      </c>
      <c r="R19" s="8">
        <f ca="1">OFFSET($J$1,COLUMNS($A:C)+7*(ROW()-2),0)</f>
        <v>480000</v>
      </c>
      <c r="S19" s="8">
        <f ca="1">OFFSET($J$1,COLUMNS($A:D)+7*(ROW()-2),0)</f>
        <v>1560000</v>
      </c>
      <c r="T19" s="8">
        <f ca="1">OFFSET($J$1,COLUMNS($A:E)+7*(ROW()-2),0)</f>
        <v>1450000</v>
      </c>
      <c r="U19" s="8">
        <f ca="1">OFFSET($J$1,COLUMNS($A:F)+7*(ROW()-2),0)</f>
        <v>5125000</v>
      </c>
      <c r="V19" s="8">
        <f ca="1">OFFSET($J$1,COLUMNS($A:G)+7*(ROW()-2),0)</f>
        <v>5475000</v>
      </c>
    </row>
    <row r="20" spans="1:22" x14ac:dyDescent="0.25">
      <c r="A20" t="s">
        <v>4</v>
      </c>
      <c r="B20" s="1">
        <v>42364</v>
      </c>
      <c r="C20">
        <v>7</v>
      </c>
      <c r="D20">
        <v>82</v>
      </c>
      <c r="F20">
        <v>25</v>
      </c>
      <c r="H20" s="2">
        <f>(C19*10000)+(D19*20000)</f>
        <v>1380000</v>
      </c>
      <c r="I20" s="3">
        <f>F19*30000</f>
        <v>0</v>
      </c>
      <c r="J20" s="4">
        <f t="shared" si="0"/>
        <v>1380000</v>
      </c>
      <c r="L20">
        <f>INT((ROWS($1:19)-1)/7)</f>
        <v>2</v>
      </c>
      <c r="O20" s="7" t="s">
        <v>32</v>
      </c>
      <c r="P20" s="8">
        <f ca="1">OFFSET($J$1,COLUMNS($A:A)+7*(ROW()-2),0)</f>
        <v>410000</v>
      </c>
      <c r="Q20" s="8">
        <f ca="1">OFFSET($J$1,COLUMNS($A:B)+7*(ROW()-2),0)</f>
        <v>2035000</v>
      </c>
      <c r="R20" s="8">
        <f ca="1">OFFSET($J$1,COLUMNS($A:C)+7*(ROW()-2),0)</f>
        <v>390000</v>
      </c>
      <c r="S20" s="8">
        <f ca="1">OFFSET($J$1,COLUMNS($A:D)+7*(ROW()-2),0)</f>
        <v>470000</v>
      </c>
      <c r="T20" s="8">
        <f ca="1">OFFSET($J$1,COLUMNS($A:E)+7*(ROW()-2),0)</f>
        <v>1020000</v>
      </c>
      <c r="U20" s="8">
        <f ca="1">OFFSET($J$1,COLUMNS($A:F)+7*(ROW()-2),0)</f>
        <v>4410000</v>
      </c>
      <c r="V20" s="8">
        <f ca="1">OFFSET($J$1,COLUMNS($A:G)+7*(ROW()-2),0)</f>
        <v>6020000</v>
      </c>
    </row>
    <row r="21" spans="1:22" x14ac:dyDescent="0.25">
      <c r="A21" t="s">
        <v>5</v>
      </c>
      <c r="B21" s="1">
        <v>42365</v>
      </c>
      <c r="C21">
        <v>9</v>
      </c>
      <c r="D21">
        <f>98-25-9</f>
        <v>64</v>
      </c>
      <c r="F21">
        <v>25</v>
      </c>
      <c r="H21" s="2">
        <f>(C20*10000)+(D20*20000)</f>
        <v>1710000</v>
      </c>
      <c r="I21" s="3">
        <f>F20*30000</f>
        <v>750000</v>
      </c>
      <c r="J21" s="4">
        <f t="shared" si="0"/>
        <v>2460000</v>
      </c>
      <c r="L21">
        <f>INT((ROWS($1:20)-1)/7)</f>
        <v>2</v>
      </c>
      <c r="O21" s="7" t="s">
        <v>33</v>
      </c>
      <c r="P21" s="8">
        <f ca="1">OFFSET($J$1,COLUMNS($A:A)+7*(ROW()-2),0)</f>
        <v>6180000</v>
      </c>
      <c r="Q21" s="8">
        <f ca="1">OFFSET($J$1,COLUMNS($A:B)+7*(ROW()-2),0)</f>
        <v>650000</v>
      </c>
      <c r="R21" s="8">
        <f ca="1">OFFSET($J$1,COLUMNS($A:C)+7*(ROW()-2),0)</f>
        <v>810000</v>
      </c>
      <c r="S21" s="8">
        <f ca="1">OFFSET($J$1,COLUMNS($A:D)+7*(ROW()-2),0)</f>
        <v>650000</v>
      </c>
      <c r="T21" s="8">
        <f ca="1">OFFSET($J$1,COLUMNS($A:E)+7*(ROW()-2),0)</f>
        <v>630000</v>
      </c>
      <c r="U21" s="8">
        <f ca="1">OFFSET($J$1,COLUMNS($A:F)+7*(ROW()-2),0)</f>
        <v>4050000</v>
      </c>
      <c r="V21" s="8">
        <f ca="1">OFFSET($J$1,COLUMNS($A:G)+7*(ROW()-2),0)</f>
        <v>6290000</v>
      </c>
    </row>
    <row r="22" spans="1:22" x14ac:dyDescent="0.25">
      <c r="A22" t="s">
        <v>6</v>
      </c>
      <c r="B22" s="1">
        <v>42366</v>
      </c>
      <c r="C22">
        <v>1</v>
      </c>
      <c r="D22">
        <v>17</v>
      </c>
      <c r="F22">
        <v>0</v>
      </c>
      <c r="H22" s="2">
        <f>(C21*10000)+(D21*20000)</f>
        <v>1370000</v>
      </c>
      <c r="I22" s="3">
        <f>F21*30000</f>
        <v>750000</v>
      </c>
      <c r="J22" s="4">
        <f t="shared" si="0"/>
        <v>2120000</v>
      </c>
      <c r="L22">
        <f>INT((ROWS($1:21)-1)/7)</f>
        <v>2</v>
      </c>
    </row>
    <row r="23" spans="1:22" x14ac:dyDescent="0.25">
      <c r="A23" t="s">
        <v>0</v>
      </c>
      <c r="B23" s="1">
        <v>42367</v>
      </c>
      <c r="C23">
        <v>7</v>
      </c>
      <c r="D23">
        <v>17</v>
      </c>
      <c r="F23">
        <v>0</v>
      </c>
      <c r="H23" s="2">
        <f>(C22*10000)+(D22*20000)</f>
        <v>350000</v>
      </c>
      <c r="I23" s="3">
        <f>F22*30000</f>
        <v>0</v>
      </c>
      <c r="J23" s="4">
        <f t="shared" si="0"/>
        <v>350000</v>
      </c>
      <c r="L23">
        <f>INT((ROWS($1:22)-1)/7)</f>
        <v>3</v>
      </c>
    </row>
    <row r="24" spans="1:22" x14ac:dyDescent="0.25">
      <c r="A24" t="s">
        <v>1</v>
      </c>
      <c r="B24" s="1">
        <v>42368</v>
      </c>
      <c r="C24">
        <v>6</v>
      </c>
      <c r="D24">
        <v>26</v>
      </c>
      <c r="F24">
        <v>0</v>
      </c>
      <c r="H24" s="2">
        <f>(C23*10000)+(D23*20000)</f>
        <v>410000</v>
      </c>
      <c r="I24" s="3">
        <f>F23*30000</f>
        <v>0</v>
      </c>
      <c r="J24" s="4">
        <f t="shared" si="0"/>
        <v>410000</v>
      </c>
      <c r="L24">
        <f>INT((ROWS($1:23)-1)/7)</f>
        <v>3</v>
      </c>
    </row>
    <row r="25" spans="1:22" x14ac:dyDescent="0.25">
      <c r="A25" t="s">
        <v>2</v>
      </c>
      <c r="B25" s="1">
        <v>42369</v>
      </c>
      <c r="C25">
        <v>7</v>
      </c>
      <c r="D25">
        <v>48</v>
      </c>
      <c r="F25">
        <v>24</v>
      </c>
      <c r="H25" s="2">
        <f>(C24*10000)+(D24*20000)</f>
        <v>580000</v>
      </c>
      <c r="I25" s="3">
        <f>F24*30000</f>
        <v>0</v>
      </c>
      <c r="J25" s="4">
        <f t="shared" si="0"/>
        <v>580000</v>
      </c>
      <c r="L25">
        <f>INT((ROWS($1:24)-1)/7)</f>
        <v>3</v>
      </c>
    </row>
    <row r="26" spans="1:22" x14ac:dyDescent="0.25">
      <c r="A26" t="s">
        <v>3</v>
      </c>
      <c r="B26" s="1">
        <v>42370</v>
      </c>
      <c r="C26">
        <v>5</v>
      </c>
      <c r="D26">
        <v>61</v>
      </c>
      <c r="F26">
        <v>0</v>
      </c>
      <c r="H26" s="2">
        <f>(C25*10000)+(D25*20000)</f>
        <v>1030000</v>
      </c>
      <c r="I26" s="3">
        <f>F25*30000</f>
        <v>720000</v>
      </c>
      <c r="J26" s="4">
        <f t="shared" si="0"/>
        <v>1750000</v>
      </c>
      <c r="L26">
        <f>INT((ROWS($1:25)-1)/7)</f>
        <v>3</v>
      </c>
    </row>
    <row r="27" spans="1:22" x14ac:dyDescent="0.25">
      <c r="A27" t="s">
        <v>4</v>
      </c>
      <c r="B27" s="1">
        <v>42371</v>
      </c>
      <c r="C27">
        <v>3</v>
      </c>
      <c r="D27">
        <v>54</v>
      </c>
      <c r="F27">
        <v>0</v>
      </c>
      <c r="H27" s="2">
        <f>(C26*10000)+(D26*20000)</f>
        <v>1270000</v>
      </c>
      <c r="I27" s="3">
        <f>F26*30000</f>
        <v>0</v>
      </c>
      <c r="J27" s="4">
        <f t="shared" si="0"/>
        <v>1270000</v>
      </c>
      <c r="L27">
        <f>INT((ROWS($1:26)-1)/7)</f>
        <v>3</v>
      </c>
    </row>
    <row r="28" spans="1:22" x14ac:dyDescent="0.25">
      <c r="A28" t="s">
        <v>5</v>
      </c>
      <c r="B28" s="1">
        <v>42372</v>
      </c>
      <c r="C28">
        <v>5</v>
      </c>
      <c r="D28">
        <v>52</v>
      </c>
      <c r="F28">
        <v>38</v>
      </c>
      <c r="H28" s="2">
        <f>(C27*10000)+(D27*20000)</f>
        <v>1110000</v>
      </c>
      <c r="I28" s="3">
        <f>F27*30000</f>
        <v>0</v>
      </c>
      <c r="J28" s="4">
        <f t="shared" si="0"/>
        <v>1110000</v>
      </c>
      <c r="L28">
        <f>INT((ROWS($1:27)-1)/7)</f>
        <v>3</v>
      </c>
    </row>
    <row r="29" spans="1:22" x14ac:dyDescent="0.25">
      <c r="A29" t="s">
        <v>6</v>
      </c>
      <c r="B29" s="1">
        <v>42373</v>
      </c>
      <c r="C29">
        <v>2</v>
      </c>
      <c r="D29">
        <v>12</v>
      </c>
      <c r="F29">
        <v>0</v>
      </c>
      <c r="H29" s="2">
        <f>(C28*10000)+(D28*20000)</f>
        <v>1090000</v>
      </c>
      <c r="I29" s="3">
        <f>F28*30000</f>
        <v>1140000</v>
      </c>
      <c r="J29" s="4">
        <f t="shared" si="0"/>
        <v>2230000</v>
      </c>
      <c r="L29">
        <f>INT((ROWS($1:28)-1)/7)</f>
        <v>3</v>
      </c>
    </row>
    <row r="30" spans="1:22" x14ac:dyDescent="0.25">
      <c r="A30" t="s">
        <v>0</v>
      </c>
      <c r="B30" s="1">
        <v>42374</v>
      </c>
      <c r="C30">
        <v>1</v>
      </c>
      <c r="D30">
        <v>10</v>
      </c>
      <c r="F30">
        <v>0</v>
      </c>
      <c r="H30" s="2">
        <f>(C29*10000)+(D29*20000)</f>
        <v>260000</v>
      </c>
      <c r="I30" s="3">
        <f>F29*30000</f>
        <v>0</v>
      </c>
      <c r="J30" s="4">
        <f t="shared" si="0"/>
        <v>260000</v>
      </c>
      <c r="L30">
        <f>INT((ROWS($1:29)-1)/7)-3</f>
        <v>1</v>
      </c>
    </row>
    <row r="31" spans="1:22" x14ac:dyDescent="0.25">
      <c r="A31" t="s">
        <v>1</v>
      </c>
      <c r="B31" s="1">
        <v>42375</v>
      </c>
      <c r="C31">
        <v>2</v>
      </c>
      <c r="D31">
        <v>12</v>
      </c>
      <c r="F31">
        <v>13</v>
      </c>
      <c r="H31" s="2">
        <f>(C30*10000)+(D30*20000)</f>
        <v>210000</v>
      </c>
      <c r="I31" s="3">
        <f>F30*30000</f>
        <v>0</v>
      </c>
      <c r="J31" s="4">
        <f t="shared" si="0"/>
        <v>210000</v>
      </c>
      <c r="L31">
        <f>INT((ROWS($1:30)-1)/7)-3</f>
        <v>1</v>
      </c>
    </row>
    <row r="32" spans="1:22" x14ac:dyDescent="0.25">
      <c r="A32" t="s">
        <v>2</v>
      </c>
      <c r="B32" s="1">
        <v>42376</v>
      </c>
      <c r="C32">
        <v>2</v>
      </c>
      <c r="D32">
        <f>35-3-13</f>
        <v>19</v>
      </c>
      <c r="F32">
        <v>13</v>
      </c>
      <c r="H32" s="2">
        <f>(C31*10000)+(D31*20000)</f>
        <v>260000</v>
      </c>
      <c r="I32" s="3">
        <f>F31*30000</f>
        <v>390000</v>
      </c>
      <c r="J32" s="4">
        <f t="shared" si="0"/>
        <v>650000</v>
      </c>
      <c r="L32">
        <f>INT((ROWS($1:31)-1)/7)-3</f>
        <v>1</v>
      </c>
    </row>
    <row r="33" spans="1:12" x14ac:dyDescent="0.25">
      <c r="A33" t="s">
        <v>3</v>
      </c>
      <c r="B33" s="1">
        <v>42377</v>
      </c>
      <c r="C33">
        <v>7</v>
      </c>
      <c r="D33">
        <v>29</v>
      </c>
      <c r="F33">
        <v>18</v>
      </c>
      <c r="H33" s="2">
        <f>(C32*10000)+(D32*20000)</f>
        <v>400000</v>
      </c>
      <c r="I33" s="3">
        <f>F32*30000</f>
        <v>390000</v>
      </c>
      <c r="J33" s="4">
        <f t="shared" si="0"/>
        <v>790000</v>
      </c>
      <c r="L33">
        <f>INT((ROWS($1:32)-1)/7)-3</f>
        <v>1</v>
      </c>
    </row>
    <row r="34" spans="1:12" x14ac:dyDescent="0.25">
      <c r="A34" t="s">
        <v>4</v>
      </c>
      <c r="B34" s="1">
        <v>42378</v>
      </c>
      <c r="C34">
        <v>7</v>
      </c>
      <c r="D34">
        <f>129-7-45</f>
        <v>77</v>
      </c>
      <c r="F34">
        <v>45</v>
      </c>
      <c r="H34" s="2">
        <f>(C33*10000)+(D33*20000)</f>
        <v>650000</v>
      </c>
      <c r="I34" s="3">
        <f>F33*30000</f>
        <v>540000</v>
      </c>
      <c r="J34" s="4">
        <f t="shared" si="0"/>
        <v>1190000</v>
      </c>
      <c r="L34">
        <f>INT((ROWS($1:33)-1)/7)-3</f>
        <v>1</v>
      </c>
    </row>
    <row r="35" spans="1:12" x14ac:dyDescent="0.25">
      <c r="A35" t="s">
        <v>5</v>
      </c>
      <c r="B35" s="1">
        <v>42379</v>
      </c>
      <c r="C35">
        <v>4</v>
      </c>
      <c r="D35">
        <v>93</v>
      </c>
      <c r="F35">
        <v>60</v>
      </c>
      <c r="H35" s="2">
        <f>(C34*10000)+(D34*20000)</f>
        <v>1610000</v>
      </c>
      <c r="I35" s="3">
        <f>F34*30000</f>
        <v>1350000</v>
      </c>
      <c r="J35" s="4">
        <f t="shared" si="0"/>
        <v>2960000</v>
      </c>
      <c r="L35">
        <f>INT((ROWS($1:34)-1)/7)-3</f>
        <v>1</v>
      </c>
    </row>
    <row r="36" spans="1:12" x14ac:dyDescent="0.25">
      <c r="A36" t="s">
        <v>6</v>
      </c>
      <c r="B36" s="1">
        <v>42380</v>
      </c>
      <c r="C36">
        <v>2</v>
      </c>
      <c r="D36">
        <v>9</v>
      </c>
      <c r="F36">
        <v>5</v>
      </c>
      <c r="H36" s="2">
        <f>(C35*10000)+(D35*20000)</f>
        <v>1900000</v>
      </c>
      <c r="I36" s="3">
        <f>F35*30000</f>
        <v>1800000</v>
      </c>
      <c r="J36" s="4">
        <f t="shared" si="0"/>
        <v>3700000</v>
      </c>
      <c r="L36">
        <f>INT((ROWS($1:35)-1)/7)-3</f>
        <v>1</v>
      </c>
    </row>
    <row r="37" spans="1:12" x14ac:dyDescent="0.25">
      <c r="A37" t="s">
        <v>0</v>
      </c>
      <c r="B37" s="1">
        <v>42381</v>
      </c>
      <c r="C37">
        <v>0</v>
      </c>
      <c r="D37">
        <v>14</v>
      </c>
      <c r="F37">
        <v>13</v>
      </c>
      <c r="H37" s="2">
        <f>(C36*10000)+(D36*20000)</f>
        <v>200000</v>
      </c>
      <c r="I37" s="3">
        <f>F36*30000</f>
        <v>150000</v>
      </c>
      <c r="J37" s="4">
        <f t="shared" si="0"/>
        <v>350000</v>
      </c>
      <c r="L37">
        <f>INT((ROWS($1:36)-1)/7)-3</f>
        <v>2</v>
      </c>
    </row>
    <row r="38" spans="1:12" x14ac:dyDescent="0.25">
      <c r="A38" t="s">
        <v>1</v>
      </c>
      <c r="B38" s="1">
        <v>42382</v>
      </c>
      <c r="C38">
        <v>3</v>
      </c>
      <c r="D38">
        <v>15</v>
      </c>
      <c r="F38">
        <v>21</v>
      </c>
      <c r="H38" s="2">
        <f>(C37*10000)+(D37*20000)</f>
        <v>280000</v>
      </c>
      <c r="I38" s="3">
        <f>F37*30000</f>
        <v>390000</v>
      </c>
      <c r="J38" s="4">
        <f t="shared" si="0"/>
        <v>670000</v>
      </c>
      <c r="L38">
        <f>INT((ROWS($1:37)-1)/7)-3</f>
        <v>2</v>
      </c>
    </row>
    <row r="39" spans="1:12" x14ac:dyDescent="0.25">
      <c r="A39" t="s">
        <v>2</v>
      </c>
      <c r="B39" s="1">
        <v>42383</v>
      </c>
      <c r="C39">
        <v>5</v>
      </c>
      <c r="D39">
        <f>29-5-4</f>
        <v>20</v>
      </c>
      <c r="F39">
        <v>4</v>
      </c>
      <c r="H39" s="2">
        <f>(C38*10000)+(D38*20000)</f>
        <v>330000</v>
      </c>
      <c r="I39" s="3">
        <f>F38*30000</f>
        <v>630000</v>
      </c>
      <c r="J39" s="4">
        <f t="shared" si="0"/>
        <v>960000</v>
      </c>
      <c r="L39">
        <f>INT((ROWS($1:38)-1)/7)-3</f>
        <v>2</v>
      </c>
    </row>
    <row r="40" spans="1:12" x14ac:dyDescent="0.25">
      <c r="A40" t="s">
        <v>3</v>
      </c>
      <c r="B40" s="1">
        <v>42384</v>
      </c>
      <c r="C40">
        <v>0</v>
      </c>
      <c r="D40">
        <v>0</v>
      </c>
      <c r="F40">
        <v>0</v>
      </c>
      <c r="H40" s="2">
        <f>(C39*10000)+(D39*20000)</f>
        <v>450000</v>
      </c>
      <c r="I40" s="3">
        <f>F39*30000</f>
        <v>120000</v>
      </c>
      <c r="J40" s="4">
        <f t="shared" si="0"/>
        <v>570000</v>
      </c>
      <c r="L40">
        <f>INT((ROWS($1:39)-1)/7)-3</f>
        <v>2</v>
      </c>
    </row>
    <row r="41" spans="1:12" x14ac:dyDescent="0.25">
      <c r="A41" t="s">
        <v>4</v>
      </c>
      <c r="B41" s="1">
        <v>42385</v>
      </c>
      <c r="C41">
        <v>15</v>
      </c>
      <c r="D41">
        <v>120</v>
      </c>
      <c r="F41">
        <v>125</v>
      </c>
      <c r="H41" s="2">
        <f>(C40*10000)+(D40*20000)</f>
        <v>0</v>
      </c>
      <c r="I41" s="3">
        <f>F40*30000</f>
        <v>0</v>
      </c>
      <c r="J41" s="4">
        <f t="shared" si="0"/>
        <v>0</v>
      </c>
      <c r="L41">
        <f>INT((ROWS($1:40)-1)/7)-3</f>
        <v>2</v>
      </c>
    </row>
    <row r="42" spans="1:12" x14ac:dyDescent="0.25">
      <c r="A42" t="s">
        <v>5</v>
      </c>
      <c r="B42" s="1">
        <v>42386</v>
      </c>
      <c r="C42">
        <v>4</v>
      </c>
      <c r="D42">
        <f>131-4-46</f>
        <v>81</v>
      </c>
      <c r="F42">
        <v>46</v>
      </c>
      <c r="H42" s="2">
        <f>(C41*10000)+(D41*20000)</f>
        <v>2550000</v>
      </c>
      <c r="I42" s="3">
        <f>F41*30000</f>
        <v>3750000</v>
      </c>
      <c r="J42" s="4">
        <f t="shared" si="0"/>
        <v>6300000</v>
      </c>
      <c r="L42">
        <f>INT((ROWS($1:41)-1)/7)-3</f>
        <v>2</v>
      </c>
    </row>
    <row r="43" spans="1:12" x14ac:dyDescent="0.25">
      <c r="A43" t="s">
        <v>6</v>
      </c>
      <c r="B43" s="1">
        <v>42387</v>
      </c>
      <c r="C43">
        <v>4</v>
      </c>
      <c r="D43">
        <f>18-5-4</f>
        <v>9</v>
      </c>
      <c r="F43">
        <v>5</v>
      </c>
      <c r="H43" s="2">
        <f>(C42*10000)+(D42*20000)</f>
        <v>1660000</v>
      </c>
      <c r="I43" s="3">
        <f>F42*30000</f>
        <v>1380000</v>
      </c>
      <c r="J43" s="4">
        <f t="shared" si="0"/>
        <v>3040000</v>
      </c>
      <c r="L43">
        <f>INT((ROWS($1:42)-1)/7)-3</f>
        <v>2</v>
      </c>
    </row>
    <row r="44" spans="1:12" x14ac:dyDescent="0.25">
      <c r="A44" t="s">
        <v>0</v>
      </c>
      <c r="B44" s="1">
        <v>42388</v>
      </c>
      <c r="C44">
        <v>1</v>
      </c>
      <c r="D44">
        <v>13</v>
      </c>
      <c r="F44">
        <v>4</v>
      </c>
      <c r="H44" s="2">
        <f>(C43*10000)+(D43*20000)</f>
        <v>220000</v>
      </c>
      <c r="I44" s="3">
        <f>F43*30000</f>
        <v>150000</v>
      </c>
      <c r="J44" s="4">
        <f t="shared" si="0"/>
        <v>370000</v>
      </c>
      <c r="L44">
        <f>INT((ROWS($1:43)-1)/7)-3</f>
        <v>3</v>
      </c>
    </row>
    <row r="45" spans="1:12" x14ac:dyDescent="0.25">
      <c r="A45" t="s">
        <v>1</v>
      </c>
      <c r="B45" s="1">
        <v>42389</v>
      </c>
      <c r="C45">
        <v>6</v>
      </c>
      <c r="D45">
        <f>23-7-6</f>
        <v>10</v>
      </c>
      <c r="F45">
        <v>7</v>
      </c>
      <c r="H45" s="2">
        <f>(C44*10000)+(D44*20000)</f>
        <v>270000</v>
      </c>
      <c r="I45" s="3">
        <f>F44*30000</f>
        <v>120000</v>
      </c>
      <c r="J45" s="4">
        <f t="shared" si="0"/>
        <v>390000</v>
      </c>
      <c r="L45">
        <f>INT((ROWS($1:44)-1)/7)-3</f>
        <v>3</v>
      </c>
    </row>
    <row r="46" spans="1:12" x14ac:dyDescent="0.25">
      <c r="A46" t="s">
        <v>2</v>
      </c>
      <c r="B46" s="1">
        <v>42390</v>
      </c>
      <c r="C46">
        <v>1</v>
      </c>
      <c r="D46">
        <v>8</v>
      </c>
      <c r="F46">
        <v>0</v>
      </c>
      <c r="H46" s="2">
        <f>(C45*10000)+(D45*20000)</f>
        <v>260000</v>
      </c>
      <c r="I46" s="3">
        <f>F45*30000</f>
        <v>210000</v>
      </c>
      <c r="J46" s="4">
        <f t="shared" si="0"/>
        <v>470000</v>
      </c>
      <c r="L46">
        <f>INT((ROWS($1:45)-1)/7)-3</f>
        <v>3</v>
      </c>
    </row>
    <row r="47" spans="1:12" x14ac:dyDescent="0.25">
      <c r="A47" t="s">
        <v>3</v>
      </c>
      <c r="B47" s="1">
        <v>42391</v>
      </c>
      <c r="C47">
        <v>5</v>
      </c>
      <c r="D47">
        <v>29</v>
      </c>
      <c r="F47">
        <v>35</v>
      </c>
      <c r="H47" s="2">
        <f>(C46*10000)+(D46*20000)</f>
        <v>170000</v>
      </c>
      <c r="I47" s="3">
        <f>F46*30000</f>
        <v>0</v>
      </c>
      <c r="J47" s="4">
        <f t="shared" si="0"/>
        <v>170000</v>
      </c>
      <c r="L47">
        <f>INT((ROWS($1:46)-1)/7)-3</f>
        <v>3</v>
      </c>
    </row>
    <row r="48" spans="1:12" x14ac:dyDescent="0.25">
      <c r="A48" t="s">
        <v>4</v>
      </c>
      <c r="B48" s="1">
        <v>42392</v>
      </c>
      <c r="C48">
        <v>16</v>
      </c>
      <c r="D48">
        <v>100</v>
      </c>
      <c r="F48">
        <v>62</v>
      </c>
      <c r="H48" s="2">
        <f>(C47*10000)+(D47*20000)</f>
        <v>630000</v>
      </c>
      <c r="I48" s="3">
        <f>F47*30000</f>
        <v>1050000</v>
      </c>
      <c r="J48" s="4">
        <f t="shared" si="0"/>
        <v>1680000</v>
      </c>
      <c r="L48">
        <f>INT((ROWS($1:47)-1)/7)-3</f>
        <v>3</v>
      </c>
    </row>
    <row r="49" spans="1:12" x14ac:dyDescent="0.25">
      <c r="A49" t="s">
        <v>5</v>
      </c>
      <c r="B49" s="1">
        <v>42393</v>
      </c>
      <c r="C49">
        <v>17</v>
      </c>
      <c r="D49">
        <v>86</v>
      </c>
      <c r="F49">
        <v>57</v>
      </c>
      <c r="H49" s="2">
        <f>(C48*10000)+(D48*20000)</f>
        <v>2160000</v>
      </c>
      <c r="I49" s="3">
        <f>F48*30000</f>
        <v>1860000</v>
      </c>
      <c r="J49" s="4">
        <f t="shared" si="0"/>
        <v>4020000</v>
      </c>
      <c r="L49">
        <f>INT((ROWS($1:48)-1)/7)-3</f>
        <v>3</v>
      </c>
    </row>
    <row r="50" spans="1:12" x14ac:dyDescent="0.25">
      <c r="A50" t="s">
        <v>6</v>
      </c>
      <c r="B50" s="1">
        <v>42394</v>
      </c>
      <c r="C50">
        <v>3</v>
      </c>
      <c r="D50">
        <v>10</v>
      </c>
      <c r="F50">
        <v>4</v>
      </c>
      <c r="H50" s="2">
        <f>(C49*10000)+(D49*20000)</f>
        <v>1890000</v>
      </c>
      <c r="I50" s="3">
        <f>F49*30000</f>
        <v>1710000</v>
      </c>
      <c r="J50" s="4">
        <f t="shared" si="0"/>
        <v>3600000</v>
      </c>
      <c r="L50">
        <f>INT((ROWS($1:49)-1)/7)-3</f>
        <v>3</v>
      </c>
    </row>
    <row r="51" spans="1:12" x14ac:dyDescent="0.25">
      <c r="A51" t="s">
        <v>0</v>
      </c>
      <c r="B51" s="1">
        <v>42395</v>
      </c>
      <c r="C51">
        <v>3</v>
      </c>
      <c r="D51">
        <v>9</v>
      </c>
      <c r="F51">
        <v>0</v>
      </c>
      <c r="H51" s="2">
        <f>(C50*10000)+(D50*20000)</f>
        <v>230000</v>
      </c>
      <c r="I51" s="3">
        <f>F50*30000</f>
        <v>120000</v>
      </c>
      <c r="J51" s="4">
        <f t="shared" si="0"/>
        <v>350000</v>
      </c>
      <c r="L51">
        <f>INT((ROWS($1:50)-1)/7)-3</f>
        <v>4</v>
      </c>
    </row>
    <row r="52" spans="1:12" x14ac:dyDescent="0.25">
      <c r="A52" t="s">
        <v>1</v>
      </c>
      <c r="B52" s="1">
        <v>42396</v>
      </c>
      <c r="C52">
        <v>7</v>
      </c>
      <c r="D52">
        <v>19</v>
      </c>
      <c r="F52">
        <v>0</v>
      </c>
      <c r="H52" s="2">
        <f>(C51*10000)+(D51*20000)</f>
        <v>210000</v>
      </c>
      <c r="I52" s="3">
        <f>F51*30000</f>
        <v>0</v>
      </c>
      <c r="J52" s="4">
        <f t="shared" si="0"/>
        <v>210000</v>
      </c>
      <c r="L52">
        <f>INT((ROWS($1:51)-1)/7)-3</f>
        <v>4</v>
      </c>
    </row>
    <row r="53" spans="1:12" x14ac:dyDescent="0.25">
      <c r="A53" t="s">
        <v>2</v>
      </c>
      <c r="B53" s="1">
        <v>42397</v>
      </c>
      <c r="C53">
        <v>7</v>
      </c>
      <c r="D53">
        <v>11</v>
      </c>
      <c r="F53">
        <v>0</v>
      </c>
      <c r="H53" s="2">
        <f>(C52*10000)+(D52*20000)</f>
        <v>450000</v>
      </c>
      <c r="I53" s="3">
        <f>F52*30000</f>
        <v>0</v>
      </c>
      <c r="J53" s="4">
        <f t="shared" si="0"/>
        <v>450000</v>
      </c>
      <c r="L53">
        <f>INT((ROWS($1:52)-1)/7)-3</f>
        <v>4</v>
      </c>
    </row>
    <row r="54" spans="1:12" x14ac:dyDescent="0.25">
      <c r="A54" t="s">
        <v>3</v>
      </c>
      <c r="B54" s="1">
        <v>42398</v>
      </c>
      <c r="C54">
        <v>20</v>
      </c>
      <c r="D54">
        <f>68-15-20</f>
        <v>33</v>
      </c>
      <c r="F54">
        <v>15</v>
      </c>
      <c r="H54" s="2">
        <f>(C53*10000)+(D53*20000)</f>
        <v>290000</v>
      </c>
      <c r="I54" s="3">
        <f>F53*30000</f>
        <v>0</v>
      </c>
      <c r="J54" s="4">
        <f t="shared" si="0"/>
        <v>290000</v>
      </c>
      <c r="L54">
        <f>INT((ROWS($1:53)-1)/7)-3</f>
        <v>4</v>
      </c>
    </row>
    <row r="55" spans="1:12" x14ac:dyDescent="0.25">
      <c r="A55" t="s">
        <v>4</v>
      </c>
      <c r="B55" s="1">
        <v>42399</v>
      </c>
      <c r="C55">
        <v>18</v>
      </c>
      <c r="D55">
        <f>68+15</f>
        <v>83</v>
      </c>
      <c r="F55">
        <v>46</v>
      </c>
      <c r="H55" s="2">
        <f>(C54*10000)+(D54*20000)</f>
        <v>860000</v>
      </c>
      <c r="I55" s="3">
        <f>F54*30000</f>
        <v>450000</v>
      </c>
      <c r="J55" s="4">
        <f t="shared" si="0"/>
        <v>1310000</v>
      </c>
      <c r="L55">
        <f>INT((ROWS($1:54)-1)/7)-3</f>
        <v>4</v>
      </c>
    </row>
    <row r="56" spans="1:12" x14ac:dyDescent="0.25">
      <c r="A56" t="s">
        <v>5</v>
      </c>
      <c r="B56" s="1">
        <v>42400</v>
      </c>
      <c r="C56">
        <v>23</v>
      </c>
      <c r="D56">
        <v>108</v>
      </c>
      <c r="F56">
        <v>38</v>
      </c>
      <c r="H56" s="2">
        <f>(C55*10000)+(D55*20000)</f>
        <v>1840000</v>
      </c>
      <c r="I56" s="3">
        <f>F55*30000</f>
        <v>1380000</v>
      </c>
      <c r="J56" s="4">
        <f t="shared" si="0"/>
        <v>3220000</v>
      </c>
      <c r="L56">
        <f>INT((ROWS($1:55)-1)/7)-3</f>
        <v>4</v>
      </c>
    </row>
    <row r="57" spans="1:12" x14ac:dyDescent="0.25">
      <c r="A57" t="s">
        <v>6</v>
      </c>
      <c r="B57" s="1">
        <v>42401</v>
      </c>
      <c r="C57">
        <v>5</v>
      </c>
      <c r="D57">
        <v>15</v>
      </c>
      <c r="F57">
        <v>15</v>
      </c>
      <c r="H57" s="2">
        <f>(C56*10000)+(D56*20000)</f>
        <v>2390000</v>
      </c>
      <c r="I57" s="3">
        <f>F56*30000</f>
        <v>1140000</v>
      </c>
      <c r="J57" s="4">
        <f t="shared" si="0"/>
        <v>3530000</v>
      </c>
      <c r="L57">
        <f>INT((ROWS($1:56)-1)/7)-3</f>
        <v>4</v>
      </c>
    </row>
    <row r="58" spans="1:12" x14ac:dyDescent="0.25">
      <c r="A58" t="s">
        <v>0</v>
      </c>
      <c r="B58" s="1">
        <v>42402</v>
      </c>
      <c r="C58">
        <v>6</v>
      </c>
      <c r="D58">
        <v>8</v>
      </c>
      <c r="F58">
        <v>7</v>
      </c>
      <c r="H58" s="2">
        <f>(C57*10000)+(D57*20000)</f>
        <v>350000</v>
      </c>
      <c r="I58" s="3">
        <f>F57*30000</f>
        <v>450000</v>
      </c>
      <c r="J58" s="4">
        <v>800000</v>
      </c>
      <c r="L58">
        <f>INT((ROWS($1:57)-1)/7)-3</f>
        <v>5</v>
      </c>
    </row>
    <row r="59" spans="1:12" x14ac:dyDescent="0.25">
      <c r="A59" t="s">
        <v>1</v>
      </c>
      <c r="B59" s="1">
        <v>42403</v>
      </c>
      <c r="C59">
        <v>2</v>
      </c>
      <c r="D59">
        <v>16</v>
      </c>
      <c r="F59">
        <v>9</v>
      </c>
      <c r="H59" s="2">
        <f>(C58*10000)+(D58*20000)</f>
        <v>220000</v>
      </c>
      <c r="I59" s="3">
        <f>F58*30000</f>
        <v>210000</v>
      </c>
      <c r="J59" s="4">
        <v>430000</v>
      </c>
      <c r="L59">
        <f>INT((ROWS($1:58)-1)/7)-3</f>
        <v>5</v>
      </c>
    </row>
    <row r="60" spans="1:12" x14ac:dyDescent="0.25">
      <c r="A60" t="s">
        <v>2</v>
      </c>
      <c r="B60" s="1">
        <v>42404</v>
      </c>
      <c r="C60">
        <v>3</v>
      </c>
      <c r="D60">
        <v>18</v>
      </c>
      <c r="F60">
        <v>8</v>
      </c>
      <c r="H60" s="2">
        <f>(C59*10000)+(D59*20000)</f>
        <v>340000</v>
      </c>
      <c r="I60" s="3">
        <f>F59*30000</f>
        <v>270000</v>
      </c>
      <c r="J60" s="4">
        <v>610000</v>
      </c>
      <c r="L60">
        <f>INT((ROWS($1:59)-1)/7)-3</f>
        <v>5</v>
      </c>
    </row>
    <row r="61" spans="1:12" x14ac:dyDescent="0.25">
      <c r="A61" t="s">
        <v>3</v>
      </c>
      <c r="B61" s="1">
        <v>42405</v>
      </c>
      <c r="C61">
        <v>8</v>
      </c>
      <c r="D61">
        <v>38</v>
      </c>
      <c r="F61">
        <v>17</v>
      </c>
      <c r="H61" s="2">
        <f>(C60*10000)+(D60*20000)</f>
        <v>390000</v>
      </c>
      <c r="I61" s="3">
        <f>F60*30000</f>
        <v>240000</v>
      </c>
      <c r="J61" s="4">
        <v>630000</v>
      </c>
      <c r="L61">
        <f>INT((ROWS($1:60)-1)/7)-3</f>
        <v>5</v>
      </c>
    </row>
    <row r="62" spans="1:12" x14ac:dyDescent="0.25">
      <c r="A62" t="s">
        <v>4</v>
      </c>
      <c r="B62" s="1">
        <v>42406</v>
      </c>
      <c r="C62">
        <v>23</v>
      </c>
      <c r="D62">
        <v>80</v>
      </c>
      <c r="F62">
        <v>42</v>
      </c>
      <c r="H62" s="2">
        <f>(C61*10000)+(D61*20000)</f>
        <v>840000</v>
      </c>
      <c r="I62" s="3">
        <f>F61*30000</f>
        <v>510000</v>
      </c>
      <c r="J62" s="4">
        <v>1350000</v>
      </c>
      <c r="L62">
        <f>INT((ROWS($1:61)-1)/7)-3</f>
        <v>5</v>
      </c>
    </row>
    <row r="63" spans="1:12" x14ac:dyDescent="0.25">
      <c r="A63" t="s">
        <v>5</v>
      </c>
      <c r="B63" s="1">
        <v>42407</v>
      </c>
      <c r="C63">
        <v>16</v>
      </c>
      <c r="D63">
        <v>87</v>
      </c>
      <c r="F63">
        <v>42</v>
      </c>
      <c r="H63" s="2">
        <f>(C62*10000)+(D62*20000)</f>
        <v>1830000</v>
      </c>
      <c r="I63" s="3">
        <f>F62*30000</f>
        <v>1260000</v>
      </c>
      <c r="J63" s="4">
        <v>3090000</v>
      </c>
      <c r="L63">
        <f>INT((ROWS($1:62)-1)/7)-3</f>
        <v>5</v>
      </c>
    </row>
    <row r="64" spans="1:12" x14ac:dyDescent="0.25">
      <c r="A64" t="s">
        <v>6</v>
      </c>
      <c r="B64" s="1">
        <v>42408</v>
      </c>
      <c r="C64">
        <v>3</v>
      </c>
      <c r="D64">
        <v>21</v>
      </c>
      <c r="F64">
        <v>0</v>
      </c>
      <c r="H64" s="2">
        <f>(C63*10000)+(D63*20000)</f>
        <v>1900000</v>
      </c>
      <c r="I64" s="3">
        <f>F63*30000</f>
        <v>1260000</v>
      </c>
      <c r="J64" s="4">
        <f>H64+I64</f>
        <v>3160000</v>
      </c>
      <c r="L64">
        <f>INT((ROWS($1:63)-1)/7)-3</f>
        <v>5</v>
      </c>
    </row>
    <row r="65" spans="1:12" x14ac:dyDescent="0.25">
      <c r="A65" t="s">
        <v>0</v>
      </c>
      <c r="B65" s="1">
        <v>42409</v>
      </c>
      <c r="C65">
        <v>2</v>
      </c>
      <c r="D65">
        <v>8</v>
      </c>
      <c r="F65">
        <v>3</v>
      </c>
      <c r="H65" s="2">
        <f>(C64*10000)+(D64*20000)</f>
        <v>450000</v>
      </c>
      <c r="I65" s="3">
        <f>F64*30000</f>
        <v>0</v>
      </c>
      <c r="J65" s="4">
        <v>450000</v>
      </c>
      <c r="L65">
        <f>INT((ROWS($1:64)-1)/7)-3</f>
        <v>6</v>
      </c>
    </row>
    <row r="66" spans="1:12" x14ac:dyDescent="0.25">
      <c r="A66" t="s">
        <v>1</v>
      </c>
      <c r="B66" s="1">
        <v>42410</v>
      </c>
      <c r="C66">
        <v>4</v>
      </c>
      <c r="D66">
        <v>8</v>
      </c>
      <c r="F66">
        <v>2</v>
      </c>
      <c r="H66" s="2">
        <f>(C65*10000)+(D65*20000)</f>
        <v>180000</v>
      </c>
      <c r="I66" s="3">
        <f>F65*30000</f>
        <v>90000</v>
      </c>
      <c r="J66" s="4">
        <v>270000</v>
      </c>
      <c r="L66">
        <f>INT((ROWS($1:65)-1)/7)-3</f>
        <v>6</v>
      </c>
    </row>
    <row r="67" spans="1:12" x14ac:dyDescent="0.25">
      <c r="A67" t="s">
        <v>2</v>
      </c>
      <c r="B67" s="1">
        <v>42411</v>
      </c>
      <c r="C67">
        <v>1</v>
      </c>
      <c r="D67">
        <v>12</v>
      </c>
      <c r="F67">
        <v>0</v>
      </c>
      <c r="H67" s="2">
        <f>(C66*10000)+(D66*20000)</f>
        <v>200000</v>
      </c>
      <c r="I67" s="3">
        <f>F66*30000</f>
        <v>60000</v>
      </c>
      <c r="J67" s="4">
        <v>260000</v>
      </c>
      <c r="L67">
        <f>INT((ROWS($1:66)-1)/7)-3</f>
        <v>6</v>
      </c>
    </row>
    <row r="68" spans="1:12" x14ac:dyDescent="0.25">
      <c r="A68" t="s">
        <v>3</v>
      </c>
      <c r="B68" s="1">
        <v>42412</v>
      </c>
      <c r="C68">
        <v>4</v>
      </c>
      <c r="D68">
        <v>31</v>
      </c>
      <c r="F68">
        <v>13</v>
      </c>
      <c r="H68" s="2">
        <f>(C67*10000)+(D67*20000)</f>
        <v>250000</v>
      </c>
      <c r="I68" s="3">
        <f>F67*30000</f>
        <v>0</v>
      </c>
      <c r="J68" s="4">
        <v>250000</v>
      </c>
      <c r="L68">
        <f>INT((ROWS($1:67)-1)/7)-3</f>
        <v>6</v>
      </c>
    </row>
    <row r="69" spans="1:12" x14ac:dyDescent="0.25">
      <c r="A69" t="s">
        <v>4</v>
      </c>
      <c r="B69" s="1">
        <v>42413</v>
      </c>
      <c r="C69">
        <v>22</v>
      </c>
      <c r="D69">
        <v>80</v>
      </c>
      <c r="F69">
        <v>56</v>
      </c>
      <c r="H69" s="2">
        <f>(C68*10000)+(D68*20000)</f>
        <v>660000</v>
      </c>
      <c r="I69" s="3">
        <f>F68*30000</f>
        <v>390000</v>
      </c>
      <c r="J69" s="4">
        <v>1050000</v>
      </c>
      <c r="L69">
        <f>INT((ROWS($1:68)-1)/7)-3</f>
        <v>6</v>
      </c>
    </row>
    <row r="70" spans="1:12" x14ac:dyDescent="0.25">
      <c r="A70" t="s">
        <v>5</v>
      </c>
      <c r="B70" s="1">
        <v>42414</v>
      </c>
      <c r="C70">
        <v>20</v>
      </c>
      <c r="D70">
        <f>88+20</f>
        <v>108</v>
      </c>
      <c r="F70">
        <v>56</v>
      </c>
      <c r="G70">
        <f>8+3</f>
        <v>11</v>
      </c>
      <c r="H70" s="2">
        <f>(C69*10000)+(D69*20000)</f>
        <v>1820000</v>
      </c>
      <c r="I70" s="3">
        <f>F69*30000</f>
        <v>1680000</v>
      </c>
      <c r="J70" s="4">
        <v>3500000</v>
      </c>
      <c r="L70">
        <f>INT((ROWS($1:69)-1)/7)-3</f>
        <v>6</v>
      </c>
    </row>
    <row r="71" spans="1:12" x14ac:dyDescent="0.25">
      <c r="A71" t="s">
        <v>6</v>
      </c>
      <c r="B71" s="1">
        <v>42415</v>
      </c>
      <c r="C71">
        <v>6</v>
      </c>
      <c r="D71">
        <v>9</v>
      </c>
      <c r="F71">
        <v>2</v>
      </c>
      <c r="H71" s="2">
        <f>(C70*10000)+(D70*20000)</f>
        <v>2360000</v>
      </c>
      <c r="I71" s="3">
        <f>(F70*30000)+(G70*50000)</f>
        <v>2230000</v>
      </c>
      <c r="J71" s="4">
        <v>4530000</v>
      </c>
      <c r="L71">
        <f>INT((ROWS($1:70)-1)/7)-3</f>
        <v>6</v>
      </c>
    </row>
    <row r="72" spans="1:12" x14ac:dyDescent="0.25">
      <c r="A72" t="s">
        <v>0</v>
      </c>
      <c r="B72" s="1">
        <v>42416</v>
      </c>
      <c r="C72">
        <v>2</v>
      </c>
      <c r="D72">
        <v>25</v>
      </c>
      <c r="F72">
        <v>11</v>
      </c>
      <c r="H72" s="2">
        <f>(C71*10000)+(D71*20000)</f>
        <v>240000</v>
      </c>
      <c r="I72" s="3">
        <f>(F71*30000)+(G71*50000)</f>
        <v>60000</v>
      </c>
      <c r="J72" s="4">
        <v>300000</v>
      </c>
      <c r="L72">
        <f>INT((ROWS($1:71)-1)/7)-3</f>
        <v>7</v>
      </c>
    </row>
    <row r="73" spans="1:12" x14ac:dyDescent="0.25">
      <c r="A73" t="s">
        <v>1</v>
      </c>
      <c r="B73" s="1">
        <v>42417</v>
      </c>
      <c r="C73">
        <v>9</v>
      </c>
      <c r="D73">
        <v>30</v>
      </c>
      <c r="F73">
        <v>7</v>
      </c>
      <c r="H73" s="2">
        <f>(C72*10000)+(D72*20000)</f>
        <v>520000</v>
      </c>
      <c r="I73" s="3">
        <f>(F72*30000)+(G72*50000)</f>
        <v>330000</v>
      </c>
      <c r="J73" s="4">
        <v>840000</v>
      </c>
      <c r="L73">
        <f>INT((ROWS($1:72)-1)/7)-3</f>
        <v>7</v>
      </c>
    </row>
    <row r="74" spans="1:12" x14ac:dyDescent="0.25">
      <c r="A74" t="s">
        <v>2</v>
      </c>
      <c r="B74" s="1">
        <v>42418</v>
      </c>
      <c r="C74">
        <v>4</v>
      </c>
      <c r="D74">
        <v>22</v>
      </c>
      <c r="F74">
        <v>17</v>
      </c>
      <c r="H74" s="2">
        <f>(C73*10000)+(D73*20000)</f>
        <v>690000</v>
      </c>
      <c r="I74" s="3">
        <f>(F73*30000)+(G73*50000)</f>
        <v>210000</v>
      </c>
      <c r="J74" s="4">
        <f t="shared" ref="J74:J78" si="1">H74+I74</f>
        <v>900000</v>
      </c>
      <c r="L74">
        <f>INT((ROWS($1:73)-1)/7)-3</f>
        <v>7</v>
      </c>
    </row>
    <row r="75" spans="1:12" x14ac:dyDescent="0.25">
      <c r="A75" t="s">
        <v>3</v>
      </c>
      <c r="B75" s="1">
        <v>42419</v>
      </c>
      <c r="C75">
        <v>11</v>
      </c>
      <c r="D75">
        <f>31+16</f>
        <v>47</v>
      </c>
      <c r="F75">
        <v>12</v>
      </c>
      <c r="H75" s="2">
        <f>(C74*10000)+(D74*20000)</f>
        <v>480000</v>
      </c>
      <c r="I75" s="3">
        <f>(F74*30000)+(G74*50000)</f>
        <v>510000</v>
      </c>
      <c r="J75" s="4">
        <f t="shared" si="1"/>
        <v>990000</v>
      </c>
      <c r="L75">
        <f>INT((ROWS($1:74)-1)/7)-3</f>
        <v>7</v>
      </c>
    </row>
    <row r="76" spans="1:12" x14ac:dyDescent="0.25">
      <c r="A76" t="s">
        <v>4</v>
      </c>
      <c r="B76" s="1">
        <v>42420</v>
      </c>
      <c r="C76">
        <v>13</v>
      </c>
      <c r="D76">
        <v>61</v>
      </c>
      <c r="F76">
        <v>56</v>
      </c>
      <c r="H76" s="2">
        <f>(C75*10000)+(D75*20000)</f>
        <v>1050000</v>
      </c>
      <c r="I76" s="3">
        <f>(F75*30000)+(G75*50000)</f>
        <v>360000</v>
      </c>
      <c r="J76" s="4">
        <f t="shared" si="1"/>
        <v>1410000</v>
      </c>
      <c r="L76">
        <f>INT((ROWS($1:75)-1)/7)-3</f>
        <v>7</v>
      </c>
    </row>
    <row r="77" spans="1:12" x14ac:dyDescent="0.25">
      <c r="A77" t="s">
        <v>5</v>
      </c>
      <c r="B77" s="1">
        <v>42421</v>
      </c>
      <c r="C77">
        <v>17</v>
      </c>
      <c r="D77">
        <v>111</v>
      </c>
      <c r="F77">
        <v>0</v>
      </c>
      <c r="H77" s="2">
        <f>(C76*10000)+(D76*20000)</f>
        <v>1350000</v>
      </c>
      <c r="I77" s="3">
        <f>(F76*30000)+(G76*50000)</f>
        <v>1680000</v>
      </c>
      <c r="J77" s="4">
        <f>H77+I77+340000</f>
        <v>3370000</v>
      </c>
      <c r="L77">
        <f>INT((ROWS($1:76)-1)/7)-3</f>
        <v>7</v>
      </c>
    </row>
    <row r="78" spans="1:12" x14ac:dyDescent="0.25">
      <c r="A78" t="s">
        <v>6</v>
      </c>
      <c r="B78" s="1">
        <v>42422</v>
      </c>
      <c r="C78">
        <v>1</v>
      </c>
      <c r="D78">
        <v>11</v>
      </c>
      <c r="F78">
        <v>0</v>
      </c>
      <c r="H78" s="2">
        <f>(C77*10000)+(D77*20000)</f>
        <v>2390000</v>
      </c>
      <c r="I78" s="3">
        <f>(F77*30000)+(G77*50000)</f>
        <v>0</v>
      </c>
      <c r="J78" s="4">
        <f t="shared" si="1"/>
        <v>2390000</v>
      </c>
      <c r="L78">
        <f>INT((ROWS($1:77)-1)/7)-3</f>
        <v>7</v>
      </c>
    </row>
    <row r="79" spans="1:12" x14ac:dyDescent="0.25">
      <c r="A79" t="s">
        <v>0</v>
      </c>
      <c r="B79" s="1">
        <v>42423</v>
      </c>
      <c r="H79" s="2">
        <f>(C78*10000)+(D78*20000)</f>
        <v>230000</v>
      </c>
      <c r="I79" s="3">
        <f>(F78*30000)+(G78*50000)</f>
        <v>0</v>
      </c>
      <c r="J79" s="4">
        <v>230000</v>
      </c>
      <c r="L79">
        <f>INT((ROWS($1:78)-1)/7)-3</f>
        <v>8</v>
      </c>
    </row>
    <row r="80" spans="1:12" x14ac:dyDescent="0.25">
      <c r="A80" t="s">
        <v>1</v>
      </c>
      <c r="B80" s="1">
        <v>42424</v>
      </c>
      <c r="H80" s="2">
        <f>(C79*10000)+(D79*20000)</f>
        <v>0</v>
      </c>
      <c r="I80" s="3">
        <f>(F79*30000)+(G79*50000)</f>
        <v>0</v>
      </c>
      <c r="J80" s="4">
        <v>410000</v>
      </c>
      <c r="L80">
        <f>INT((ROWS($1:79)-1)/7)-3</f>
        <v>8</v>
      </c>
    </row>
    <row r="81" spans="1:12" x14ac:dyDescent="0.25">
      <c r="A81" t="s">
        <v>2</v>
      </c>
      <c r="B81" s="1">
        <v>42425</v>
      </c>
      <c r="H81" s="2">
        <f>(C80*10000)+(D80*20000)</f>
        <v>0</v>
      </c>
      <c r="I81" s="3">
        <f>(F80*30000)+(G80*50000)</f>
        <v>0</v>
      </c>
      <c r="J81" s="4">
        <f>900000+590000</f>
        <v>1490000</v>
      </c>
      <c r="L81">
        <f>INT((ROWS($1:80)-1)/7)-3</f>
        <v>8</v>
      </c>
    </row>
    <row r="82" spans="1:12" x14ac:dyDescent="0.25">
      <c r="A82" t="s">
        <v>3</v>
      </c>
      <c r="B82" s="1">
        <v>42426</v>
      </c>
      <c r="H82" s="2">
        <f>(C81*10000)+(D81*20000)</f>
        <v>0</v>
      </c>
      <c r="I82" s="3">
        <f>(F81*30000)+(G81*50000)</f>
        <v>0</v>
      </c>
      <c r="J82" s="4">
        <f>980000+590000</f>
        <v>1570000</v>
      </c>
      <c r="L82">
        <f>INT((ROWS($1:81)-1)/7)-3</f>
        <v>8</v>
      </c>
    </row>
    <row r="83" spans="1:12" x14ac:dyDescent="0.25">
      <c r="A83" t="s">
        <v>4</v>
      </c>
      <c r="B83" s="1">
        <v>42427</v>
      </c>
      <c r="H83" s="2">
        <f>(C82*10000)+(D82*20000)</f>
        <v>0</v>
      </c>
      <c r="I83" s="3">
        <f>(F82*30000)+(G82*50000)</f>
        <v>0</v>
      </c>
      <c r="J83" s="4">
        <v>1030000</v>
      </c>
      <c r="L83">
        <f>INT((ROWS($1:82)-1)/7)-3</f>
        <v>8</v>
      </c>
    </row>
    <row r="84" spans="1:12" x14ac:dyDescent="0.25">
      <c r="A84" t="s">
        <v>5</v>
      </c>
      <c r="B84" s="1">
        <v>42428</v>
      </c>
      <c r="H84" s="2">
        <f>(C83*10000)+(D83*20000)</f>
        <v>0</v>
      </c>
      <c r="I84" s="3">
        <f>(F83*30000)+(G83*50000)</f>
        <v>0</v>
      </c>
      <c r="J84" s="4">
        <v>5930000</v>
      </c>
      <c r="L84">
        <f>INT((ROWS($1:83)-1)/7)-3</f>
        <v>8</v>
      </c>
    </row>
    <row r="85" spans="1:12" x14ac:dyDescent="0.25">
      <c r="A85" t="s">
        <v>6</v>
      </c>
      <c r="B85" s="1">
        <v>42429</v>
      </c>
      <c r="H85" s="2">
        <f>(C84*10000)+(D84*20000)</f>
        <v>0</v>
      </c>
      <c r="I85" s="3">
        <f>(F84*30000)+(G84*50000)</f>
        <v>0</v>
      </c>
      <c r="J85" s="4">
        <v>2980000</v>
      </c>
      <c r="L85">
        <f>INT((ROWS($1:84)-1)/7)-3</f>
        <v>8</v>
      </c>
    </row>
    <row r="86" spans="1:12" x14ac:dyDescent="0.25">
      <c r="A86" t="s">
        <v>0</v>
      </c>
      <c r="B86" s="1">
        <v>42430</v>
      </c>
      <c r="H86" s="2">
        <f>(C85*10000)+(D85*20000)</f>
        <v>0</v>
      </c>
      <c r="I86" s="3">
        <f>(F85*30000)+(G85*50000)</f>
        <v>0</v>
      </c>
      <c r="J86" s="4">
        <v>400000</v>
      </c>
      <c r="L86">
        <f>INT((ROWS($1:85)-1)/7)-3</f>
        <v>9</v>
      </c>
    </row>
    <row r="87" spans="1:12" x14ac:dyDescent="0.25">
      <c r="A87" t="s">
        <v>1</v>
      </c>
      <c r="B87" s="1">
        <v>42431</v>
      </c>
      <c r="H87" s="2">
        <f>(C86*10000)+(D86*20000)</f>
        <v>0</v>
      </c>
      <c r="I87" s="3">
        <f>(F86*30000)+(G86*50000)</f>
        <v>0</v>
      </c>
      <c r="J87" s="4">
        <v>480000</v>
      </c>
      <c r="L87">
        <f>INT((ROWS($1:86)-1)/7)-3</f>
        <v>9</v>
      </c>
    </row>
    <row r="88" spans="1:12" x14ac:dyDescent="0.25">
      <c r="A88" t="s">
        <v>2</v>
      </c>
      <c r="B88" s="1">
        <v>42432</v>
      </c>
      <c r="H88" s="2">
        <f>(C87*10000)+(D87*20000)</f>
        <v>0</v>
      </c>
      <c r="I88" s="3">
        <f>(F87*30000)+(G87*50000)</f>
        <v>0</v>
      </c>
      <c r="J88" s="4">
        <v>1120000</v>
      </c>
      <c r="L88">
        <f>INT((ROWS($1:87)-1)/7)-3</f>
        <v>9</v>
      </c>
    </row>
    <row r="89" spans="1:12" x14ac:dyDescent="0.25">
      <c r="A89" t="s">
        <v>3</v>
      </c>
      <c r="B89" s="1">
        <v>42433</v>
      </c>
      <c r="H89" s="2">
        <f>(C88*10000)+(D88*20000)</f>
        <v>0</v>
      </c>
      <c r="I89" s="3">
        <f>(F88*30000)+(G88*50000)</f>
        <v>0</v>
      </c>
      <c r="J89" s="4">
        <v>510000</v>
      </c>
      <c r="L89">
        <f>INT((ROWS($1:88)-1)/7)-3</f>
        <v>9</v>
      </c>
    </row>
    <row r="90" spans="1:12" x14ac:dyDescent="0.25">
      <c r="A90" t="s">
        <v>4</v>
      </c>
      <c r="B90" s="1">
        <v>42434</v>
      </c>
      <c r="H90" s="2">
        <f>(C89*10000)+(D89*20000)</f>
        <v>0</v>
      </c>
      <c r="I90" s="3">
        <f>(F89*30000)+(G89*50000)</f>
        <v>0</v>
      </c>
      <c r="J90" s="4">
        <v>1900000</v>
      </c>
      <c r="L90">
        <f>INT((ROWS($1:89)-1)/7)-3</f>
        <v>9</v>
      </c>
    </row>
    <row r="91" spans="1:12" x14ac:dyDescent="0.25">
      <c r="A91" t="s">
        <v>5</v>
      </c>
      <c r="B91" s="1">
        <v>42435</v>
      </c>
      <c r="H91" s="2">
        <f>(C90*10000)+(D90*20000)</f>
        <v>0</v>
      </c>
      <c r="I91" s="3">
        <f>(F90*30000)+(G90*50000)</f>
        <v>0</v>
      </c>
      <c r="J91" s="4">
        <v>3800000</v>
      </c>
      <c r="L91">
        <f>INT((ROWS($1:90)-1)/7)-3</f>
        <v>9</v>
      </c>
    </row>
    <row r="92" spans="1:12" x14ac:dyDescent="0.25">
      <c r="A92" t="s">
        <v>6</v>
      </c>
      <c r="B92" s="1">
        <v>42436</v>
      </c>
      <c r="H92" s="2">
        <f>(C91*10000)+(D91*20000)</f>
        <v>0</v>
      </c>
      <c r="I92" s="3">
        <f>(F91*30000)+(G91*50000)</f>
        <v>0</v>
      </c>
      <c r="J92" s="4">
        <v>3050000</v>
      </c>
      <c r="L92">
        <f>INT((ROWS($1:91)-1)/7)-3</f>
        <v>9</v>
      </c>
    </row>
    <row r="93" spans="1:12" x14ac:dyDescent="0.25">
      <c r="A93" t="s">
        <v>0</v>
      </c>
      <c r="B93" s="1">
        <v>42437</v>
      </c>
      <c r="H93" s="2">
        <f>(C92*10000)+(D92*20000)</f>
        <v>0</v>
      </c>
      <c r="I93" s="3">
        <f>(F92*30000)+(G92*50000)</f>
        <v>0</v>
      </c>
      <c r="J93" s="4">
        <v>560000</v>
      </c>
      <c r="L93">
        <f>INT((ROWS($1:92)-1)/7)-3</f>
        <v>10</v>
      </c>
    </row>
    <row r="94" spans="1:12" x14ac:dyDescent="0.25">
      <c r="A94" t="s">
        <v>1</v>
      </c>
      <c r="B94" s="1">
        <v>42438</v>
      </c>
      <c r="H94" s="2">
        <f>(C93*10000)+(D93*20000)</f>
        <v>0</v>
      </c>
      <c r="I94" s="3">
        <f>(F93*30000)+(G93*50000)</f>
        <v>0</v>
      </c>
      <c r="J94" s="4">
        <v>420000</v>
      </c>
      <c r="L94">
        <f>INT((ROWS($1:93)-1)/7)-3</f>
        <v>10</v>
      </c>
    </row>
    <row r="95" spans="1:12" x14ac:dyDescent="0.25">
      <c r="A95" t="s">
        <v>2</v>
      </c>
      <c r="B95" s="1">
        <v>42439</v>
      </c>
      <c r="H95" s="2">
        <f>(C94*10000)+(D94*20000)</f>
        <v>0</v>
      </c>
      <c r="I95" s="3">
        <f>(F94*30000)+(G94*50000)</f>
        <v>0</v>
      </c>
      <c r="J95" s="4">
        <v>300000</v>
      </c>
      <c r="L95">
        <f>INT((ROWS($1:94)-1)/7)-3</f>
        <v>10</v>
      </c>
    </row>
    <row r="96" spans="1:12" x14ac:dyDescent="0.25">
      <c r="A96" t="s">
        <v>3</v>
      </c>
      <c r="B96" s="1">
        <v>42440</v>
      </c>
      <c r="H96" s="2"/>
      <c r="I96" s="3"/>
      <c r="J96" s="4">
        <v>770000</v>
      </c>
      <c r="L96">
        <f>INT((ROWS($1:95)-1)/7)-3</f>
        <v>10</v>
      </c>
    </row>
    <row r="97" spans="1:12" x14ac:dyDescent="0.25">
      <c r="A97" t="s">
        <v>4</v>
      </c>
      <c r="B97" s="1">
        <v>42441</v>
      </c>
      <c r="H97" s="2"/>
      <c r="I97" s="3"/>
      <c r="J97" s="4">
        <v>710000</v>
      </c>
      <c r="L97">
        <f>INT((ROWS($1:96)-1)/7)-3</f>
        <v>10</v>
      </c>
    </row>
    <row r="98" spans="1:12" x14ac:dyDescent="0.25">
      <c r="A98" t="s">
        <v>5</v>
      </c>
      <c r="B98" s="1">
        <v>42442</v>
      </c>
      <c r="H98" s="2"/>
      <c r="I98" s="3"/>
      <c r="J98" s="4">
        <v>3620000</v>
      </c>
      <c r="L98">
        <f>INT((ROWS($1:97)-1)/7)-3</f>
        <v>10</v>
      </c>
    </row>
    <row r="99" spans="1:12" x14ac:dyDescent="0.25">
      <c r="A99" t="s">
        <v>6</v>
      </c>
      <c r="B99" s="1">
        <v>42443</v>
      </c>
      <c r="H99" s="5"/>
      <c r="I99" s="6"/>
      <c r="J99" s="4">
        <v>4060000</v>
      </c>
      <c r="L99">
        <f>INT((ROWS($1:98)-1)/7)-3</f>
        <v>10</v>
      </c>
    </row>
    <row r="100" spans="1:12" x14ac:dyDescent="0.25">
      <c r="A100" t="s">
        <v>0</v>
      </c>
      <c r="B100" s="1">
        <v>42444</v>
      </c>
      <c r="H100" s="5"/>
      <c r="I100" s="6"/>
      <c r="J100" s="4">
        <v>550000</v>
      </c>
      <c r="L100">
        <f>INT((ROWS($1:99)-1)/7)-3</f>
        <v>11</v>
      </c>
    </row>
    <row r="101" spans="1:12" x14ac:dyDescent="0.25">
      <c r="A101" t="s">
        <v>1</v>
      </c>
      <c r="B101" s="1">
        <v>42445</v>
      </c>
      <c r="H101" s="5"/>
      <c r="I101" s="6"/>
      <c r="J101" s="4">
        <v>620000</v>
      </c>
      <c r="L101">
        <f>INT((ROWS($1:100)-1)/7)-3</f>
        <v>11</v>
      </c>
    </row>
    <row r="102" spans="1:12" x14ac:dyDescent="0.25">
      <c r="A102" t="s">
        <v>2</v>
      </c>
      <c r="B102" s="1">
        <v>42446</v>
      </c>
      <c r="H102" s="5"/>
      <c r="I102" s="6"/>
      <c r="J102" s="4">
        <v>520000</v>
      </c>
      <c r="L102">
        <f>INT((ROWS($1:101)-1)/7)-3</f>
        <v>11</v>
      </c>
    </row>
    <row r="103" spans="1:12" x14ac:dyDescent="0.25">
      <c r="A103" t="s">
        <v>3</v>
      </c>
      <c r="B103" s="1">
        <v>42447</v>
      </c>
      <c r="H103" s="5"/>
      <c r="I103" s="6"/>
      <c r="J103" s="4">
        <v>550000</v>
      </c>
      <c r="L103">
        <f>INT((ROWS($1:102)-1)/7)-3</f>
        <v>11</v>
      </c>
    </row>
    <row r="104" spans="1:12" x14ac:dyDescent="0.25">
      <c r="A104" t="s">
        <v>4</v>
      </c>
      <c r="B104" s="1">
        <v>42448</v>
      </c>
      <c r="H104" s="5"/>
      <c r="I104" s="6"/>
      <c r="J104" s="4">
        <v>810000</v>
      </c>
      <c r="L104">
        <f>INT((ROWS($1:103)-1)/7)-3</f>
        <v>11</v>
      </c>
    </row>
    <row r="105" spans="1:12" x14ac:dyDescent="0.25">
      <c r="A105" t="s">
        <v>5</v>
      </c>
      <c r="B105" s="1">
        <v>42449</v>
      </c>
      <c r="H105" s="5"/>
      <c r="I105" s="6"/>
      <c r="J105" s="4">
        <v>2300000</v>
      </c>
      <c r="L105">
        <f>INT((ROWS($1:104)-1)/7)-3</f>
        <v>11</v>
      </c>
    </row>
    <row r="106" spans="1:12" x14ac:dyDescent="0.25">
      <c r="A106" t="s">
        <v>6</v>
      </c>
      <c r="B106" s="1">
        <v>42450</v>
      </c>
      <c r="H106" s="5"/>
      <c r="I106" s="6"/>
      <c r="J106" s="4">
        <v>1940000</v>
      </c>
      <c r="L106">
        <f>INT((ROWS($1:105)-1)/7)-3</f>
        <v>11</v>
      </c>
    </row>
    <row r="107" spans="1:12" x14ac:dyDescent="0.25">
      <c r="A107" t="s">
        <v>0</v>
      </c>
      <c r="B107" s="1">
        <v>42451</v>
      </c>
      <c r="H107" s="5"/>
      <c r="I107" s="6"/>
      <c r="J107" s="4">
        <v>300000</v>
      </c>
      <c r="L107">
        <f>INT((ROWS($1:106)-1)/7)-3</f>
        <v>12</v>
      </c>
    </row>
    <row r="108" spans="1:12" x14ac:dyDescent="0.25">
      <c r="A108" t="s">
        <v>1</v>
      </c>
      <c r="B108" s="1">
        <v>42452</v>
      </c>
      <c r="H108" s="5"/>
      <c r="I108" s="6"/>
      <c r="J108" s="4">
        <v>460000</v>
      </c>
      <c r="L108">
        <f>INT((ROWS($1:107)-1)/7)-3</f>
        <v>12</v>
      </c>
    </row>
    <row r="109" spans="1:12" x14ac:dyDescent="0.25">
      <c r="A109" t="s">
        <v>2</v>
      </c>
      <c r="B109" s="1">
        <v>42453</v>
      </c>
      <c r="H109" s="5"/>
      <c r="I109" s="6"/>
      <c r="J109" s="4">
        <v>640000</v>
      </c>
      <c r="L109">
        <f>INT((ROWS($1:108)-1)/7)-3</f>
        <v>12</v>
      </c>
    </row>
    <row r="110" spans="1:12" x14ac:dyDescent="0.25">
      <c r="A110" t="s">
        <v>3</v>
      </c>
      <c r="B110" s="1">
        <v>42454</v>
      </c>
      <c r="H110" s="5"/>
      <c r="I110" s="6"/>
      <c r="J110" s="4">
        <v>440000</v>
      </c>
      <c r="L110">
        <f>INT((ROWS($1:109)-1)/7)-3</f>
        <v>12</v>
      </c>
    </row>
    <row r="111" spans="1:12" x14ac:dyDescent="0.25">
      <c r="A111" t="s">
        <v>4</v>
      </c>
      <c r="B111" s="1">
        <v>42455</v>
      </c>
      <c r="H111" s="5"/>
      <c r="I111" s="6"/>
      <c r="J111" s="4">
        <v>600000</v>
      </c>
      <c r="L111">
        <f>INT((ROWS($1:110)-1)/7)-3</f>
        <v>12</v>
      </c>
    </row>
    <row r="112" spans="1:12" x14ac:dyDescent="0.25">
      <c r="A112" t="s">
        <v>5</v>
      </c>
      <c r="B112" s="1">
        <v>42456</v>
      </c>
      <c r="H112" s="5"/>
      <c r="I112" s="6"/>
      <c r="J112" s="4">
        <v>3660000</v>
      </c>
      <c r="L112">
        <f>INT((ROWS($1:111)-1)/7)-3</f>
        <v>12</v>
      </c>
    </row>
    <row r="113" spans="1:12" x14ac:dyDescent="0.25">
      <c r="A113" t="s">
        <v>6</v>
      </c>
      <c r="B113" s="1">
        <v>42457</v>
      </c>
      <c r="H113" s="5"/>
      <c r="I113" s="6"/>
      <c r="J113" s="4">
        <v>4170000</v>
      </c>
      <c r="L113">
        <f>INT((ROWS($1:112)-1)/7)-3</f>
        <v>12</v>
      </c>
    </row>
    <row r="114" spans="1:12" x14ac:dyDescent="0.25">
      <c r="A114" t="s">
        <v>0</v>
      </c>
      <c r="B114" s="1">
        <v>42458</v>
      </c>
      <c r="H114" s="5"/>
      <c r="I114" s="6"/>
      <c r="J114" s="4">
        <v>2250000</v>
      </c>
      <c r="L114">
        <f>INT((ROWS($1:113)-1)/7)-3</f>
        <v>13</v>
      </c>
    </row>
    <row r="115" spans="1:12" x14ac:dyDescent="0.25">
      <c r="A115" t="s">
        <v>1</v>
      </c>
      <c r="B115" s="1">
        <v>42459</v>
      </c>
      <c r="H115" s="5"/>
      <c r="I115" s="6"/>
      <c r="J115" s="4">
        <v>500000</v>
      </c>
      <c r="L115">
        <f>INT((ROWS($1:114)-1)/7)-3</f>
        <v>13</v>
      </c>
    </row>
    <row r="116" spans="1:12" x14ac:dyDescent="0.25">
      <c r="A116" t="s">
        <v>2</v>
      </c>
      <c r="B116" s="1">
        <v>42460</v>
      </c>
      <c r="H116" s="5"/>
      <c r="I116" s="6"/>
      <c r="J116" s="4">
        <v>810000</v>
      </c>
      <c r="L116">
        <f>INT((ROWS($1:115)-1)/7)-3</f>
        <v>13</v>
      </c>
    </row>
    <row r="117" spans="1:12" x14ac:dyDescent="0.25">
      <c r="A117" t="s">
        <v>3</v>
      </c>
      <c r="B117" s="1">
        <v>42461</v>
      </c>
      <c r="H117" s="5"/>
      <c r="I117" s="6"/>
      <c r="J117" s="4">
        <v>380000</v>
      </c>
      <c r="L117">
        <f>INT((ROWS($1:116)-1)/7)-3</f>
        <v>13</v>
      </c>
    </row>
    <row r="118" spans="1:12" x14ac:dyDescent="0.25">
      <c r="A118" t="s">
        <v>4</v>
      </c>
      <c r="B118" s="1">
        <v>42462</v>
      </c>
      <c r="H118" s="5"/>
      <c r="I118" s="6"/>
      <c r="J118" s="4">
        <v>755000</v>
      </c>
      <c r="L118">
        <f>INT((ROWS($1:117)-1)/7)-3</f>
        <v>13</v>
      </c>
    </row>
    <row r="119" spans="1:12" x14ac:dyDescent="0.25">
      <c r="A119" t="s">
        <v>5</v>
      </c>
      <c r="B119" s="1">
        <v>42463</v>
      </c>
      <c r="H119" s="5"/>
      <c r="I119" s="6"/>
      <c r="J119" s="4">
        <v>2220000</v>
      </c>
      <c r="L119">
        <f>INT((ROWS($1:118)-1)/7)-3</f>
        <v>13</v>
      </c>
    </row>
    <row r="120" spans="1:12" x14ac:dyDescent="0.25">
      <c r="A120" t="s">
        <v>6</v>
      </c>
      <c r="B120" s="1">
        <v>42464</v>
      </c>
      <c r="H120" s="5"/>
      <c r="I120" s="6"/>
      <c r="J120" s="4">
        <v>4360000</v>
      </c>
      <c r="L120">
        <f>INT((ROWS($1:119)-1)/7)-3</f>
        <v>13</v>
      </c>
    </row>
    <row r="121" spans="1:12" x14ac:dyDescent="0.25">
      <c r="A121" t="s">
        <v>0</v>
      </c>
      <c r="B121" s="1">
        <v>42465</v>
      </c>
      <c r="H121" s="5"/>
      <c r="I121" s="6"/>
      <c r="J121" s="4">
        <v>595000</v>
      </c>
      <c r="L121">
        <f>INT((ROWS($1:120)-1)/7)-3</f>
        <v>14</v>
      </c>
    </row>
    <row r="122" spans="1:12" x14ac:dyDescent="0.25">
      <c r="A122" t="s">
        <v>1</v>
      </c>
      <c r="B122" s="1">
        <v>42466</v>
      </c>
      <c r="H122" s="5"/>
      <c r="I122" s="6"/>
      <c r="J122" s="4">
        <v>900000</v>
      </c>
      <c r="L122">
        <f>INT((ROWS($1:121)-1)/7)-3</f>
        <v>14</v>
      </c>
    </row>
    <row r="123" spans="1:12" x14ac:dyDescent="0.25">
      <c r="A123" t="s">
        <v>2</v>
      </c>
      <c r="B123" s="1">
        <v>42467</v>
      </c>
      <c r="H123" s="5"/>
      <c r="I123" s="6"/>
      <c r="J123" s="4">
        <v>480000</v>
      </c>
      <c r="L123">
        <f>INT((ROWS($1:122)-1)/7)-3</f>
        <v>14</v>
      </c>
    </row>
    <row r="124" spans="1:12" x14ac:dyDescent="0.25">
      <c r="A124" t="s">
        <v>3</v>
      </c>
      <c r="B124" s="1">
        <v>42468</v>
      </c>
      <c r="H124" s="5"/>
      <c r="I124" s="6"/>
      <c r="J124" s="4">
        <v>1560000</v>
      </c>
      <c r="L124">
        <f>INT((ROWS($1:123)-1)/7)-3</f>
        <v>14</v>
      </c>
    </row>
    <row r="125" spans="1:12" x14ac:dyDescent="0.25">
      <c r="A125" t="s">
        <v>4</v>
      </c>
      <c r="B125" s="1">
        <v>42469</v>
      </c>
      <c r="H125" s="5"/>
      <c r="I125" s="6"/>
      <c r="J125" s="4">
        <v>1450000</v>
      </c>
      <c r="L125">
        <f>INT((ROWS($1:124)-1)/7)-3</f>
        <v>14</v>
      </c>
    </row>
    <row r="126" spans="1:12" x14ac:dyDescent="0.25">
      <c r="A126" t="s">
        <v>5</v>
      </c>
      <c r="B126" s="1">
        <v>42470</v>
      </c>
      <c r="H126" s="5"/>
      <c r="I126" s="6"/>
      <c r="J126" s="4">
        <v>5125000</v>
      </c>
      <c r="L126">
        <f>INT((ROWS($1:125)-1)/7)-3</f>
        <v>14</v>
      </c>
    </row>
    <row r="127" spans="1:12" x14ac:dyDescent="0.25">
      <c r="A127" t="s">
        <v>6</v>
      </c>
      <c r="B127" s="1">
        <v>42471</v>
      </c>
      <c r="H127" s="5"/>
      <c r="I127" s="6"/>
      <c r="J127" s="4">
        <v>5475000</v>
      </c>
      <c r="L127">
        <f>INT((ROWS($1:126)-1)/7)-3</f>
        <v>14</v>
      </c>
    </row>
    <row r="128" spans="1:12" x14ac:dyDescent="0.25">
      <c r="A128" t="s">
        <v>0</v>
      </c>
      <c r="B128" s="1">
        <v>42472</v>
      </c>
      <c r="H128" s="5"/>
      <c r="I128" s="6"/>
      <c r="J128" s="4">
        <v>410000</v>
      </c>
      <c r="L128">
        <f>INT((ROWS($1:127)-1)/7)-3</f>
        <v>15</v>
      </c>
    </row>
    <row r="129" spans="1:12" x14ac:dyDescent="0.25">
      <c r="A129" t="s">
        <v>1</v>
      </c>
      <c r="B129" s="1">
        <v>42473</v>
      </c>
      <c r="H129" s="5"/>
      <c r="I129" s="6"/>
      <c r="J129" s="4">
        <v>2035000</v>
      </c>
      <c r="L129">
        <f>INT((ROWS($1:128)-1)/7)-3</f>
        <v>15</v>
      </c>
    </row>
    <row r="130" spans="1:12" x14ac:dyDescent="0.25">
      <c r="A130" t="s">
        <v>2</v>
      </c>
      <c r="B130" s="1">
        <v>42474</v>
      </c>
      <c r="H130" s="5"/>
      <c r="I130" s="6"/>
      <c r="J130" s="4">
        <v>390000</v>
      </c>
      <c r="L130">
        <f>INT((ROWS($1:129)-1)/7)-3</f>
        <v>15</v>
      </c>
    </row>
    <row r="131" spans="1:12" x14ac:dyDescent="0.25">
      <c r="A131" t="s">
        <v>3</v>
      </c>
      <c r="B131" s="1">
        <v>42475</v>
      </c>
      <c r="H131" s="5"/>
      <c r="I131" s="6"/>
      <c r="J131" s="4">
        <v>470000</v>
      </c>
      <c r="L131">
        <f>INT((ROWS($1:130)-1)/7)-3</f>
        <v>15</v>
      </c>
    </row>
    <row r="132" spans="1:12" x14ac:dyDescent="0.25">
      <c r="A132" t="s">
        <v>4</v>
      </c>
      <c r="B132" s="1">
        <v>42476</v>
      </c>
      <c r="H132" s="5"/>
      <c r="I132" s="6"/>
      <c r="J132" s="4">
        <v>1020000</v>
      </c>
      <c r="L132">
        <f>INT((ROWS($1:131)-1)/7)-3</f>
        <v>15</v>
      </c>
    </row>
    <row r="133" spans="1:12" x14ac:dyDescent="0.25">
      <c r="A133" t="s">
        <v>5</v>
      </c>
      <c r="B133" s="1">
        <v>42477</v>
      </c>
      <c r="H133" s="5"/>
      <c r="I133" s="6"/>
      <c r="J133" s="4">
        <v>4410000</v>
      </c>
      <c r="L133">
        <f>INT((ROWS($1:132)-1)/7)-3</f>
        <v>15</v>
      </c>
    </row>
    <row r="134" spans="1:12" x14ac:dyDescent="0.25">
      <c r="A134" t="s">
        <v>6</v>
      </c>
      <c r="B134" s="1">
        <v>42478</v>
      </c>
      <c r="H134" s="5"/>
      <c r="I134" s="6"/>
      <c r="J134" s="4">
        <v>6020000</v>
      </c>
      <c r="L134">
        <f>INT((ROWS($1:133)-1)/7)-3</f>
        <v>15</v>
      </c>
    </row>
    <row r="135" spans="1:12" x14ac:dyDescent="0.25">
      <c r="A135" t="s">
        <v>0</v>
      </c>
      <c r="B135" s="1">
        <v>42479</v>
      </c>
      <c r="H135" s="5"/>
      <c r="I135" s="6"/>
      <c r="J135" s="4">
        <v>6180000</v>
      </c>
      <c r="L135">
        <f>INT((ROWS($1:134)-1)/7)-3</f>
        <v>16</v>
      </c>
    </row>
    <row r="136" spans="1:12" x14ac:dyDescent="0.25">
      <c r="A136" t="s">
        <v>1</v>
      </c>
      <c r="B136" s="1">
        <v>42480</v>
      </c>
      <c r="H136" s="5"/>
      <c r="I136" s="6"/>
      <c r="J136" s="4">
        <v>650000</v>
      </c>
      <c r="L136">
        <f>INT((ROWS($1:135)-1)/7)-3</f>
        <v>16</v>
      </c>
    </row>
    <row r="137" spans="1:12" x14ac:dyDescent="0.25">
      <c r="A137" t="s">
        <v>2</v>
      </c>
      <c r="B137" s="1">
        <v>42481</v>
      </c>
      <c r="H137" s="5"/>
      <c r="I137" s="6"/>
      <c r="J137" s="4">
        <v>810000</v>
      </c>
      <c r="L137">
        <f>INT((ROWS($1:136)-1)/7)-3</f>
        <v>16</v>
      </c>
    </row>
    <row r="138" spans="1:12" x14ac:dyDescent="0.25">
      <c r="A138" t="s">
        <v>3</v>
      </c>
      <c r="B138" s="1">
        <v>42482</v>
      </c>
      <c r="H138" s="5"/>
      <c r="I138" s="6"/>
      <c r="J138" s="4">
        <v>650000</v>
      </c>
      <c r="L138">
        <f>INT((ROWS($1:137)-1)/7)-3</f>
        <v>16</v>
      </c>
    </row>
    <row r="139" spans="1:12" x14ac:dyDescent="0.25">
      <c r="A139" t="s">
        <v>4</v>
      </c>
      <c r="B139" s="1">
        <v>42483</v>
      </c>
      <c r="H139" s="5"/>
      <c r="I139" s="6"/>
      <c r="J139" s="4">
        <v>630000</v>
      </c>
      <c r="L139">
        <f>INT((ROWS($1:138)-1)/7)-3</f>
        <v>16</v>
      </c>
    </row>
    <row r="140" spans="1:12" x14ac:dyDescent="0.25">
      <c r="A140" t="s">
        <v>5</v>
      </c>
      <c r="B140" s="1">
        <v>42484</v>
      </c>
      <c r="H140" s="5"/>
      <c r="I140" s="6"/>
      <c r="J140" s="4">
        <v>4050000</v>
      </c>
      <c r="L140">
        <f>INT((ROWS($1:139)-1)/7)-3</f>
        <v>16</v>
      </c>
    </row>
    <row r="141" spans="1:12" x14ac:dyDescent="0.25">
      <c r="A141" t="s">
        <v>6</v>
      </c>
      <c r="B141" s="1">
        <v>42485</v>
      </c>
      <c r="H141" s="5"/>
      <c r="I141" s="6"/>
      <c r="J141" s="4">
        <v>6290000</v>
      </c>
      <c r="L141">
        <f>INT((ROWS($1:140)-1)/7)-3</f>
        <v>16</v>
      </c>
    </row>
    <row r="142" spans="1:12" x14ac:dyDescent="0.25">
      <c r="A142" t="s">
        <v>0</v>
      </c>
      <c r="B142" s="1">
        <v>42486</v>
      </c>
      <c r="H142" s="5"/>
      <c r="I142" s="6"/>
      <c r="J142" s="4">
        <v>730000</v>
      </c>
      <c r="L142">
        <f>INT((ROWS($1:141)-1)/7)-3</f>
        <v>17</v>
      </c>
    </row>
    <row r="143" spans="1:12" x14ac:dyDescent="0.25">
      <c r="A143" t="s">
        <v>1</v>
      </c>
      <c r="B143" s="1">
        <v>42487</v>
      </c>
      <c r="H143" s="5"/>
      <c r="I143" s="6"/>
      <c r="J143" s="4">
        <v>660000</v>
      </c>
      <c r="L143">
        <f>INT((ROWS($1:142)-1)/7)-3</f>
        <v>17</v>
      </c>
    </row>
    <row r="144" spans="1:12" x14ac:dyDescent="0.25">
      <c r="A144" t="s">
        <v>2</v>
      </c>
      <c r="B144" s="1">
        <v>42488</v>
      </c>
      <c r="H144" s="5"/>
      <c r="I144" s="6"/>
      <c r="J144" s="4">
        <v>560000</v>
      </c>
      <c r="L144">
        <f>INT((ROWS($1:143)-1)/7)-3</f>
        <v>17</v>
      </c>
    </row>
    <row r="145" spans="1:12" x14ac:dyDescent="0.25">
      <c r="A145" t="s">
        <v>3</v>
      </c>
      <c r="B145" s="1">
        <v>42489</v>
      </c>
      <c r="H145" s="5"/>
      <c r="I145" s="6"/>
      <c r="J145" s="4">
        <v>1320000</v>
      </c>
      <c r="L145">
        <f>INT((ROWS($1:144)-1)/7)-3</f>
        <v>17</v>
      </c>
    </row>
    <row r="146" spans="1:12" x14ac:dyDescent="0.25">
      <c r="A146" t="s">
        <v>4</v>
      </c>
      <c r="B146" s="1">
        <v>42490</v>
      </c>
      <c r="H146" s="5"/>
      <c r="I146" s="6"/>
      <c r="J146" s="4">
        <v>990000</v>
      </c>
      <c r="L146">
        <f>INT((ROWS($1:145)-1)/7)-3</f>
        <v>17</v>
      </c>
    </row>
    <row r="147" spans="1:12" x14ac:dyDescent="0.25">
      <c r="A147" t="s">
        <v>5</v>
      </c>
      <c r="B147" s="1">
        <v>42491</v>
      </c>
      <c r="H147" s="5"/>
      <c r="I147" s="6"/>
      <c r="J147" s="4">
        <v>3600000</v>
      </c>
      <c r="L147">
        <f>INT((ROWS($1:146)-1)/7)-3</f>
        <v>17</v>
      </c>
    </row>
    <row r="148" spans="1:12" x14ac:dyDescent="0.25">
      <c r="A148" t="s">
        <v>6</v>
      </c>
      <c r="B148" s="1">
        <v>42492</v>
      </c>
      <c r="H148" s="5"/>
      <c r="I148" s="6"/>
      <c r="J148" s="4">
        <v>6980000</v>
      </c>
      <c r="L148">
        <f>INT((ROWS($1:147)-1)/7)-3</f>
        <v>17</v>
      </c>
    </row>
    <row r="149" spans="1:12" x14ac:dyDescent="0.25">
      <c r="A149" t="s">
        <v>0</v>
      </c>
      <c r="B149" s="1">
        <v>42493</v>
      </c>
      <c r="H149" s="5"/>
      <c r="I149" s="6"/>
      <c r="J149" s="4">
        <v>2630000</v>
      </c>
      <c r="L149">
        <f>INT((ROWS($1:148)-1)/7)-3</f>
        <v>18</v>
      </c>
    </row>
    <row r="150" spans="1:12" x14ac:dyDescent="0.25">
      <c r="A150" t="s">
        <v>1</v>
      </c>
      <c r="B150" s="1">
        <v>42494</v>
      </c>
      <c r="H150" s="5"/>
      <c r="I150" s="6"/>
      <c r="J150" s="4">
        <v>770000</v>
      </c>
      <c r="L150">
        <f>INT((ROWS($1:149)-1)/7)-3</f>
        <v>18</v>
      </c>
    </row>
    <row r="151" spans="1:12" x14ac:dyDescent="0.25">
      <c r="A151" t="s">
        <v>2</v>
      </c>
      <c r="B151" s="1">
        <v>42495</v>
      </c>
      <c r="H151" s="5"/>
      <c r="I151" s="6"/>
      <c r="J151" s="4">
        <v>380000</v>
      </c>
      <c r="L151">
        <f>INT((ROWS($1:150)-1)/7)-3</f>
        <v>18</v>
      </c>
    </row>
    <row r="152" spans="1:12" x14ac:dyDescent="0.25">
      <c r="A152" t="s">
        <v>3</v>
      </c>
      <c r="B152" s="1">
        <v>42496</v>
      </c>
      <c r="H152" s="5"/>
      <c r="I152" s="6"/>
      <c r="J152" s="4">
        <v>970000</v>
      </c>
      <c r="L152">
        <f>INT((ROWS($1:151)-1)/7)-3</f>
        <v>18</v>
      </c>
    </row>
    <row r="153" spans="1:12" x14ac:dyDescent="0.25">
      <c r="A153" t="s">
        <v>4</v>
      </c>
      <c r="B153" s="1">
        <v>42497</v>
      </c>
      <c r="H153" s="5"/>
      <c r="I153" s="6"/>
      <c r="J153" s="4">
        <f>830000+80000</f>
        <v>910000</v>
      </c>
      <c r="L153">
        <f>INT((ROWS($1:152)-1)/7)-3</f>
        <v>18</v>
      </c>
    </row>
    <row r="154" spans="1:12" x14ac:dyDescent="0.25">
      <c r="A154" t="s">
        <v>5</v>
      </c>
      <c r="B154" s="1">
        <v>42498</v>
      </c>
      <c r="H154" s="5"/>
      <c r="I154" s="6"/>
      <c r="J154" s="4">
        <v>6010000</v>
      </c>
      <c r="L154">
        <f>INT((ROWS($1:153)-1)/7)-3</f>
        <v>18</v>
      </c>
    </row>
    <row r="155" spans="1:12" x14ac:dyDescent="0.25">
      <c r="A155" t="s">
        <v>6</v>
      </c>
      <c r="B155" s="1">
        <v>42499</v>
      </c>
      <c r="H155" s="5"/>
      <c r="I155" s="6"/>
      <c r="J155" s="4">
        <v>5280000</v>
      </c>
      <c r="L155">
        <f>INT((ROWS($1:154)-1)/7)-3</f>
        <v>18</v>
      </c>
    </row>
    <row r="156" spans="1:12" x14ac:dyDescent="0.25">
      <c r="A156" t="s">
        <v>0</v>
      </c>
      <c r="B156" s="1">
        <v>42500</v>
      </c>
      <c r="H156" s="5"/>
      <c r="I156" s="6"/>
      <c r="J156" s="4">
        <v>735000</v>
      </c>
      <c r="L156">
        <f>INT((ROWS($1:155)-1)/7)-3</f>
        <v>19</v>
      </c>
    </row>
    <row r="157" spans="1:12" x14ac:dyDescent="0.25">
      <c r="A157" t="s">
        <v>1</v>
      </c>
      <c r="B157" s="1">
        <v>42501</v>
      </c>
      <c r="H157" s="5"/>
      <c r="I157" s="6"/>
      <c r="J157" s="4">
        <v>520000</v>
      </c>
      <c r="L157">
        <f>INT((ROWS($1:156)-1)/7)-3</f>
        <v>19</v>
      </c>
    </row>
    <row r="158" spans="1:12" x14ac:dyDescent="0.25">
      <c r="A158" t="s">
        <v>2</v>
      </c>
      <c r="B158" s="1">
        <v>42502</v>
      </c>
      <c r="H158" s="5"/>
      <c r="I158" s="6"/>
      <c r="J158" s="4">
        <v>840000</v>
      </c>
      <c r="L158">
        <f>INT((ROWS($1:157)-1)/7)-3</f>
        <v>19</v>
      </c>
    </row>
    <row r="159" spans="1:12" x14ac:dyDescent="0.25">
      <c r="A159" t="s">
        <v>3</v>
      </c>
      <c r="B159" s="1">
        <v>42503</v>
      </c>
      <c r="H159" s="5"/>
      <c r="I159" s="6"/>
      <c r="J159" s="4">
        <v>805000</v>
      </c>
      <c r="L159">
        <f>INT((ROWS($1:158)-1)/7)-3</f>
        <v>19</v>
      </c>
    </row>
    <row r="160" spans="1:12" x14ac:dyDescent="0.25">
      <c r="A160" t="s">
        <v>4</v>
      </c>
      <c r="B160" s="1">
        <v>42504</v>
      </c>
      <c r="H160" s="5"/>
      <c r="I160" s="6"/>
      <c r="J160" s="4">
        <v>730000</v>
      </c>
      <c r="L160">
        <f>INT((ROWS($1:159)-1)/7)-3</f>
        <v>19</v>
      </c>
    </row>
    <row r="161" spans="1:12" x14ac:dyDescent="0.25">
      <c r="A161" t="s">
        <v>5</v>
      </c>
      <c r="B161" s="1">
        <v>42505</v>
      </c>
      <c r="H161" s="5"/>
      <c r="I161" s="6"/>
      <c r="J161" s="4">
        <v>5440000</v>
      </c>
      <c r="L161">
        <f>INT((ROWS($1:160)-1)/7)-3</f>
        <v>19</v>
      </c>
    </row>
    <row r="162" spans="1:12" x14ac:dyDescent="0.25">
      <c r="A162" t="s">
        <v>6</v>
      </c>
      <c r="B162" s="1">
        <v>42506</v>
      </c>
      <c r="H162" s="5"/>
      <c r="I162" s="6"/>
      <c r="J162" s="4">
        <v>5460000</v>
      </c>
      <c r="L162">
        <f>INT((ROWS($1:161)-1)/7)-3</f>
        <v>19</v>
      </c>
    </row>
    <row r="163" spans="1:12" x14ac:dyDescent="0.25">
      <c r="A163" t="s">
        <v>0</v>
      </c>
      <c r="B163" s="1">
        <v>42507</v>
      </c>
      <c r="H163" s="5"/>
      <c r="I163" s="6"/>
      <c r="J163" s="4">
        <v>780000</v>
      </c>
      <c r="L163">
        <f>INT((ROWS($1:162)-1)/7)-3</f>
        <v>20</v>
      </c>
    </row>
    <row r="164" spans="1:12" x14ac:dyDescent="0.25">
      <c r="A164" t="s">
        <v>1</v>
      </c>
      <c r="B164" s="1">
        <v>42508</v>
      </c>
      <c r="H164" s="5"/>
      <c r="I164" s="6"/>
      <c r="J164" s="4">
        <v>725000</v>
      </c>
      <c r="L164">
        <f>INT((ROWS($1:163)-1)/7)-3</f>
        <v>20</v>
      </c>
    </row>
    <row r="165" spans="1:12" x14ac:dyDescent="0.25">
      <c r="A165" t="s">
        <v>2</v>
      </c>
      <c r="B165" s="1">
        <v>42509</v>
      </c>
      <c r="H165" s="5"/>
      <c r="I165" s="6"/>
      <c r="J165" s="4">
        <v>725000</v>
      </c>
      <c r="L165">
        <f>INT((ROWS($1:164)-1)/7)-3</f>
        <v>20</v>
      </c>
    </row>
    <row r="166" spans="1:12" x14ac:dyDescent="0.25">
      <c r="A166" t="s">
        <v>3</v>
      </c>
      <c r="B166" s="1">
        <v>42510</v>
      </c>
      <c r="H166" s="5"/>
      <c r="I166" s="6"/>
      <c r="J166" s="4">
        <v>725000</v>
      </c>
      <c r="L166">
        <f>INT((ROWS($1:165)-1)/7)-3</f>
        <v>20</v>
      </c>
    </row>
    <row r="167" spans="1:12" x14ac:dyDescent="0.25">
      <c r="A167" t="s">
        <v>4</v>
      </c>
      <c r="B167" s="1">
        <v>42511</v>
      </c>
      <c r="H167" s="5"/>
      <c r="I167" s="6"/>
      <c r="J167" s="4">
        <v>725000</v>
      </c>
      <c r="L167">
        <f>INT((ROWS($1:166)-1)/7)-3</f>
        <v>20</v>
      </c>
    </row>
    <row r="168" spans="1:12" x14ac:dyDescent="0.25">
      <c r="A168" t="s">
        <v>5</v>
      </c>
      <c r="B168" s="1">
        <v>42512</v>
      </c>
      <c r="H168" s="5"/>
      <c r="I168" s="6"/>
      <c r="J168" s="4">
        <v>725000</v>
      </c>
      <c r="L168">
        <f>INT((ROWS($1:167)-1)/7)-3</f>
        <v>20</v>
      </c>
    </row>
    <row r="169" spans="1:12" x14ac:dyDescent="0.25">
      <c r="A169" t="s">
        <v>6</v>
      </c>
      <c r="B169" s="1">
        <v>42513</v>
      </c>
      <c r="H169" s="5"/>
      <c r="I169" s="6"/>
      <c r="J169" s="4">
        <v>725000</v>
      </c>
      <c r="L169">
        <f>INT((ROWS($1:168)-1)/7)-3</f>
        <v>20</v>
      </c>
    </row>
    <row r="170" spans="1:12" x14ac:dyDescent="0.25">
      <c r="A170" t="s">
        <v>0</v>
      </c>
      <c r="B170" s="1">
        <v>42514</v>
      </c>
      <c r="H170" s="5"/>
      <c r="I170" s="6"/>
      <c r="J170" s="4">
        <v>725000</v>
      </c>
      <c r="L170">
        <f>INT((ROWS($1:169)-1)/7)-3</f>
        <v>21</v>
      </c>
    </row>
    <row r="171" spans="1:12" x14ac:dyDescent="0.25">
      <c r="A171" t="s">
        <v>1</v>
      </c>
      <c r="B171" s="1">
        <v>42515</v>
      </c>
      <c r="H171" s="5"/>
      <c r="I171" s="6"/>
      <c r="J171" s="4">
        <v>725000</v>
      </c>
      <c r="L171">
        <f>INT((ROWS($1:170)-1)/7)-3</f>
        <v>21</v>
      </c>
    </row>
    <row r="172" spans="1:12" x14ac:dyDescent="0.25">
      <c r="A172" t="s">
        <v>2</v>
      </c>
      <c r="B172" s="1">
        <v>42516</v>
      </c>
      <c r="H172" s="5"/>
      <c r="I172" s="6"/>
      <c r="J172" s="4">
        <v>725000</v>
      </c>
      <c r="L172">
        <f>INT((ROWS($1:171)-1)/7)-3</f>
        <v>21</v>
      </c>
    </row>
    <row r="173" spans="1:12" x14ac:dyDescent="0.25">
      <c r="A173" t="s">
        <v>3</v>
      </c>
      <c r="B173" s="1">
        <v>42517</v>
      </c>
      <c r="H173" s="5"/>
      <c r="I173" s="6"/>
      <c r="J173" s="4">
        <v>725000</v>
      </c>
      <c r="L173">
        <f>INT((ROWS($1:172)-1)/7)-3</f>
        <v>21</v>
      </c>
    </row>
    <row r="174" spans="1:12" x14ac:dyDescent="0.25">
      <c r="A174" t="s">
        <v>4</v>
      </c>
      <c r="B174" s="1">
        <v>42518</v>
      </c>
      <c r="H174" s="5"/>
      <c r="I174" s="6"/>
      <c r="J174" s="4">
        <v>725000</v>
      </c>
      <c r="L174">
        <f>INT((ROWS($1:173)-1)/7)-3</f>
        <v>21</v>
      </c>
    </row>
    <row r="175" spans="1:12" x14ac:dyDescent="0.25">
      <c r="A175" t="s">
        <v>5</v>
      </c>
      <c r="B175" s="1">
        <v>42519</v>
      </c>
      <c r="H175" s="5"/>
      <c r="I175" s="6"/>
      <c r="J175" s="4">
        <v>725000</v>
      </c>
      <c r="L175">
        <f>INT((ROWS($1:174)-1)/7)-3</f>
        <v>21</v>
      </c>
    </row>
    <row r="176" spans="1:12" x14ac:dyDescent="0.25">
      <c r="A176" t="s">
        <v>6</v>
      </c>
      <c r="B176" s="1">
        <v>42520</v>
      </c>
      <c r="H176" s="5"/>
      <c r="I176" s="6"/>
      <c r="J176" s="4">
        <v>725000</v>
      </c>
      <c r="L176">
        <f>INT((ROWS($1:175)-1)/7)-3</f>
        <v>21</v>
      </c>
    </row>
    <row r="177" spans="1:12" x14ac:dyDescent="0.25">
      <c r="A177" t="s">
        <v>0</v>
      </c>
      <c r="B177" s="1">
        <v>42521</v>
      </c>
      <c r="H177" s="5"/>
      <c r="I177" s="6"/>
      <c r="J177" s="4">
        <v>725000</v>
      </c>
      <c r="L177">
        <f>INT((ROWS($1:176)-1)/7)-3</f>
        <v>22</v>
      </c>
    </row>
    <row r="178" spans="1:12" x14ac:dyDescent="0.25">
      <c r="A178" t="s">
        <v>1</v>
      </c>
      <c r="B178" s="1">
        <v>42522</v>
      </c>
      <c r="H178" s="5"/>
      <c r="I178" s="6"/>
      <c r="J178" s="4">
        <v>725000</v>
      </c>
      <c r="L178">
        <f>INT((ROWS($1:177)-1)/7)-3</f>
        <v>22</v>
      </c>
    </row>
    <row r="179" spans="1:12" x14ac:dyDescent="0.25">
      <c r="A179" t="s">
        <v>2</v>
      </c>
      <c r="B179" s="1">
        <v>42523</v>
      </c>
      <c r="H179" s="5"/>
      <c r="I179" s="6"/>
      <c r="J179" s="4"/>
      <c r="L179">
        <f>INT((ROWS($1:178)-1)/7)-3</f>
        <v>22</v>
      </c>
    </row>
    <row r="180" spans="1:12" x14ac:dyDescent="0.25">
      <c r="A180" t="s">
        <v>3</v>
      </c>
      <c r="B180" s="1">
        <v>42524</v>
      </c>
      <c r="H180" s="5"/>
      <c r="I180" s="6"/>
      <c r="J180" s="4"/>
      <c r="L180">
        <f>INT((ROWS($1:179)-1)/7)-3</f>
        <v>22</v>
      </c>
    </row>
    <row r="181" spans="1:12" x14ac:dyDescent="0.25">
      <c r="A181" t="s">
        <v>4</v>
      </c>
      <c r="B181" s="1">
        <v>42525</v>
      </c>
      <c r="H181" s="5"/>
      <c r="I181" s="6"/>
      <c r="J181" s="4"/>
      <c r="L181">
        <f>INT((ROWS($1:180)-1)/7)-3</f>
        <v>22</v>
      </c>
    </row>
    <row r="182" spans="1:12" x14ac:dyDescent="0.25">
      <c r="A182" t="s">
        <v>5</v>
      </c>
      <c r="B182" s="1">
        <v>42526</v>
      </c>
      <c r="H182" s="5"/>
      <c r="I182" s="6"/>
      <c r="J182" s="4"/>
      <c r="L182">
        <f>INT((ROWS($1:181)-1)/7)-3</f>
        <v>22</v>
      </c>
    </row>
    <row r="183" spans="1:12" x14ac:dyDescent="0.25">
      <c r="A183" t="s">
        <v>6</v>
      </c>
      <c r="B183" s="1">
        <v>42527</v>
      </c>
      <c r="H183" s="5"/>
      <c r="I183" s="6"/>
      <c r="J183" s="4"/>
      <c r="L183">
        <f>INT((ROWS($1:182)-1)/7)-3</f>
        <v>22</v>
      </c>
    </row>
    <row r="184" spans="1:12" x14ac:dyDescent="0.25">
      <c r="A184" t="s">
        <v>0</v>
      </c>
      <c r="B184" s="1">
        <v>42528</v>
      </c>
      <c r="H184" s="5"/>
      <c r="I184" s="6"/>
      <c r="J184" s="4"/>
      <c r="L184">
        <f>INT((ROWS($1:183)-1)/7)-3</f>
        <v>23</v>
      </c>
    </row>
    <row r="185" spans="1:12" x14ac:dyDescent="0.25">
      <c r="A185" t="s">
        <v>1</v>
      </c>
      <c r="B185" s="1">
        <v>42529</v>
      </c>
      <c r="H185" s="5"/>
      <c r="I185" s="6"/>
      <c r="J185" s="4"/>
      <c r="L185">
        <f>INT((ROWS($1:184)-1)/7)-3</f>
        <v>23</v>
      </c>
    </row>
    <row r="186" spans="1:12" x14ac:dyDescent="0.25">
      <c r="A186" t="s">
        <v>2</v>
      </c>
      <c r="B186" s="1">
        <v>42530</v>
      </c>
      <c r="H186" s="5"/>
      <c r="I186" s="6"/>
      <c r="J186" s="4"/>
      <c r="L186">
        <f>INT((ROWS($1:185)-1)/7)-3</f>
        <v>23</v>
      </c>
    </row>
    <row r="187" spans="1:12" x14ac:dyDescent="0.25">
      <c r="A187" t="s">
        <v>3</v>
      </c>
      <c r="B187" s="1">
        <v>42531</v>
      </c>
      <c r="H187" s="5"/>
      <c r="I187" s="6"/>
      <c r="J187" s="4"/>
      <c r="L187">
        <f>INT((ROWS($1:186)-1)/7)-3</f>
        <v>23</v>
      </c>
    </row>
    <row r="188" spans="1:12" x14ac:dyDescent="0.25">
      <c r="A188" t="s">
        <v>4</v>
      </c>
      <c r="B188" s="1">
        <v>42532</v>
      </c>
      <c r="H188" s="5"/>
      <c r="I188" s="6"/>
      <c r="J188" s="4"/>
      <c r="L188">
        <f>INT((ROWS($1:187)-1)/7)-3</f>
        <v>23</v>
      </c>
    </row>
    <row r="189" spans="1:12" x14ac:dyDescent="0.25">
      <c r="A189" t="s">
        <v>5</v>
      </c>
      <c r="B189" s="1">
        <v>42533</v>
      </c>
      <c r="H189" s="5"/>
      <c r="I189" s="6"/>
      <c r="J189" s="4"/>
      <c r="L189">
        <f>INT((ROWS($1:188)-1)/7)-3</f>
        <v>23</v>
      </c>
    </row>
    <row r="190" spans="1:12" x14ac:dyDescent="0.25">
      <c r="A190" t="s">
        <v>6</v>
      </c>
      <c r="B190" s="1">
        <v>42534</v>
      </c>
      <c r="H190" s="5"/>
      <c r="I190" s="6"/>
      <c r="J190" s="4"/>
      <c r="L190">
        <f>INT((ROWS($1:189)-1)/7)-3</f>
        <v>23</v>
      </c>
    </row>
    <row r="191" spans="1:12" x14ac:dyDescent="0.25">
      <c r="A191" t="s">
        <v>0</v>
      </c>
      <c r="B191" s="1">
        <v>42535</v>
      </c>
      <c r="H191" s="5"/>
      <c r="I191" s="6"/>
      <c r="J191" s="4"/>
      <c r="L191">
        <f>INT((ROWS($1:190)-1)/7)-3</f>
        <v>24</v>
      </c>
    </row>
    <row r="192" spans="1:12" x14ac:dyDescent="0.25">
      <c r="A192" t="s">
        <v>1</v>
      </c>
      <c r="B192" s="1">
        <v>42536</v>
      </c>
      <c r="H192" s="5"/>
      <c r="I192" s="6"/>
      <c r="J192" s="4"/>
      <c r="L192">
        <f>INT((ROWS($1:191)-1)/7)-3</f>
        <v>24</v>
      </c>
    </row>
    <row r="193" spans="1:12" x14ac:dyDescent="0.25">
      <c r="A193" t="s">
        <v>2</v>
      </c>
      <c r="B193" s="1">
        <v>42537</v>
      </c>
      <c r="H193" s="5"/>
      <c r="I193" s="6"/>
      <c r="J193" s="4"/>
      <c r="L193">
        <f>INT((ROWS($1:192)-1)/7)-3</f>
        <v>24</v>
      </c>
    </row>
    <row r="194" spans="1:12" x14ac:dyDescent="0.25">
      <c r="A194" t="s">
        <v>3</v>
      </c>
      <c r="B194" s="1">
        <v>42538</v>
      </c>
      <c r="H194" s="5"/>
      <c r="I194" s="6"/>
      <c r="J194" s="4"/>
      <c r="L194">
        <f>INT((ROWS($1:193)-1)/7)-3</f>
        <v>24</v>
      </c>
    </row>
    <row r="195" spans="1:12" x14ac:dyDescent="0.25">
      <c r="A195" t="s">
        <v>4</v>
      </c>
      <c r="B195" s="1">
        <v>42539</v>
      </c>
      <c r="H195" s="5"/>
      <c r="I195" s="6"/>
      <c r="J195" s="4"/>
      <c r="L195">
        <f>INT((ROWS($1:194)-1)/7)-3</f>
        <v>24</v>
      </c>
    </row>
    <row r="196" spans="1:12" x14ac:dyDescent="0.25">
      <c r="A196" t="s">
        <v>5</v>
      </c>
      <c r="B196" s="1">
        <v>42540</v>
      </c>
      <c r="H196" s="5"/>
      <c r="I196" s="6"/>
      <c r="J196" s="4"/>
      <c r="L196">
        <f>INT((ROWS($1:195)-1)/7)-3</f>
        <v>24</v>
      </c>
    </row>
    <row r="197" spans="1:12" x14ac:dyDescent="0.25">
      <c r="A197" t="s">
        <v>6</v>
      </c>
      <c r="B197" s="1">
        <v>42541</v>
      </c>
      <c r="H197" s="5"/>
      <c r="I197" s="6"/>
      <c r="J197" s="4"/>
      <c r="L197">
        <f>INT((ROWS($1:196)-1)/7)-3</f>
        <v>24</v>
      </c>
    </row>
    <row r="198" spans="1:12" x14ac:dyDescent="0.25">
      <c r="A198" t="s">
        <v>0</v>
      </c>
      <c r="B198" s="1">
        <v>42542</v>
      </c>
      <c r="H198" s="5"/>
      <c r="I198" s="6"/>
      <c r="J198" s="4"/>
      <c r="L198">
        <f>INT((ROWS($1:197)-1)/7)-3</f>
        <v>25</v>
      </c>
    </row>
    <row r="199" spans="1:12" x14ac:dyDescent="0.25">
      <c r="A199" t="s">
        <v>1</v>
      </c>
      <c r="B199" s="1">
        <v>42543</v>
      </c>
      <c r="H199" s="5"/>
      <c r="I199" s="6"/>
      <c r="J199" s="4"/>
      <c r="L199">
        <f>INT((ROWS($1:198)-1)/7)-3</f>
        <v>25</v>
      </c>
    </row>
    <row r="200" spans="1:12" x14ac:dyDescent="0.25">
      <c r="A200" t="s">
        <v>2</v>
      </c>
      <c r="B200" s="1">
        <v>42544</v>
      </c>
      <c r="H200" s="5"/>
      <c r="I200" s="6"/>
      <c r="J200" s="4"/>
      <c r="L200">
        <f>INT((ROWS($1:199)-1)/7)-3</f>
        <v>25</v>
      </c>
    </row>
    <row r="201" spans="1:12" x14ac:dyDescent="0.25">
      <c r="A201" t="s">
        <v>3</v>
      </c>
      <c r="B201" s="1">
        <v>42545</v>
      </c>
      <c r="H201" s="5"/>
      <c r="I201" s="6"/>
      <c r="J201" s="4"/>
      <c r="L201">
        <f>INT((ROWS($1:200)-1)/7)-3</f>
        <v>25</v>
      </c>
    </row>
    <row r="202" spans="1:12" x14ac:dyDescent="0.25">
      <c r="A202" t="s">
        <v>4</v>
      </c>
      <c r="B202" s="1">
        <v>42546</v>
      </c>
      <c r="H202" s="5"/>
      <c r="I202" s="6"/>
      <c r="J202" s="4"/>
      <c r="L202">
        <f>INT((ROWS($1:201)-1)/7)-3</f>
        <v>25</v>
      </c>
    </row>
    <row r="203" spans="1:12" x14ac:dyDescent="0.25">
      <c r="A203" t="s">
        <v>5</v>
      </c>
      <c r="B203" s="1">
        <v>42547</v>
      </c>
      <c r="H203" s="5"/>
      <c r="I203" s="6"/>
      <c r="J203" s="4"/>
      <c r="L203">
        <f>INT((ROWS($1:202)-1)/7)-3</f>
        <v>25</v>
      </c>
    </row>
    <row r="204" spans="1:12" x14ac:dyDescent="0.25">
      <c r="A204" t="s">
        <v>6</v>
      </c>
      <c r="B204" s="1">
        <v>42548</v>
      </c>
      <c r="H204" s="5"/>
      <c r="I204" s="6"/>
      <c r="J204" s="4"/>
      <c r="L204">
        <f>INT((ROWS($1:203)-1)/7)-3</f>
        <v>25</v>
      </c>
    </row>
    <row r="205" spans="1:12" x14ac:dyDescent="0.25">
      <c r="A205" t="s">
        <v>0</v>
      </c>
      <c r="B205" s="1">
        <v>42549</v>
      </c>
      <c r="H205" s="5"/>
      <c r="I205" s="6"/>
      <c r="J205" s="4"/>
      <c r="L205">
        <f>INT((ROWS($1:204)-1)/7)-3</f>
        <v>26</v>
      </c>
    </row>
    <row r="206" spans="1:12" x14ac:dyDescent="0.25">
      <c r="A206" t="s">
        <v>1</v>
      </c>
      <c r="B206" s="1">
        <v>42550</v>
      </c>
      <c r="H206" s="5"/>
      <c r="I206" s="6"/>
      <c r="J206" s="4"/>
      <c r="L206">
        <f>INT((ROWS($1:205)-1)/7)-3</f>
        <v>26</v>
      </c>
    </row>
    <row r="207" spans="1:12" x14ac:dyDescent="0.25">
      <c r="A207" t="s">
        <v>2</v>
      </c>
      <c r="B207" s="1">
        <v>42551</v>
      </c>
      <c r="H207" s="5"/>
      <c r="I207" s="6"/>
      <c r="J207" s="4"/>
      <c r="L207">
        <f>INT((ROWS($1:206)-1)/7)-3</f>
        <v>26</v>
      </c>
    </row>
    <row r="208" spans="1:12" x14ac:dyDescent="0.25">
      <c r="A208" t="s">
        <v>3</v>
      </c>
      <c r="H208" s="5"/>
      <c r="I208" s="6"/>
      <c r="J208" s="4"/>
      <c r="L208">
        <f>INT((ROWS($1:207)-1)/7)-3</f>
        <v>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Florent</dc:creator>
  <cp:lastModifiedBy>J-Paul</cp:lastModifiedBy>
  <dcterms:created xsi:type="dcterms:W3CDTF">2016-05-17T18:02:17Z</dcterms:created>
  <dcterms:modified xsi:type="dcterms:W3CDTF">2016-05-17T21:55:32Z</dcterms:modified>
</cp:coreProperties>
</file>